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ons\Documents\Tese\2025_26_Afonso Almeida\SInt_Projeto\"/>
    </mc:Choice>
  </mc:AlternateContent>
  <xr:revisionPtr revIDLastSave="0" documentId="13_ncr:1_{78E497C7-93CF-4C58-8BFF-5487A69D7EA3}" xr6:coauthVersionLast="47" xr6:coauthVersionMax="47" xr10:uidLastSave="{00000000-0000-0000-0000-000000000000}"/>
  <bookViews>
    <workbookView xWindow="-110" yWindow="-110" windowWidth="19420" windowHeight="10300" firstSheet="2" activeTab="4" xr2:uid="{F7001D59-9B22-4189-9C15-1C170A37EFDB}"/>
  </bookViews>
  <sheets>
    <sheet name="Base de dados completa" sheetId="1" r:id="rId1"/>
    <sheet name="TP1+TP2+TP3+TP4" sheetId="9" r:id="rId2"/>
    <sheet name="Objetivos" sheetId="8" r:id="rId3"/>
    <sheet name="Variáveis modificáveis" sheetId="5" r:id="rId4"/>
    <sheet name="Baseline_TP1" sheetId="7" r:id="rId5"/>
    <sheet name="Descritivo de variáveis" sheetId="6" r:id="rId6"/>
  </sheets>
  <externalReferences>
    <externalReference r:id="rId7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G69" i="9" l="1"/>
  <c r="EF69" i="9"/>
  <c r="EG13" i="9"/>
  <c r="MY103" i="9" l="1"/>
  <c r="ML103" i="9"/>
  <c r="MI103" i="9"/>
  <c r="MF103" i="9"/>
  <c r="ME103" i="9"/>
  <c r="MC103" i="9"/>
  <c r="MD103" i="9" s="1"/>
  <c r="LY103" i="9"/>
  <c r="LW103" i="9"/>
  <c r="LQ103" i="9"/>
  <c r="LI103" i="9"/>
  <c r="LE103" i="9"/>
  <c r="LG103" i="9" s="1"/>
  <c r="LH103" i="9" s="1"/>
  <c r="LJ103" i="9" s="1"/>
  <c r="LK103" i="9" s="1"/>
  <c r="KT103" i="9"/>
  <c r="KR103" i="9"/>
  <c r="KN103" i="9"/>
  <c r="KJ103" i="9"/>
  <c r="KI103" i="9"/>
  <c r="KH103" i="9"/>
  <c r="KC103" i="9"/>
  <c r="JW103" i="9"/>
  <c r="GI103" i="9"/>
  <c r="GF103" i="9"/>
  <c r="GC103" i="9"/>
  <c r="GB103" i="9"/>
  <c r="FZ103" i="9"/>
  <c r="GA103" i="9" s="1"/>
  <c r="FV103" i="9"/>
  <c r="FT103" i="9"/>
  <c r="FN103" i="9"/>
  <c r="FF103" i="9"/>
  <c r="FB103" i="9"/>
  <c r="FD103" i="9" s="1"/>
  <c r="FE103" i="9" s="1"/>
  <c r="FG103" i="9" s="1"/>
  <c r="FH103" i="9" s="1"/>
  <c r="EQ103" i="9"/>
  <c r="EO103" i="9"/>
  <c r="EK103" i="9"/>
  <c r="EG103" i="9"/>
  <c r="EF103" i="9"/>
  <c r="EE103" i="9"/>
  <c r="DZ103" i="9"/>
  <c r="DT103" i="9"/>
  <c r="CH103" i="9"/>
  <c r="R103" i="9"/>
  <c r="Q103" i="9"/>
  <c r="P103" i="9"/>
  <c r="TB102" i="9"/>
  <c r="SO102" i="9"/>
  <c r="SL102" i="9"/>
  <c r="SI102" i="9"/>
  <c r="SH102" i="9"/>
  <c r="SF102" i="9"/>
  <c r="SG102" i="9" s="1"/>
  <c r="SB102" i="9"/>
  <c r="RZ102" i="9"/>
  <c r="RT102" i="9"/>
  <c r="RL102" i="9"/>
  <c r="RH102" i="9"/>
  <c r="RJ102" i="9" s="1"/>
  <c r="RK102" i="9" s="1"/>
  <c r="RM102" i="9" s="1"/>
  <c r="RN102" i="9" s="1"/>
  <c r="QW102" i="9"/>
  <c r="QU102" i="9"/>
  <c r="QQ102" i="9"/>
  <c r="QM102" i="9"/>
  <c r="QL102" i="9"/>
  <c r="QK102" i="9"/>
  <c r="QF102" i="9"/>
  <c r="PZ102" i="9"/>
  <c r="MY102" i="9"/>
  <c r="ML102" i="9"/>
  <c r="MI102" i="9"/>
  <c r="MF102" i="9"/>
  <c r="ME102" i="9"/>
  <c r="MC102" i="9"/>
  <c r="MD102" i="9" s="1"/>
  <c r="LY102" i="9"/>
  <c r="LW102" i="9"/>
  <c r="LQ102" i="9"/>
  <c r="LI102" i="9"/>
  <c r="LE102" i="9"/>
  <c r="LG102" i="9" s="1"/>
  <c r="LH102" i="9" s="1"/>
  <c r="LJ102" i="9" s="1"/>
  <c r="LK102" i="9" s="1"/>
  <c r="KT102" i="9"/>
  <c r="KR102" i="9"/>
  <c r="KN102" i="9"/>
  <c r="KJ102" i="9"/>
  <c r="KI102" i="9"/>
  <c r="KH102" i="9"/>
  <c r="KC102" i="9"/>
  <c r="JW102" i="9"/>
  <c r="GV102" i="9"/>
  <c r="GI102" i="9"/>
  <c r="GF102" i="9"/>
  <c r="GC102" i="9"/>
  <c r="GB102" i="9"/>
  <c r="FZ102" i="9"/>
  <c r="GA102" i="9" s="1"/>
  <c r="FV102" i="9"/>
  <c r="FT102" i="9"/>
  <c r="FN102" i="9"/>
  <c r="FF102" i="9"/>
  <c r="FB102" i="9"/>
  <c r="FD102" i="9" s="1"/>
  <c r="FE102" i="9" s="1"/>
  <c r="FG102" i="9" s="1"/>
  <c r="FH102" i="9" s="1"/>
  <c r="EQ102" i="9"/>
  <c r="EO102" i="9"/>
  <c r="EK102" i="9"/>
  <c r="EG102" i="9"/>
  <c r="EF102" i="9"/>
  <c r="EE102" i="9"/>
  <c r="DZ102" i="9"/>
  <c r="DT102" i="9"/>
  <c r="CH102" i="9"/>
  <c r="Q102" i="9"/>
  <c r="P102" i="9"/>
  <c r="ML101" i="9"/>
  <c r="MI101" i="9"/>
  <c r="MF101" i="9"/>
  <c r="ME101" i="9"/>
  <c r="MC101" i="9"/>
  <c r="MD101" i="9" s="1"/>
  <c r="LY101" i="9"/>
  <c r="LW101" i="9"/>
  <c r="LQ101" i="9"/>
  <c r="LI101" i="9"/>
  <c r="LE101" i="9"/>
  <c r="LG101" i="9" s="1"/>
  <c r="LH101" i="9" s="1"/>
  <c r="LJ101" i="9" s="1"/>
  <c r="LK101" i="9" s="1"/>
  <c r="KT101" i="9"/>
  <c r="KR101" i="9"/>
  <c r="KN101" i="9"/>
  <c r="KJ101" i="9"/>
  <c r="KI101" i="9"/>
  <c r="KH101" i="9"/>
  <c r="KC101" i="9"/>
  <c r="JW101" i="9"/>
  <c r="GV101" i="9"/>
  <c r="GI101" i="9"/>
  <c r="GF101" i="9"/>
  <c r="GC101" i="9"/>
  <c r="GB101" i="9"/>
  <c r="FZ101" i="9"/>
  <c r="GA101" i="9" s="1"/>
  <c r="FV101" i="9"/>
  <c r="FT101" i="9"/>
  <c r="FN101" i="9"/>
  <c r="FF101" i="9"/>
  <c r="FB101" i="9"/>
  <c r="FD101" i="9" s="1"/>
  <c r="FE101" i="9" s="1"/>
  <c r="FG101" i="9" s="1"/>
  <c r="FH101" i="9" s="1"/>
  <c r="EQ101" i="9"/>
  <c r="EO101" i="9"/>
  <c r="EK101" i="9"/>
  <c r="EG101" i="9"/>
  <c r="EF101" i="9"/>
  <c r="EE101" i="9"/>
  <c r="DZ101" i="9"/>
  <c r="DT101" i="9"/>
  <c r="CH101" i="9"/>
  <c r="R101" i="9"/>
  <c r="Q101" i="9"/>
  <c r="P101" i="9"/>
  <c r="MY100" i="9"/>
  <c r="ML100" i="9"/>
  <c r="MI100" i="9"/>
  <c r="MC100" i="9"/>
  <c r="MD100" i="9" s="1"/>
  <c r="LY100" i="9"/>
  <c r="LW100" i="9"/>
  <c r="LQ100" i="9"/>
  <c r="LI100" i="9"/>
  <c r="LE100" i="9"/>
  <c r="LG100" i="9" s="1"/>
  <c r="LH100" i="9" s="1"/>
  <c r="LJ100" i="9" s="1"/>
  <c r="LK100" i="9" s="1"/>
  <c r="KT100" i="9"/>
  <c r="KR100" i="9"/>
  <c r="KN100" i="9"/>
  <c r="KJ100" i="9"/>
  <c r="KI100" i="9"/>
  <c r="KH100" i="9"/>
  <c r="KC100" i="9"/>
  <c r="JW100" i="9"/>
  <c r="JD100" i="9"/>
  <c r="GV100" i="9"/>
  <c r="GI100" i="9"/>
  <c r="GF100" i="9"/>
  <c r="FZ100" i="9"/>
  <c r="GA100" i="9" s="1"/>
  <c r="FV100" i="9"/>
  <c r="FT100" i="9"/>
  <c r="FN100" i="9"/>
  <c r="FF100" i="9"/>
  <c r="FB100" i="9"/>
  <c r="FD100" i="9" s="1"/>
  <c r="FE100" i="9" s="1"/>
  <c r="FG100" i="9" s="1"/>
  <c r="FH100" i="9" s="1"/>
  <c r="EQ100" i="9"/>
  <c r="EO100" i="9"/>
  <c r="EK100" i="9"/>
  <c r="EG100" i="9"/>
  <c r="EF100" i="9"/>
  <c r="EE100" i="9"/>
  <c r="DZ100" i="9"/>
  <c r="DT100" i="9"/>
  <c r="CH100" i="9"/>
  <c r="Q100" i="9"/>
  <c r="P100" i="9"/>
  <c r="ML99" i="9"/>
  <c r="MI99" i="9"/>
  <c r="MF99" i="9"/>
  <c r="ME99" i="9"/>
  <c r="MC99" i="9"/>
  <c r="MD99" i="9" s="1"/>
  <c r="LY99" i="9"/>
  <c r="LW99" i="9"/>
  <c r="LQ99" i="9"/>
  <c r="LI99" i="9"/>
  <c r="LE99" i="9"/>
  <c r="LG99" i="9" s="1"/>
  <c r="LH99" i="9" s="1"/>
  <c r="LJ99" i="9" s="1"/>
  <c r="LK99" i="9" s="1"/>
  <c r="KT99" i="9"/>
  <c r="KR99" i="9"/>
  <c r="KN99" i="9"/>
  <c r="KJ99" i="9"/>
  <c r="KI99" i="9"/>
  <c r="KH99" i="9"/>
  <c r="KC99" i="9"/>
  <c r="JW99" i="9"/>
  <c r="GI99" i="9"/>
  <c r="GF99" i="9"/>
  <c r="GC99" i="9"/>
  <c r="GB99" i="9"/>
  <c r="FZ99" i="9"/>
  <c r="GA99" i="9" s="1"/>
  <c r="FV99" i="9"/>
  <c r="FT99" i="9"/>
  <c r="FN99" i="9"/>
  <c r="FF99" i="9"/>
  <c r="FB99" i="9"/>
  <c r="FD99" i="9" s="1"/>
  <c r="FE99" i="9" s="1"/>
  <c r="FG99" i="9" s="1"/>
  <c r="FH99" i="9" s="1"/>
  <c r="EQ99" i="9"/>
  <c r="EO99" i="9"/>
  <c r="EK99" i="9"/>
  <c r="EG99" i="9"/>
  <c r="EF99" i="9"/>
  <c r="EE99" i="9"/>
  <c r="DZ99" i="9"/>
  <c r="DT99" i="9"/>
  <c r="CH99" i="9"/>
  <c r="Q99" i="9"/>
  <c r="P99" i="9"/>
  <c r="GV98" i="9"/>
  <c r="GI98" i="9"/>
  <c r="GF98" i="9"/>
  <c r="FZ98" i="9"/>
  <c r="GA98" i="9" s="1"/>
  <c r="FV98" i="9"/>
  <c r="FT98" i="9"/>
  <c r="FN98" i="9"/>
  <c r="FF98" i="9"/>
  <c r="FB98" i="9"/>
  <c r="FD98" i="9" s="1"/>
  <c r="FE98" i="9" s="1"/>
  <c r="FG98" i="9" s="1"/>
  <c r="FH98" i="9" s="1"/>
  <c r="EQ98" i="9"/>
  <c r="EO98" i="9"/>
  <c r="EG98" i="9"/>
  <c r="EF98" i="9"/>
  <c r="DZ98" i="9"/>
  <c r="CH98" i="9"/>
  <c r="R98" i="9"/>
  <c r="Q98" i="9"/>
  <c r="P98" i="9"/>
  <c r="TB97" i="9"/>
  <c r="SO97" i="9"/>
  <c r="SL97" i="9"/>
  <c r="SI97" i="9"/>
  <c r="SH97" i="9"/>
  <c r="SF97" i="9"/>
  <c r="SG97" i="9" s="1"/>
  <c r="SB97" i="9"/>
  <c r="RZ97" i="9"/>
  <c r="RT97" i="9"/>
  <c r="RL97" i="9"/>
  <c r="RH97" i="9"/>
  <c r="RJ97" i="9" s="1"/>
  <c r="RK97" i="9" s="1"/>
  <c r="RM97" i="9" s="1"/>
  <c r="RN97" i="9" s="1"/>
  <c r="QW97" i="9"/>
  <c r="QU97" i="9"/>
  <c r="QQ97" i="9"/>
  <c r="QM97" i="9"/>
  <c r="QL97" i="9"/>
  <c r="QK97" i="9"/>
  <c r="QF97" i="9"/>
  <c r="PZ97" i="9"/>
  <c r="MY97" i="9"/>
  <c r="ML97" i="9"/>
  <c r="MI97" i="9"/>
  <c r="MF97" i="9"/>
  <c r="ME97" i="9"/>
  <c r="MC97" i="9"/>
  <c r="MD97" i="9" s="1"/>
  <c r="LY97" i="9"/>
  <c r="LW97" i="9"/>
  <c r="LQ97" i="9"/>
  <c r="LI97" i="9"/>
  <c r="LE97" i="9"/>
  <c r="LG97" i="9" s="1"/>
  <c r="LH97" i="9" s="1"/>
  <c r="LJ97" i="9" s="1"/>
  <c r="LK97" i="9" s="1"/>
  <c r="KT97" i="9"/>
  <c r="KR97" i="9"/>
  <c r="KN97" i="9"/>
  <c r="KJ97" i="9"/>
  <c r="KI97" i="9"/>
  <c r="KH97" i="9"/>
  <c r="KC97" i="9"/>
  <c r="JW97" i="9"/>
  <c r="GV97" i="9"/>
  <c r="GI97" i="9"/>
  <c r="GF97" i="9"/>
  <c r="GC97" i="9"/>
  <c r="GB97" i="9"/>
  <c r="FZ97" i="9"/>
  <c r="GA97" i="9" s="1"/>
  <c r="FV97" i="9"/>
  <c r="FT97" i="9"/>
  <c r="FN97" i="9"/>
  <c r="FF97" i="9"/>
  <c r="FB97" i="9"/>
  <c r="FD97" i="9" s="1"/>
  <c r="FE97" i="9" s="1"/>
  <c r="FG97" i="9" s="1"/>
  <c r="FH97" i="9" s="1"/>
  <c r="EQ97" i="9"/>
  <c r="EO97" i="9"/>
  <c r="EK97" i="9"/>
  <c r="EG97" i="9"/>
  <c r="EF97" i="9"/>
  <c r="EE97" i="9"/>
  <c r="DZ97" i="9"/>
  <c r="DT97" i="9"/>
  <c r="CH97" i="9"/>
  <c r="Q97" i="9"/>
  <c r="P97" i="9"/>
  <c r="GV96" i="9"/>
  <c r="GI96" i="9"/>
  <c r="GF96" i="9"/>
  <c r="GC96" i="9"/>
  <c r="GB96" i="9"/>
  <c r="FZ96" i="9"/>
  <c r="GA96" i="9" s="1"/>
  <c r="FV96" i="9"/>
  <c r="FT96" i="9"/>
  <c r="FN96" i="9"/>
  <c r="FF96" i="9"/>
  <c r="FB96" i="9"/>
  <c r="FD96" i="9" s="1"/>
  <c r="FE96" i="9" s="1"/>
  <c r="FG96" i="9" s="1"/>
  <c r="FH96" i="9" s="1"/>
  <c r="EQ96" i="9"/>
  <c r="EO96" i="9"/>
  <c r="EK96" i="9"/>
  <c r="EG96" i="9"/>
  <c r="EF96" i="9"/>
  <c r="EE96" i="9"/>
  <c r="DZ96" i="9"/>
  <c r="DT96" i="9"/>
  <c r="CH96" i="9"/>
  <c r="R96" i="9"/>
  <c r="Q96" i="9"/>
  <c r="P96" i="9"/>
  <c r="GV95" i="9"/>
  <c r="GI95" i="9"/>
  <c r="GF95" i="9"/>
  <c r="GC95" i="9"/>
  <c r="GB95" i="9"/>
  <c r="FZ95" i="9"/>
  <c r="GA95" i="9" s="1"/>
  <c r="FV95" i="9"/>
  <c r="FT95" i="9"/>
  <c r="FN95" i="9"/>
  <c r="FF95" i="9"/>
  <c r="FB95" i="9"/>
  <c r="FD95" i="9" s="1"/>
  <c r="FE95" i="9" s="1"/>
  <c r="FG95" i="9" s="1"/>
  <c r="FH95" i="9" s="1"/>
  <c r="EQ95" i="9"/>
  <c r="EO95" i="9"/>
  <c r="EK95" i="9"/>
  <c r="EG95" i="9"/>
  <c r="EF95" i="9"/>
  <c r="EE95" i="9"/>
  <c r="DZ95" i="9"/>
  <c r="DT95" i="9"/>
  <c r="CH95" i="9"/>
  <c r="R95" i="9"/>
  <c r="Q95" i="9"/>
  <c r="P95" i="9"/>
  <c r="MY94" i="9"/>
  <c r="ML94" i="9"/>
  <c r="MI94" i="9"/>
  <c r="MC94" i="9"/>
  <c r="MD94" i="9" s="1"/>
  <c r="LY94" i="9"/>
  <c r="LW94" i="9"/>
  <c r="LQ94" i="9"/>
  <c r="LI94" i="9"/>
  <c r="LE94" i="9"/>
  <c r="LG94" i="9" s="1"/>
  <c r="LH94" i="9" s="1"/>
  <c r="LJ94" i="9" s="1"/>
  <c r="LK94" i="9" s="1"/>
  <c r="KT94" i="9"/>
  <c r="KR94" i="9"/>
  <c r="KN94" i="9"/>
  <c r="KJ94" i="9"/>
  <c r="KI94" i="9"/>
  <c r="KH94" i="9"/>
  <c r="KC94" i="9"/>
  <c r="JW94" i="9"/>
  <c r="GV94" i="9"/>
  <c r="GI94" i="9"/>
  <c r="GF94" i="9"/>
  <c r="FZ94" i="9"/>
  <c r="GA94" i="9" s="1"/>
  <c r="FV94" i="9"/>
  <c r="FT94" i="9"/>
  <c r="FN94" i="9"/>
  <c r="FF94" i="9"/>
  <c r="FB94" i="9"/>
  <c r="FD94" i="9" s="1"/>
  <c r="FE94" i="9" s="1"/>
  <c r="FG94" i="9" s="1"/>
  <c r="FH94" i="9" s="1"/>
  <c r="EQ94" i="9"/>
  <c r="EO94" i="9"/>
  <c r="EK94" i="9"/>
  <c r="EG94" i="9"/>
  <c r="EF94" i="9"/>
  <c r="EE94" i="9"/>
  <c r="DZ94" i="9"/>
  <c r="DT94" i="9"/>
  <c r="CH94" i="9"/>
  <c r="Q94" i="9"/>
  <c r="P94" i="9"/>
  <c r="GV93" i="9"/>
  <c r="GI93" i="9"/>
  <c r="GF93" i="9"/>
  <c r="GC93" i="9"/>
  <c r="GB93" i="9"/>
  <c r="FZ93" i="9"/>
  <c r="GA93" i="9" s="1"/>
  <c r="FV93" i="9"/>
  <c r="FT93" i="9"/>
  <c r="FN93" i="9"/>
  <c r="FF93" i="9"/>
  <c r="FB93" i="9"/>
  <c r="FD93" i="9" s="1"/>
  <c r="FE93" i="9" s="1"/>
  <c r="FG93" i="9" s="1"/>
  <c r="FH93" i="9" s="1"/>
  <c r="EQ93" i="9"/>
  <c r="EO93" i="9"/>
  <c r="EK93" i="9"/>
  <c r="EG93" i="9"/>
  <c r="EF93" i="9"/>
  <c r="EE93" i="9"/>
  <c r="DZ93" i="9"/>
  <c r="DT93" i="9"/>
  <c r="CH93" i="9"/>
  <c r="Q93" i="9"/>
  <c r="TB92" i="9"/>
  <c r="SO92" i="9"/>
  <c r="SL92" i="9"/>
  <c r="SF92" i="9"/>
  <c r="SG92" i="9" s="1"/>
  <c r="SB92" i="9"/>
  <c r="RZ92" i="9"/>
  <c r="RT92" i="9"/>
  <c r="RL92" i="9"/>
  <c r="RH92" i="9"/>
  <c r="RJ92" i="9" s="1"/>
  <c r="RK92" i="9" s="1"/>
  <c r="RM92" i="9" s="1"/>
  <c r="RN92" i="9" s="1"/>
  <c r="QW92" i="9"/>
  <c r="QU92" i="9"/>
  <c r="QQ92" i="9"/>
  <c r="QM92" i="9"/>
  <c r="QL92" i="9"/>
  <c r="QK92" i="9"/>
  <c r="QF92" i="9"/>
  <c r="PZ92" i="9"/>
  <c r="MY92" i="9"/>
  <c r="ML92" i="9"/>
  <c r="MI92" i="9"/>
  <c r="MC92" i="9"/>
  <c r="MD92" i="9" s="1"/>
  <c r="LY92" i="9"/>
  <c r="LW92" i="9"/>
  <c r="LQ92" i="9"/>
  <c r="LI92" i="9"/>
  <c r="LE92" i="9"/>
  <c r="LG92" i="9" s="1"/>
  <c r="LH92" i="9" s="1"/>
  <c r="LJ92" i="9" s="1"/>
  <c r="LK92" i="9" s="1"/>
  <c r="KT92" i="9"/>
  <c r="KR92" i="9"/>
  <c r="KN92" i="9"/>
  <c r="KJ92" i="9"/>
  <c r="KI92" i="9"/>
  <c r="KH92" i="9"/>
  <c r="KC92" i="9"/>
  <c r="JW92" i="9"/>
  <c r="GV92" i="9"/>
  <c r="GI92" i="9"/>
  <c r="GF92" i="9"/>
  <c r="GC92" i="9"/>
  <c r="GB92" i="9"/>
  <c r="FZ92" i="9"/>
  <c r="GA92" i="9" s="1"/>
  <c r="FV92" i="9"/>
  <c r="FT92" i="9"/>
  <c r="FN92" i="9"/>
  <c r="FF92" i="9"/>
  <c r="FB92" i="9"/>
  <c r="FD92" i="9" s="1"/>
  <c r="FE92" i="9" s="1"/>
  <c r="FG92" i="9" s="1"/>
  <c r="FH92" i="9" s="1"/>
  <c r="EQ92" i="9"/>
  <c r="EO92" i="9"/>
  <c r="EK92" i="9"/>
  <c r="EG92" i="9"/>
  <c r="EF92" i="9"/>
  <c r="EE92" i="9"/>
  <c r="DZ92" i="9"/>
  <c r="DT92" i="9"/>
  <c r="CH92" i="9"/>
  <c r="Q92" i="9"/>
  <c r="P92" i="9"/>
  <c r="SO91" i="9"/>
  <c r="SL91" i="9"/>
  <c r="SI91" i="9"/>
  <c r="SH91" i="9"/>
  <c r="SF91" i="9"/>
  <c r="SG91" i="9" s="1"/>
  <c r="RZ91" i="9"/>
  <c r="RT91" i="9"/>
  <c r="RL91" i="9"/>
  <c r="RH91" i="9"/>
  <c r="RJ91" i="9" s="1"/>
  <c r="RK91" i="9" s="1"/>
  <c r="RM91" i="9" s="1"/>
  <c r="RN91" i="9" s="1"/>
  <c r="QW91" i="9"/>
  <c r="QU91" i="9"/>
  <c r="QQ91" i="9"/>
  <c r="QM91" i="9"/>
  <c r="QL91" i="9"/>
  <c r="QK91" i="9"/>
  <c r="QF91" i="9"/>
  <c r="PZ91" i="9"/>
  <c r="ML91" i="9"/>
  <c r="MI91" i="9"/>
  <c r="MF91" i="9"/>
  <c r="ME91" i="9"/>
  <c r="MC91" i="9"/>
  <c r="MD91" i="9" s="1"/>
  <c r="LY91" i="9"/>
  <c r="LW91" i="9"/>
  <c r="LQ91" i="9"/>
  <c r="LI91" i="9"/>
  <c r="LE91" i="9"/>
  <c r="LG91" i="9" s="1"/>
  <c r="LH91" i="9" s="1"/>
  <c r="LJ91" i="9" s="1"/>
  <c r="LK91" i="9" s="1"/>
  <c r="KT91" i="9"/>
  <c r="KR91" i="9"/>
  <c r="KN91" i="9"/>
  <c r="KJ91" i="9"/>
  <c r="KI91" i="9"/>
  <c r="KH91" i="9"/>
  <c r="KC91" i="9"/>
  <c r="JW91" i="9"/>
  <c r="GI91" i="9"/>
  <c r="GF91" i="9"/>
  <c r="GC91" i="9"/>
  <c r="GB91" i="9"/>
  <c r="FZ91" i="9"/>
  <c r="GA91" i="9" s="1"/>
  <c r="FV91" i="9"/>
  <c r="FT91" i="9"/>
  <c r="FN91" i="9"/>
  <c r="FF91" i="9"/>
  <c r="FB91" i="9"/>
  <c r="FD91" i="9" s="1"/>
  <c r="FE91" i="9" s="1"/>
  <c r="FG91" i="9" s="1"/>
  <c r="FH91" i="9" s="1"/>
  <c r="EQ91" i="9"/>
  <c r="EO91" i="9"/>
  <c r="EK91" i="9"/>
  <c r="EG91" i="9"/>
  <c r="EF91" i="9"/>
  <c r="EE91" i="9"/>
  <c r="DZ91" i="9"/>
  <c r="DT91" i="9"/>
  <c r="CH91" i="9"/>
  <c r="Q91" i="9"/>
  <c r="P91" i="9"/>
  <c r="GV90" i="9"/>
  <c r="GI90" i="9"/>
  <c r="GF90" i="9"/>
  <c r="FZ90" i="9"/>
  <c r="GA90" i="9" s="1"/>
  <c r="FV90" i="9"/>
  <c r="FT90" i="9"/>
  <c r="FN90" i="9"/>
  <c r="FF90" i="9"/>
  <c r="FB90" i="9"/>
  <c r="FD90" i="9" s="1"/>
  <c r="FE90" i="9" s="1"/>
  <c r="FG90" i="9" s="1"/>
  <c r="FH90" i="9" s="1"/>
  <c r="EQ90" i="9"/>
  <c r="EO90" i="9"/>
  <c r="EK90" i="9"/>
  <c r="EG90" i="9"/>
  <c r="EF90" i="9"/>
  <c r="EE90" i="9"/>
  <c r="DZ90" i="9"/>
  <c r="DT90" i="9"/>
  <c r="CH90" i="9"/>
  <c r="R90" i="9"/>
  <c r="Q90" i="9"/>
  <c r="P90" i="9"/>
  <c r="TB89" i="9"/>
  <c r="SL89" i="9"/>
  <c r="SI89" i="9"/>
  <c r="SH89" i="9"/>
  <c r="SF89" i="9"/>
  <c r="SG89" i="9" s="1"/>
  <c r="SB89" i="9"/>
  <c r="RZ89" i="9"/>
  <c r="RT89" i="9"/>
  <c r="RL89" i="9"/>
  <c r="RH89" i="9"/>
  <c r="RJ89" i="9" s="1"/>
  <c r="RK89" i="9" s="1"/>
  <c r="RM89" i="9" s="1"/>
  <c r="RN89" i="9" s="1"/>
  <c r="QW89" i="9"/>
  <c r="QU89" i="9"/>
  <c r="QQ89" i="9"/>
  <c r="QM89" i="9"/>
  <c r="QL89" i="9"/>
  <c r="QK89" i="9"/>
  <c r="QF89" i="9"/>
  <c r="PZ89" i="9"/>
  <c r="MY89" i="9"/>
  <c r="ML89" i="9"/>
  <c r="MI89" i="9"/>
  <c r="MF89" i="9"/>
  <c r="ME89" i="9"/>
  <c r="MC89" i="9"/>
  <c r="MD89" i="9" s="1"/>
  <c r="LY89" i="9"/>
  <c r="LW89" i="9"/>
  <c r="LQ89" i="9"/>
  <c r="LI89" i="9"/>
  <c r="LE89" i="9"/>
  <c r="LG89" i="9" s="1"/>
  <c r="LH89" i="9" s="1"/>
  <c r="LJ89" i="9" s="1"/>
  <c r="LK89" i="9" s="1"/>
  <c r="KT89" i="9"/>
  <c r="KR89" i="9"/>
  <c r="KN89" i="9"/>
  <c r="KJ89" i="9"/>
  <c r="KI89" i="9"/>
  <c r="KH89" i="9"/>
  <c r="KC89" i="9"/>
  <c r="JW89" i="9"/>
  <c r="GV89" i="9"/>
  <c r="GI89" i="9"/>
  <c r="GF89" i="9"/>
  <c r="GC89" i="9"/>
  <c r="GB89" i="9"/>
  <c r="FZ89" i="9"/>
  <c r="GA89" i="9" s="1"/>
  <c r="FV89" i="9"/>
  <c r="FT89" i="9"/>
  <c r="FN89" i="9"/>
  <c r="FF89" i="9"/>
  <c r="FB89" i="9"/>
  <c r="FD89" i="9" s="1"/>
  <c r="FE89" i="9" s="1"/>
  <c r="FG89" i="9" s="1"/>
  <c r="FH89" i="9" s="1"/>
  <c r="EQ89" i="9"/>
  <c r="EO89" i="9"/>
  <c r="EK89" i="9"/>
  <c r="EG89" i="9"/>
  <c r="EF89" i="9"/>
  <c r="EE89" i="9"/>
  <c r="DZ89" i="9"/>
  <c r="DT89" i="9"/>
  <c r="CH89" i="9"/>
  <c r="Q89" i="9"/>
  <c r="P89" i="9"/>
  <c r="GV88" i="9"/>
  <c r="GI88" i="9"/>
  <c r="GF88" i="9"/>
  <c r="FZ88" i="9"/>
  <c r="GA88" i="9" s="1"/>
  <c r="FV88" i="9"/>
  <c r="FT88" i="9"/>
  <c r="FN88" i="9"/>
  <c r="FF88" i="9"/>
  <c r="FB88" i="9"/>
  <c r="FD88" i="9" s="1"/>
  <c r="FE88" i="9" s="1"/>
  <c r="FG88" i="9" s="1"/>
  <c r="FH88" i="9" s="1"/>
  <c r="EQ88" i="9"/>
  <c r="EO88" i="9"/>
  <c r="EK88" i="9"/>
  <c r="EG88" i="9"/>
  <c r="EF88" i="9"/>
  <c r="EE88" i="9"/>
  <c r="DZ88" i="9"/>
  <c r="DT88" i="9"/>
  <c r="CH88" i="9"/>
  <c r="R88" i="9"/>
  <c r="Q88" i="9"/>
  <c r="P88" i="9"/>
  <c r="MY87" i="9"/>
  <c r="ML87" i="9"/>
  <c r="MI87" i="9"/>
  <c r="MF87" i="9"/>
  <c r="ME87" i="9"/>
  <c r="MC87" i="9"/>
  <c r="MD87" i="9" s="1"/>
  <c r="LY87" i="9"/>
  <c r="LW87" i="9"/>
  <c r="LQ87" i="9"/>
  <c r="LI87" i="9"/>
  <c r="LE87" i="9"/>
  <c r="LG87" i="9" s="1"/>
  <c r="LH87" i="9" s="1"/>
  <c r="LJ87" i="9" s="1"/>
  <c r="LK87" i="9" s="1"/>
  <c r="KT87" i="9"/>
  <c r="KR87" i="9"/>
  <c r="KN87" i="9"/>
  <c r="KJ87" i="9"/>
  <c r="KI87" i="9"/>
  <c r="KH87" i="9"/>
  <c r="KC87" i="9"/>
  <c r="JW87" i="9"/>
  <c r="GV87" i="9"/>
  <c r="GI87" i="9"/>
  <c r="GF87" i="9"/>
  <c r="GC87" i="9"/>
  <c r="GB87" i="9"/>
  <c r="FZ87" i="9"/>
  <c r="GA87" i="9" s="1"/>
  <c r="FV87" i="9"/>
  <c r="FT87" i="9"/>
  <c r="FN87" i="9"/>
  <c r="FF87" i="9"/>
  <c r="FB87" i="9"/>
  <c r="FD87" i="9" s="1"/>
  <c r="FE87" i="9" s="1"/>
  <c r="FG87" i="9" s="1"/>
  <c r="FH87" i="9" s="1"/>
  <c r="EQ87" i="9"/>
  <c r="EO87" i="9"/>
  <c r="EK87" i="9"/>
  <c r="EG87" i="9"/>
  <c r="EF87" i="9"/>
  <c r="EE87" i="9"/>
  <c r="DZ87" i="9"/>
  <c r="DT87" i="9"/>
  <c r="CH87" i="9"/>
  <c r="R87" i="9"/>
  <c r="Q87" i="9"/>
  <c r="P87" i="9"/>
  <c r="TB86" i="9"/>
  <c r="SO86" i="9"/>
  <c r="SL86" i="9"/>
  <c r="SI86" i="9"/>
  <c r="SH86" i="9"/>
  <c r="SF86" i="9"/>
  <c r="SG86" i="9" s="1"/>
  <c r="SB86" i="9"/>
  <c r="RZ86" i="9"/>
  <c r="RT86" i="9"/>
  <c r="RL86" i="9"/>
  <c r="RH86" i="9"/>
  <c r="RJ86" i="9" s="1"/>
  <c r="RK86" i="9" s="1"/>
  <c r="RM86" i="9" s="1"/>
  <c r="RN86" i="9" s="1"/>
  <c r="QW86" i="9"/>
  <c r="QU86" i="9"/>
  <c r="QQ86" i="9"/>
  <c r="QM86" i="9"/>
  <c r="QL86" i="9"/>
  <c r="QK86" i="9"/>
  <c r="QF86" i="9"/>
  <c r="PZ86" i="9"/>
  <c r="MY86" i="9"/>
  <c r="ML86" i="9"/>
  <c r="MI86" i="9"/>
  <c r="MF86" i="9"/>
  <c r="ME86" i="9"/>
  <c r="MC86" i="9"/>
  <c r="MD86" i="9" s="1"/>
  <c r="LY86" i="9"/>
  <c r="LW86" i="9"/>
  <c r="LQ86" i="9"/>
  <c r="LI86" i="9"/>
  <c r="LE86" i="9"/>
  <c r="LG86" i="9" s="1"/>
  <c r="LH86" i="9" s="1"/>
  <c r="LJ86" i="9" s="1"/>
  <c r="LK86" i="9" s="1"/>
  <c r="KT86" i="9"/>
  <c r="KR86" i="9"/>
  <c r="KN86" i="9"/>
  <c r="KJ86" i="9"/>
  <c r="KI86" i="9"/>
  <c r="KH86" i="9"/>
  <c r="KC86" i="9"/>
  <c r="JW86" i="9"/>
  <c r="GV86" i="9"/>
  <c r="GI86" i="9"/>
  <c r="GF86" i="9"/>
  <c r="GC86" i="9"/>
  <c r="GB86" i="9"/>
  <c r="FZ86" i="9"/>
  <c r="GA86" i="9" s="1"/>
  <c r="FV86" i="9"/>
  <c r="FT86" i="9"/>
  <c r="FN86" i="9"/>
  <c r="FF86" i="9"/>
  <c r="FB86" i="9"/>
  <c r="FD86" i="9" s="1"/>
  <c r="FE86" i="9" s="1"/>
  <c r="FG86" i="9" s="1"/>
  <c r="FH86" i="9" s="1"/>
  <c r="EQ86" i="9"/>
  <c r="EO86" i="9"/>
  <c r="EK86" i="9"/>
  <c r="EG86" i="9"/>
  <c r="EF86" i="9"/>
  <c r="EE86" i="9"/>
  <c r="DZ86" i="9"/>
  <c r="DT86" i="9"/>
  <c r="CH86" i="9"/>
  <c r="R86" i="9"/>
  <c r="Q86" i="9"/>
  <c r="P86" i="9"/>
  <c r="TB85" i="9"/>
  <c r="SO85" i="9"/>
  <c r="SL85" i="9"/>
  <c r="SF85" i="9"/>
  <c r="SG85" i="9" s="1"/>
  <c r="SB85" i="9"/>
  <c r="RZ85" i="9"/>
  <c r="RT85" i="9"/>
  <c r="RL85" i="9"/>
  <c r="RH85" i="9"/>
  <c r="RJ85" i="9" s="1"/>
  <c r="RK85" i="9" s="1"/>
  <c r="RM85" i="9" s="1"/>
  <c r="RN85" i="9" s="1"/>
  <c r="QW85" i="9"/>
  <c r="QU85" i="9"/>
  <c r="QQ85" i="9"/>
  <c r="QM85" i="9"/>
  <c r="QL85" i="9"/>
  <c r="QK85" i="9"/>
  <c r="QF85" i="9"/>
  <c r="PZ85" i="9"/>
  <c r="MY85" i="9"/>
  <c r="ML85" i="9"/>
  <c r="MI85" i="9"/>
  <c r="MC85" i="9"/>
  <c r="MD85" i="9" s="1"/>
  <c r="LY85" i="9"/>
  <c r="LW85" i="9"/>
  <c r="LQ85" i="9"/>
  <c r="LI85" i="9"/>
  <c r="LE85" i="9"/>
  <c r="LG85" i="9" s="1"/>
  <c r="LH85" i="9" s="1"/>
  <c r="LJ85" i="9" s="1"/>
  <c r="LK85" i="9" s="1"/>
  <c r="KT85" i="9"/>
  <c r="KR85" i="9"/>
  <c r="KN85" i="9"/>
  <c r="KJ85" i="9"/>
  <c r="KI85" i="9"/>
  <c r="KH85" i="9"/>
  <c r="KC85" i="9"/>
  <c r="JW85" i="9"/>
  <c r="JD85" i="9"/>
  <c r="GV85" i="9"/>
  <c r="GI85" i="9"/>
  <c r="GF85" i="9"/>
  <c r="FZ85" i="9"/>
  <c r="GA85" i="9" s="1"/>
  <c r="FV85" i="9"/>
  <c r="FT85" i="9"/>
  <c r="FN85" i="9"/>
  <c r="FF85" i="9"/>
  <c r="FB85" i="9"/>
  <c r="FD85" i="9" s="1"/>
  <c r="FE85" i="9" s="1"/>
  <c r="FG85" i="9" s="1"/>
  <c r="FH85" i="9" s="1"/>
  <c r="EQ85" i="9"/>
  <c r="EO85" i="9"/>
  <c r="EK85" i="9"/>
  <c r="EG85" i="9"/>
  <c r="EF85" i="9"/>
  <c r="EE85" i="9"/>
  <c r="DZ85" i="9"/>
  <c r="DT85" i="9"/>
  <c r="CH85" i="9"/>
  <c r="R85" i="9"/>
  <c r="Q85" i="9"/>
  <c r="P85" i="9"/>
  <c r="ZE84" i="9"/>
  <c r="YR84" i="9"/>
  <c r="YO84" i="9"/>
  <c r="YL84" i="9"/>
  <c r="YK84" i="9"/>
  <c r="YI84" i="9"/>
  <c r="YJ84" i="9" s="1"/>
  <c r="YE84" i="9"/>
  <c r="YC84" i="9"/>
  <c r="XW84" i="9"/>
  <c r="XO84" i="9"/>
  <c r="XK84" i="9"/>
  <c r="XM84" i="9" s="1"/>
  <c r="XN84" i="9" s="1"/>
  <c r="XP84" i="9" s="1"/>
  <c r="XQ84" i="9" s="1"/>
  <c r="WZ84" i="9"/>
  <c r="WX84" i="9"/>
  <c r="WT84" i="9"/>
  <c r="WP84" i="9"/>
  <c r="WO84" i="9"/>
  <c r="WN84" i="9"/>
  <c r="WI84" i="9"/>
  <c r="WC84" i="9"/>
  <c r="TB84" i="9"/>
  <c r="SL84" i="9"/>
  <c r="SI84" i="9"/>
  <c r="SH84" i="9"/>
  <c r="SF84" i="9"/>
  <c r="SG84" i="9" s="1"/>
  <c r="SB84" i="9"/>
  <c r="RZ84" i="9"/>
  <c r="RT84" i="9"/>
  <c r="RL84" i="9"/>
  <c r="RH84" i="9"/>
  <c r="RJ84" i="9" s="1"/>
  <c r="RK84" i="9" s="1"/>
  <c r="RM84" i="9" s="1"/>
  <c r="RN84" i="9" s="1"/>
  <c r="QW84" i="9"/>
  <c r="QU84" i="9"/>
  <c r="QQ84" i="9"/>
  <c r="QM84" i="9"/>
  <c r="QL84" i="9"/>
  <c r="QK84" i="9"/>
  <c r="QF84" i="9"/>
  <c r="PZ84" i="9"/>
  <c r="MY84" i="9"/>
  <c r="ML84" i="9"/>
  <c r="MI84" i="9"/>
  <c r="MF84" i="9"/>
  <c r="ME84" i="9"/>
  <c r="MC84" i="9"/>
  <c r="MD84" i="9" s="1"/>
  <c r="LY84" i="9"/>
  <c r="LW84" i="9"/>
  <c r="LQ84" i="9"/>
  <c r="LI84" i="9"/>
  <c r="LE84" i="9"/>
  <c r="LG84" i="9" s="1"/>
  <c r="LH84" i="9" s="1"/>
  <c r="LJ84" i="9" s="1"/>
  <c r="LK84" i="9" s="1"/>
  <c r="KT84" i="9"/>
  <c r="KR84" i="9"/>
  <c r="KN84" i="9"/>
  <c r="KJ84" i="9"/>
  <c r="KI84" i="9"/>
  <c r="KH84" i="9"/>
  <c r="KC84" i="9"/>
  <c r="JW84" i="9"/>
  <c r="GV84" i="9"/>
  <c r="GI84" i="9"/>
  <c r="GF84" i="9"/>
  <c r="GC84" i="9"/>
  <c r="GB84" i="9"/>
  <c r="FZ84" i="9"/>
  <c r="GA84" i="9" s="1"/>
  <c r="FV84" i="9"/>
  <c r="FT84" i="9"/>
  <c r="FN84" i="9"/>
  <c r="FF84" i="9"/>
  <c r="FB84" i="9"/>
  <c r="FD84" i="9" s="1"/>
  <c r="FE84" i="9" s="1"/>
  <c r="FG84" i="9" s="1"/>
  <c r="FH84" i="9" s="1"/>
  <c r="EQ84" i="9"/>
  <c r="EO84" i="9"/>
  <c r="EK84" i="9"/>
  <c r="EG84" i="9"/>
  <c r="EF84" i="9"/>
  <c r="EE84" i="9"/>
  <c r="DZ84" i="9"/>
  <c r="DT84" i="9"/>
  <c r="CH84" i="9"/>
  <c r="Q84" i="9"/>
  <c r="P84" i="9"/>
  <c r="FF83" i="9"/>
  <c r="FD83" i="9"/>
  <c r="FE83" i="9" s="1"/>
  <c r="FG83" i="9" s="1"/>
  <c r="FH83" i="9" s="1"/>
  <c r="EQ83" i="9"/>
  <c r="EO83" i="9"/>
  <c r="EK83" i="9"/>
  <c r="EG83" i="9"/>
  <c r="EF83" i="9"/>
  <c r="EE83" i="9"/>
  <c r="DZ83" i="9"/>
  <c r="DT83" i="9"/>
  <c r="CH83" i="9"/>
  <c r="R83" i="9"/>
  <c r="Q83" i="9"/>
  <c r="P83" i="9"/>
  <c r="LI82" i="9"/>
  <c r="LE82" i="9"/>
  <c r="LG82" i="9" s="1"/>
  <c r="LH82" i="9" s="1"/>
  <c r="LJ82" i="9" s="1"/>
  <c r="LK82" i="9" s="1"/>
  <c r="KT82" i="9"/>
  <c r="KR82" i="9"/>
  <c r="KN82" i="9"/>
  <c r="KJ82" i="9"/>
  <c r="KI82" i="9"/>
  <c r="KH82" i="9"/>
  <c r="KC82" i="9"/>
  <c r="JW82" i="9"/>
  <c r="GI82" i="9"/>
  <c r="GF82" i="9"/>
  <c r="GC82" i="9"/>
  <c r="GB82" i="9"/>
  <c r="FZ82" i="9"/>
  <c r="GA82" i="9" s="1"/>
  <c r="FV82" i="9"/>
  <c r="FT82" i="9"/>
  <c r="FN82" i="9"/>
  <c r="FF82" i="9"/>
  <c r="FB82" i="9"/>
  <c r="FD82" i="9" s="1"/>
  <c r="FE82" i="9" s="1"/>
  <c r="FG82" i="9" s="1"/>
  <c r="FH82" i="9" s="1"/>
  <c r="EQ82" i="9"/>
  <c r="EO82" i="9"/>
  <c r="EK82" i="9"/>
  <c r="EG82" i="9"/>
  <c r="EF82" i="9"/>
  <c r="EE82" i="9"/>
  <c r="DZ82" i="9"/>
  <c r="DT82" i="9"/>
  <c r="CH82" i="9"/>
  <c r="R82" i="9"/>
  <c r="Q82" i="9"/>
  <c r="P82" i="9"/>
  <c r="SO81" i="9"/>
  <c r="SL81" i="9"/>
  <c r="SI81" i="9"/>
  <c r="SH81" i="9"/>
  <c r="SF81" i="9"/>
  <c r="SG81" i="9" s="1"/>
  <c r="SB81" i="9"/>
  <c r="RZ81" i="9"/>
  <c r="RT81" i="9"/>
  <c r="RL81" i="9"/>
  <c r="RH81" i="9"/>
  <c r="RJ81" i="9" s="1"/>
  <c r="RK81" i="9" s="1"/>
  <c r="RM81" i="9" s="1"/>
  <c r="RN81" i="9" s="1"/>
  <c r="QW81" i="9"/>
  <c r="QU81" i="9"/>
  <c r="QQ81" i="9"/>
  <c r="QM81" i="9"/>
  <c r="QL81" i="9"/>
  <c r="QK81" i="9"/>
  <c r="QF81" i="9"/>
  <c r="PZ81" i="9"/>
  <c r="ML81" i="9"/>
  <c r="MI81" i="9"/>
  <c r="MF81" i="9"/>
  <c r="ME81" i="9"/>
  <c r="MC81" i="9"/>
  <c r="MD81" i="9" s="1"/>
  <c r="LY81" i="9"/>
  <c r="LW81" i="9"/>
  <c r="LQ81" i="9"/>
  <c r="LI81" i="9"/>
  <c r="LE81" i="9"/>
  <c r="LG81" i="9" s="1"/>
  <c r="LH81" i="9" s="1"/>
  <c r="LJ81" i="9" s="1"/>
  <c r="LK81" i="9" s="1"/>
  <c r="KT81" i="9"/>
  <c r="KR81" i="9"/>
  <c r="KN81" i="9"/>
  <c r="KJ81" i="9"/>
  <c r="KI81" i="9"/>
  <c r="KH81" i="9"/>
  <c r="KC81" i="9"/>
  <c r="JW81" i="9"/>
  <c r="GV81" i="9"/>
  <c r="GI81" i="9"/>
  <c r="GF81" i="9"/>
  <c r="GC81" i="9"/>
  <c r="GB81" i="9"/>
  <c r="FZ81" i="9"/>
  <c r="GA81" i="9" s="1"/>
  <c r="FV81" i="9"/>
  <c r="FT81" i="9"/>
  <c r="FN81" i="9"/>
  <c r="FF81" i="9"/>
  <c r="FB81" i="9"/>
  <c r="FD81" i="9" s="1"/>
  <c r="FE81" i="9" s="1"/>
  <c r="FG81" i="9" s="1"/>
  <c r="FH81" i="9" s="1"/>
  <c r="EQ81" i="9"/>
  <c r="EO81" i="9"/>
  <c r="EK81" i="9"/>
  <c r="EG81" i="9"/>
  <c r="EF81" i="9"/>
  <c r="EE81" i="9"/>
  <c r="DZ81" i="9"/>
  <c r="DT81" i="9"/>
  <c r="CH81" i="9"/>
  <c r="R81" i="9"/>
  <c r="Q81" i="9"/>
  <c r="P81" i="9"/>
  <c r="MY80" i="9"/>
  <c r="ML80" i="9"/>
  <c r="MI80" i="9"/>
  <c r="MC80" i="9"/>
  <c r="MD80" i="9" s="1"/>
  <c r="LY80" i="9"/>
  <c r="LW80" i="9"/>
  <c r="LQ80" i="9"/>
  <c r="LI80" i="9"/>
  <c r="LE80" i="9"/>
  <c r="LG80" i="9" s="1"/>
  <c r="LH80" i="9" s="1"/>
  <c r="LJ80" i="9" s="1"/>
  <c r="LK80" i="9" s="1"/>
  <c r="KT80" i="9"/>
  <c r="KR80" i="9"/>
  <c r="KN80" i="9"/>
  <c r="KJ80" i="9"/>
  <c r="KI80" i="9"/>
  <c r="KH80" i="9"/>
  <c r="KC80" i="9"/>
  <c r="JW80" i="9"/>
  <c r="GV80" i="9"/>
  <c r="GI80" i="9"/>
  <c r="GF80" i="9"/>
  <c r="GC80" i="9"/>
  <c r="GB80" i="9"/>
  <c r="FZ80" i="9"/>
  <c r="GA80" i="9" s="1"/>
  <c r="FV80" i="9"/>
  <c r="FT80" i="9"/>
  <c r="FN80" i="9"/>
  <c r="FF80" i="9"/>
  <c r="FB80" i="9"/>
  <c r="FD80" i="9" s="1"/>
  <c r="FE80" i="9" s="1"/>
  <c r="FG80" i="9" s="1"/>
  <c r="FH80" i="9" s="1"/>
  <c r="EQ80" i="9"/>
  <c r="EO80" i="9"/>
  <c r="EK80" i="9"/>
  <c r="EG80" i="9"/>
  <c r="EF80" i="9"/>
  <c r="EE80" i="9"/>
  <c r="DZ80" i="9"/>
  <c r="DT80" i="9"/>
  <c r="CH80" i="9"/>
  <c r="R80" i="9"/>
  <c r="Q80" i="9"/>
  <c r="P80" i="9"/>
  <c r="GV79" i="9"/>
  <c r="GI79" i="9"/>
  <c r="GF79" i="9"/>
  <c r="GC79" i="9"/>
  <c r="GB79" i="9"/>
  <c r="FZ79" i="9"/>
  <c r="GA79" i="9" s="1"/>
  <c r="FV79" i="9"/>
  <c r="FT79" i="9"/>
  <c r="FN79" i="9"/>
  <c r="FF79" i="9"/>
  <c r="FB79" i="9"/>
  <c r="FD79" i="9" s="1"/>
  <c r="FE79" i="9" s="1"/>
  <c r="FG79" i="9" s="1"/>
  <c r="FH79" i="9" s="1"/>
  <c r="EQ79" i="9"/>
  <c r="EO79" i="9"/>
  <c r="EK79" i="9"/>
  <c r="EG79" i="9"/>
  <c r="EF79" i="9"/>
  <c r="EE79" i="9"/>
  <c r="DZ79" i="9"/>
  <c r="DT79" i="9"/>
  <c r="CH79" i="9"/>
  <c r="R79" i="9"/>
  <c r="Q79" i="9"/>
  <c r="P79" i="9"/>
  <c r="GV78" i="9"/>
  <c r="GI78" i="9"/>
  <c r="GF78" i="9"/>
  <c r="GC78" i="9"/>
  <c r="GB78" i="9"/>
  <c r="FZ78" i="9"/>
  <c r="GA78" i="9" s="1"/>
  <c r="FV78" i="9"/>
  <c r="FT78" i="9"/>
  <c r="FN78" i="9"/>
  <c r="FF78" i="9"/>
  <c r="FB78" i="9"/>
  <c r="FD78" i="9" s="1"/>
  <c r="FE78" i="9" s="1"/>
  <c r="FG78" i="9" s="1"/>
  <c r="FH78" i="9" s="1"/>
  <c r="EQ78" i="9"/>
  <c r="EO78" i="9"/>
  <c r="EK78" i="9"/>
  <c r="EG78" i="9"/>
  <c r="EF78" i="9"/>
  <c r="EE78" i="9"/>
  <c r="DZ78" i="9"/>
  <c r="DT78" i="9"/>
  <c r="CH78" i="9"/>
  <c r="R78" i="9"/>
  <c r="Q78" i="9"/>
  <c r="P78" i="9"/>
  <c r="TB77" i="9"/>
  <c r="SO77" i="9"/>
  <c r="SL77" i="9"/>
  <c r="SI77" i="9"/>
  <c r="SH77" i="9"/>
  <c r="SF77" i="9"/>
  <c r="SG77" i="9" s="1"/>
  <c r="SB77" i="9"/>
  <c r="RZ77" i="9"/>
  <c r="RT77" i="9"/>
  <c r="RL77" i="9"/>
  <c r="RH77" i="9"/>
  <c r="RJ77" i="9" s="1"/>
  <c r="RK77" i="9" s="1"/>
  <c r="RM77" i="9" s="1"/>
  <c r="RN77" i="9" s="1"/>
  <c r="QW77" i="9"/>
  <c r="QU77" i="9"/>
  <c r="QQ77" i="9"/>
  <c r="QM77" i="9"/>
  <c r="QL77" i="9"/>
  <c r="QK77" i="9"/>
  <c r="QF77" i="9"/>
  <c r="PZ77" i="9"/>
  <c r="MY77" i="9"/>
  <c r="ML77" i="9"/>
  <c r="MI77" i="9"/>
  <c r="MC77" i="9"/>
  <c r="MD77" i="9" s="1"/>
  <c r="LY77" i="9"/>
  <c r="LW77" i="9"/>
  <c r="LQ77" i="9"/>
  <c r="LI77" i="9"/>
  <c r="LE77" i="9"/>
  <c r="LG77" i="9" s="1"/>
  <c r="LH77" i="9" s="1"/>
  <c r="LJ77" i="9" s="1"/>
  <c r="LK77" i="9" s="1"/>
  <c r="KT77" i="9"/>
  <c r="KR77" i="9"/>
  <c r="KN77" i="9"/>
  <c r="KJ77" i="9"/>
  <c r="KI77" i="9"/>
  <c r="KH77" i="9"/>
  <c r="KC77" i="9"/>
  <c r="JW77" i="9"/>
  <c r="GV77" i="9"/>
  <c r="GI77" i="9"/>
  <c r="GF77" i="9"/>
  <c r="GC77" i="9"/>
  <c r="GB77" i="9"/>
  <c r="FZ77" i="9"/>
  <c r="GA77" i="9" s="1"/>
  <c r="FV77" i="9"/>
  <c r="FT77" i="9"/>
  <c r="FN77" i="9"/>
  <c r="FF77" i="9"/>
  <c r="FB77" i="9"/>
  <c r="FD77" i="9" s="1"/>
  <c r="FE77" i="9" s="1"/>
  <c r="FG77" i="9" s="1"/>
  <c r="FH77" i="9" s="1"/>
  <c r="EQ77" i="9"/>
  <c r="EO77" i="9"/>
  <c r="EK77" i="9"/>
  <c r="EG77" i="9"/>
  <c r="EF77" i="9"/>
  <c r="EE77" i="9"/>
  <c r="DZ77" i="9"/>
  <c r="DT77" i="9"/>
  <c r="CH77" i="9"/>
  <c r="R77" i="9"/>
  <c r="Q77" i="9"/>
  <c r="P77" i="9"/>
  <c r="ZE76" i="9"/>
  <c r="YR76" i="9"/>
  <c r="YO76" i="9"/>
  <c r="YL76" i="9"/>
  <c r="YK76" i="9"/>
  <c r="YI76" i="9"/>
  <c r="YJ76" i="9" s="1"/>
  <c r="YE76" i="9"/>
  <c r="YC76" i="9"/>
  <c r="XW76" i="9"/>
  <c r="XO76" i="9"/>
  <c r="XK76" i="9"/>
  <c r="XM76" i="9" s="1"/>
  <c r="XN76" i="9" s="1"/>
  <c r="XP76" i="9" s="1"/>
  <c r="XQ76" i="9" s="1"/>
  <c r="WZ76" i="9"/>
  <c r="WX76" i="9"/>
  <c r="WT76" i="9"/>
  <c r="WP76" i="9"/>
  <c r="WO76" i="9"/>
  <c r="WN76" i="9"/>
  <c r="WI76" i="9"/>
  <c r="WC76" i="9"/>
  <c r="TB76" i="9"/>
  <c r="SO76" i="9"/>
  <c r="SL76" i="9"/>
  <c r="SI76" i="9"/>
  <c r="SH76" i="9"/>
  <c r="SF76" i="9"/>
  <c r="SG76" i="9" s="1"/>
  <c r="SB76" i="9"/>
  <c r="RZ76" i="9"/>
  <c r="RT76" i="9"/>
  <c r="RL76" i="9"/>
  <c r="RH76" i="9"/>
  <c r="RJ76" i="9" s="1"/>
  <c r="RK76" i="9" s="1"/>
  <c r="RM76" i="9" s="1"/>
  <c r="RN76" i="9" s="1"/>
  <c r="QW76" i="9"/>
  <c r="QU76" i="9"/>
  <c r="QQ76" i="9"/>
  <c r="QM76" i="9"/>
  <c r="QL76" i="9"/>
  <c r="QK76" i="9"/>
  <c r="QF76" i="9"/>
  <c r="PZ76" i="9"/>
  <c r="MY76" i="9"/>
  <c r="ML76" i="9"/>
  <c r="MI76" i="9"/>
  <c r="MF76" i="9"/>
  <c r="ME76" i="9"/>
  <c r="MC76" i="9"/>
  <c r="MD76" i="9" s="1"/>
  <c r="LY76" i="9"/>
  <c r="LW76" i="9"/>
  <c r="LQ76" i="9"/>
  <c r="LI76" i="9"/>
  <c r="LE76" i="9"/>
  <c r="LG76" i="9" s="1"/>
  <c r="LH76" i="9" s="1"/>
  <c r="LJ76" i="9" s="1"/>
  <c r="LK76" i="9" s="1"/>
  <c r="KT76" i="9"/>
  <c r="KR76" i="9"/>
  <c r="KN76" i="9"/>
  <c r="KJ76" i="9"/>
  <c r="KI76" i="9"/>
  <c r="KH76" i="9"/>
  <c r="KC76" i="9"/>
  <c r="JW76" i="9"/>
  <c r="GI76" i="9"/>
  <c r="GF76" i="9"/>
  <c r="GC76" i="9"/>
  <c r="GB76" i="9"/>
  <c r="FZ76" i="9"/>
  <c r="GA76" i="9" s="1"/>
  <c r="FV76" i="9"/>
  <c r="FT76" i="9"/>
  <c r="FN76" i="9"/>
  <c r="FF76" i="9"/>
  <c r="FB76" i="9"/>
  <c r="FD76" i="9" s="1"/>
  <c r="FE76" i="9" s="1"/>
  <c r="FG76" i="9" s="1"/>
  <c r="FH76" i="9" s="1"/>
  <c r="EQ76" i="9"/>
  <c r="EO76" i="9"/>
  <c r="EK76" i="9"/>
  <c r="EG76" i="9"/>
  <c r="EF76" i="9"/>
  <c r="EE76" i="9"/>
  <c r="DZ76" i="9"/>
  <c r="DT76" i="9"/>
  <c r="CH76" i="9"/>
  <c r="Q76" i="9"/>
  <c r="P76" i="9"/>
  <c r="TB75" i="9"/>
  <c r="SO75" i="9"/>
  <c r="SL75" i="9"/>
  <c r="SF75" i="9"/>
  <c r="SG75" i="9" s="1"/>
  <c r="SB75" i="9"/>
  <c r="RZ75" i="9"/>
  <c r="RT75" i="9"/>
  <c r="RL75" i="9"/>
  <c r="RH75" i="9"/>
  <c r="RJ75" i="9" s="1"/>
  <c r="RK75" i="9" s="1"/>
  <c r="RM75" i="9" s="1"/>
  <c r="RN75" i="9" s="1"/>
  <c r="QW75" i="9"/>
  <c r="QU75" i="9"/>
  <c r="QQ75" i="9"/>
  <c r="QM75" i="9"/>
  <c r="QL75" i="9"/>
  <c r="QK75" i="9"/>
  <c r="QF75" i="9"/>
  <c r="PZ75" i="9"/>
  <c r="MY75" i="9"/>
  <c r="ML75" i="9"/>
  <c r="MI75" i="9"/>
  <c r="MC75" i="9"/>
  <c r="MD75" i="9" s="1"/>
  <c r="LY75" i="9"/>
  <c r="LW75" i="9"/>
  <c r="LQ75" i="9"/>
  <c r="LI75" i="9"/>
  <c r="LE75" i="9"/>
  <c r="LG75" i="9" s="1"/>
  <c r="LH75" i="9" s="1"/>
  <c r="LJ75" i="9" s="1"/>
  <c r="LK75" i="9" s="1"/>
  <c r="KT75" i="9"/>
  <c r="KR75" i="9"/>
  <c r="KN75" i="9"/>
  <c r="KJ75" i="9"/>
  <c r="KI75" i="9"/>
  <c r="KH75" i="9"/>
  <c r="KC75" i="9"/>
  <c r="JW75" i="9"/>
  <c r="GV75" i="9"/>
  <c r="GI75" i="9"/>
  <c r="GF75" i="9"/>
  <c r="FZ75" i="9"/>
  <c r="GA75" i="9" s="1"/>
  <c r="FV75" i="9"/>
  <c r="FT75" i="9"/>
  <c r="FN75" i="9"/>
  <c r="FF75" i="9"/>
  <c r="FB75" i="9"/>
  <c r="FD75" i="9" s="1"/>
  <c r="FE75" i="9" s="1"/>
  <c r="FG75" i="9" s="1"/>
  <c r="FH75" i="9" s="1"/>
  <c r="EQ75" i="9"/>
  <c r="EO75" i="9"/>
  <c r="EK75" i="9"/>
  <c r="EG75" i="9"/>
  <c r="EF75" i="9"/>
  <c r="EE75" i="9"/>
  <c r="DZ75" i="9"/>
  <c r="DT75" i="9"/>
  <c r="CH75" i="9"/>
  <c r="R75" i="9"/>
  <c r="Q75" i="9"/>
  <c r="P75" i="9"/>
  <c r="TB74" i="9"/>
  <c r="SO74" i="9"/>
  <c r="SL74" i="9"/>
  <c r="SF74" i="9"/>
  <c r="SG74" i="9" s="1"/>
  <c r="SB74" i="9"/>
  <c r="RZ74" i="9"/>
  <c r="RT74" i="9"/>
  <c r="RL74" i="9"/>
  <c r="RH74" i="9"/>
  <c r="RJ74" i="9" s="1"/>
  <c r="RK74" i="9" s="1"/>
  <c r="RM74" i="9" s="1"/>
  <c r="RN74" i="9" s="1"/>
  <c r="QW74" i="9"/>
  <c r="QU74" i="9"/>
  <c r="QQ74" i="9"/>
  <c r="QM74" i="9"/>
  <c r="QL74" i="9"/>
  <c r="QK74" i="9"/>
  <c r="QF74" i="9"/>
  <c r="PZ74" i="9"/>
  <c r="MY74" i="9"/>
  <c r="ML74" i="9"/>
  <c r="MI74" i="9"/>
  <c r="MC74" i="9"/>
  <c r="MD74" i="9" s="1"/>
  <c r="LY74" i="9"/>
  <c r="LW74" i="9"/>
  <c r="LQ74" i="9"/>
  <c r="LI74" i="9"/>
  <c r="LE74" i="9"/>
  <c r="LG74" i="9" s="1"/>
  <c r="LH74" i="9" s="1"/>
  <c r="LJ74" i="9" s="1"/>
  <c r="LK74" i="9" s="1"/>
  <c r="KT74" i="9"/>
  <c r="KR74" i="9"/>
  <c r="KN74" i="9"/>
  <c r="KJ74" i="9"/>
  <c r="KI74" i="9"/>
  <c r="KH74" i="9"/>
  <c r="KC74" i="9"/>
  <c r="JW74" i="9"/>
  <c r="GV74" i="9"/>
  <c r="GI74" i="9"/>
  <c r="GF74" i="9"/>
  <c r="FZ74" i="9"/>
  <c r="GA74" i="9" s="1"/>
  <c r="FV74" i="9"/>
  <c r="FT74" i="9"/>
  <c r="FN74" i="9"/>
  <c r="FF74" i="9"/>
  <c r="FB74" i="9"/>
  <c r="FD74" i="9" s="1"/>
  <c r="FE74" i="9" s="1"/>
  <c r="FG74" i="9" s="1"/>
  <c r="FH74" i="9" s="1"/>
  <c r="EQ74" i="9"/>
  <c r="EO74" i="9"/>
  <c r="EK74" i="9"/>
  <c r="EG74" i="9"/>
  <c r="EF74" i="9"/>
  <c r="EE74" i="9"/>
  <c r="DZ74" i="9"/>
  <c r="DT74" i="9"/>
  <c r="CH74" i="9"/>
  <c r="Q74" i="9"/>
  <c r="P74" i="9"/>
  <c r="ZE73" i="9"/>
  <c r="YR73" i="9"/>
  <c r="YO73" i="9"/>
  <c r="YL73" i="9"/>
  <c r="YK73" i="9"/>
  <c r="YI73" i="9"/>
  <c r="YJ73" i="9" s="1"/>
  <c r="YE73" i="9"/>
  <c r="YC73" i="9"/>
  <c r="XW73" i="9"/>
  <c r="XO73" i="9"/>
  <c r="XK73" i="9"/>
  <c r="XM73" i="9" s="1"/>
  <c r="XN73" i="9" s="1"/>
  <c r="XP73" i="9" s="1"/>
  <c r="XQ73" i="9" s="1"/>
  <c r="WZ73" i="9"/>
  <c r="WX73" i="9"/>
  <c r="WT73" i="9"/>
  <c r="WP73" i="9"/>
  <c r="WO73" i="9"/>
  <c r="WN73" i="9"/>
  <c r="WI73" i="9"/>
  <c r="WC73" i="9"/>
  <c r="TB73" i="9"/>
  <c r="SO73" i="9"/>
  <c r="SL73" i="9"/>
  <c r="SI73" i="9"/>
  <c r="SH73" i="9"/>
  <c r="SF73" i="9"/>
  <c r="SG73" i="9" s="1"/>
  <c r="SB73" i="9"/>
  <c r="RZ73" i="9"/>
  <c r="RT73" i="9"/>
  <c r="RL73" i="9"/>
  <c r="RH73" i="9"/>
  <c r="RJ73" i="9" s="1"/>
  <c r="RK73" i="9" s="1"/>
  <c r="RM73" i="9" s="1"/>
  <c r="RN73" i="9" s="1"/>
  <c r="QW73" i="9"/>
  <c r="QU73" i="9"/>
  <c r="QQ73" i="9"/>
  <c r="QM73" i="9"/>
  <c r="QL73" i="9"/>
  <c r="QK73" i="9"/>
  <c r="QF73" i="9"/>
  <c r="PZ73" i="9"/>
  <c r="MY73" i="9"/>
  <c r="ML73" i="9"/>
  <c r="MI73" i="9"/>
  <c r="MF73" i="9"/>
  <c r="ME73" i="9"/>
  <c r="MC73" i="9"/>
  <c r="MD73" i="9" s="1"/>
  <c r="LY73" i="9"/>
  <c r="LW73" i="9"/>
  <c r="LQ73" i="9"/>
  <c r="LI73" i="9"/>
  <c r="LE73" i="9"/>
  <c r="LG73" i="9" s="1"/>
  <c r="LH73" i="9" s="1"/>
  <c r="LJ73" i="9" s="1"/>
  <c r="LK73" i="9" s="1"/>
  <c r="KT73" i="9"/>
  <c r="KR73" i="9"/>
  <c r="KN73" i="9"/>
  <c r="KJ73" i="9"/>
  <c r="KI73" i="9"/>
  <c r="KH73" i="9"/>
  <c r="KC73" i="9"/>
  <c r="JW73" i="9"/>
  <c r="GV73" i="9"/>
  <c r="GI73" i="9"/>
  <c r="GF73" i="9"/>
  <c r="GC73" i="9"/>
  <c r="GB73" i="9"/>
  <c r="FZ73" i="9"/>
  <c r="GA73" i="9" s="1"/>
  <c r="FV73" i="9"/>
  <c r="FT73" i="9"/>
  <c r="FN73" i="9"/>
  <c r="FF73" i="9"/>
  <c r="FB73" i="9"/>
  <c r="FD73" i="9" s="1"/>
  <c r="FE73" i="9" s="1"/>
  <c r="FG73" i="9" s="1"/>
  <c r="FH73" i="9" s="1"/>
  <c r="EQ73" i="9"/>
  <c r="EO73" i="9"/>
  <c r="EK73" i="9"/>
  <c r="EG73" i="9"/>
  <c r="EF73" i="9"/>
  <c r="EE73" i="9"/>
  <c r="DZ73" i="9"/>
  <c r="DT73" i="9"/>
  <c r="CH73" i="9"/>
  <c r="Q73" i="9"/>
  <c r="P73" i="9"/>
  <c r="GI72" i="9"/>
  <c r="GF72" i="9"/>
  <c r="GC72" i="9"/>
  <c r="GB72" i="9"/>
  <c r="FZ72" i="9"/>
  <c r="GA72" i="9" s="1"/>
  <c r="FV72" i="9"/>
  <c r="FT72" i="9"/>
  <c r="FN72" i="9"/>
  <c r="FF72" i="9"/>
  <c r="FB72" i="9"/>
  <c r="FD72" i="9" s="1"/>
  <c r="FE72" i="9" s="1"/>
  <c r="FG72" i="9" s="1"/>
  <c r="FH72" i="9" s="1"/>
  <c r="EQ72" i="9"/>
  <c r="EO72" i="9"/>
  <c r="EK72" i="9"/>
  <c r="EG72" i="9"/>
  <c r="EF72" i="9"/>
  <c r="EE72" i="9"/>
  <c r="DZ72" i="9"/>
  <c r="DT72" i="9"/>
  <c r="CH72" i="9"/>
  <c r="R72" i="9"/>
  <c r="Q72" i="9"/>
  <c r="P72" i="9"/>
  <c r="MY71" i="9"/>
  <c r="ML71" i="9"/>
  <c r="MI71" i="9"/>
  <c r="MF71" i="9"/>
  <c r="ME71" i="9"/>
  <c r="MC71" i="9"/>
  <c r="MD71" i="9" s="1"/>
  <c r="LY71" i="9"/>
  <c r="LW71" i="9"/>
  <c r="LQ71" i="9"/>
  <c r="LI71" i="9"/>
  <c r="LE71" i="9"/>
  <c r="LG71" i="9" s="1"/>
  <c r="LH71" i="9" s="1"/>
  <c r="LJ71" i="9" s="1"/>
  <c r="LK71" i="9" s="1"/>
  <c r="KT71" i="9"/>
  <c r="KR71" i="9"/>
  <c r="KN71" i="9"/>
  <c r="KJ71" i="9"/>
  <c r="KI71" i="9"/>
  <c r="KH71" i="9"/>
  <c r="KC71" i="9"/>
  <c r="JW71" i="9"/>
  <c r="GV71" i="9"/>
  <c r="GI71" i="9"/>
  <c r="GF71" i="9"/>
  <c r="GC71" i="9"/>
  <c r="GB71" i="9"/>
  <c r="FZ71" i="9"/>
  <c r="GA71" i="9" s="1"/>
  <c r="FV71" i="9"/>
  <c r="FT71" i="9"/>
  <c r="FN71" i="9"/>
  <c r="FF71" i="9"/>
  <c r="FB71" i="9"/>
  <c r="FD71" i="9" s="1"/>
  <c r="FE71" i="9" s="1"/>
  <c r="FG71" i="9" s="1"/>
  <c r="FH71" i="9" s="1"/>
  <c r="EQ71" i="9"/>
  <c r="EO71" i="9"/>
  <c r="EK71" i="9"/>
  <c r="EG71" i="9"/>
  <c r="EF71" i="9"/>
  <c r="EE71" i="9"/>
  <c r="DZ71" i="9"/>
  <c r="DT71" i="9"/>
  <c r="CH71" i="9"/>
  <c r="Q71" i="9"/>
  <c r="P71" i="9"/>
  <c r="YR70" i="9"/>
  <c r="YO70" i="9"/>
  <c r="YL70" i="9"/>
  <c r="YK70" i="9"/>
  <c r="YI70" i="9"/>
  <c r="YJ70" i="9" s="1"/>
  <c r="YE70" i="9"/>
  <c r="YC70" i="9"/>
  <c r="XW70" i="9"/>
  <c r="XO70" i="9"/>
  <c r="XK70" i="9"/>
  <c r="XM70" i="9" s="1"/>
  <c r="XN70" i="9" s="1"/>
  <c r="XP70" i="9" s="1"/>
  <c r="XQ70" i="9" s="1"/>
  <c r="WZ70" i="9"/>
  <c r="WX70" i="9"/>
  <c r="WT70" i="9"/>
  <c r="WP70" i="9"/>
  <c r="WO70" i="9"/>
  <c r="WN70" i="9"/>
  <c r="WI70" i="9"/>
  <c r="WC70" i="9"/>
  <c r="TB70" i="9"/>
  <c r="SI70" i="9"/>
  <c r="SH70" i="9"/>
  <c r="SF70" i="9"/>
  <c r="SG70" i="9" s="1"/>
  <c r="SB70" i="9"/>
  <c r="RZ70" i="9"/>
  <c r="RT70" i="9"/>
  <c r="RL70" i="9"/>
  <c r="RH70" i="9"/>
  <c r="RJ70" i="9" s="1"/>
  <c r="RK70" i="9" s="1"/>
  <c r="RM70" i="9" s="1"/>
  <c r="RN70" i="9" s="1"/>
  <c r="QW70" i="9"/>
  <c r="QU70" i="9"/>
  <c r="QQ70" i="9"/>
  <c r="QM70" i="9"/>
  <c r="QL70" i="9"/>
  <c r="QK70" i="9"/>
  <c r="QF70" i="9"/>
  <c r="PZ70" i="9"/>
  <c r="MY70" i="9"/>
  <c r="ML70" i="9"/>
  <c r="MI70" i="9"/>
  <c r="MF70" i="9"/>
  <c r="ME70" i="9"/>
  <c r="MC70" i="9"/>
  <c r="MD70" i="9" s="1"/>
  <c r="LY70" i="9"/>
  <c r="LW70" i="9"/>
  <c r="LQ70" i="9"/>
  <c r="LI70" i="9"/>
  <c r="LE70" i="9"/>
  <c r="LG70" i="9" s="1"/>
  <c r="LH70" i="9" s="1"/>
  <c r="LJ70" i="9" s="1"/>
  <c r="LK70" i="9" s="1"/>
  <c r="KT70" i="9"/>
  <c r="KR70" i="9"/>
  <c r="KN70" i="9"/>
  <c r="KJ70" i="9"/>
  <c r="KI70" i="9"/>
  <c r="KH70" i="9"/>
  <c r="KC70" i="9"/>
  <c r="JW70" i="9"/>
  <c r="GV70" i="9"/>
  <c r="GI70" i="9"/>
  <c r="GF70" i="9"/>
  <c r="GC70" i="9"/>
  <c r="GB70" i="9"/>
  <c r="FZ70" i="9"/>
  <c r="GA70" i="9" s="1"/>
  <c r="FV70" i="9"/>
  <c r="FT70" i="9"/>
  <c r="FN70" i="9"/>
  <c r="FF70" i="9"/>
  <c r="FB70" i="9"/>
  <c r="FD70" i="9" s="1"/>
  <c r="FE70" i="9" s="1"/>
  <c r="FG70" i="9" s="1"/>
  <c r="FH70" i="9" s="1"/>
  <c r="EQ70" i="9"/>
  <c r="EO70" i="9"/>
  <c r="EK70" i="9"/>
  <c r="EG70" i="9"/>
  <c r="EF70" i="9"/>
  <c r="EE70" i="9"/>
  <c r="DZ70" i="9"/>
  <c r="DT70" i="9"/>
  <c r="CH70" i="9"/>
  <c r="Q70" i="9"/>
  <c r="P70" i="9"/>
  <c r="ZE69" i="9"/>
  <c r="YR69" i="9"/>
  <c r="YO69" i="9"/>
  <c r="YL69" i="9"/>
  <c r="YK69" i="9"/>
  <c r="YI69" i="9"/>
  <c r="YJ69" i="9" s="1"/>
  <c r="YE69" i="9"/>
  <c r="YC69" i="9"/>
  <c r="XW69" i="9"/>
  <c r="XO69" i="9"/>
  <c r="XK69" i="9"/>
  <c r="XM69" i="9" s="1"/>
  <c r="XN69" i="9" s="1"/>
  <c r="XP69" i="9" s="1"/>
  <c r="XQ69" i="9" s="1"/>
  <c r="WZ69" i="9"/>
  <c r="WX69" i="9"/>
  <c r="WT69" i="9"/>
  <c r="WP69" i="9"/>
  <c r="WO69" i="9"/>
  <c r="WN69" i="9"/>
  <c r="WI69" i="9"/>
  <c r="WC69" i="9"/>
  <c r="SO69" i="9"/>
  <c r="SL69" i="9"/>
  <c r="SI69" i="9"/>
  <c r="SH69" i="9"/>
  <c r="SF69" i="9"/>
  <c r="SG69" i="9" s="1"/>
  <c r="RZ69" i="9"/>
  <c r="RT69" i="9"/>
  <c r="RL69" i="9"/>
  <c r="RH69" i="9"/>
  <c r="RJ69" i="9" s="1"/>
  <c r="RK69" i="9" s="1"/>
  <c r="RM69" i="9" s="1"/>
  <c r="RN69" i="9" s="1"/>
  <c r="QW69" i="9"/>
  <c r="QU69" i="9"/>
  <c r="QQ69" i="9"/>
  <c r="QM69" i="9"/>
  <c r="QL69" i="9"/>
  <c r="QK69" i="9"/>
  <c r="QF69" i="9"/>
  <c r="PZ69" i="9"/>
  <c r="ML69" i="9"/>
  <c r="MI69" i="9"/>
  <c r="MF69" i="9"/>
  <c r="ME69" i="9"/>
  <c r="MC69" i="9"/>
  <c r="MD69" i="9" s="1"/>
  <c r="LY69" i="9"/>
  <c r="LW69" i="9"/>
  <c r="LQ69" i="9"/>
  <c r="LI69" i="9"/>
  <c r="LE69" i="9"/>
  <c r="LG69" i="9" s="1"/>
  <c r="LH69" i="9" s="1"/>
  <c r="LJ69" i="9" s="1"/>
  <c r="LK69" i="9" s="1"/>
  <c r="KT69" i="9"/>
  <c r="KR69" i="9"/>
  <c r="KN69" i="9"/>
  <c r="KJ69" i="9"/>
  <c r="KI69" i="9"/>
  <c r="KH69" i="9"/>
  <c r="KC69" i="9"/>
  <c r="JW69" i="9"/>
  <c r="GV69" i="9"/>
  <c r="GI69" i="9"/>
  <c r="GF69" i="9"/>
  <c r="GC69" i="9"/>
  <c r="GB69" i="9"/>
  <c r="FZ69" i="9"/>
  <c r="GA69" i="9" s="1"/>
  <c r="FV69" i="9"/>
  <c r="FT69" i="9"/>
  <c r="FN69" i="9"/>
  <c r="FF69" i="9"/>
  <c r="FB69" i="9"/>
  <c r="FD69" i="9" s="1"/>
  <c r="FE69" i="9" s="1"/>
  <c r="FG69" i="9" s="1"/>
  <c r="FH69" i="9" s="1"/>
  <c r="EQ69" i="9"/>
  <c r="EO69" i="9"/>
  <c r="EK69" i="9"/>
  <c r="EE69" i="9"/>
  <c r="DZ69" i="9"/>
  <c r="DT69" i="9"/>
  <c r="CH69" i="9"/>
  <c r="Q69" i="9"/>
  <c r="P69" i="9"/>
  <c r="ZE68" i="9"/>
  <c r="YR68" i="9"/>
  <c r="YO68" i="9"/>
  <c r="YL68" i="9"/>
  <c r="YK68" i="9"/>
  <c r="YI68" i="9"/>
  <c r="YJ68" i="9" s="1"/>
  <c r="YE68" i="9"/>
  <c r="YC68" i="9"/>
  <c r="XW68" i="9"/>
  <c r="XO68" i="9"/>
  <c r="XK68" i="9"/>
  <c r="XM68" i="9" s="1"/>
  <c r="XN68" i="9" s="1"/>
  <c r="XP68" i="9" s="1"/>
  <c r="XQ68" i="9" s="1"/>
  <c r="WZ68" i="9"/>
  <c r="WX68" i="9"/>
  <c r="WT68" i="9"/>
  <c r="WP68" i="9"/>
  <c r="WO68" i="9"/>
  <c r="WN68" i="9"/>
  <c r="WI68" i="9"/>
  <c r="WC68" i="9"/>
  <c r="TB68" i="9"/>
  <c r="SI68" i="9"/>
  <c r="SH68" i="9"/>
  <c r="SF68" i="9"/>
  <c r="SG68" i="9" s="1"/>
  <c r="SB68" i="9"/>
  <c r="RZ68" i="9"/>
  <c r="RT68" i="9"/>
  <c r="RL68" i="9"/>
  <c r="RH68" i="9"/>
  <c r="RJ68" i="9" s="1"/>
  <c r="RK68" i="9" s="1"/>
  <c r="RM68" i="9" s="1"/>
  <c r="RN68" i="9" s="1"/>
  <c r="QW68" i="9"/>
  <c r="QU68" i="9"/>
  <c r="QQ68" i="9"/>
  <c r="QM68" i="9"/>
  <c r="QL68" i="9"/>
  <c r="QK68" i="9"/>
  <c r="QF68" i="9"/>
  <c r="PZ68" i="9"/>
  <c r="MY68" i="9"/>
  <c r="ML68" i="9"/>
  <c r="MI68" i="9"/>
  <c r="MF68" i="9"/>
  <c r="ME68" i="9"/>
  <c r="MC68" i="9"/>
  <c r="MD68" i="9" s="1"/>
  <c r="LY68" i="9"/>
  <c r="LW68" i="9"/>
  <c r="LQ68" i="9"/>
  <c r="LI68" i="9"/>
  <c r="LE68" i="9"/>
  <c r="LG68" i="9" s="1"/>
  <c r="LH68" i="9" s="1"/>
  <c r="LJ68" i="9" s="1"/>
  <c r="LK68" i="9" s="1"/>
  <c r="KT68" i="9"/>
  <c r="KR68" i="9"/>
  <c r="KN68" i="9"/>
  <c r="KJ68" i="9"/>
  <c r="KI68" i="9"/>
  <c r="KH68" i="9"/>
  <c r="KC68" i="9"/>
  <c r="JW68" i="9"/>
  <c r="GI68" i="9"/>
  <c r="GF68" i="9"/>
  <c r="GC68" i="9"/>
  <c r="GB68" i="9"/>
  <c r="FZ68" i="9"/>
  <c r="GA68" i="9" s="1"/>
  <c r="FV68" i="9"/>
  <c r="FT68" i="9"/>
  <c r="FN68" i="9"/>
  <c r="FF68" i="9"/>
  <c r="FB68" i="9"/>
  <c r="FD68" i="9" s="1"/>
  <c r="FE68" i="9" s="1"/>
  <c r="FG68" i="9" s="1"/>
  <c r="FH68" i="9" s="1"/>
  <c r="EQ68" i="9"/>
  <c r="EO68" i="9"/>
  <c r="EK68" i="9"/>
  <c r="EG68" i="9"/>
  <c r="EF68" i="9"/>
  <c r="EE68" i="9"/>
  <c r="DZ68" i="9"/>
  <c r="DT68" i="9"/>
  <c r="CH68" i="9"/>
  <c r="Q68" i="9"/>
  <c r="P68" i="9"/>
  <c r="GI67" i="9"/>
  <c r="GF67" i="9"/>
  <c r="GC67" i="9"/>
  <c r="GB67" i="9"/>
  <c r="FZ67" i="9"/>
  <c r="GA67" i="9" s="1"/>
  <c r="FV67" i="9"/>
  <c r="FT67" i="9"/>
  <c r="FN67" i="9"/>
  <c r="FF67" i="9"/>
  <c r="FB67" i="9"/>
  <c r="FD67" i="9" s="1"/>
  <c r="FE67" i="9" s="1"/>
  <c r="FG67" i="9" s="1"/>
  <c r="FH67" i="9" s="1"/>
  <c r="EQ67" i="9"/>
  <c r="EO67" i="9"/>
  <c r="EK67" i="9"/>
  <c r="EG67" i="9"/>
  <c r="EF67" i="9"/>
  <c r="EE67" i="9"/>
  <c r="DZ67" i="9"/>
  <c r="DT67" i="9"/>
  <c r="CH67" i="9"/>
  <c r="R67" i="9"/>
  <c r="Q67" i="9"/>
  <c r="P67" i="9"/>
  <c r="LI66" i="9"/>
  <c r="LE66" i="9"/>
  <c r="LG66" i="9" s="1"/>
  <c r="LH66" i="9" s="1"/>
  <c r="LJ66" i="9" s="1"/>
  <c r="LK66" i="9" s="1"/>
  <c r="KT66" i="9"/>
  <c r="KR66" i="9"/>
  <c r="KN66" i="9"/>
  <c r="KJ66" i="9"/>
  <c r="KI66" i="9"/>
  <c r="KH66" i="9"/>
  <c r="KC66" i="9"/>
  <c r="JW66" i="9"/>
  <c r="GI66" i="9"/>
  <c r="GF66" i="9"/>
  <c r="GC66" i="9"/>
  <c r="GB66" i="9"/>
  <c r="FZ66" i="9"/>
  <c r="GA66" i="9" s="1"/>
  <c r="FV66" i="9"/>
  <c r="FT66" i="9"/>
  <c r="FN66" i="9"/>
  <c r="FF66" i="9"/>
  <c r="FB66" i="9"/>
  <c r="FD66" i="9" s="1"/>
  <c r="FE66" i="9" s="1"/>
  <c r="FG66" i="9" s="1"/>
  <c r="FH66" i="9" s="1"/>
  <c r="EQ66" i="9"/>
  <c r="EO66" i="9"/>
  <c r="EK66" i="9"/>
  <c r="EG66" i="9"/>
  <c r="EF66" i="9"/>
  <c r="EE66" i="9"/>
  <c r="DZ66" i="9"/>
  <c r="DT66" i="9"/>
  <c r="CH66" i="9"/>
  <c r="R66" i="9"/>
  <c r="Q66" i="9"/>
  <c r="P66" i="9"/>
  <c r="MI65" i="9"/>
  <c r="MF65" i="9"/>
  <c r="ME65" i="9"/>
  <c r="MC65" i="9"/>
  <c r="MD65" i="9" s="1"/>
  <c r="LY65" i="9"/>
  <c r="LW65" i="9"/>
  <c r="LQ65" i="9"/>
  <c r="LI65" i="9"/>
  <c r="LE65" i="9"/>
  <c r="LG65" i="9" s="1"/>
  <c r="LH65" i="9" s="1"/>
  <c r="LJ65" i="9" s="1"/>
  <c r="LK65" i="9" s="1"/>
  <c r="KT65" i="9"/>
  <c r="KR65" i="9"/>
  <c r="KN65" i="9"/>
  <c r="KJ65" i="9"/>
  <c r="KI65" i="9"/>
  <c r="KH65" i="9"/>
  <c r="KC65" i="9"/>
  <c r="JW65" i="9"/>
  <c r="GI65" i="9"/>
  <c r="GF65" i="9"/>
  <c r="FZ65" i="9"/>
  <c r="GA65" i="9" s="1"/>
  <c r="FV65" i="9"/>
  <c r="FT65" i="9"/>
  <c r="FN65" i="9"/>
  <c r="FF65" i="9"/>
  <c r="FB65" i="9"/>
  <c r="FD65" i="9" s="1"/>
  <c r="FE65" i="9" s="1"/>
  <c r="FG65" i="9" s="1"/>
  <c r="FH65" i="9" s="1"/>
  <c r="EQ65" i="9"/>
  <c r="EO65" i="9"/>
  <c r="EK65" i="9"/>
  <c r="EG65" i="9"/>
  <c r="EF65" i="9"/>
  <c r="EE65" i="9"/>
  <c r="DZ65" i="9"/>
  <c r="DT65" i="9"/>
  <c r="CH65" i="9"/>
  <c r="R65" i="9"/>
  <c r="Q65" i="9"/>
  <c r="P65" i="9"/>
  <c r="ZE64" i="9"/>
  <c r="YR64" i="9"/>
  <c r="YO64" i="9"/>
  <c r="YL64" i="9"/>
  <c r="YK64" i="9"/>
  <c r="YI64" i="9"/>
  <c r="YJ64" i="9" s="1"/>
  <c r="YE64" i="9"/>
  <c r="YC64" i="9"/>
  <c r="XW64" i="9"/>
  <c r="XO64" i="9"/>
  <c r="XK64" i="9"/>
  <c r="XM64" i="9" s="1"/>
  <c r="XN64" i="9" s="1"/>
  <c r="XP64" i="9" s="1"/>
  <c r="XQ64" i="9" s="1"/>
  <c r="WZ64" i="9"/>
  <c r="WX64" i="9"/>
  <c r="WT64" i="9"/>
  <c r="WP64" i="9"/>
  <c r="WO64" i="9"/>
  <c r="WN64" i="9"/>
  <c r="WI64" i="9"/>
  <c r="WC64" i="9"/>
  <c r="SO64" i="9"/>
  <c r="SL64" i="9"/>
  <c r="SI64" i="9"/>
  <c r="SH64" i="9"/>
  <c r="SF64" i="9"/>
  <c r="SG64" i="9" s="1"/>
  <c r="RZ64" i="9"/>
  <c r="RT64" i="9"/>
  <c r="RL64" i="9"/>
  <c r="RH64" i="9"/>
  <c r="RJ64" i="9" s="1"/>
  <c r="RK64" i="9" s="1"/>
  <c r="RM64" i="9" s="1"/>
  <c r="RN64" i="9" s="1"/>
  <c r="QW64" i="9"/>
  <c r="QU64" i="9"/>
  <c r="QQ64" i="9"/>
  <c r="QM64" i="9"/>
  <c r="QL64" i="9"/>
  <c r="QK64" i="9"/>
  <c r="QF64" i="9"/>
  <c r="PZ64" i="9"/>
  <c r="ML64" i="9"/>
  <c r="MI64" i="9"/>
  <c r="MF64" i="9"/>
  <c r="ME64" i="9"/>
  <c r="MC64" i="9"/>
  <c r="MD64" i="9" s="1"/>
  <c r="LY64" i="9"/>
  <c r="LW64" i="9"/>
  <c r="LQ64" i="9"/>
  <c r="LI64" i="9"/>
  <c r="LE64" i="9"/>
  <c r="LG64" i="9" s="1"/>
  <c r="LH64" i="9" s="1"/>
  <c r="LJ64" i="9" s="1"/>
  <c r="LK64" i="9" s="1"/>
  <c r="KT64" i="9"/>
  <c r="KR64" i="9"/>
  <c r="KN64" i="9"/>
  <c r="KJ64" i="9"/>
  <c r="KI64" i="9"/>
  <c r="KH64" i="9"/>
  <c r="KC64" i="9"/>
  <c r="JW64" i="9"/>
  <c r="GI64" i="9"/>
  <c r="GF64" i="9"/>
  <c r="GC64" i="9"/>
  <c r="GB64" i="9"/>
  <c r="FZ64" i="9"/>
  <c r="GA64" i="9" s="1"/>
  <c r="FV64" i="9"/>
  <c r="FT64" i="9"/>
  <c r="FN64" i="9"/>
  <c r="FF64" i="9"/>
  <c r="FB64" i="9"/>
  <c r="FD64" i="9" s="1"/>
  <c r="FE64" i="9" s="1"/>
  <c r="FG64" i="9" s="1"/>
  <c r="FH64" i="9" s="1"/>
  <c r="EQ64" i="9"/>
  <c r="EO64" i="9"/>
  <c r="EK64" i="9"/>
  <c r="EG64" i="9"/>
  <c r="EF64" i="9"/>
  <c r="EE64" i="9"/>
  <c r="DZ64" i="9"/>
  <c r="DT64" i="9"/>
  <c r="CH64" i="9"/>
  <c r="Q64" i="9"/>
  <c r="P64" i="9"/>
  <c r="ML63" i="9"/>
  <c r="MI63" i="9"/>
  <c r="MF63" i="9"/>
  <c r="ME63" i="9"/>
  <c r="MC63" i="9"/>
  <c r="MD63" i="9" s="1"/>
  <c r="LY63" i="9"/>
  <c r="LW63" i="9"/>
  <c r="LQ63" i="9"/>
  <c r="LI63" i="9"/>
  <c r="LE63" i="9"/>
  <c r="LG63" i="9" s="1"/>
  <c r="LH63" i="9" s="1"/>
  <c r="LJ63" i="9" s="1"/>
  <c r="LK63" i="9" s="1"/>
  <c r="KT63" i="9"/>
  <c r="KR63" i="9"/>
  <c r="KN63" i="9"/>
  <c r="KJ63" i="9"/>
  <c r="KI63" i="9"/>
  <c r="KH63" i="9"/>
  <c r="KC63" i="9"/>
  <c r="JW63" i="9"/>
  <c r="GI63" i="9"/>
  <c r="GF63" i="9"/>
  <c r="GC63" i="9"/>
  <c r="GB63" i="9"/>
  <c r="FZ63" i="9"/>
  <c r="GA63" i="9" s="1"/>
  <c r="FV63" i="9"/>
  <c r="FT63" i="9"/>
  <c r="FN63" i="9"/>
  <c r="FF63" i="9"/>
  <c r="FB63" i="9"/>
  <c r="FD63" i="9" s="1"/>
  <c r="FE63" i="9" s="1"/>
  <c r="FG63" i="9" s="1"/>
  <c r="FH63" i="9" s="1"/>
  <c r="EQ63" i="9"/>
  <c r="EO63" i="9"/>
  <c r="EK63" i="9"/>
  <c r="EG63" i="9"/>
  <c r="EF63" i="9"/>
  <c r="EE63" i="9"/>
  <c r="DZ63" i="9"/>
  <c r="DT63" i="9"/>
  <c r="CH63" i="9"/>
  <c r="R63" i="9"/>
  <c r="Q63" i="9"/>
  <c r="P63" i="9"/>
  <c r="ZE62" i="9"/>
  <c r="YR62" i="9"/>
  <c r="YO62" i="9"/>
  <c r="YL62" i="9"/>
  <c r="YK62" i="9"/>
  <c r="YI62" i="9"/>
  <c r="YJ62" i="9" s="1"/>
  <c r="YE62" i="9"/>
  <c r="YC62" i="9"/>
  <c r="XW62" i="9"/>
  <c r="XO62" i="9"/>
  <c r="XK62" i="9"/>
  <c r="XM62" i="9" s="1"/>
  <c r="XN62" i="9" s="1"/>
  <c r="XP62" i="9" s="1"/>
  <c r="XQ62" i="9" s="1"/>
  <c r="WZ62" i="9"/>
  <c r="WX62" i="9"/>
  <c r="WT62" i="9"/>
  <c r="WP62" i="9"/>
  <c r="WO62" i="9"/>
  <c r="WN62" i="9"/>
  <c r="WI62" i="9"/>
  <c r="WC62" i="9"/>
  <c r="TB62" i="9"/>
  <c r="SO62" i="9"/>
  <c r="SL62" i="9"/>
  <c r="SI62" i="9"/>
  <c r="SH62" i="9"/>
  <c r="SF62" i="9"/>
  <c r="SG62" i="9" s="1"/>
  <c r="SB62" i="9"/>
  <c r="RZ62" i="9"/>
  <c r="RT62" i="9"/>
  <c r="RL62" i="9"/>
  <c r="RH62" i="9"/>
  <c r="RJ62" i="9" s="1"/>
  <c r="RK62" i="9" s="1"/>
  <c r="RM62" i="9" s="1"/>
  <c r="RN62" i="9" s="1"/>
  <c r="QW62" i="9"/>
  <c r="QU62" i="9"/>
  <c r="QQ62" i="9"/>
  <c r="QM62" i="9"/>
  <c r="QL62" i="9"/>
  <c r="QK62" i="9"/>
  <c r="QF62" i="9"/>
  <c r="PZ62" i="9"/>
  <c r="MY62" i="9"/>
  <c r="ML62" i="9"/>
  <c r="MI62" i="9"/>
  <c r="ME62" i="9"/>
  <c r="MC62" i="9"/>
  <c r="MD62" i="9" s="1"/>
  <c r="LI62" i="9"/>
  <c r="LE62" i="9"/>
  <c r="LG62" i="9" s="1"/>
  <c r="LH62" i="9" s="1"/>
  <c r="LJ62" i="9" s="1"/>
  <c r="LK62" i="9" s="1"/>
  <c r="KR62" i="9"/>
  <c r="KN62" i="9"/>
  <c r="KI62" i="9"/>
  <c r="KH62" i="9"/>
  <c r="KC62" i="9"/>
  <c r="JW62" i="9"/>
  <c r="GI62" i="9"/>
  <c r="GF62" i="9"/>
  <c r="GC62" i="9"/>
  <c r="GB62" i="9"/>
  <c r="FZ62" i="9"/>
  <c r="GA62" i="9" s="1"/>
  <c r="FT62" i="9"/>
  <c r="FN62" i="9"/>
  <c r="FF62" i="9"/>
  <c r="FB62" i="9"/>
  <c r="FD62" i="9" s="1"/>
  <c r="FE62" i="9" s="1"/>
  <c r="FG62" i="9" s="1"/>
  <c r="FH62" i="9" s="1"/>
  <c r="EQ62" i="9"/>
  <c r="EO62" i="9"/>
  <c r="EK62" i="9"/>
  <c r="EG62" i="9"/>
  <c r="EF62" i="9"/>
  <c r="EE62" i="9"/>
  <c r="DZ62" i="9"/>
  <c r="DT62" i="9"/>
  <c r="CH62" i="9"/>
  <c r="Q62" i="9"/>
  <c r="P62" i="9"/>
  <c r="GF61" i="9"/>
  <c r="GC61" i="9"/>
  <c r="GB61" i="9"/>
  <c r="FZ61" i="9"/>
  <c r="GA61" i="9" s="1"/>
  <c r="FV61" i="9"/>
  <c r="FT61" i="9"/>
  <c r="FN61" i="9"/>
  <c r="FF61" i="9"/>
  <c r="FB61" i="9"/>
  <c r="FD61" i="9" s="1"/>
  <c r="FE61" i="9" s="1"/>
  <c r="FG61" i="9" s="1"/>
  <c r="FH61" i="9" s="1"/>
  <c r="EQ61" i="9"/>
  <c r="EO61" i="9"/>
  <c r="EK61" i="9"/>
  <c r="EG61" i="9"/>
  <c r="EF61" i="9"/>
  <c r="EE61" i="9"/>
  <c r="DZ61" i="9"/>
  <c r="DT61" i="9"/>
  <c r="CH61" i="9"/>
  <c r="R61" i="9"/>
  <c r="Q61" i="9"/>
  <c r="P61" i="9"/>
  <c r="ZE60" i="9"/>
  <c r="YR60" i="9"/>
  <c r="YO60" i="9"/>
  <c r="YL60" i="9"/>
  <c r="YK60" i="9"/>
  <c r="YI60" i="9"/>
  <c r="YJ60" i="9" s="1"/>
  <c r="YE60" i="9"/>
  <c r="YC60" i="9"/>
  <c r="XW60" i="9"/>
  <c r="XO60" i="9"/>
  <c r="XK60" i="9"/>
  <c r="XM60" i="9" s="1"/>
  <c r="XN60" i="9" s="1"/>
  <c r="XP60" i="9" s="1"/>
  <c r="XQ60" i="9" s="1"/>
  <c r="WZ60" i="9"/>
  <c r="WX60" i="9"/>
  <c r="WT60" i="9"/>
  <c r="WP60" i="9"/>
  <c r="WO60" i="9"/>
  <c r="WN60" i="9"/>
  <c r="WI60" i="9"/>
  <c r="WC60" i="9"/>
  <c r="TB60" i="9"/>
  <c r="SO60" i="9"/>
  <c r="SL60" i="9"/>
  <c r="SI60" i="9"/>
  <c r="SH60" i="9"/>
  <c r="SF60" i="9"/>
  <c r="SG60" i="9" s="1"/>
  <c r="SB60" i="9"/>
  <c r="RZ60" i="9"/>
  <c r="RT60" i="9"/>
  <c r="RL60" i="9"/>
  <c r="RH60" i="9"/>
  <c r="RJ60" i="9" s="1"/>
  <c r="RK60" i="9" s="1"/>
  <c r="RM60" i="9" s="1"/>
  <c r="RN60" i="9" s="1"/>
  <c r="QW60" i="9"/>
  <c r="QU60" i="9"/>
  <c r="QQ60" i="9"/>
  <c r="QM60" i="9"/>
  <c r="QL60" i="9"/>
  <c r="QK60" i="9"/>
  <c r="QF60" i="9"/>
  <c r="PZ60" i="9"/>
  <c r="LI60" i="9"/>
  <c r="LE60" i="9"/>
  <c r="LG60" i="9" s="1"/>
  <c r="LH60" i="9" s="1"/>
  <c r="LJ60" i="9" s="1"/>
  <c r="LK60" i="9" s="1"/>
  <c r="KT60" i="9"/>
  <c r="KR60" i="9"/>
  <c r="KN60" i="9"/>
  <c r="KJ60" i="9"/>
  <c r="KI60" i="9"/>
  <c r="KH60" i="9"/>
  <c r="KC60" i="9"/>
  <c r="JW60" i="9"/>
  <c r="GF60" i="9"/>
  <c r="GC60" i="9"/>
  <c r="GB60" i="9"/>
  <c r="FZ60" i="9"/>
  <c r="GA60" i="9" s="1"/>
  <c r="FV60" i="9"/>
  <c r="FT60" i="9"/>
  <c r="FN60" i="9"/>
  <c r="FF60" i="9"/>
  <c r="FB60" i="9"/>
  <c r="FD60" i="9" s="1"/>
  <c r="FE60" i="9" s="1"/>
  <c r="FG60" i="9" s="1"/>
  <c r="FH60" i="9" s="1"/>
  <c r="EQ60" i="9"/>
  <c r="EO60" i="9"/>
  <c r="EK60" i="9"/>
  <c r="EG60" i="9"/>
  <c r="EF60" i="9"/>
  <c r="EE60" i="9"/>
  <c r="DZ60" i="9"/>
  <c r="DT60" i="9"/>
  <c r="CH60" i="9"/>
  <c r="R60" i="9"/>
  <c r="Q60" i="9"/>
  <c r="P60" i="9"/>
  <c r="MY59" i="9"/>
  <c r="ML59" i="9"/>
  <c r="MI59" i="9"/>
  <c r="MF59" i="9"/>
  <c r="ME59" i="9"/>
  <c r="MC59" i="9"/>
  <c r="MD59" i="9" s="1"/>
  <c r="LY59" i="9"/>
  <c r="LW59" i="9"/>
  <c r="LQ59" i="9"/>
  <c r="LI59" i="9"/>
  <c r="LE59" i="9"/>
  <c r="LG59" i="9" s="1"/>
  <c r="LH59" i="9" s="1"/>
  <c r="LJ59" i="9" s="1"/>
  <c r="LK59" i="9" s="1"/>
  <c r="KT59" i="9"/>
  <c r="KR59" i="9"/>
  <c r="KN59" i="9"/>
  <c r="KJ59" i="9"/>
  <c r="KI59" i="9"/>
  <c r="KH59" i="9"/>
  <c r="KC59" i="9"/>
  <c r="JW59" i="9"/>
  <c r="GV59" i="9"/>
  <c r="GI59" i="9"/>
  <c r="GF59" i="9"/>
  <c r="GB59" i="9"/>
  <c r="FZ59" i="9"/>
  <c r="GA59" i="9" s="1"/>
  <c r="FF59" i="9"/>
  <c r="FB59" i="9"/>
  <c r="FD59" i="9" s="1"/>
  <c r="FE59" i="9" s="1"/>
  <c r="FG59" i="9" s="1"/>
  <c r="FH59" i="9" s="1"/>
  <c r="EO59" i="9"/>
  <c r="EK59" i="9"/>
  <c r="EF59" i="9"/>
  <c r="EE59" i="9"/>
  <c r="DZ59" i="9"/>
  <c r="DT59" i="9"/>
  <c r="CH59" i="9"/>
  <c r="Q59" i="9"/>
  <c r="P59" i="9"/>
  <c r="TB58" i="9"/>
  <c r="SO58" i="9"/>
  <c r="SL58" i="9"/>
  <c r="SI58" i="9"/>
  <c r="SH58" i="9"/>
  <c r="SF58" i="9"/>
  <c r="SG58" i="9" s="1"/>
  <c r="SB58" i="9"/>
  <c r="RZ58" i="9"/>
  <c r="RT58" i="9"/>
  <c r="RL58" i="9"/>
  <c r="RH58" i="9"/>
  <c r="RJ58" i="9" s="1"/>
  <c r="RK58" i="9" s="1"/>
  <c r="RM58" i="9" s="1"/>
  <c r="RN58" i="9" s="1"/>
  <c r="QW58" i="9"/>
  <c r="QU58" i="9"/>
  <c r="QQ58" i="9"/>
  <c r="QM58" i="9"/>
  <c r="QL58" i="9"/>
  <c r="QK58" i="9"/>
  <c r="QF58" i="9"/>
  <c r="PZ58" i="9"/>
  <c r="MY58" i="9"/>
  <c r="ML58" i="9"/>
  <c r="MI58" i="9"/>
  <c r="MF58" i="9"/>
  <c r="ME58" i="9"/>
  <c r="MC58" i="9"/>
  <c r="MD58" i="9" s="1"/>
  <c r="LY58" i="9"/>
  <c r="LW58" i="9"/>
  <c r="LQ58" i="9"/>
  <c r="LI58" i="9"/>
  <c r="LE58" i="9"/>
  <c r="LG58" i="9" s="1"/>
  <c r="LH58" i="9" s="1"/>
  <c r="LJ58" i="9" s="1"/>
  <c r="LK58" i="9" s="1"/>
  <c r="KT58" i="9"/>
  <c r="KR58" i="9"/>
  <c r="KN58" i="9"/>
  <c r="KJ58" i="9"/>
  <c r="KI58" i="9"/>
  <c r="KH58" i="9"/>
  <c r="KC58" i="9"/>
  <c r="JW58" i="9"/>
  <c r="GV58" i="9"/>
  <c r="GI58" i="9"/>
  <c r="GF58" i="9"/>
  <c r="GC58" i="9"/>
  <c r="GB58" i="9"/>
  <c r="FZ58" i="9"/>
  <c r="GA58" i="9" s="1"/>
  <c r="FV58" i="9"/>
  <c r="FT58" i="9"/>
  <c r="FN58" i="9"/>
  <c r="FF58" i="9"/>
  <c r="FB58" i="9"/>
  <c r="FD58" i="9" s="1"/>
  <c r="FE58" i="9" s="1"/>
  <c r="FG58" i="9" s="1"/>
  <c r="FH58" i="9" s="1"/>
  <c r="EQ58" i="9"/>
  <c r="EO58" i="9"/>
  <c r="EK58" i="9"/>
  <c r="EG58" i="9"/>
  <c r="EF58" i="9"/>
  <c r="EE58" i="9"/>
  <c r="DZ58" i="9"/>
  <c r="DT58" i="9"/>
  <c r="CH58" i="9"/>
  <c r="R58" i="9"/>
  <c r="Q58" i="9"/>
  <c r="P58" i="9"/>
  <c r="MY57" i="9"/>
  <c r="MF57" i="9"/>
  <c r="ME57" i="9"/>
  <c r="MC57" i="9"/>
  <c r="MD57" i="9" s="1"/>
  <c r="LY57" i="9"/>
  <c r="LW57" i="9"/>
  <c r="LQ57" i="9"/>
  <c r="LI57" i="9"/>
  <c r="LE57" i="9"/>
  <c r="LG57" i="9" s="1"/>
  <c r="LH57" i="9" s="1"/>
  <c r="LJ57" i="9" s="1"/>
  <c r="LK57" i="9" s="1"/>
  <c r="KT57" i="9"/>
  <c r="KR57" i="9"/>
  <c r="KN57" i="9"/>
  <c r="KJ57" i="9"/>
  <c r="KI57" i="9"/>
  <c r="KH57" i="9"/>
  <c r="KC57" i="9"/>
  <c r="JW57" i="9"/>
  <c r="GV57" i="9"/>
  <c r="GI57" i="9"/>
  <c r="GF57" i="9"/>
  <c r="GC57" i="9"/>
  <c r="GB57" i="9"/>
  <c r="FZ57" i="9"/>
  <c r="GA57" i="9" s="1"/>
  <c r="FV57" i="9"/>
  <c r="FT57" i="9"/>
  <c r="FN57" i="9"/>
  <c r="FF57" i="9"/>
  <c r="FB57" i="9"/>
  <c r="FD57" i="9" s="1"/>
  <c r="FE57" i="9" s="1"/>
  <c r="FG57" i="9" s="1"/>
  <c r="FH57" i="9" s="1"/>
  <c r="EQ57" i="9"/>
  <c r="EO57" i="9"/>
  <c r="EK57" i="9"/>
  <c r="EG57" i="9"/>
  <c r="EF57" i="9"/>
  <c r="EE57" i="9"/>
  <c r="DZ57" i="9"/>
  <c r="DT57" i="9"/>
  <c r="CH57" i="9"/>
  <c r="R57" i="9"/>
  <c r="Q57" i="9"/>
  <c r="P57" i="9"/>
  <c r="MY56" i="9"/>
  <c r="MF56" i="9"/>
  <c r="ME56" i="9"/>
  <c r="MC56" i="9"/>
  <c r="MD56" i="9" s="1"/>
  <c r="LY56" i="9"/>
  <c r="LW56" i="9"/>
  <c r="LQ56" i="9"/>
  <c r="LI56" i="9"/>
  <c r="LE56" i="9"/>
  <c r="LG56" i="9" s="1"/>
  <c r="LH56" i="9" s="1"/>
  <c r="LJ56" i="9" s="1"/>
  <c r="LK56" i="9" s="1"/>
  <c r="KT56" i="9"/>
  <c r="KR56" i="9"/>
  <c r="KN56" i="9"/>
  <c r="KJ56" i="9"/>
  <c r="KI56" i="9"/>
  <c r="KH56" i="9"/>
  <c r="KC56" i="9"/>
  <c r="JW56" i="9"/>
  <c r="GV56" i="9"/>
  <c r="GI56" i="9"/>
  <c r="GF56" i="9"/>
  <c r="GC56" i="9"/>
  <c r="GB56" i="9"/>
  <c r="FZ56" i="9"/>
  <c r="GA56" i="9" s="1"/>
  <c r="FV56" i="9"/>
  <c r="FT56" i="9"/>
  <c r="FN56" i="9"/>
  <c r="FF56" i="9"/>
  <c r="FB56" i="9"/>
  <c r="FD56" i="9" s="1"/>
  <c r="FE56" i="9" s="1"/>
  <c r="FG56" i="9" s="1"/>
  <c r="FH56" i="9" s="1"/>
  <c r="EQ56" i="9"/>
  <c r="EO56" i="9"/>
  <c r="EK56" i="9"/>
  <c r="EG56" i="9"/>
  <c r="EF56" i="9"/>
  <c r="EE56" i="9"/>
  <c r="DZ56" i="9"/>
  <c r="DT56" i="9"/>
  <c r="CH56" i="9"/>
  <c r="Q56" i="9"/>
  <c r="P56" i="9"/>
  <c r="ZE55" i="9"/>
  <c r="YR55" i="9"/>
  <c r="YO55" i="9"/>
  <c r="YL55" i="9"/>
  <c r="YK55" i="9"/>
  <c r="YI55" i="9"/>
  <c r="YJ55" i="9" s="1"/>
  <c r="YE55" i="9"/>
  <c r="YC55" i="9"/>
  <c r="XW55" i="9"/>
  <c r="XO55" i="9"/>
  <c r="XK55" i="9"/>
  <c r="XM55" i="9" s="1"/>
  <c r="XN55" i="9" s="1"/>
  <c r="XP55" i="9" s="1"/>
  <c r="XQ55" i="9" s="1"/>
  <c r="WZ55" i="9"/>
  <c r="WX55" i="9"/>
  <c r="WT55" i="9"/>
  <c r="WP55" i="9"/>
  <c r="WO55" i="9"/>
  <c r="WN55" i="9"/>
  <c r="WI55" i="9"/>
  <c r="WC55" i="9"/>
  <c r="TB55" i="9"/>
  <c r="SO55" i="9"/>
  <c r="SL55" i="9"/>
  <c r="SI55" i="9"/>
  <c r="SH55" i="9"/>
  <c r="SF55" i="9"/>
  <c r="SG55" i="9" s="1"/>
  <c r="SB55" i="9"/>
  <c r="RZ55" i="9"/>
  <c r="RT55" i="9"/>
  <c r="RL55" i="9"/>
  <c r="RH55" i="9"/>
  <c r="RJ55" i="9" s="1"/>
  <c r="RK55" i="9" s="1"/>
  <c r="RM55" i="9" s="1"/>
  <c r="RN55" i="9" s="1"/>
  <c r="QW55" i="9"/>
  <c r="QU55" i="9"/>
  <c r="QQ55" i="9"/>
  <c r="QM55" i="9"/>
  <c r="QL55" i="9"/>
  <c r="QK55" i="9"/>
  <c r="QF55" i="9"/>
  <c r="PZ55" i="9"/>
  <c r="MY55" i="9"/>
  <c r="MI55" i="9"/>
  <c r="MF55" i="9"/>
  <c r="ME55" i="9"/>
  <c r="MC55" i="9"/>
  <c r="MD55" i="9" s="1"/>
  <c r="LY55" i="9"/>
  <c r="LW55" i="9"/>
  <c r="LQ55" i="9"/>
  <c r="LI55" i="9"/>
  <c r="LE55" i="9"/>
  <c r="LG55" i="9" s="1"/>
  <c r="LH55" i="9" s="1"/>
  <c r="LJ55" i="9" s="1"/>
  <c r="LK55" i="9" s="1"/>
  <c r="KT55" i="9"/>
  <c r="KR55" i="9"/>
  <c r="KN55" i="9"/>
  <c r="KJ55" i="9"/>
  <c r="KI55" i="9"/>
  <c r="KH55" i="9"/>
  <c r="KC55" i="9"/>
  <c r="JW55" i="9"/>
  <c r="GV55" i="9"/>
  <c r="GI55" i="9"/>
  <c r="GF55" i="9"/>
  <c r="GC55" i="9"/>
  <c r="GB55" i="9"/>
  <c r="FZ55" i="9"/>
  <c r="GA55" i="9" s="1"/>
  <c r="FV55" i="9"/>
  <c r="FT55" i="9"/>
  <c r="FN55" i="9"/>
  <c r="FF55" i="9"/>
  <c r="FB55" i="9"/>
  <c r="FD55" i="9" s="1"/>
  <c r="FE55" i="9" s="1"/>
  <c r="FG55" i="9" s="1"/>
  <c r="FH55" i="9" s="1"/>
  <c r="EQ55" i="9"/>
  <c r="EO55" i="9"/>
  <c r="EK55" i="9"/>
  <c r="EG55" i="9"/>
  <c r="EF55" i="9"/>
  <c r="EE55" i="9"/>
  <c r="DZ55" i="9"/>
  <c r="DT55" i="9"/>
  <c r="CH55" i="9"/>
  <c r="Q55" i="9"/>
  <c r="P55" i="9"/>
  <c r="GV54" i="9"/>
  <c r="GI54" i="9"/>
  <c r="GF54" i="9"/>
  <c r="GC54" i="9"/>
  <c r="GB54" i="9"/>
  <c r="FZ54" i="9"/>
  <c r="GA54" i="9" s="1"/>
  <c r="FV54" i="9"/>
  <c r="FT54" i="9"/>
  <c r="FN54" i="9"/>
  <c r="FF54" i="9"/>
  <c r="FB54" i="9"/>
  <c r="FD54" i="9" s="1"/>
  <c r="FE54" i="9" s="1"/>
  <c r="FG54" i="9" s="1"/>
  <c r="FH54" i="9" s="1"/>
  <c r="EQ54" i="9"/>
  <c r="EO54" i="9"/>
  <c r="EK54" i="9"/>
  <c r="EG54" i="9"/>
  <c r="EF54" i="9"/>
  <c r="EE54" i="9"/>
  <c r="DZ54" i="9"/>
  <c r="DT54" i="9"/>
  <c r="CH54" i="9"/>
  <c r="AF54" i="9"/>
  <c r="R54" i="9"/>
  <c r="Q54" i="9"/>
  <c r="P54" i="9"/>
  <c r="GV53" i="9"/>
  <c r="GI53" i="9"/>
  <c r="GF53" i="9"/>
  <c r="GC53" i="9"/>
  <c r="GB53" i="9"/>
  <c r="FZ53" i="9"/>
  <c r="GA53" i="9" s="1"/>
  <c r="FV53" i="9"/>
  <c r="FT53" i="9"/>
  <c r="FN53" i="9"/>
  <c r="FF53" i="9"/>
  <c r="FB53" i="9"/>
  <c r="FD53" i="9" s="1"/>
  <c r="FE53" i="9" s="1"/>
  <c r="FG53" i="9" s="1"/>
  <c r="FH53" i="9" s="1"/>
  <c r="EQ53" i="9"/>
  <c r="EO53" i="9"/>
  <c r="EK53" i="9"/>
  <c r="EG53" i="9"/>
  <c r="EF53" i="9"/>
  <c r="EE53" i="9"/>
  <c r="DZ53" i="9"/>
  <c r="DT53" i="9"/>
  <c r="CH53" i="9"/>
  <c r="AF53" i="9"/>
  <c r="R53" i="9"/>
  <c r="Q53" i="9"/>
  <c r="P53" i="9"/>
  <c r="MY52" i="9"/>
  <c r="ML52" i="9"/>
  <c r="MI52" i="9"/>
  <c r="MF52" i="9"/>
  <c r="ME52" i="9"/>
  <c r="MC52" i="9"/>
  <c r="MD52" i="9" s="1"/>
  <c r="LY52" i="9"/>
  <c r="LW52" i="9"/>
  <c r="LQ52" i="9"/>
  <c r="LI52" i="9"/>
  <c r="LE52" i="9"/>
  <c r="LG52" i="9" s="1"/>
  <c r="LH52" i="9" s="1"/>
  <c r="LJ52" i="9" s="1"/>
  <c r="LK52" i="9" s="1"/>
  <c r="KT52" i="9"/>
  <c r="KR52" i="9"/>
  <c r="KN52" i="9"/>
  <c r="KJ52" i="9"/>
  <c r="KI52" i="9"/>
  <c r="KH52" i="9"/>
  <c r="KC52" i="9"/>
  <c r="JW52" i="9"/>
  <c r="GV52" i="9"/>
  <c r="GI52" i="9"/>
  <c r="GF52" i="9"/>
  <c r="GC52" i="9"/>
  <c r="GB52" i="9"/>
  <c r="FZ52" i="9"/>
  <c r="GA52" i="9" s="1"/>
  <c r="FV52" i="9"/>
  <c r="FT52" i="9"/>
  <c r="FN52" i="9"/>
  <c r="FF52" i="9"/>
  <c r="FB52" i="9"/>
  <c r="FD52" i="9" s="1"/>
  <c r="FE52" i="9" s="1"/>
  <c r="FG52" i="9" s="1"/>
  <c r="FH52" i="9" s="1"/>
  <c r="EQ52" i="9"/>
  <c r="EO52" i="9"/>
  <c r="EK52" i="9"/>
  <c r="EG52" i="9"/>
  <c r="EF52" i="9"/>
  <c r="EE52" i="9"/>
  <c r="DZ52" i="9"/>
  <c r="DT52" i="9"/>
  <c r="CH52" i="9"/>
  <c r="AF52" i="9"/>
  <c r="R52" i="9"/>
  <c r="Q52" i="9"/>
  <c r="P52" i="9"/>
  <c r="ZE51" i="9"/>
  <c r="YR51" i="9"/>
  <c r="YO51" i="9"/>
  <c r="YI51" i="9"/>
  <c r="YJ51" i="9" s="1"/>
  <c r="YE51" i="9"/>
  <c r="YC51" i="9"/>
  <c r="XW51" i="9"/>
  <c r="XO51" i="9"/>
  <c r="XK51" i="9"/>
  <c r="XM51" i="9" s="1"/>
  <c r="XN51" i="9" s="1"/>
  <c r="XP51" i="9" s="1"/>
  <c r="XQ51" i="9" s="1"/>
  <c r="WZ51" i="9"/>
  <c r="WX51" i="9"/>
  <c r="WP51" i="9"/>
  <c r="WO51" i="9"/>
  <c r="WI51" i="9"/>
  <c r="WC51" i="9"/>
  <c r="TB51" i="9"/>
  <c r="SL51" i="9"/>
  <c r="SI51" i="9"/>
  <c r="SH51" i="9"/>
  <c r="SF51" i="9"/>
  <c r="SG51" i="9" s="1"/>
  <c r="SB51" i="9"/>
  <c r="RZ51" i="9"/>
  <c r="RT51" i="9"/>
  <c r="RL51" i="9"/>
  <c r="RH51" i="9"/>
  <c r="RJ51" i="9" s="1"/>
  <c r="RK51" i="9" s="1"/>
  <c r="RM51" i="9" s="1"/>
  <c r="RN51" i="9" s="1"/>
  <c r="QW51" i="9"/>
  <c r="QU51" i="9"/>
  <c r="QQ51" i="9"/>
  <c r="QM51" i="9"/>
  <c r="QL51" i="9"/>
  <c r="QK51" i="9"/>
  <c r="QF51" i="9"/>
  <c r="PZ51" i="9"/>
  <c r="MY51" i="9"/>
  <c r="ML51" i="9"/>
  <c r="MI51" i="9"/>
  <c r="MF51" i="9"/>
  <c r="ME51" i="9"/>
  <c r="MC51" i="9"/>
  <c r="MD51" i="9" s="1"/>
  <c r="LY51" i="9"/>
  <c r="LW51" i="9"/>
  <c r="LQ51" i="9"/>
  <c r="LI51" i="9"/>
  <c r="LE51" i="9"/>
  <c r="LG51" i="9" s="1"/>
  <c r="LH51" i="9" s="1"/>
  <c r="LJ51" i="9" s="1"/>
  <c r="LK51" i="9" s="1"/>
  <c r="KT51" i="9"/>
  <c r="KR51" i="9"/>
  <c r="KN51" i="9"/>
  <c r="KJ51" i="9"/>
  <c r="KI51" i="9"/>
  <c r="KH51" i="9"/>
  <c r="KC51" i="9"/>
  <c r="JW51" i="9"/>
  <c r="GV51" i="9"/>
  <c r="GI51" i="9"/>
  <c r="GF51" i="9"/>
  <c r="GC51" i="9"/>
  <c r="GB51" i="9"/>
  <c r="FZ51" i="9"/>
  <c r="GA51" i="9" s="1"/>
  <c r="FV51" i="9"/>
  <c r="FT51" i="9"/>
  <c r="FN51" i="9"/>
  <c r="FF51" i="9"/>
  <c r="FB51" i="9"/>
  <c r="FD51" i="9" s="1"/>
  <c r="FE51" i="9" s="1"/>
  <c r="FG51" i="9" s="1"/>
  <c r="FH51" i="9" s="1"/>
  <c r="EQ51" i="9"/>
  <c r="EO51" i="9"/>
  <c r="EK51" i="9"/>
  <c r="EG51" i="9"/>
  <c r="EF51" i="9"/>
  <c r="EE51" i="9"/>
  <c r="DZ51" i="9"/>
  <c r="DT51" i="9"/>
  <c r="CH51" i="9"/>
  <c r="AF51" i="9"/>
  <c r="Q51" i="9"/>
  <c r="P51" i="9"/>
  <c r="ZE50" i="9"/>
  <c r="YR50" i="9"/>
  <c r="YO50" i="9"/>
  <c r="YL50" i="9"/>
  <c r="YK50" i="9"/>
  <c r="YI50" i="9"/>
  <c r="YJ50" i="9" s="1"/>
  <c r="YE50" i="9"/>
  <c r="YC50" i="9"/>
  <c r="XW50" i="9"/>
  <c r="XO50" i="9"/>
  <c r="XK50" i="9"/>
  <c r="XM50" i="9" s="1"/>
  <c r="XN50" i="9" s="1"/>
  <c r="XP50" i="9" s="1"/>
  <c r="XQ50" i="9" s="1"/>
  <c r="WZ50" i="9"/>
  <c r="WX50" i="9"/>
  <c r="WT50" i="9"/>
  <c r="WP50" i="9"/>
  <c r="WO50" i="9"/>
  <c r="WN50" i="9"/>
  <c r="WC50" i="9"/>
  <c r="TB50" i="9"/>
  <c r="SL50" i="9"/>
  <c r="SI50" i="9"/>
  <c r="SH50" i="9"/>
  <c r="SF50" i="9"/>
  <c r="SG50" i="9" s="1"/>
  <c r="SB50" i="9"/>
  <c r="RZ50" i="9"/>
  <c r="RT50" i="9"/>
  <c r="RL50" i="9"/>
  <c r="RH50" i="9"/>
  <c r="RJ50" i="9" s="1"/>
  <c r="RK50" i="9" s="1"/>
  <c r="RM50" i="9" s="1"/>
  <c r="RN50" i="9" s="1"/>
  <c r="QW50" i="9"/>
  <c r="QU50" i="9"/>
  <c r="QQ50" i="9"/>
  <c r="QM50" i="9"/>
  <c r="QL50" i="9"/>
  <c r="QK50" i="9"/>
  <c r="QF50" i="9"/>
  <c r="PZ50" i="9"/>
  <c r="MY50" i="9"/>
  <c r="ML50" i="9"/>
  <c r="MI50" i="9"/>
  <c r="MF50" i="9"/>
  <c r="ME50" i="9"/>
  <c r="LQ50" i="9"/>
  <c r="LI50" i="9"/>
  <c r="LE50" i="9"/>
  <c r="LG50" i="9" s="1"/>
  <c r="LH50" i="9" s="1"/>
  <c r="LJ50" i="9" s="1"/>
  <c r="LK50" i="9" s="1"/>
  <c r="KT50" i="9"/>
  <c r="KR50" i="9"/>
  <c r="KN50" i="9"/>
  <c r="KJ50" i="9"/>
  <c r="KI50" i="9"/>
  <c r="KH50" i="9"/>
  <c r="KC50" i="9"/>
  <c r="JW50" i="9"/>
  <c r="GV50" i="9"/>
  <c r="GI50" i="9"/>
  <c r="GF50" i="9"/>
  <c r="GC50" i="9"/>
  <c r="GB50" i="9"/>
  <c r="FZ50" i="9"/>
  <c r="GA50" i="9" s="1"/>
  <c r="FV50" i="9"/>
  <c r="FT50" i="9"/>
  <c r="FN50" i="9"/>
  <c r="FF50" i="9"/>
  <c r="FB50" i="9"/>
  <c r="FD50" i="9" s="1"/>
  <c r="FE50" i="9" s="1"/>
  <c r="FG50" i="9" s="1"/>
  <c r="FH50" i="9" s="1"/>
  <c r="EQ50" i="9"/>
  <c r="EO50" i="9"/>
  <c r="EK50" i="9"/>
  <c r="EG50" i="9"/>
  <c r="EF50" i="9"/>
  <c r="EE50" i="9"/>
  <c r="DZ50" i="9"/>
  <c r="DT50" i="9"/>
  <c r="CH50" i="9"/>
  <c r="AF50" i="9"/>
  <c r="Q50" i="9"/>
  <c r="P50" i="9"/>
  <c r="SO49" i="9"/>
  <c r="SL49" i="9"/>
  <c r="SI49" i="9"/>
  <c r="SH49" i="9"/>
  <c r="SF49" i="9"/>
  <c r="SG49" i="9" s="1"/>
  <c r="SB49" i="9"/>
  <c r="RZ49" i="9"/>
  <c r="RT49" i="9"/>
  <c r="RL49" i="9"/>
  <c r="RH49" i="9"/>
  <c r="RJ49" i="9" s="1"/>
  <c r="RK49" i="9" s="1"/>
  <c r="RM49" i="9" s="1"/>
  <c r="RN49" i="9" s="1"/>
  <c r="QW49" i="9"/>
  <c r="QU49" i="9"/>
  <c r="QQ49" i="9"/>
  <c r="QM49" i="9"/>
  <c r="QL49" i="9"/>
  <c r="QK49" i="9"/>
  <c r="QF49" i="9"/>
  <c r="PZ49" i="9"/>
  <c r="ML49" i="9"/>
  <c r="MI49" i="9"/>
  <c r="MF49" i="9"/>
  <c r="ME49" i="9"/>
  <c r="MC49" i="9"/>
  <c r="MD49" i="9" s="1"/>
  <c r="LY49" i="9"/>
  <c r="LW49" i="9"/>
  <c r="LQ49" i="9"/>
  <c r="LI49" i="9"/>
  <c r="LE49" i="9"/>
  <c r="LG49" i="9" s="1"/>
  <c r="LH49" i="9" s="1"/>
  <c r="LJ49" i="9" s="1"/>
  <c r="LK49" i="9" s="1"/>
  <c r="KT49" i="9"/>
  <c r="KR49" i="9"/>
  <c r="KN49" i="9"/>
  <c r="KJ49" i="9"/>
  <c r="KI49" i="9"/>
  <c r="KH49" i="9"/>
  <c r="KC49" i="9"/>
  <c r="JW49" i="9"/>
  <c r="GV49" i="9"/>
  <c r="GI49" i="9"/>
  <c r="GF49" i="9"/>
  <c r="GC49" i="9"/>
  <c r="GB49" i="9"/>
  <c r="FZ49" i="9"/>
  <c r="GA49" i="9" s="1"/>
  <c r="FV49" i="9"/>
  <c r="FT49" i="9"/>
  <c r="FN49" i="9"/>
  <c r="FF49" i="9"/>
  <c r="FB49" i="9"/>
  <c r="FD49" i="9" s="1"/>
  <c r="FE49" i="9" s="1"/>
  <c r="FG49" i="9" s="1"/>
  <c r="FH49" i="9" s="1"/>
  <c r="EQ49" i="9"/>
  <c r="EO49" i="9"/>
  <c r="EK49" i="9"/>
  <c r="EG49" i="9"/>
  <c r="EF49" i="9"/>
  <c r="EE49" i="9"/>
  <c r="DZ49" i="9"/>
  <c r="DT49" i="9"/>
  <c r="CH49" i="9"/>
  <c r="AF49" i="9"/>
  <c r="Q49" i="9"/>
  <c r="P49" i="9"/>
  <c r="GV48" i="9"/>
  <c r="GI48" i="9"/>
  <c r="GF48" i="9"/>
  <c r="GC48" i="9"/>
  <c r="GB48" i="9"/>
  <c r="FZ48" i="9"/>
  <c r="GA48" i="9" s="1"/>
  <c r="FV48" i="9"/>
  <c r="FT48" i="9"/>
  <c r="FN48" i="9"/>
  <c r="FF48" i="9"/>
  <c r="FB48" i="9"/>
  <c r="FD48" i="9" s="1"/>
  <c r="FE48" i="9" s="1"/>
  <c r="FG48" i="9" s="1"/>
  <c r="FH48" i="9" s="1"/>
  <c r="EQ48" i="9"/>
  <c r="EO48" i="9"/>
  <c r="EK48" i="9"/>
  <c r="EG48" i="9"/>
  <c r="EF48" i="9"/>
  <c r="EE48" i="9"/>
  <c r="DZ48" i="9"/>
  <c r="DT48" i="9"/>
  <c r="CH48" i="9"/>
  <c r="AF48" i="9"/>
  <c r="R48" i="9"/>
  <c r="Q48" i="9"/>
  <c r="P48" i="9"/>
  <c r="GV47" i="9"/>
  <c r="GI47" i="9"/>
  <c r="GF47" i="9"/>
  <c r="GC47" i="9"/>
  <c r="GB47" i="9"/>
  <c r="FZ47" i="9"/>
  <c r="GA47" i="9" s="1"/>
  <c r="FV47" i="9"/>
  <c r="FT47" i="9"/>
  <c r="FN47" i="9"/>
  <c r="FF47" i="9"/>
  <c r="FB47" i="9"/>
  <c r="FD47" i="9" s="1"/>
  <c r="FE47" i="9" s="1"/>
  <c r="FG47" i="9" s="1"/>
  <c r="FH47" i="9" s="1"/>
  <c r="EQ47" i="9"/>
  <c r="EO47" i="9"/>
  <c r="EK47" i="9"/>
  <c r="EG47" i="9"/>
  <c r="EF47" i="9"/>
  <c r="EE47" i="9"/>
  <c r="DZ47" i="9"/>
  <c r="DT47" i="9"/>
  <c r="CH47" i="9"/>
  <c r="AF47" i="9"/>
  <c r="R47" i="9"/>
  <c r="Q47" i="9"/>
  <c r="P47" i="9"/>
  <c r="MY46" i="9"/>
  <c r="ML46" i="9"/>
  <c r="MI46" i="9"/>
  <c r="MF46" i="9"/>
  <c r="ME46" i="9"/>
  <c r="MC46" i="9"/>
  <c r="MD46" i="9" s="1"/>
  <c r="LY46" i="9"/>
  <c r="LW46" i="9"/>
  <c r="LQ46" i="9"/>
  <c r="LI46" i="9"/>
  <c r="LE46" i="9"/>
  <c r="LG46" i="9" s="1"/>
  <c r="LH46" i="9" s="1"/>
  <c r="LJ46" i="9" s="1"/>
  <c r="LK46" i="9" s="1"/>
  <c r="KT46" i="9"/>
  <c r="KR46" i="9"/>
  <c r="KN46" i="9"/>
  <c r="KJ46" i="9"/>
  <c r="KI46" i="9"/>
  <c r="KH46" i="9"/>
  <c r="KC46" i="9"/>
  <c r="JW46" i="9"/>
  <c r="GV46" i="9"/>
  <c r="GI46" i="9"/>
  <c r="GF46" i="9"/>
  <c r="GC46" i="9"/>
  <c r="GB46" i="9"/>
  <c r="FZ46" i="9"/>
  <c r="GA46" i="9" s="1"/>
  <c r="FV46" i="9"/>
  <c r="FT46" i="9"/>
  <c r="FN46" i="9"/>
  <c r="FF46" i="9"/>
  <c r="FB46" i="9"/>
  <c r="FD46" i="9" s="1"/>
  <c r="FE46" i="9" s="1"/>
  <c r="FG46" i="9" s="1"/>
  <c r="FH46" i="9" s="1"/>
  <c r="EQ46" i="9"/>
  <c r="EO46" i="9"/>
  <c r="EK46" i="9"/>
  <c r="EG46" i="9"/>
  <c r="EF46" i="9"/>
  <c r="EE46" i="9"/>
  <c r="DZ46" i="9"/>
  <c r="DT46" i="9"/>
  <c r="CH46" i="9"/>
  <c r="AF46" i="9"/>
  <c r="Q46" i="9"/>
  <c r="P46" i="9"/>
  <c r="MY45" i="9"/>
  <c r="MI45" i="9"/>
  <c r="MF45" i="9"/>
  <c r="ME45" i="9"/>
  <c r="MC45" i="9"/>
  <c r="MD45" i="9" s="1"/>
  <c r="LY45" i="9"/>
  <c r="LW45" i="9"/>
  <c r="LI45" i="9"/>
  <c r="LE45" i="9"/>
  <c r="LG45" i="9" s="1"/>
  <c r="LH45" i="9" s="1"/>
  <c r="LJ45" i="9" s="1"/>
  <c r="LK45" i="9" s="1"/>
  <c r="KT45" i="9"/>
  <c r="KR45" i="9"/>
  <c r="KN45" i="9"/>
  <c r="KJ45" i="9"/>
  <c r="KI45" i="9"/>
  <c r="KH45" i="9"/>
  <c r="KC45" i="9"/>
  <c r="JW45" i="9"/>
  <c r="GV45" i="9"/>
  <c r="GI45" i="9"/>
  <c r="GF45" i="9"/>
  <c r="GC45" i="9"/>
  <c r="GB45" i="9"/>
  <c r="FZ45" i="9"/>
  <c r="GA45" i="9" s="1"/>
  <c r="FV45" i="9"/>
  <c r="FT45" i="9"/>
  <c r="FN45" i="9"/>
  <c r="FF45" i="9"/>
  <c r="FB45" i="9"/>
  <c r="FD45" i="9" s="1"/>
  <c r="FE45" i="9" s="1"/>
  <c r="FG45" i="9" s="1"/>
  <c r="FH45" i="9" s="1"/>
  <c r="EQ45" i="9"/>
  <c r="EO45" i="9"/>
  <c r="EK45" i="9"/>
  <c r="EG45" i="9"/>
  <c r="EF45" i="9"/>
  <c r="EE45" i="9"/>
  <c r="DZ45" i="9"/>
  <c r="DT45" i="9"/>
  <c r="CH45" i="9"/>
  <c r="AF45" i="9"/>
  <c r="R45" i="9"/>
  <c r="Q45" i="9"/>
  <c r="P45" i="9"/>
  <c r="ZE44" i="9"/>
  <c r="YO44" i="9"/>
  <c r="YE44" i="9"/>
  <c r="YC44" i="9"/>
  <c r="XW44" i="9"/>
  <c r="XO44" i="9"/>
  <c r="XK44" i="9"/>
  <c r="XM44" i="9" s="1"/>
  <c r="XN44" i="9" s="1"/>
  <c r="XP44" i="9" s="1"/>
  <c r="XQ44" i="9" s="1"/>
  <c r="WZ44" i="9"/>
  <c r="WX44" i="9"/>
  <c r="WT44" i="9"/>
  <c r="WP44" i="9"/>
  <c r="WO44" i="9"/>
  <c r="WN44" i="9"/>
  <c r="WI44" i="9"/>
  <c r="WC44" i="9"/>
  <c r="TB44" i="9"/>
  <c r="SO44" i="9"/>
  <c r="SL44" i="9"/>
  <c r="SI44" i="9"/>
  <c r="SH44" i="9"/>
  <c r="SF44" i="9"/>
  <c r="SG44" i="9" s="1"/>
  <c r="SB44" i="9"/>
  <c r="RZ44" i="9"/>
  <c r="RT44" i="9"/>
  <c r="RL44" i="9"/>
  <c r="RH44" i="9"/>
  <c r="RJ44" i="9" s="1"/>
  <c r="RK44" i="9" s="1"/>
  <c r="RM44" i="9" s="1"/>
  <c r="RN44" i="9" s="1"/>
  <c r="QW44" i="9"/>
  <c r="QU44" i="9"/>
  <c r="QQ44" i="9"/>
  <c r="QM44" i="9"/>
  <c r="QL44" i="9"/>
  <c r="QK44" i="9"/>
  <c r="QF44" i="9"/>
  <c r="PZ44" i="9"/>
  <c r="MY44" i="9"/>
  <c r="MI44" i="9"/>
  <c r="LY44" i="9"/>
  <c r="LW44" i="9"/>
  <c r="LQ44" i="9"/>
  <c r="LI44" i="9"/>
  <c r="LE44" i="9"/>
  <c r="LG44" i="9" s="1"/>
  <c r="LH44" i="9" s="1"/>
  <c r="LJ44" i="9" s="1"/>
  <c r="LK44" i="9" s="1"/>
  <c r="KT44" i="9"/>
  <c r="KR44" i="9"/>
  <c r="KN44" i="9"/>
  <c r="KJ44" i="9"/>
  <c r="KI44" i="9"/>
  <c r="KH44" i="9"/>
  <c r="KC44" i="9"/>
  <c r="JW44" i="9"/>
  <c r="GV44" i="9"/>
  <c r="GI44" i="9"/>
  <c r="GF44" i="9"/>
  <c r="GC44" i="9"/>
  <c r="GB44" i="9"/>
  <c r="FZ44" i="9"/>
  <c r="GA44" i="9" s="1"/>
  <c r="FV44" i="9"/>
  <c r="FT44" i="9"/>
  <c r="FN44" i="9"/>
  <c r="FF44" i="9"/>
  <c r="FB44" i="9"/>
  <c r="FD44" i="9" s="1"/>
  <c r="FE44" i="9" s="1"/>
  <c r="FG44" i="9" s="1"/>
  <c r="FH44" i="9" s="1"/>
  <c r="EQ44" i="9"/>
  <c r="EO44" i="9"/>
  <c r="EK44" i="9"/>
  <c r="EG44" i="9"/>
  <c r="EF44" i="9"/>
  <c r="EE44" i="9"/>
  <c r="DZ44" i="9"/>
  <c r="DT44" i="9"/>
  <c r="CH44" i="9"/>
  <c r="AF44" i="9"/>
  <c r="Q44" i="9"/>
  <c r="P44" i="9"/>
  <c r="GV43" i="9"/>
  <c r="GI43" i="9"/>
  <c r="GF43" i="9"/>
  <c r="GC43" i="9"/>
  <c r="GB43" i="9"/>
  <c r="FZ43" i="9"/>
  <c r="GA43" i="9" s="1"/>
  <c r="FV43" i="9"/>
  <c r="FT43" i="9"/>
  <c r="FN43" i="9"/>
  <c r="FF43" i="9"/>
  <c r="FB43" i="9"/>
  <c r="FD43" i="9" s="1"/>
  <c r="FE43" i="9" s="1"/>
  <c r="FG43" i="9" s="1"/>
  <c r="FH43" i="9" s="1"/>
  <c r="EQ43" i="9"/>
  <c r="EO43" i="9"/>
  <c r="EK43" i="9"/>
  <c r="EG43" i="9"/>
  <c r="EF43" i="9"/>
  <c r="EE43" i="9"/>
  <c r="DZ43" i="9"/>
  <c r="DT43" i="9"/>
  <c r="CH43" i="9"/>
  <c r="AF43" i="9"/>
  <c r="R43" i="9"/>
  <c r="Q43" i="9"/>
  <c r="P43" i="9"/>
  <c r="ZE42" i="9"/>
  <c r="YR42" i="9"/>
  <c r="YO42" i="9"/>
  <c r="YL42" i="9"/>
  <c r="YK42" i="9"/>
  <c r="YI42" i="9"/>
  <c r="YJ42" i="9" s="1"/>
  <c r="YE42" i="9"/>
  <c r="YC42" i="9"/>
  <c r="XW42" i="9"/>
  <c r="XO42" i="9"/>
  <c r="XK42" i="9"/>
  <c r="XM42" i="9" s="1"/>
  <c r="XN42" i="9" s="1"/>
  <c r="XP42" i="9" s="1"/>
  <c r="XQ42" i="9" s="1"/>
  <c r="WZ42" i="9"/>
  <c r="WX42" i="9"/>
  <c r="WT42" i="9"/>
  <c r="WP42" i="9"/>
  <c r="WO42" i="9"/>
  <c r="WN42" i="9"/>
  <c r="WI42" i="9"/>
  <c r="WC42" i="9"/>
  <c r="TB42" i="9"/>
  <c r="SO42" i="9"/>
  <c r="SL42" i="9"/>
  <c r="SI42" i="9"/>
  <c r="SH42" i="9"/>
  <c r="SF42" i="9"/>
  <c r="SG42" i="9" s="1"/>
  <c r="SB42" i="9"/>
  <c r="RZ42" i="9"/>
  <c r="RT42" i="9"/>
  <c r="RL42" i="9"/>
  <c r="RH42" i="9"/>
  <c r="RJ42" i="9" s="1"/>
  <c r="RK42" i="9" s="1"/>
  <c r="RM42" i="9" s="1"/>
  <c r="RN42" i="9" s="1"/>
  <c r="QW42" i="9"/>
  <c r="QU42" i="9"/>
  <c r="QQ42" i="9"/>
  <c r="QM42" i="9"/>
  <c r="QL42" i="9"/>
  <c r="QK42" i="9"/>
  <c r="QF42" i="9"/>
  <c r="PZ42" i="9"/>
  <c r="MY42" i="9"/>
  <c r="ML42" i="9"/>
  <c r="MI42" i="9"/>
  <c r="MF42" i="9"/>
  <c r="ME42" i="9"/>
  <c r="MC42" i="9"/>
  <c r="MD42" i="9" s="1"/>
  <c r="LY42" i="9"/>
  <c r="LW42" i="9"/>
  <c r="LQ42" i="9"/>
  <c r="LI42" i="9"/>
  <c r="LE42" i="9"/>
  <c r="LG42" i="9" s="1"/>
  <c r="LH42" i="9" s="1"/>
  <c r="LJ42" i="9" s="1"/>
  <c r="LK42" i="9" s="1"/>
  <c r="KT42" i="9"/>
  <c r="KR42" i="9"/>
  <c r="KN42" i="9"/>
  <c r="KJ42" i="9"/>
  <c r="KI42" i="9"/>
  <c r="KH42" i="9"/>
  <c r="KC42" i="9"/>
  <c r="JW42" i="9"/>
  <c r="GV42" i="9"/>
  <c r="GI42" i="9"/>
  <c r="GF42" i="9"/>
  <c r="GC42" i="9"/>
  <c r="GB42" i="9"/>
  <c r="FZ42" i="9"/>
  <c r="GA42" i="9" s="1"/>
  <c r="FV42" i="9"/>
  <c r="FT42" i="9"/>
  <c r="FN42" i="9"/>
  <c r="FF42" i="9"/>
  <c r="FB42" i="9"/>
  <c r="FD42" i="9" s="1"/>
  <c r="FE42" i="9" s="1"/>
  <c r="FG42" i="9" s="1"/>
  <c r="FH42" i="9" s="1"/>
  <c r="EQ42" i="9"/>
  <c r="EO42" i="9"/>
  <c r="EK42" i="9"/>
  <c r="EG42" i="9"/>
  <c r="EF42" i="9"/>
  <c r="EE42" i="9"/>
  <c r="DZ42" i="9"/>
  <c r="DT42" i="9"/>
  <c r="CH42" i="9"/>
  <c r="AF42" i="9"/>
  <c r="Q42" i="9"/>
  <c r="P42" i="9"/>
  <c r="MY41" i="9"/>
  <c r="ML41" i="9"/>
  <c r="MI41" i="9"/>
  <c r="MF41" i="9"/>
  <c r="ME41" i="9"/>
  <c r="MC41" i="9"/>
  <c r="MD41" i="9" s="1"/>
  <c r="LQ41" i="9"/>
  <c r="LI41" i="9"/>
  <c r="LE41" i="9"/>
  <c r="LG41" i="9" s="1"/>
  <c r="LH41" i="9" s="1"/>
  <c r="LJ41" i="9" s="1"/>
  <c r="LK41" i="9" s="1"/>
  <c r="KT41" i="9"/>
  <c r="KR41" i="9"/>
  <c r="KN41" i="9"/>
  <c r="KJ41" i="9"/>
  <c r="KI41" i="9"/>
  <c r="KH41" i="9"/>
  <c r="KC41" i="9"/>
  <c r="JW41" i="9"/>
  <c r="GV41" i="9"/>
  <c r="GI41" i="9"/>
  <c r="GF41" i="9"/>
  <c r="GC41" i="9"/>
  <c r="GB41" i="9"/>
  <c r="FZ41" i="9"/>
  <c r="GA41" i="9" s="1"/>
  <c r="FV41" i="9"/>
  <c r="FT41" i="9"/>
  <c r="FN41" i="9"/>
  <c r="FF41" i="9"/>
  <c r="FB41" i="9"/>
  <c r="FD41" i="9" s="1"/>
  <c r="FE41" i="9" s="1"/>
  <c r="FG41" i="9" s="1"/>
  <c r="FH41" i="9" s="1"/>
  <c r="EQ41" i="9"/>
  <c r="EO41" i="9"/>
  <c r="EK41" i="9"/>
  <c r="EG41" i="9"/>
  <c r="EF41" i="9"/>
  <c r="EE41" i="9"/>
  <c r="DZ41" i="9"/>
  <c r="DT41" i="9"/>
  <c r="CH41" i="9"/>
  <c r="AF41" i="9"/>
  <c r="R41" i="9"/>
  <c r="Q41" i="9"/>
  <c r="P41" i="9"/>
  <c r="ZE40" i="9"/>
  <c r="YR40" i="9"/>
  <c r="YO40" i="9"/>
  <c r="YL40" i="9"/>
  <c r="YK40" i="9"/>
  <c r="YI40" i="9"/>
  <c r="YJ40" i="9" s="1"/>
  <c r="YE40" i="9"/>
  <c r="YC40" i="9"/>
  <c r="XW40" i="9"/>
  <c r="XO40" i="9"/>
  <c r="XK40" i="9"/>
  <c r="XM40" i="9" s="1"/>
  <c r="XN40" i="9" s="1"/>
  <c r="XP40" i="9" s="1"/>
  <c r="XQ40" i="9" s="1"/>
  <c r="WZ40" i="9"/>
  <c r="WX40" i="9"/>
  <c r="WT40" i="9"/>
  <c r="WP40" i="9"/>
  <c r="WO40" i="9"/>
  <c r="WN40" i="9"/>
  <c r="WI40" i="9"/>
  <c r="WC40" i="9"/>
  <c r="TB40" i="9"/>
  <c r="SL40" i="9"/>
  <c r="SI40" i="9"/>
  <c r="SH40" i="9"/>
  <c r="SF40" i="9"/>
  <c r="SG40" i="9" s="1"/>
  <c r="SB40" i="9"/>
  <c r="RZ40" i="9"/>
  <c r="RT40" i="9"/>
  <c r="RL40" i="9"/>
  <c r="RH40" i="9"/>
  <c r="RJ40" i="9" s="1"/>
  <c r="RK40" i="9" s="1"/>
  <c r="RM40" i="9" s="1"/>
  <c r="RN40" i="9" s="1"/>
  <c r="QW40" i="9"/>
  <c r="QU40" i="9"/>
  <c r="QQ40" i="9"/>
  <c r="QM40" i="9"/>
  <c r="QL40" i="9"/>
  <c r="QK40" i="9"/>
  <c r="QF40" i="9"/>
  <c r="PZ40" i="9"/>
  <c r="MY40" i="9"/>
  <c r="ML40" i="9"/>
  <c r="MI40" i="9"/>
  <c r="MF40" i="9"/>
  <c r="ME40" i="9"/>
  <c r="MC40" i="9"/>
  <c r="MD40" i="9" s="1"/>
  <c r="LY40" i="9"/>
  <c r="LW40" i="9"/>
  <c r="LQ40" i="9"/>
  <c r="LI40" i="9"/>
  <c r="LE40" i="9"/>
  <c r="LG40" i="9" s="1"/>
  <c r="LH40" i="9" s="1"/>
  <c r="LJ40" i="9" s="1"/>
  <c r="LK40" i="9" s="1"/>
  <c r="KT40" i="9"/>
  <c r="KR40" i="9"/>
  <c r="KN40" i="9"/>
  <c r="KJ40" i="9"/>
  <c r="KI40" i="9"/>
  <c r="KH40" i="9"/>
  <c r="KC40" i="9"/>
  <c r="JW40" i="9"/>
  <c r="GV40" i="9"/>
  <c r="GI40" i="9"/>
  <c r="GF40" i="9"/>
  <c r="GC40" i="9"/>
  <c r="GB40" i="9"/>
  <c r="FZ40" i="9"/>
  <c r="GA40" i="9" s="1"/>
  <c r="FV40" i="9"/>
  <c r="FT40" i="9"/>
  <c r="FN40" i="9"/>
  <c r="FF40" i="9"/>
  <c r="FB40" i="9"/>
  <c r="FD40" i="9" s="1"/>
  <c r="FE40" i="9" s="1"/>
  <c r="FG40" i="9" s="1"/>
  <c r="FH40" i="9" s="1"/>
  <c r="EQ40" i="9"/>
  <c r="EO40" i="9"/>
  <c r="EK40" i="9"/>
  <c r="EG40" i="9"/>
  <c r="EF40" i="9"/>
  <c r="EE40" i="9"/>
  <c r="DZ40" i="9"/>
  <c r="DT40" i="9"/>
  <c r="CH40" i="9"/>
  <c r="AF40" i="9"/>
  <c r="Q40" i="9"/>
  <c r="P40" i="9"/>
  <c r="GV39" i="9"/>
  <c r="GI39" i="9"/>
  <c r="GF39" i="9"/>
  <c r="GC39" i="9"/>
  <c r="GB39" i="9"/>
  <c r="FZ39" i="9"/>
  <c r="GA39" i="9" s="1"/>
  <c r="FV39" i="9"/>
  <c r="FT39" i="9"/>
  <c r="FN39" i="9"/>
  <c r="FF39" i="9"/>
  <c r="FB39" i="9"/>
  <c r="FD39" i="9" s="1"/>
  <c r="FE39" i="9" s="1"/>
  <c r="FG39" i="9" s="1"/>
  <c r="FH39" i="9" s="1"/>
  <c r="EQ39" i="9"/>
  <c r="EO39" i="9"/>
  <c r="EK39" i="9"/>
  <c r="EG39" i="9"/>
  <c r="EF39" i="9"/>
  <c r="EE39" i="9"/>
  <c r="DZ39" i="9"/>
  <c r="DT39" i="9"/>
  <c r="CH39" i="9"/>
  <c r="AF39" i="9"/>
  <c r="R39" i="9"/>
  <c r="Q39" i="9"/>
  <c r="P39" i="9"/>
  <c r="ZE38" i="9"/>
  <c r="YR38" i="9"/>
  <c r="YO38" i="9"/>
  <c r="YI38" i="9"/>
  <c r="YJ38" i="9" s="1"/>
  <c r="YE38" i="9"/>
  <c r="YC38" i="9"/>
  <c r="XW38" i="9"/>
  <c r="XO38" i="9"/>
  <c r="XK38" i="9"/>
  <c r="XM38" i="9" s="1"/>
  <c r="XN38" i="9" s="1"/>
  <c r="XP38" i="9" s="1"/>
  <c r="XQ38" i="9" s="1"/>
  <c r="WZ38" i="9"/>
  <c r="WX38" i="9"/>
  <c r="WT38" i="9"/>
  <c r="WP38" i="9"/>
  <c r="WO38" i="9"/>
  <c r="WN38" i="9"/>
  <c r="WI38" i="9"/>
  <c r="WC38" i="9"/>
  <c r="TB38" i="9"/>
  <c r="SO38" i="9"/>
  <c r="SL38" i="9"/>
  <c r="SI38" i="9"/>
  <c r="SH38" i="9"/>
  <c r="SF38" i="9"/>
  <c r="SG38" i="9" s="1"/>
  <c r="SB38" i="9"/>
  <c r="RZ38" i="9"/>
  <c r="RT38" i="9"/>
  <c r="RL38" i="9"/>
  <c r="RH38" i="9"/>
  <c r="RJ38" i="9" s="1"/>
  <c r="RK38" i="9" s="1"/>
  <c r="RM38" i="9" s="1"/>
  <c r="RN38" i="9" s="1"/>
  <c r="QW38" i="9"/>
  <c r="QU38" i="9"/>
  <c r="QQ38" i="9"/>
  <c r="QM38" i="9"/>
  <c r="QL38" i="9"/>
  <c r="QK38" i="9"/>
  <c r="QF38" i="9"/>
  <c r="PZ38" i="9"/>
  <c r="MY38" i="9"/>
  <c r="ML38" i="9"/>
  <c r="MI38" i="9"/>
  <c r="ME38" i="9"/>
  <c r="MC38" i="9"/>
  <c r="MD38" i="9" s="1"/>
  <c r="LY38" i="9"/>
  <c r="LW38" i="9"/>
  <c r="LQ38" i="9"/>
  <c r="LI38" i="9"/>
  <c r="LE38" i="9"/>
  <c r="LG38" i="9" s="1"/>
  <c r="LH38" i="9" s="1"/>
  <c r="LJ38" i="9" s="1"/>
  <c r="LK38" i="9" s="1"/>
  <c r="KT38" i="9"/>
  <c r="KR38" i="9"/>
  <c r="KN38" i="9"/>
  <c r="KJ38" i="9"/>
  <c r="KI38" i="9"/>
  <c r="KH38" i="9"/>
  <c r="KC38" i="9"/>
  <c r="JW38" i="9"/>
  <c r="GV38" i="9"/>
  <c r="GI38" i="9"/>
  <c r="GF38" i="9"/>
  <c r="GC38" i="9"/>
  <c r="GB38" i="9"/>
  <c r="FZ38" i="9"/>
  <c r="GA38" i="9" s="1"/>
  <c r="FV38" i="9"/>
  <c r="FT38" i="9"/>
  <c r="FN38" i="9"/>
  <c r="FF38" i="9"/>
  <c r="FB38" i="9"/>
  <c r="FD38" i="9" s="1"/>
  <c r="FE38" i="9" s="1"/>
  <c r="FG38" i="9" s="1"/>
  <c r="FH38" i="9" s="1"/>
  <c r="EQ38" i="9"/>
  <c r="EO38" i="9"/>
  <c r="EK38" i="9"/>
  <c r="EG38" i="9"/>
  <c r="EF38" i="9"/>
  <c r="EE38" i="9"/>
  <c r="DZ38" i="9"/>
  <c r="DT38" i="9"/>
  <c r="CH38" i="9"/>
  <c r="AF38" i="9"/>
  <c r="R38" i="9"/>
  <c r="Q38" i="9"/>
  <c r="P38" i="9"/>
  <c r="ZE37" i="9"/>
  <c r="YR37" i="9"/>
  <c r="YO37" i="9"/>
  <c r="YL37" i="9"/>
  <c r="YK37" i="9"/>
  <c r="YI37" i="9"/>
  <c r="YJ37" i="9" s="1"/>
  <c r="YE37" i="9"/>
  <c r="YC37" i="9"/>
  <c r="XW37" i="9"/>
  <c r="XO37" i="9"/>
  <c r="XK37" i="9"/>
  <c r="XM37" i="9" s="1"/>
  <c r="XN37" i="9" s="1"/>
  <c r="XP37" i="9" s="1"/>
  <c r="XQ37" i="9" s="1"/>
  <c r="WZ37" i="9"/>
  <c r="WX37" i="9"/>
  <c r="WT37" i="9"/>
  <c r="WP37" i="9"/>
  <c r="WO37" i="9"/>
  <c r="WN37" i="9"/>
  <c r="WI37" i="9"/>
  <c r="WC37" i="9"/>
  <c r="TB37" i="9"/>
  <c r="SO37" i="9"/>
  <c r="SL37" i="9"/>
  <c r="SI37" i="9"/>
  <c r="SH37" i="9"/>
  <c r="SF37" i="9"/>
  <c r="SG37" i="9" s="1"/>
  <c r="SB37" i="9"/>
  <c r="RZ37" i="9"/>
  <c r="RT37" i="9"/>
  <c r="RL37" i="9"/>
  <c r="RH37" i="9"/>
  <c r="RJ37" i="9" s="1"/>
  <c r="RK37" i="9" s="1"/>
  <c r="RM37" i="9" s="1"/>
  <c r="RN37" i="9" s="1"/>
  <c r="QW37" i="9"/>
  <c r="QU37" i="9"/>
  <c r="QQ37" i="9"/>
  <c r="QM37" i="9"/>
  <c r="QL37" i="9"/>
  <c r="QK37" i="9"/>
  <c r="QF37" i="9"/>
  <c r="PZ37" i="9"/>
  <c r="MY37" i="9"/>
  <c r="ML37" i="9"/>
  <c r="MI37" i="9"/>
  <c r="MF37" i="9"/>
  <c r="ME37" i="9"/>
  <c r="MC37" i="9"/>
  <c r="MD37" i="9" s="1"/>
  <c r="LY37" i="9"/>
  <c r="LW37" i="9"/>
  <c r="LQ37" i="9"/>
  <c r="LI37" i="9"/>
  <c r="LE37" i="9"/>
  <c r="LG37" i="9" s="1"/>
  <c r="LH37" i="9" s="1"/>
  <c r="LJ37" i="9" s="1"/>
  <c r="LK37" i="9" s="1"/>
  <c r="KT37" i="9"/>
  <c r="KR37" i="9"/>
  <c r="KN37" i="9"/>
  <c r="KJ37" i="9"/>
  <c r="KI37" i="9"/>
  <c r="KH37" i="9"/>
  <c r="KC37" i="9"/>
  <c r="JW37" i="9"/>
  <c r="GV37" i="9"/>
  <c r="GI37" i="9"/>
  <c r="GF37" i="9"/>
  <c r="FZ37" i="9"/>
  <c r="GA37" i="9" s="1"/>
  <c r="FV37" i="9"/>
  <c r="FT37" i="9"/>
  <c r="FF37" i="9"/>
  <c r="FB37" i="9"/>
  <c r="FD37" i="9" s="1"/>
  <c r="FE37" i="9" s="1"/>
  <c r="FG37" i="9" s="1"/>
  <c r="FH37" i="9" s="1"/>
  <c r="EO37" i="9"/>
  <c r="EK37" i="9"/>
  <c r="EF37" i="9"/>
  <c r="EE37" i="9"/>
  <c r="DZ37" i="9"/>
  <c r="DT37" i="9"/>
  <c r="CH37" i="9"/>
  <c r="AF37" i="9"/>
  <c r="Q37" i="9"/>
  <c r="P37" i="9"/>
  <c r="ZE36" i="9"/>
  <c r="YR36" i="9"/>
  <c r="YO36" i="9"/>
  <c r="YI36" i="9"/>
  <c r="YJ36" i="9" s="1"/>
  <c r="YE36" i="9"/>
  <c r="YC36" i="9"/>
  <c r="XW36" i="9"/>
  <c r="XO36" i="9"/>
  <c r="XK36" i="9"/>
  <c r="XM36" i="9" s="1"/>
  <c r="XN36" i="9" s="1"/>
  <c r="XP36" i="9" s="1"/>
  <c r="XQ36" i="9" s="1"/>
  <c r="WZ36" i="9"/>
  <c r="WX36" i="9"/>
  <c r="WT36" i="9"/>
  <c r="WP36" i="9"/>
  <c r="WO36" i="9"/>
  <c r="WN36" i="9"/>
  <c r="WI36" i="9"/>
  <c r="WC36" i="9"/>
  <c r="TB36" i="9"/>
  <c r="SL36" i="9"/>
  <c r="SI36" i="9"/>
  <c r="SH36" i="9"/>
  <c r="SF36" i="9"/>
  <c r="SG36" i="9" s="1"/>
  <c r="SB36" i="9"/>
  <c r="RZ36" i="9"/>
  <c r="RT36" i="9"/>
  <c r="RL36" i="9"/>
  <c r="RH36" i="9"/>
  <c r="RJ36" i="9" s="1"/>
  <c r="RK36" i="9" s="1"/>
  <c r="RM36" i="9" s="1"/>
  <c r="RN36" i="9" s="1"/>
  <c r="QW36" i="9"/>
  <c r="QU36" i="9"/>
  <c r="QQ36" i="9"/>
  <c r="QM36" i="9"/>
  <c r="QL36" i="9"/>
  <c r="QK36" i="9"/>
  <c r="QF36" i="9"/>
  <c r="PZ36" i="9"/>
  <c r="MY36" i="9"/>
  <c r="ML36" i="9"/>
  <c r="MI36" i="9"/>
  <c r="MF36" i="9"/>
  <c r="ME36" i="9"/>
  <c r="MC36" i="9"/>
  <c r="MD36" i="9" s="1"/>
  <c r="LY36" i="9"/>
  <c r="LW36" i="9"/>
  <c r="LQ36" i="9"/>
  <c r="LI36" i="9"/>
  <c r="LE36" i="9"/>
  <c r="LG36" i="9" s="1"/>
  <c r="LH36" i="9" s="1"/>
  <c r="LJ36" i="9" s="1"/>
  <c r="LK36" i="9" s="1"/>
  <c r="KT36" i="9"/>
  <c r="KR36" i="9"/>
  <c r="KN36" i="9"/>
  <c r="KJ36" i="9"/>
  <c r="KI36" i="9"/>
  <c r="KH36" i="9"/>
  <c r="KC36" i="9"/>
  <c r="JW36" i="9"/>
  <c r="GV36" i="9"/>
  <c r="GI36" i="9"/>
  <c r="GF36" i="9"/>
  <c r="GC36" i="9"/>
  <c r="GB36" i="9"/>
  <c r="FZ36" i="9"/>
  <c r="GA36" i="9" s="1"/>
  <c r="FV36" i="9"/>
  <c r="FT36" i="9"/>
  <c r="FN36" i="9"/>
  <c r="FF36" i="9"/>
  <c r="FB36" i="9"/>
  <c r="FD36" i="9" s="1"/>
  <c r="FE36" i="9" s="1"/>
  <c r="FG36" i="9" s="1"/>
  <c r="FH36" i="9" s="1"/>
  <c r="EQ36" i="9"/>
  <c r="EO36" i="9"/>
  <c r="EK36" i="9"/>
  <c r="EG36" i="9"/>
  <c r="EF36" i="9"/>
  <c r="EE36" i="9"/>
  <c r="DZ36" i="9"/>
  <c r="DT36" i="9"/>
  <c r="CH36" i="9"/>
  <c r="AF36" i="9"/>
  <c r="Q36" i="9"/>
  <c r="P36" i="9"/>
  <c r="ZE35" i="9"/>
  <c r="YR35" i="9"/>
  <c r="YO35" i="9"/>
  <c r="YL35" i="9"/>
  <c r="YK35" i="9"/>
  <c r="YI35" i="9"/>
  <c r="YJ35" i="9" s="1"/>
  <c r="YE35" i="9"/>
  <c r="YC35" i="9"/>
  <c r="XW35" i="9"/>
  <c r="XO35" i="9"/>
  <c r="XK35" i="9"/>
  <c r="XM35" i="9" s="1"/>
  <c r="XN35" i="9" s="1"/>
  <c r="XP35" i="9" s="1"/>
  <c r="XQ35" i="9" s="1"/>
  <c r="WZ35" i="9"/>
  <c r="WX35" i="9"/>
  <c r="WT35" i="9"/>
  <c r="WP35" i="9"/>
  <c r="WO35" i="9"/>
  <c r="WN35" i="9"/>
  <c r="WI35" i="9"/>
  <c r="WC35" i="9"/>
  <c r="TB35" i="9"/>
  <c r="SO35" i="9"/>
  <c r="SL35" i="9"/>
  <c r="SI35" i="9"/>
  <c r="SH35" i="9"/>
  <c r="SF35" i="9"/>
  <c r="SG35" i="9" s="1"/>
  <c r="SB35" i="9"/>
  <c r="RZ35" i="9"/>
  <c r="RT35" i="9"/>
  <c r="RL35" i="9"/>
  <c r="RH35" i="9"/>
  <c r="RJ35" i="9" s="1"/>
  <c r="RK35" i="9" s="1"/>
  <c r="RM35" i="9" s="1"/>
  <c r="RN35" i="9" s="1"/>
  <c r="QW35" i="9"/>
  <c r="QU35" i="9"/>
  <c r="QQ35" i="9"/>
  <c r="QM35" i="9"/>
  <c r="QL35" i="9"/>
  <c r="QK35" i="9"/>
  <c r="QF35" i="9"/>
  <c r="PZ35" i="9"/>
  <c r="MY35" i="9"/>
  <c r="ML35" i="9"/>
  <c r="MI35" i="9"/>
  <c r="MF35" i="9"/>
  <c r="ME35" i="9"/>
  <c r="MC35" i="9"/>
  <c r="MD35" i="9" s="1"/>
  <c r="LY35" i="9"/>
  <c r="LW35" i="9"/>
  <c r="LQ35" i="9"/>
  <c r="LI35" i="9"/>
  <c r="LE35" i="9"/>
  <c r="LG35" i="9" s="1"/>
  <c r="LH35" i="9" s="1"/>
  <c r="LJ35" i="9" s="1"/>
  <c r="LK35" i="9" s="1"/>
  <c r="KT35" i="9"/>
  <c r="KR35" i="9"/>
  <c r="KN35" i="9"/>
  <c r="KJ35" i="9"/>
  <c r="KI35" i="9"/>
  <c r="KH35" i="9"/>
  <c r="KC35" i="9"/>
  <c r="JW35" i="9"/>
  <c r="GV35" i="9"/>
  <c r="GI35" i="9"/>
  <c r="GF35" i="9"/>
  <c r="GC35" i="9"/>
  <c r="GB35" i="9"/>
  <c r="FZ35" i="9"/>
  <c r="GA35" i="9" s="1"/>
  <c r="FV35" i="9"/>
  <c r="FT35" i="9"/>
  <c r="FN35" i="9"/>
  <c r="FF35" i="9"/>
  <c r="FB35" i="9"/>
  <c r="FD35" i="9" s="1"/>
  <c r="FE35" i="9" s="1"/>
  <c r="FG35" i="9" s="1"/>
  <c r="FH35" i="9" s="1"/>
  <c r="EQ35" i="9"/>
  <c r="EO35" i="9"/>
  <c r="EK35" i="9"/>
  <c r="EG35" i="9"/>
  <c r="EF35" i="9"/>
  <c r="EE35" i="9"/>
  <c r="DZ35" i="9"/>
  <c r="DT35" i="9"/>
  <c r="CH35" i="9"/>
  <c r="AF35" i="9"/>
  <c r="Q35" i="9"/>
  <c r="P35" i="9"/>
  <c r="ZE34" i="9"/>
  <c r="YR34" i="9"/>
  <c r="YO34" i="9"/>
  <c r="YL34" i="9"/>
  <c r="YK34" i="9"/>
  <c r="YI34" i="9"/>
  <c r="YJ34" i="9" s="1"/>
  <c r="YE34" i="9"/>
  <c r="YC34" i="9"/>
  <c r="XW34" i="9"/>
  <c r="XO34" i="9"/>
  <c r="XK34" i="9"/>
  <c r="XM34" i="9" s="1"/>
  <c r="XN34" i="9" s="1"/>
  <c r="XP34" i="9" s="1"/>
  <c r="XQ34" i="9" s="1"/>
  <c r="WZ34" i="9"/>
  <c r="WX34" i="9"/>
  <c r="WT34" i="9"/>
  <c r="WP34" i="9"/>
  <c r="WO34" i="9"/>
  <c r="WN34" i="9"/>
  <c r="WI34" i="9"/>
  <c r="WC34" i="9"/>
  <c r="TB34" i="9"/>
  <c r="SO34" i="9"/>
  <c r="SL34" i="9"/>
  <c r="SF34" i="9"/>
  <c r="SG34" i="9" s="1"/>
  <c r="SB34" i="9"/>
  <c r="RZ34" i="9"/>
  <c r="RL34" i="9"/>
  <c r="RH34" i="9"/>
  <c r="RJ34" i="9" s="1"/>
  <c r="RK34" i="9" s="1"/>
  <c r="RM34" i="9" s="1"/>
  <c r="RN34" i="9" s="1"/>
  <c r="QW34" i="9"/>
  <c r="QU34" i="9"/>
  <c r="QQ34" i="9"/>
  <c r="QM34" i="9"/>
  <c r="QL34" i="9"/>
  <c r="QK34" i="9"/>
  <c r="QF34" i="9"/>
  <c r="PZ34" i="9"/>
  <c r="MY34" i="9"/>
  <c r="ML34" i="9"/>
  <c r="MI34" i="9"/>
  <c r="ME34" i="9"/>
  <c r="MC34" i="9"/>
  <c r="MD34" i="9" s="1"/>
  <c r="LY34" i="9"/>
  <c r="LW34" i="9"/>
  <c r="LQ34" i="9"/>
  <c r="LI34" i="9"/>
  <c r="LE34" i="9"/>
  <c r="LG34" i="9" s="1"/>
  <c r="LH34" i="9" s="1"/>
  <c r="LJ34" i="9" s="1"/>
  <c r="LK34" i="9" s="1"/>
  <c r="KT34" i="9"/>
  <c r="KR34" i="9"/>
  <c r="KN34" i="9"/>
  <c r="KJ34" i="9"/>
  <c r="KI34" i="9"/>
  <c r="KH34" i="9"/>
  <c r="KC34" i="9"/>
  <c r="JW34" i="9"/>
  <c r="GV34" i="9"/>
  <c r="GI34" i="9"/>
  <c r="GF34" i="9"/>
  <c r="GC34" i="9"/>
  <c r="GB34" i="9"/>
  <c r="FZ34" i="9"/>
  <c r="GA34" i="9" s="1"/>
  <c r="FV34" i="9"/>
  <c r="FT34" i="9"/>
  <c r="FN34" i="9"/>
  <c r="FF34" i="9"/>
  <c r="FB34" i="9"/>
  <c r="FD34" i="9" s="1"/>
  <c r="FE34" i="9" s="1"/>
  <c r="FG34" i="9" s="1"/>
  <c r="FH34" i="9" s="1"/>
  <c r="EQ34" i="9"/>
  <c r="EO34" i="9"/>
  <c r="EK34" i="9"/>
  <c r="EG34" i="9"/>
  <c r="EF34" i="9"/>
  <c r="EE34" i="9"/>
  <c r="DZ34" i="9"/>
  <c r="DT34" i="9"/>
  <c r="CH34" i="9"/>
  <c r="AF34" i="9"/>
  <c r="Q34" i="9"/>
  <c r="P34" i="9"/>
  <c r="ZE33" i="9"/>
  <c r="YR33" i="9"/>
  <c r="YO33" i="9"/>
  <c r="YL33" i="9"/>
  <c r="YK33" i="9"/>
  <c r="YI33" i="9"/>
  <c r="YJ33" i="9" s="1"/>
  <c r="YE33" i="9"/>
  <c r="YC33" i="9"/>
  <c r="XW33" i="9"/>
  <c r="XO33" i="9"/>
  <c r="XK33" i="9"/>
  <c r="XM33" i="9" s="1"/>
  <c r="XN33" i="9" s="1"/>
  <c r="XP33" i="9" s="1"/>
  <c r="XQ33" i="9" s="1"/>
  <c r="WZ33" i="9"/>
  <c r="WX33" i="9"/>
  <c r="WT33" i="9"/>
  <c r="WP33" i="9"/>
  <c r="WO33" i="9"/>
  <c r="WN33" i="9"/>
  <c r="WI33" i="9"/>
  <c r="WC33" i="9"/>
  <c r="TB33" i="9"/>
  <c r="SO33" i="9"/>
  <c r="SL33" i="9"/>
  <c r="SI33" i="9"/>
  <c r="SH33" i="9"/>
  <c r="SF33" i="9"/>
  <c r="SG33" i="9" s="1"/>
  <c r="SB33" i="9"/>
  <c r="RZ33" i="9"/>
  <c r="RT33" i="9"/>
  <c r="RL33" i="9"/>
  <c r="RH33" i="9"/>
  <c r="RJ33" i="9" s="1"/>
  <c r="RK33" i="9" s="1"/>
  <c r="RM33" i="9" s="1"/>
  <c r="RN33" i="9" s="1"/>
  <c r="QW33" i="9"/>
  <c r="QU33" i="9"/>
  <c r="QQ33" i="9"/>
  <c r="QM33" i="9"/>
  <c r="QL33" i="9"/>
  <c r="QK33" i="9"/>
  <c r="QF33" i="9"/>
  <c r="PZ33" i="9"/>
  <c r="MY33" i="9"/>
  <c r="ML33" i="9"/>
  <c r="MI33" i="9"/>
  <c r="MF33" i="9"/>
  <c r="ME33" i="9"/>
  <c r="MC33" i="9"/>
  <c r="MD33" i="9" s="1"/>
  <c r="LY33" i="9"/>
  <c r="LW33" i="9"/>
  <c r="LQ33" i="9"/>
  <c r="LI33" i="9"/>
  <c r="LE33" i="9"/>
  <c r="LG33" i="9" s="1"/>
  <c r="LH33" i="9" s="1"/>
  <c r="LJ33" i="9" s="1"/>
  <c r="LK33" i="9" s="1"/>
  <c r="KT33" i="9"/>
  <c r="KR33" i="9"/>
  <c r="KN33" i="9"/>
  <c r="KJ33" i="9"/>
  <c r="KI33" i="9"/>
  <c r="KH33" i="9"/>
  <c r="KC33" i="9"/>
  <c r="JW33" i="9"/>
  <c r="GV33" i="9"/>
  <c r="GI33" i="9"/>
  <c r="GF33" i="9"/>
  <c r="GC33" i="9"/>
  <c r="GB33" i="9"/>
  <c r="FZ33" i="9"/>
  <c r="GA33" i="9" s="1"/>
  <c r="FV33" i="9"/>
  <c r="FT33" i="9"/>
  <c r="FN33" i="9"/>
  <c r="FF33" i="9"/>
  <c r="FB33" i="9"/>
  <c r="FD33" i="9" s="1"/>
  <c r="FE33" i="9" s="1"/>
  <c r="FG33" i="9" s="1"/>
  <c r="FH33" i="9" s="1"/>
  <c r="EQ33" i="9"/>
  <c r="EO33" i="9"/>
  <c r="EK33" i="9"/>
  <c r="EG33" i="9"/>
  <c r="EF33" i="9"/>
  <c r="EE33" i="9"/>
  <c r="DZ33" i="9"/>
  <c r="DT33" i="9"/>
  <c r="CH33" i="9"/>
  <c r="AF33" i="9"/>
  <c r="Q33" i="9"/>
  <c r="P33" i="9"/>
  <c r="ZE32" i="9"/>
  <c r="YR32" i="9"/>
  <c r="YO32" i="9"/>
  <c r="YI32" i="9"/>
  <c r="YJ32" i="9" s="1"/>
  <c r="YE32" i="9"/>
  <c r="YC32" i="9"/>
  <c r="XW32" i="9"/>
  <c r="XO32" i="9"/>
  <c r="XK32" i="9"/>
  <c r="XM32" i="9" s="1"/>
  <c r="XN32" i="9" s="1"/>
  <c r="XP32" i="9" s="1"/>
  <c r="XQ32" i="9" s="1"/>
  <c r="WZ32" i="9"/>
  <c r="WX32" i="9"/>
  <c r="WT32" i="9"/>
  <c r="WP32" i="9"/>
  <c r="WO32" i="9"/>
  <c r="WN32" i="9"/>
  <c r="WI32" i="9"/>
  <c r="WC32" i="9"/>
  <c r="TB32" i="9"/>
  <c r="SO32" i="9"/>
  <c r="SL32" i="9"/>
  <c r="SF32" i="9"/>
  <c r="SG32" i="9" s="1"/>
  <c r="SB32" i="9"/>
  <c r="RZ32" i="9"/>
  <c r="RT32" i="9"/>
  <c r="RL32" i="9"/>
  <c r="RH32" i="9"/>
  <c r="RJ32" i="9" s="1"/>
  <c r="RK32" i="9" s="1"/>
  <c r="RM32" i="9" s="1"/>
  <c r="RN32" i="9" s="1"/>
  <c r="QW32" i="9"/>
  <c r="QU32" i="9"/>
  <c r="QQ32" i="9"/>
  <c r="QM32" i="9"/>
  <c r="QL32" i="9"/>
  <c r="QK32" i="9"/>
  <c r="QF32" i="9"/>
  <c r="PZ32" i="9"/>
  <c r="MY32" i="9"/>
  <c r="ML32" i="9"/>
  <c r="MI32" i="9"/>
  <c r="MF32" i="9"/>
  <c r="ME32" i="9"/>
  <c r="MC32" i="9"/>
  <c r="MD32" i="9" s="1"/>
  <c r="LY32" i="9"/>
  <c r="LW32" i="9"/>
  <c r="LQ32" i="9"/>
  <c r="LI32" i="9"/>
  <c r="LE32" i="9"/>
  <c r="LG32" i="9" s="1"/>
  <c r="LH32" i="9" s="1"/>
  <c r="LJ32" i="9" s="1"/>
  <c r="LK32" i="9" s="1"/>
  <c r="KT32" i="9"/>
  <c r="KR32" i="9"/>
  <c r="KN32" i="9"/>
  <c r="KJ32" i="9"/>
  <c r="KI32" i="9"/>
  <c r="KH32" i="9"/>
  <c r="KC32" i="9"/>
  <c r="JW32" i="9"/>
  <c r="GV32" i="9"/>
  <c r="GI32" i="9"/>
  <c r="GF32" i="9"/>
  <c r="GC32" i="9"/>
  <c r="GB32" i="9"/>
  <c r="FZ32" i="9"/>
  <c r="GA32" i="9" s="1"/>
  <c r="FV32" i="9"/>
  <c r="FT32" i="9"/>
  <c r="FN32" i="9"/>
  <c r="FF32" i="9"/>
  <c r="FB32" i="9"/>
  <c r="FD32" i="9" s="1"/>
  <c r="FE32" i="9" s="1"/>
  <c r="FG32" i="9" s="1"/>
  <c r="FH32" i="9" s="1"/>
  <c r="EQ32" i="9"/>
  <c r="EO32" i="9"/>
  <c r="EK32" i="9"/>
  <c r="EG32" i="9"/>
  <c r="EF32" i="9"/>
  <c r="EE32" i="9"/>
  <c r="DZ32" i="9"/>
  <c r="DT32" i="9"/>
  <c r="CH32" i="9"/>
  <c r="AF32" i="9"/>
  <c r="Q32" i="9"/>
  <c r="P32" i="9"/>
  <c r="TB31" i="9"/>
  <c r="SO31" i="9"/>
  <c r="SL31" i="9"/>
  <c r="SI31" i="9"/>
  <c r="SH31" i="9"/>
  <c r="SF31" i="9"/>
  <c r="SG31" i="9" s="1"/>
  <c r="RT31" i="9"/>
  <c r="RL31" i="9"/>
  <c r="RH31" i="9"/>
  <c r="RJ31" i="9" s="1"/>
  <c r="RK31" i="9" s="1"/>
  <c r="RM31" i="9" s="1"/>
  <c r="RN31" i="9" s="1"/>
  <c r="QW31" i="9"/>
  <c r="QU31" i="9"/>
  <c r="QQ31" i="9"/>
  <c r="QM31" i="9"/>
  <c r="QL31" i="9"/>
  <c r="QK31" i="9"/>
  <c r="QF31" i="9"/>
  <c r="MY31" i="9"/>
  <c r="ML31" i="9"/>
  <c r="MI31" i="9"/>
  <c r="MF31" i="9"/>
  <c r="ME31" i="9"/>
  <c r="MC31" i="9"/>
  <c r="MD31" i="9" s="1"/>
  <c r="LY31" i="9"/>
  <c r="LW31" i="9"/>
  <c r="LQ31" i="9"/>
  <c r="LI31" i="9"/>
  <c r="LE31" i="9"/>
  <c r="LG31" i="9" s="1"/>
  <c r="LH31" i="9" s="1"/>
  <c r="LJ31" i="9" s="1"/>
  <c r="LK31" i="9" s="1"/>
  <c r="KT31" i="9"/>
  <c r="KR31" i="9"/>
  <c r="KN31" i="9"/>
  <c r="KJ31" i="9"/>
  <c r="KI31" i="9"/>
  <c r="KH31" i="9"/>
  <c r="KC31" i="9"/>
  <c r="JW31" i="9"/>
  <c r="GV31" i="9"/>
  <c r="GI31" i="9"/>
  <c r="GF31" i="9"/>
  <c r="GC31" i="9"/>
  <c r="GB31" i="9"/>
  <c r="FZ31" i="9"/>
  <c r="GA31" i="9" s="1"/>
  <c r="FV31" i="9"/>
  <c r="FT31" i="9"/>
  <c r="FN31" i="9"/>
  <c r="FF31" i="9"/>
  <c r="FB31" i="9"/>
  <c r="FD31" i="9" s="1"/>
  <c r="FE31" i="9" s="1"/>
  <c r="FG31" i="9" s="1"/>
  <c r="FH31" i="9" s="1"/>
  <c r="EQ31" i="9"/>
  <c r="EO31" i="9"/>
  <c r="EK31" i="9"/>
  <c r="EG31" i="9"/>
  <c r="EF31" i="9"/>
  <c r="EE31" i="9"/>
  <c r="DZ31" i="9"/>
  <c r="DT31" i="9"/>
  <c r="CH31" i="9"/>
  <c r="AF31" i="9"/>
  <c r="R31" i="9"/>
  <c r="Q31" i="9"/>
  <c r="P31" i="9"/>
  <c r="GV30" i="9"/>
  <c r="GI30" i="9"/>
  <c r="GF30" i="9"/>
  <c r="GC30" i="9"/>
  <c r="GB30" i="9"/>
  <c r="FZ30" i="9"/>
  <c r="GA30" i="9" s="1"/>
  <c r="FV30" i="9"/>
  <c r="FT30" i="9"/>
  <c r="FN30" i="9"/>
  <c r="FF30" i="9"/>
  <c r="FB30" i="9"/>
  <c r="FD30" i="9" s="1"/>
  <c r="FE30" i="9" s="1"/>
  <c r="FG30" i="9" s="1"/>
  <c r="FH30" i="9" s="1"/>
  <c r="EQ30" i="9"/>
  <c r="EO30" i="9"/>
  <c r="EK30" i="9"/>
  <c r="EG30" i="9"/>
  <c r="EF30" i="9"/>
  <c r="EE30" i="9"/>
  <c r="DZ30" i="9"/>
  <c r="DT30" i="9"/>
  <c r="CH30" i="9"/>
  <c r="AF30" i="9"/>
  <c r="R30" i="9"/>
  <c r="Q30" i="9"/>
  <c r="P30" i="9"/>
  <c r="TB29" i="9"/>
  <c r="SO29" i="9"/>
  <c r="SL29" i="9"/>
  <c r="SI29" i="9"/>
  <c r="SH29" i="9"/>
  <c r="SF29" i="9"/>
  <c r="SG29" i="9" s="1"/>
  <c r="SB29" i="9"/>
  <c r="RZ29" i="9"/>
  <c r="RT29" i="9"/>
  <c r="RL29" i="9"/>
  <c r="RH29" i="9"/>
  <c r="RJ29" i="9" s="1"/>
  <c r="RK29" i="9" s="1"/>
  <c r="RM29" i="9" s="1"/>
  <c r="RN29" i="9" s="1"/>
  <c r="QW29" i="9"/>
  <c r="QU29" i="9"/>
  <c r="QQ29" i="9"/>
  <c r="QM29" i="9"/>
  <c r="QL29" i="9"/>
  <c r="QK29" i="9"/>
  <c r="QF29" i="9"/>
  <c r="PZ29" i="9"/>
  <c r="MY29" i="9"/>
  <c r="ML29" i="9"/>
  <c r="MI29" i="9"/>
  <c r="MF29" i="9"/>
  <c r="ME29" i="9"/>
  <c r="MC29" i="9"/>
  <c r="MD29" i="9" s="1"/>
  <c r="LY29" i="9"/>
  <c r="LW29" i="9"/>
  <c r="LQ29" i="9"/>
  <c r="LI29" i="9"/>
  <c r="LE29" i="9"/>
  <c r="LG29" i="9" s="1"/>
  <c r="LH29" i="9" s="1"/>
  <c r="LJ29" i="9" s="1"/>
  <c r="LK29" i="9" s="1"/>
  <c r="KT29" i="9"/>
  <c r="KR29" i="9"/>
  <c r="KN29" i="9"/>
  <c r="KJ29" i="9"/>
  <c r="KI29" i="9"/>
  <c r="KH29" i="9"/>
  <c r="KC29" i="9"/>
  <c r="JW29" i="9"/>
  <c r="GV29" i="9"/>
  <c r="GI29" i="9"/>
  <c r="GF29" i="9"/>
  <c r="GC29" i="9"/>
  <c r="GB29" i="9"/>
  <c r="FZ29" i="9"/>
  <c r="GA29" i="9" s="1"/>
  <c r="FV29" i="9"/>
  <c r="FT29" i="9"/>
  <c r="FN29" i="9"/>
  <c r="FF29" i="9"/>
  <c r="FB29" i="9"/>
  <c r="FD29" i="9" s="1"/>
  <c r="FE29" i="9" s="1"/>
  <c r="FG29" i="9" s="1"/>
  <c r="FH29" i="9" s="1"/>
  <c r="EQ29" i="9"/>
  <c r="EO29" i="9"/>
  <c r="EK29" i="9"/>
  <c r="EG29" i="9"/>
  <c r="EF29" i="9"/>
  <c r="EE29" i="9"/>
  <c r="DZ29" i="9"/>
  <c r="DT29" i="9"/>
  <c r="CH29" i="9"/>
  <c r="AF29" i="9"/>
  <c r="R29" i="9"/>
  <c r="Q29" i="9"/>
  <c r="P29" i="9"/>
  <c r="ZE28" i="9"/>
  <c r="YR28" i="9"/>
  <c r="YO28" i="9"/>
  <c r="YL28" i="9"/>
  <c r="YK28" i="9"/>
  <c r="YI28" i="9"/>
  <c r="YJ28" i="9" s="1"/>
  <c r="YE28" i="9"/>
  <c r="YC28" i="9"/>
  <c r="XW28" i="9"/>
  <c r="XO28" i="9"/>
  <c r="XK28" i="9"/>
  <c r="XM28" i="9" s="1"/>
  <c r="XN28" i="9" s="1"/>
  <c r="XP28" i="9" s="1"/>
  <c r="XQ28" i="9" s="1"/>
  <c r="WZ28" i="9"/>
  <c r="WX28" i="9"/>
  <c r="WT28" i="9"/>
  <c r="WP28" i="9"/>
  <c r="WO28" i="9"/>
  <c r="WN28" i="9"/>
  <c r="WI28" i="9"/>
  <c r="WC28" i="9"/>
  <c r="TB28" i="9"/>
  <c r="SO28" i="9"/>
  <c r="SL28" i="9"/>
  <c r="SI28" i="9"/>
  <c r="SH28" i="9"/>
  <c r="SF28" i="9"/>
  <c r="SG28" i="9" s="1"/>
  <c r="SB28" i="9"/>
  <c r="RZ28" i="9"/>
  <c r="RT28" i="9"/>
  <c r="RL28" i="9"/>
  <c r="RH28" i="9"/>
  <c r="RJ28" i="9" s="1"/>
  <c r="RK28" i="9" s="1"/>
  <c r="RM28" i="9" s="1"/>
  <c r="RN28" i="9" s="1"/>
  <c r="QW28" i="9"/>
  <c r="QU28" i="9"/>
  <c r="QQ28" i="9"/>
  <c r="QM28" i="9"/>
  <c r="QL28" i="9"/>
  <c r="QK28" i="9"/>
  <c r="QF28" i="9"/>
  <c r="PZ28" i="9"/>
  <c r="MY28" i="9"/>
  <c r="ML28" i="9"/>
  <c r="MI28" i="9"/>
  <c r="MF28" i="9"/>
  <c r="ME28" i="9"/>
  <c r="MC28" i="9"/>
  <c r="MD28" i="9" s="1"/>
  <c r="LY28" i="9"/>
  <c r="LW28" i="9"/>
  <c r="LQ28" i="9"/>
  <c r="LI28" i="9"/>
  <c r="LE28" i="9"/>
  <c r="LG28" i="9" s="1"/>
  <c r="LH28" i="9" s="1"/>
  <c r="LJ28" i="9" s="1"/>
  <c r="LK28" i="9" s="1"/>
  <c r="KT28" i="9"/>
  <c r="KR28" i="9"/>
  <c r="KN28" i="9"/>
  <c r="KJ28" i="9"/>
  <c r="KI28" i="9"/>
  <c r="KH28" i="9"/>
  <c r="KC28" i="9"/>
  <c r="JW28" i="9"/>
  <c r="GV28" i="9"/>
  <c r="GI28" i="9"/>
  <c r="GF28" i="9"/>
  <c r="GC28" i="9"/>
  <c r="GB28" i="9"/>
  <c r="FZ28" i="9"/>
  <c r="GA28" i="9" s="1"/>
  <c r="FV28" i="9"/>
  <c r="FT28" i="9"/>
  <c r="FN28" i="9"/>
  <c r="FF28" i="9"/>
  <c r="FB28" i="9"/>
  <c r="FD28" i="9" s="1"/>
  <c r="FE28" i="9" s="1"/>
  <c r="FG28" i="9" s="1"/>
  <c r="FH28" i="9" s="1"/>
  <c r="EQ28" i="9"/>
  <c r="EO28" i="9"/>
  <c r="EK28" i="9"/>
  <c r="EG28" i="9"/>
  <c r="EF28" i="9"/>
  <c r="EE28" i="9"/>
  <c r="DZ28" i="9"/>
  <c r="DT28" i="9"/>
  <c r="CH28" i="9"/>
  <c r="AF28" i="9"/>
  <c r="R28" i="9"/>
  <c r="Q28" i="9"/>
  <c r="P28" i="9"/>
  <c r="ZE27" i="9"/>
  <c r="YR27" i="9"/>
  <c r="YO27" i="9"/>
  <c r="YL27" i="9"/>
  <c r="YK27" i="9"/>
  <c r="YI27" i="9"/>
  <c r="YJ27" i="9" s="1"/>
  <c r="YE27" i="9"/>
  <c r="YC27" i="9"/>
  <c r="XW27" i="9"/>
  <c r="XO27" i="9"/>
  <c r="XK27" i="9"/>
  <c r="XM27" i="9" s="1"/>
  <c r="XN27" i="9" s="1"/>
  <c r="XP27" i="9" s="1"/>
  <c r="XQ27" i="9" s="1"/>
  <c r="WZ27" i="9"/>
  <c r="WX27" i="9"/>
  <c r="WT27" i="9"/>
  <c r="WP27" i="9"/>
  <c r="WO27" i="9"/>
  <c r="WN27" i="9"/>
  <c r="WI27" i="9"/>
  <c r="WC27" i="9"/>
  <c r="TB27" i="9"/>
  <c r="SO27" i="9"/>
  <c r="SL27" i="9"/>
  <c r="SI27" i="9"/>
  <c r="SH27" i="9"/>
  <c r="SF27" i="9"/>
  <c r="SG27" i="9" s="1"/>
  <c r="SB27" i="9"/>
  <c r="RZ27" i="9"/>
  <c r="RT27" i="9"/>
  <c r="RL27" i="9"/>
  <c r="RH27" i="9"/>
  <c r="RJ27" i="9" s="1"/>
  <c r="RK27" i="9" s="1"/>
  <c r="RM27" i="9" s="1"/>
  <c r="RN27" i="9" s="1"/>
  <c r="QW27" i="9"/>
  <c r="QU27" i="9"/>
  <c r="QQ27" i="9"/>
  <c r="QM27" i="9"/>
  <c r="QL27" i="9"/>
  <c r="QK27" i="9"/>
  <c r="QF27" i="9"/>
  <c r="PZ27" i="9"/>
  <c r="MY27" i="9"/>
  <c r="ML27" i="9"/>
  <c r="MI27" i="9"/>
  <c r="MF27" i="9"/>
  <c r="ME27" i="9"/>
  <c r="MC27" i="9"/>
  <c r="MD27" i="9" s="1"/>
  <c r="LY27" i="9"/>
  <c r="LW27" i="9"/>
  <c r="LQ27" i="9"/>
  <c r="LI27" i="9"/>
  <c r="LE27" i="9"/>
  <c r="LG27" i="9" s="1"/>
  <c r="LH27" i="9" s="1"/>
  <c r="LJ27" i="9" s="1"/>
  <c r="LK27" i="9" s="1"/>
  <c r="KT27" i="9"/>
  <c r="KR27" i="9"/>
  <c r="KN27" i="9"/>
  <c r="KJ27" i="9"/>
  <c r="KI27" i="9"/>
  <c r="KH27" i="9"/>
  <c r="KC27" i="9"/>
  <c r="JW27" i="9"/>
  <c r="GV27" i="9"/>
  <c r="GI27" i="9"/>
  <c r="GF27" i="9"/>
  <c r="GC27" i="9"/>
  <c r="GB27" i="9"/>
  <c r="FZ27" i="9"/>
  <c r="GA27" i="9" s="1"/>
  <c r="FV27" i="9"/>
  <c r="FT27" i="9"/>
  <c r="FN27" i="9"/>
  <c r="FF27" i="9"/>
  <c r="FB27" i="9"/>
  <c r="FD27" i="9" s="1"/>
  <c r="FE27" i="9" s="1"/>
  <c r="FG27" i="9" s="1"/>
  <c r="FH27" i="9" s="1"/>
  <c r="EQ27" i="9"/>
  <c r="EO27" i="9"/>
  <c r="EK27" i="9"/>
  <c r="EG27" i="9"/>
  <c r="EF27" i="9"/>
  <c r="EE27" i="9"/>
  <c r="DZ27" i="9"/>
  <c r="DT27" i="9"/>
  <c r="CH27" i="9"/>
  <c r="AF27" i="9"/>
  <c r="Q27" i="9"/>
  <c r="P27" i="9"/>
  <c r="MY26" i="9"/>
  <c r="ML26" i="9"/>
  <c r="MI26" i="9"/>
  <c r="MF26" i="9"/>
  <c r="ME26" i="9"/>
  <c r="MC26" i="9"/>
  <c r="MD26" i="9" s="1"/>
  <c r="LY26" i="9"/>
  <c r="LW26" i="9"/>
  <c r="LQ26" i="9"/>
  <c r="LI26" i="9"/>
  <c r="LE26" i="9"/>
  <c r="LG26" i="9" s="1"/>
  <c r="LH26" i="9" s="1"/>
  <c r="LJ26" i="9" s="1"/>
  <c r="LK26" i="9" s="1"/>
  <c r="KT26" i="9"/>
  <c r="KR26" i="9"/>
  <c r="KN26" i="9"/>
  <c r="KJ26" i="9"/>
  <c r="KI26" i="9"/>
  <c r="KH26" i="9"/>
  <c r="KC26" i="9"/>
  <c r="JW26" i="9"/>
  <c r="GI26" i="9"/>
  <c r="GF26" i="9"/>
  <c r="GC26" i="9"/>
  <c r="GB26" i="9"/>
  <c r="FZ26" i="9"/>
  <c r="GA26" i="9" s="1"/>
  <c r="FV26" i="9"/>
  <c r="FT26" i="9"/>
  <c r="FN26" i="9"/>
  <c r="FF26" i="9"/>
  <c r="FB26" i="9"/>
  <c r="FD26" i="9" s="1"/>
  <c r="FE26" i="9" s="1"/>
  <c r="FG26" i="9" s="1"/>
  <c r="FH26" i="9" s="1"/>
  <c r="EQ26" i="9"/>
  <c r="EO26" i="9"/>
  <c r="EK26" i="9"/>
  <c r="EG26" i="9"/>
  <c r="EF26" i="9"/>
  <c r="EE26" i="9"/>
  <c r="DZ26" i="9"/>
  <c r="DT26" i="9"/>
  <c r="CH26" i="9"/>
  <c r="AF26" i="9"/>
  <c r="R26" i="9"/>
  <c r="Q26" i="9"/>
  <c r="P26" i="9"/>
  <c r="TB25" i="9"/>
  <c r="SO25" i="9"/>
  <c r="SL25" i="9"/>
  <c r="SI25" i="9"/>
  <c r="SH25" i="9"/>
  <c r="SF25" i="9"/>
  <c r="SG25" i="9" s="1"/>
  <c r="SB25" i="9"/>
  <c r="RZ25" i="9"/>
  <c r="RT25" i="9"/>
  <c r="RL25" i="9"/>
  <c r="RH25" i="9"/>
  <c r="RJ25" i="9" s="1"/>
  <c r="RK25" i="9" s="1"/>
  <c r="RM25" i="9" s="1"/>
  <c r="RN25" i="9" s="1"/>
  <c r="QW25" i="9"/>
  <c r="QU25" i="9"/>
  <c r="QQ25" i="9"/>
  <c r="QM25" i="9"/>
  <c r="QL25" i="9"/>
  <c r="QK25" i="9"/>
  <c r="QF25" i="9"/>
  <c r="PZ25" i="9"/>
  <c r="MY25" i="9"/>
  <c r="ML25" i="9"/>
  <c r="MI25" i="9"/>
  <c r="MF25" i="9"/>
  <c r="ME25" i="9"/>
  <c r="MC25" i="9"/>
  <c r="MD25" i="9" s="1"/>
  <c r="LY25" i="9"/>
  <c r="LW25" i="9"/>
  <c r="LQ25" i="9"/>
  <c r="LI25" i="9"/>
  <c r="LE25" i="9"/>
  <c r="LG25" i="9" s="1"/>
  <c r="LH25" i="9" s="1"/>
  <c r="LJ25" i="9" s="1"/>
  <c r="LK25" i="9" s="1"/>
  <c r="KT25" i="9"/>
  <c r="KR25" i="9"/>
  <c r="KN25" i="9"/>
  <c r="KJ25" i="9"/>
  <c r="KI25" i="9"/>
  <c r="KH25" i="9"/>
  <c r="KC25" i="9"/>
  <c r="JW25" i="9"/>
  <c r="GV25" i="9"/>
  <c r="GI25" i="9"/>
  <c r="GF25" i="9"/>
  <c r="GC25" i="9"/>
  <c r="GB25" i="9"/>
  <c r="FZ25" i="9"/>
  <c r="GA25" i="9" s="1"/>
  <c r="FV25" i="9"/>
  <c r="FT25" i="9"/>
  <c r="FN25" i="9"/>
  <c r="FF25" i="9"/>
  <c r="FB25" i="9"/>
  <c r="FD25" i="9" s="1"/>
  <c r="FE25" i="9" s="1"/>
  <c r="FG25" i="9" s="1"/>
  <c r="FH25" i="9" s="1"/>
  <c r="EQ25" i="9"/>
  <c r="EO25" i="9"/>
  <c r="EK25" i="9"/>
  <c r="EG25" i="9"/>
  <c r="EF25" i="9"/>
  <c r="EE25" i="9"/>
  <c r="DZ25" i="9"/>
  <c r="DT25" i="9"/>
  <c r="CH25" i="9"/>
  <c r="AF25" i="9"/>
  <c r="R25" i="9"/>
  <c r="Q25" i="9"/>
  <c r="P25" i="9"/>
  <c r="GV24" i="9"/>
  <c r="GI24" i="9"/>
  <c r="GF24" i="9"/>
  <c r="GC24" i="9"/>
  <c r="GB24" i="9"/>
  <c r="FZ24" i="9"/>
  <c r="GA24" i="9" s="1"/>
  <c r="FV24" i="9"/>
  <c r="FT24" i="9"/>
  <c r="FN24" i="9"/>
  <c r="FF24" i="9"/>
  <c r="FB24" i="9"/>
  <c r="FD24" i="9" s="1"/>
  <c r="FE24" i="9" s="1"/>
  <c r="FG24" i="9" s="1"/>
  <c r="FH24" i="9" s="1"/>
  <c r="EQ24" i="9"/>
  <c r="EO24" i="9"/>
  <c r="EK24" i="9"/>
  <c r="EG24" i="9"/>
  <c r="EF24" i="9"/>
  <c r="EE24" i="9"/>
  <c r="DZ24" i="9"/>
  <c r="DT24" i="9"/>
  <c r="CH24" i="9"/>
  <c r="AF24" i="9"/>
  <c r="Q24" i="9"/>
  <c r="P24" i="9"/>
  <c r="ZE23" i="9"/>
  <c r="YR23" i="9"/>
  <c r="YO23" i="9"/>
  <c r="YL23" i="9"/>
  <c r="YK23" i="9"/>
  <c r="YI23" i="9"/>
  <c r="YJ23" i="9" s="1"/>
  <c r="YE23" i="9"/>
  <c r="YC23" i="9"/>
  <c r="XW23" i="9"/>
  <c r="XO23" i="9"/>
  <c r="XK23" i="9"/>
  <c r="XM23" i="9" s="1"/>
  <c r="XN23" i="9" s="1"/>
  <c r="XP23" i="9" s="1"/>
  <c r="XQ23" i="9" s="1"/>
  <c r="WZ23" i="9"/>
  <c r="WX23" i="9"/>
  <c r="WT23" i="9"/>
  <c r="WP23" i="9"/>
  <c r="WO23" i="9"/>
  <c r="WN23" i="9"/>
  <c r="WI23" i="9"/>
  <c r="WC23" i="9"/>
  <c r="TB23" i="9"/>
  <c r="SO23" i="9"/>
  <c r="SL23" i="9"/>
  <c r="SI23" i="9"/>
  <c r="SH23" i="9"/>
  <c r="SF23" i="9"/>
  <c r="SG23" i="9" s="1"/>
  <c r="SB23" i="9"/>
  <c r="RZ23" i="9"/>
  <c r="RT23" i="9"/>
  <c r="RL23" i="9"/>
  <c r="RH23" i="9"/>
  <c r="RJ23" i="9" s="1"/>
  <c r="RK23" i="9" s="1"/>
  <c r="RM23" i="9" s="1"/>
  <c r="RN23" i="9" s="1"/>
  <c r="QW23" i="9"/>
  <c r="QU23" i="9"/>
  <c r="QQ23" i="9"/>
  <c r="QM23" i="9"/>
  <c r="QL23" i="9"/>
  <c r="QK23" i="9"/>
  <c r="QF23" i="9"/>
  <c r="PZ23" i="9"/>
  <c r="MY23" i="9"/>
  <c r="ML23" i="9"/>
  <c r="MI23" i="9"/>
  <c r="MF23" i="9"/>
  <c r="ME23" i="9"/>
  <c r="MC23" i="9"/>
  <c r="MD23" i="9" s="1"/>
  <c r="LY23" i="9"/>
  <c r="LW23" i="9"/>
  <c r="LQ23" i="9"/>
  <c r="LI23" i="9"/>
  <c r="LE23" i="9"/>
  <c r="LG23" i="9" s="1"/>
  <c r="LH23" i="9" s="1"/>
  <c r="LJ23" i="9" s="1"/>
  <c r="LK23" i="9" s="1"/>
  <c r="KT23" i="9"/>
  <c r="KR23" i="9"/>
  <c r="KN23" i="9"/>
  <c r="KJ23" i="9"/>
  <c r="KI23" i="9"/>
  <c r="KH23" i="9"/>
  <c r="KC23" i="9"/>
  <c r="JW23" i="9"/>
  <c r="GV23" i="9"/>
  <c r="GI23" i="9"/>
  <c r="GF23" i="9"/>
  <c r="GC23" i="9"/>
  <c r="GB23" i="9"/>
  <c r="FZ23" i="9"/>
  <c r="GA23" i="9" s="1"/>
  <c r="FV23" i="9"/>
  <c r="FT23" i="9"/>
  <c r="FN23" i="9"/>
  <c r="FF23" i="9"/>
  <c r="FB23" i="9"/>
  <c r="FD23" i="9" s="1"/>
  <c r="FE23" i="9" s="1"/>
  <c r="FG23" i="9" s="1"/>
  <c r="FH23" i="9" s="1"/>
  <c r="EQ23" i="9"/>
  <c r="EO23" i="9"/>
  <c r="EK23" i="9"/>
  <c r="EG23" i="9"/>
  <c r="EF23" i="9"/>
  <c r="EE23" i="9"/>
  <c r="DZ23" i="9"/>
  <c r="DT23" i="9"/>
  <c r="CH23" i="9"/>
  <c r="AF23" i="9"/>
  <c r="R23" i="9"/>
  <c r="Q23" i="9"/>
  <c r="P23" i="9"/>
  <c r="ZE22" i="9"/>
  <c r="YR22" i="9"/>
  <c r="YO22" i="9"/>
  <c r="YL22" i="9"/>
  <c r="YK22" i="9"/>
  <c r="YI22" i="9"/>
  <c r="YJ22" i="9" s="1"/>
  <c r="YE22" i="9"/>
  <c r="YC22" i="9"/>
  <c r="XW22" i="9"/>
  <c r="XO22" i="9"/>
  <c r="XK22" i="9"/>
  <c r="XM22" i="9" s="1"/>
  <c r="XN22" i="9" s="1"/>
  <c r="XP22" i="9" s="1"/>
  <c r="XQ22" i="9" s="1"/>
  <c r="WZ22" i="9"/>
  <c r="WX22" i="9"/>
  <c r="WT22" i="9"/>
  <c r="WP22" i="9"/>
  <c r="WO22" i="9"/>
  <c r="WN22" i="9"/>
  <c r="WI22" i="9"/>
  <c r="WC22" i="9"/>
  <c r="TB22" i="9"/>
  <c r="SO22" i="9"/>
  <c r="SL22" i="9"/>
  <c r="SI22" i="9"/>
  <c r="SH22" i="9"/>
  <c r="SF22" i="9"/>
  <c r="SG22" i="9" s="1"/>
  <c r="SB22" i="9"/>
  <c r="RZ22" i="9"/>
  <c r="RT22" i="9"/>
  <c r="RL22" i="9"/>
  <c r="RH22" i="9"/>
  <c r="RJ22" i="9" s="1"/>
  <c r="RK22" i="9" s="1"/>
  <c r="RM22" i="9" s="1"/>
  <c r="RN22" i="9" s="1"/>
  <c r="QW22" i="9"/>
  <c r="QU22" i="9"/>
  <c r="QQ22" i="9"/>
  <c r="QM22" i="9"/>
  <c r="QL22" i="9"/>
  <c r="QK22" i="9"/>
  <c r="QF22" i="9"/>
  <c r="PZ22" i="9"/>
  <c r="MY22" i="9"/>
  <c r="ML22" i="9"/>
  <c r="MI22" i="9"/>
  <c r="MF22" i="9"/>
  <c r="ME22" i="9"/>
  <c r="MC22" i="9"/>
  <c r="MD22" i="9" s="1"/>
  <c r="LY22" i="9"/>
  <c r="LW22" i="9"/>
  <c r="LQ22" i="9"/>
  <c r="LI22" i="9"/>
  <c r="LE22" i="9"/>
  <c r="LG22" i="9" s="1"/>
  <c r="LH22" i="9" s="1"/>
  <c r="LJ22" i="9" s="1"/>
  <c r="LK22" i="9" s="1"/>
  <c r="KT22" i="9"/>
  <c r="KR22" i="9"/>
  <c r="KN22" i="9"/>
  <c r="KJ22" i="9"/>
  <c r="KI22" i="9"/>
  <c r="KH22" i="9"/>
  <c r="KC22" i="9"/>
  <c r="JW22" i="9"/>
  <c r="GV22" i="9"/>
  <c r="GI22" i="9"/>
  <c r="GF22" i="9"/>
  <c r="GC22" i="9"/>
  <c r="GB22" i="9"/>
  <c r="FZ22" i="9"/>
  <c r="GA22" i="9" s="1"/>
  <c r="FV22" i="9"/>
  <c r="FT22" i="9"/>
  <c r="FN22" i="9"/>
  <c r="FF22" i="9"/>
  <c r="FB22" i="9"/>
  <c r="FD22" i="9" s="1"/>
  <c r="FE22" i="9" s="1"/>
  <c r="FG22" i="9" s="1"/>
  <c r="FH22" i="9" s="1"/>
  <c r="EQ22" i="9"/>
  <c r="EO22" i="9"/>
  <c r="EK22" i="9"/>
  <c r="EG22" i="9"/>
  <c r="EF22" i="9"/>
  <c r="EE22" i="9"/>
  <c r="DZ22" i="9"/>
  <c r="DT22" i="9"/>
  <c r="CH22" i="9"/>
  <c r="AF22" i="9"/>
  <c r="R22" i="9"/>
  <c r="Q22" i="9"/>
  <c r="P22" i="9"/>
  <c r="ZE21" i="9"/>
  <c r="YR21" i="9"/>
  <c r="YO21" i="9"/>
  <c r="YL21" i="9"/>
  <c r="YK21" i="9"/>
  <c r="YI21" i="9"/>
  <c r="YJ21" i="9" s="1"/>
  <c r="YE21" i="9"/>
  <c r="YC21" i="9"/>
  <c r="XW21" i="9"/>
  <c r="XO21" i="9"/>
  <c r="XK21" i="9"/>
  <c r="XM21" i="9" s="1"/>
  <c r="XN21" i="9" s="1"/>
  <c r="XP21" i="9" s="1"/>
  <c r="XQ21" i="9" s="1"/>
  <c r="WZ21" i="9"/>
  <c r="WX21" i="9"/>
  <c r="WT21" i="9"/>
  <c r="WP21" i="9"/>
  <c r="WO21" i="9"/>
  <c r="WN21" i="9"/>
  <c r="WI21" i="9"/>
  <c r="WC21" i="9"/>
  <c r="TB21" i="9"/>
  <c r="SO21" i="9"/>
  <c r="SL21" i="9"/>
  <c r="SI21" i="9"/>
  <c r="SH21" i="9"/>
  <c r="SF21" i="9"/>
  <c r="SG21" i="9" s="1"/>
  <c r="SB21" i="9"/>
  <c r="RZ21" i="9"/>
  <c r="RT21" i="9"/>
  <c r="RL21" i="9"/>
  <c r="RH21" i="9"/>
  <c r="RJ21" i="9" s="1"/>
  <c r="RK21" i="9" s="1"/>
  <c r="RM21" i="9" s="1"/>
  <c r="RN21" i="9" s="1"/>
  <c r="QW21" i="9"/>
  <c r="QU21" i="9"/>
  <c r="QQ21" i="9"/>
  <c r="QM21" i="9"/>
  <c r="QL21" i="9"/>
  <c r="QK21" i="9"/>
  <c r="QF21" i="9"/>
  <c r="PZ21" i="9"/>
  <c r="MY21" i="9"/>
  <c r="ML21" i="9"/>
  <c r="MI21" i="9"/>
  <c r="MF21" i="9"/>
  <c r="ME21" i="9"/>
  <c r="MC21" i="9"/>
  <c r="MD21" i="9" s="1"/>
  <c r="LY21" i="9"/>
  <c r="LW21" i="9"/>
  <c r="LQ21" i="9"/>
  <c r="LI21" i="9"/>
  <c r="LE21" i="9"/>
  <c r="LG21" i="9" s="1"/>
  <c r="LH21" i="9" s="1"/>
  <c r="LJ21" i="9" s="1"/>
  <c r="LK21" i="9" s="1"/>
  <c r="KT21" i="9"/>
  <c r="KR21" i="9"/>
  <c r="KN21" i="9"/>
  <c r="KJ21" i="9"/>
  <c r="KI21" i="9"/>
  <c r="KH21" i="9"/>
  <c r="KC21" i="9"/>
  <c r="JW21" i="9"/>
  <c r="GV21" i="9"/>
  <c r="GI21" i="9"/>
  <c r="GF21" i="9"/>
  <c r="GC21" i="9"/>
  <c r="GB21" i="9"/>
  <c r="FZ21" i="9"/>
  <c r="GA21" i="9" s="1"/>
  <c r="FV21" i="9"/>
  <c r="FT21" i="9"/>
  <c r="FN21" i="9"/>
  <c r="FF21" i="9"/>
  <c r="FB21" i="9"/>
  <c r="FD21" i="9" s="1"/>
  <c r="FE21" i="9" s="1"/>
  <c r="FG21" i="9" s="1"/>
  <c r="FH21" i="9" s="1"/>
  <c r="EQ21" i="9"/>
  <c r="EO21" i="9"/>
  <c r="EK21" i="9"/>
  <c r="EG21" i="9"/>
  <c r="EF21" i="9"/>
  <c r="EE21" i="9"/>
  <c r="DZ21" i="9"/>
  <c r="DT21" i="9"/>
  <c r="CH21" i="9"/>
  <c r="AF21" i="9"/>
  <c r="Q21" i="9"/>
  <c r="P21" i="9"/>
  <c r="ZE20" i="9"/>
  <c r="YR20" i="9"/>
  <c r="YO20" i="9"/>
  <c r="YL20" i="9"/>
  <c r="YK20" i="9"/>
  <c r="YI20" i="9"/>
  <c r="YJ20" i="9" s="1"/>
  <c r="YE20" i="9"/>
  <c r="YC20" i="9"/>
  <c r="XW20" i="9"/>
  <c r="XO20" i="9"/>
  <c r="XK20" i="9"/>
  <c r="XM20" i="9" s="1"/>
  <c r="XN20" i="9" s="1"/>
  <c r="XP20" i="9" s="1"/>
  <c r="XQ20" i="9" s="1"/>
  <c r="WZ20" i="9"/>
  <c r="WX20" i="9"/>
  <c r="WT20" i="9"/>
  <c r="WP20" i="9"/>
  <c r="WO20" i="9"/>
  <c r="WN20" i="9"/>
  <c r="WI20" i="9"/>
  <c r="WC20" i="9"/>
  <c r="TB20" i="9"/>
  <c r="SO20" i="9"/>
  <c r="SL20" i="9"/>
  <c r="SI20" i="9"/>
  <c r="SH20" i="9"/>
  <c r="SF20" i="9"/>
  <c r="SG20" i="9" s="1"/>
  <c r="SB20" i="9"/>
  <c r="RZ20" i="9"/>
  <c r="RT20" i="9"/>
  <c r="RL20" i="9"/>
  <c r="RH20" i="9"/>
  <c r="RJ20" i="9" s="1"/>
  <c r="RK20" i="9" s="1"/>
  <c r="RM20" i="9" s="1"/>
  <c r="RN20" i="9" s="1"/>
  <c r="QW20" i="9"/>
  <c r="QU20" i="9"/>
  <c r="QQ20" i="9"/>
  <c r="QM20" i="9"/>
  <c r="QL20" i="9"/>
  <c r="QK20" i="9"/>
  <c r="QF20" i="9"/>
  <c r="PZ20" i="9"/>
  <c r="MY20" i="9"/>
  <c r="ML20" i="9"/>
  <c r="MI20" i="9"/>
  <c r="MF20" i="9"/>
  <c r="ME20" i="9"/>
  <c r="MC20" i="9"/>
  <c r="MD20" i="9" s="1"/>
  <c r="LY20" i="9"/>
  <c r="LW20" i="9"/>
  <c r="LQ20" i="9"/>
  <c r="LI20" i="9"/>
  <c r="LE20" i="9"/>
  <c r="LG20" i="9" s="1"/>
  <c r="LH20" i="9" s="1"/>
  <c r="LJ20" i="9" s="1"/>
  <c r="LK20" i="9" s="1"/>
  <c r="KT20" i="9"/>
  <c r="KR20" i="9"/>
  <c r="KN20" i="9"/>
  <c r="KJ20" i="9"/>
  <c r="KI20" i="9"/>
  <c r="KH20" i="9"/>
  <c r="KC20" i="9"/>
  <c r="JW20" i="9"/>
  <c r="GV20" i="9"/>
  <c r="GI20" i="9"/>
  <c r="GF20" i="9"/>
  <c r="GC20" i="9"/>
  <c r="GB20" i="9"/>
  <c r="FZ20" i="9"/>
  <c r="GA20" i="9" s="1"/>
  <c r="FV20" i="9"/>
  <c r="FT20" i="9"/>
  <c r="FN20" i="9"/>
  <c r="FF20" i="9"/>
  <c r="FB20" i="9"/>
  <c r="FD20" i="9" s="1"/>
  <c r="FE20" i="9" s="1"/>
  <c r="FG20" i="9" s="1"/>
  <c r="FH20" i="9" s="1"/>
  <c r="EQ20" i="9"/>
  <c r="EO20" i="9"/>
  <c r="EK20" i="9"/>
  <c r="EG20" i="9"/>
  <c r="EF20" i="9"/>
  <c r="EE20" i="9"/>
  <c r="DZ20" i="9"/>
  <c r="DT20" i="9"/>
  <c r="CH20" i="9"/>
  <c r="AF20" i="9"/>
  <c r="Q20" i="9"/>
  <c r="P20" i="9"/>
  <c r="ZE19" i="9"/>
  <c r="YR19" i="9"/>
  <c r="YO19" i="9"/>
  <c r="YL19" i="9"/>
  <c r="YK19" i="9"/>
  <c r="YI19" i="9"/>
  <c r="YJ19" i="9" s="1"/>
  <c r="YE19" i="9"/>
  <c r="YC19" i="9"/>
  <c r="XW19" i="9"/>
  <c r="XO19" i="9"/>
  <c r="XK19" i="9"/>
  <c r="XM19" i="9" s="1"/>
  <c r="XN19" i="9" s="1"/>
  <c r="XP19" i="9" s="1"/>
  <c r="XQ19" i="9" s="1"/>
  <c r="WZ19" i="9"/>
  <c r="WX19" i="9"/>
  <c r="WT19" i="9"/>
  <c r="WP19" i="9"/>
  <c r="WO19" i="9"/>
  <c r="WN19" i="9"/>
  <c r="WI19" i="9"/>
  <c r="WC19" i="9"/>
  <c r="TB19" i="9"/>
  <c r="SO19" i="9"/>
  <c r="SL19" i="9"/>
  <c r="SI19" i="9"/>
  <c r="SH19" i="9"/>
  <c r="SF19" i="9"/>
  <c r="SG19" i="9" s="1"/>
  <c r="SB19" i="9"/>
  <c r="RZ19" i="9"/>
  <c r="RT19" i="9"/>
  <c r="RL19" i="9"/>
  <c r="RH19" i="9"/>
  <c r="RJ19" i="9" s="1"/>
  <c r="RK19" i="9" s="1"/>
  <c r="RM19" i="9" s="1"/>
  <c r="RN19" i="9" s="1"/>
  <c r="QW19" i="9"/>
  <c r="QU19" i="9"/>
  <c r="QQ19" i="9"/>
  <c r="QM19" i="9"/>
  <c r="QL19" i="9"/>
  <c r="QK19" i="9"/>
  <c r="QF19" i="9"/>
  <c r="PZ19" i="9"/>
  <c r="MY19" i="9"/>
  <c r="ML19" i="9"/>
  <c r="MI19" i="9"/>
  <c r="MF19" i="9"/>
  <c r="ME19" i="9"/>
  <c r="MC19" i="9"/>
  <c r="MD19" i="9" s="1"/>
  <c r="LY19" i="9"/>
  <c r="LW19" i="9"/>
  <c r="LQ19" i="9"/>
  <c r="LI19" i="9"/>
  <c r="LE19" i="9"/>
  <c r="LG19" i="9" s="1"/>
  <c r="LH19" i="9" s="1"/>
  <c r="LJ19" i="9" s="1"/>
  <c r="LK19" i="9" s="1"/>
  <c r="KT19" i="9"/>
  <c r="KR19" i="9"/>
  <c r="KN19" i="9"/>
  <c r="KJ19" i="9"/>
  <c r="KI19" i="9"/>
  <c r="KH19" i="9"/>
  <c r="KC19" i="9"/>
  <c r="JW19" i="9"/>
  <c r="GV19" i="9"/>
  <c r="GI19" i="9"/>
  <c r="GF19" i="9"/>
  <c r="GC19" i="9"/>
  <c r="GB19" i="9"/>
  <c r="FZ19" i="9"/>
  <c r="GA19" i="9" s="1"/>
  <c r="FV19" i="9"/>
  <c r="FT19" i="9"/>
  <c r="FN19" i="9"/>
  <c r="FF19" i="9"/>
  <c r="FB19" i="9"/>
  <c r="FD19" i="9" s="1"/>
  <c r="FE19" i="9" s="1"/>
  <c r="FG19" i="9" s="1"/>
  <c r="FH19" i="9" s="1"/>
  <c r="EQ19" i="9"/>
  <c r="EO19" i="9"/>
  <c r="EK19" i="9"/>
  <c r="EG19" i="9"/>
  <c r="EF19" i="9"/>
  <c r="EE19" i="9"/>
  <c r="DZ19" i="9"/>
  <c r="DT19" i="9"/>
  <c r="CH19" i="9"/>
  <c r="AF19" i="9"/>
  <c r="Q19" i="9"/>
  <c r="P19" i="9"/>
  <c r="ZE18" i="9"/>
  <c r="YR18" i="9"/>
  <c r="YO18" i="9"/>
  <c r="YL18" i="9"/>
  <c r="YK18" i="9"/>
  <c r="YI18" i="9"/>
  <c r="YJ18" i="9" s="1"/>
  <c r="YE18" i="9"/>
  <c r="YC18" i="9"/>
  <c r="XW18" i="9"/>
  <c r="XO18" i="9"/>
  <c r="XK18" i="9"/>
  <c r="XM18" i="9" s="1"/>
  <c r="XN18" i="9" s="1"/>
  <c r="XP18" i="9" s="1"/>
  <c r="XQ18" i="9" s="1"/>
  <c r="WZ18" i="9"/>
  <c r="WX18" i="9"/>
  <c r="WT18" i="9"/>
  <c r="WP18" i="9"/>
  <c r="WO18" i="9"/>
  <c r="WN18" i="9"/>
  <c r="WI18" i="9"/>
  <c r="WC18" i="9"/>
  <c r="TB18" i="9"/>
  <c r="SO18" i="9"/>
  <c r="SL18" i="9"/>
  <c r="SI18" i="9"/>
  <c r="SH18" i="9"/>
  <c r="SF18" i="9"/>
  <c r="SG18" i="9" s="1"/>
  <c r="SB18" i="9"/>
  <c r="RZ18" i="9"/>
  <c r="RT18" i="9"/>
  <c r="RL18" i="9"/>
  <c r="RH18" i="9"/>
  <c r="RJ18" i="9" s="1"/>
  <c r="RK18" i="9" s="1"/>
  <c r="RM18" i="9" s="1"/>
  <c r="RN18" i="9" s="1"/>
  <c r="QW18" i="9"/>
  <c r="QU18" i="9"/>
  <c r="QQ18" i="9"/>
  <c r="QM18" i="9"/>
  <c r="QL18" i="9"/>
  <c r="QK18" i="9"/>
  <c r="QF18" i="9"/>
  <c r="PZ18" i="9"/>
  <c r="MY18" i="9"/>
  <c r="ML18" i="9"/>
  <c r="MI18" i="9"/>
  <c r="MF18" i="9"/>
  <c r="ME18" i="9"/>
  <c r="MC18" i="9"/>
  <c r="MD18" i="9" s="1"/>
  <c r="LY18" i="9"/>
  <c r="LW18" i="9"/>
  <c r="LQ18" i="9"/>
  <c r="LI18" i="9"/>
  <c r="LE18" i="9"/>
  <c r="LG18" i="9" s="1"/>
  <c r="LH18" i="9" s="1"/>
  <c r="LJ18" i="9" s="1"/>
  <c r="LK18" i="9" s="1"/>
  <c r="KT18" i="9"/>
  <c r="KR18" i="9"/>
  <c r="KN18" i="9"/>
  <c r="KJ18" i="9"/>
  <c r="KI18" i="9"/>
  <c r="KH18" i="9"/>
  <c r="KC18" i="9"/>
  <c r="JW18" i="9"/>
  <c r="GV18" i="9"/>
  <c r="GI18" i="9"/>
  <c r="GF18" i="9"/>
  <c r="GC18" i="9"/>
  <c r="GB18" i="9"/>
  <c r="FZ18" i="9"/>
  <c r="GA18" i="9" s="1"/>
  <c r="FV18" i="9"/>
  <c r="FT18" i="9"/>
  <c r="FN18" i="9"/>
  <c r="FF18" i="9"/>
  <c r="FB18" i="9"/>
  <c r="FD18" i="9" s="1"/>
  <c r="FE18" i="9" s="1"/>
  <c r="FG18" i="9" s="1"/>
  <c r="FH18" i="9" s="1"/>
  <c r="EQ18" i="9"/>
  <c r="EO18" i="9"/>
  <c r="EK18" i="9"/>
  <c r="EG18" i="9"/>
  <c r="EF18" i="9"/>
  <c r="EE18" i="9"/>
  <c r="DZ18" i="9"/>
  <c r="DT18" i="9"/>
  <c r="CH18" i="9"/>
  <c r="AF18" i="9"/>
  <c r="R18" i="9"/>
  <c r="Q18" i="9"/>
  <c r="P18" i="9"/>
  <c r="MY17" i="9"/>
  <c r="ML17" i="9"/>
  <c r="MI17" i="9"/>
  <c r="MF17" i="9"/>
  <c r="ME17" i="9"/>
  <c r="MC17" i="9"/>
  <c r="MD17" i="9" s="1"/>
  <c r="LY17" i="9"/>
  <c r="LW17" i="9"/>
  <c r="LQ17" i="9"/>
  <c r="LI17" i="9"/>
  <c r="LE17" i="9"/>
  <c r="LG17" i="9" s="1"/>
  <c r="LH17" i="9" s="1"/>
  <c r="LJ17" i="9" s="1"/>
  <c r="LK17" i="9" s="1"/>
  <c r="KT17" i="9"/>
  <c r="KR17" i="9"/>
  <c r="KN17" i="9"/>
  <c r="KJ17" i="9"/>
  <c r="KI17" i="9"/>
  <c r="KH17" i="9"/>
  <c r="KC17" i="9"/>
  <c r="JW17" i="9"/>
  <c r="GV17" i="9"/>
  <c r="GI17" i="9"/>
  <c r="GF17" i="9"/>
  <c r="GC17" i="9"/>
  <c r="GB17" i="9"/>
  <c r="FZ17" i="9"/>
  <c r="GA17" i="9" s="1"/>
  <c r="FV17" i="9"/>
  <c r="FT17" i="9"/>
  <c r="FN17" i="9"/>
  <c r="FF17" i="9"/>
  <c r="FB17" i="9"/>
  <c r="FD17" i="9" s="1"/>
  <c r="FE17" i="9" s="1"/>
  <c r="FG17" i="9" s="1"/>
  <c r="FH17" i="9" s="1"/>
  <c r="EQ17" i="9"/>
  <c r="EO17" i="9"/>
  <c r="EK17" i="9"/>
  <c r="EG17" i="9"/>
  <c r="EF17" i="9"/>
  <c r="EE17" i="9"/>
  <c r="DZ17" i="9"/>
  <c r="DT17" i="9"/>
  <c r="CH17" i="9"/>
  <c r="AF17" i="9"/>
  <c r="R17" i="9"/>
  <c r="Q17" i="9"/>
  <c r="P17" i="9"/>
  <c r="ZE16" i="9"/>
  <c r="YR16" i="9"/>
  <c r="YO16" i="9"/>
  <c r="YL16" i="9"/>
  <c r="YK16" i="9"/>
  <c r="YI16" i="9"/>
  <c r="YJ16" i="9" s="1"/>
  <c r="YE16" i="9"/>
  <c r="YC16" i="9"/>
  <c r="XW16" i="9"/>
  <c r="XO16" i="9"/>
  <c r="XK16" i="9"/>
  <c r="XM16" i="9" s="1"/>
  <c r="XN16" i="9" s="1"/>
  <c r="XP16" i="9" s="1"/>
  <c r="XQ16" i="9" s="1"/>
  <c r="WZ16" i="9"/>
  <c r="WX16" i="9"/>
  <c r="WT16" i="9"/>
  <c r="WP16" i="9"/>
  <c r="WO16" i="9"/>
  <c r="WN16" i="9"/>
  <c r="WI16" i="9"/>
  <c r="WC16" i="9"/>
  <c r="TB16" i="9"/>
  <c r="SO16" i="9"/>
  <c r="SL16" i="9"/>
  <c r="SI16" i="9"/>
  <c r="SH16" i="9"/>
  <c r="SF16" i="9"/>
  <c r="SG16" i="9" s="1"/>
  <c r="SB16" i="9"/>
  <c r="RZ16" i="9"/>
  <c r="RT16" i="9"/>
  <c r="RL16" i="9"/>
  <c r="RH16" i="9"/>
  <c r="RJ16" i="9" s="1"/>
  <c r="RK16" i="9" s="1"/>
  <c r="RM16" i="9" s="1"/>
  <c r="RN16" i="9" s="1"/>
  <c r="QW16" i="9"/>
  <c r="QU16" i="9"/>
  <c r="QQ16" i="9"/>
  <c r="QM16" i="9"/>
  <c r="QL16" i="9"/>
  <c r="QK16" i="9"/>
  <c r="QF16" i="9"/>
  <c r="PZ16" i="9"/>
  <c r="MY16" i="9"/>
  <c r="ML16" i="9"/>
  <c r="MI16" i="9"/>
  <c r="MF16" i="9"/>
  <c r="ME16" i="9"/>
  <c r="MC16" i="9"/>
  <c r="MD16" i="9" s="1"/>
  <c r="LY16" i="9"/>
  <c r="LW16" i="9"/>
  <c r="LQ16" i="9"/>
  <c r="LI16" i="9"/>
  <c r="LE16" i="9"/>
  <c r="LG16" i="9" s="1"/>
  <c r="LH16" i="9" s="1"/>
  <c r="LJ16" i="9" s="1"/>
  <c r="LK16" i="9" s="1"/>
  <c r="KT16" i="9"/>
  <c r="KR16" i="9"/>
  <c r="KN16" i="9"/>
  <c r="KJ16" i="9"/>
  <c r="KI16" i="9"/>
  <c r="KH16" i="9"/>
  <c r="KC16" i="9"/>
  <c r="JW16" i="9"/>
  <c r="GV16" i="9"/>
  <c r="GI16" i="9"/>
  <c r="GF16" i="9"/>
  <c r="GC16" i="9"/>
  <c r="GB16" i="9"/>
  <c r="FZ16" i="9"/>
  <c r="GA16" i="9" s="1"/>
  <c r="FV16" i="9"/>
  <c r="FT16" i="9"/>
  <c r="FN16" i="9"/>
  <c r="FF16" i="9"/>
  <c r="FB16" i="9"/>
  <c r="FD16" i="9" s="1"/>
  <c r="FE16" i="9" s="1"/>
  <c r="FG16" i="9" s="1"/>
  <c r="FH16" i="9" s="1"/>
  <c r="EQ16" i="9"/>
  <c r="EO16" i="9"/>
  <c r="EK16" i="9"/>
  <c r="EG16" i="9"/>
  <c r="EF16" i="9"/>
  <c r="EE16" i="9"/>
  <c r="DZ16" i="9"/>
  <c r="DT16" i="9"/>
  <c r="CH16" i="9"/>
  <c r="AF16" i="9"/>
  <c r="Q16" i="9"/>
  <c r="P16" i="9"/>
  <c r="ZE15" i="9"/>
  <c r="YR15" i="9"/>
  <c r="YO15" i="9"/>
  <c r="YL15" i="9"/>
  <c r="YK15" i="9"/>
  <c r="YI15" i="9"/>
  <c r="YJ15" i="9" s="1"/>
  <c r="YE15" i="9"/>
  <c r="YC15" i="9"/>
  <c r="XW15" i="9"/>
  <c r="XO15" i="9"/>
  <c r="XK15" i="9"/>
  <c r="XM15" i="9" s="1"/>
  <c r="XN15" i="9" s="1"/>
  <c r="XP15" i="9" s="1"/>
  <c r="XQ15" i="9" s="1"/>
  <c r="WZ15" i="9"/>
  <c r="WX15" i="9"/>
  <c r="WT15" i="9"/>
  <c r="WP15" i="9"/>
  <c r="WO15" i="9"/>
  <c r="WN15" i="9"/>
  <c r="WI15" i="9"/>
  <c r="WC15" i="9"/>
  <c r="TB15" i="9"/>
  <c r="SO15" i="9"/>
  <c r="SL15" i="9"/>
  <c r="SI15" i="9"/>
  <c r="SH15" i="9"/>
  <c r="SF15" i="9"/>
  <c r="SG15" i="9" s="1"/>
  <c r="SB15" i="9"/>
  <c r="RZ15" i="9"/>
  <c r="RT15" i="9"/>
  <c r="RL15" i="9"/>
  <c r="RH15" i="9"/>
  <c r="RJ15" i="9" s="1"/>
  <c r="RK15" i="9" s="1"/>
  <c r="RM15" i="9" s="1"/>
  <c r="RN15" i="9" s="1"/>
  <c r="QW15" i="9"/>
  <c r="QU15" i="9"/>
  <c r="QQ15" i="9"/>
  <c r="QM15" i="9"/>
  <c r="QL15" i="9"/>
  <c r="QK15" i="9"/>
  <c r="QF15" i="9"/>
  <c r="PZ15" i="9"/>
  <c r="MY15" i="9"/>
  <c r="ML15" i="9"/>
  <c r="MI15" i="9"/>
  <c r="MF15" i="9"/>
  <c r="ME15" i="9"/>
  <c r="MC15" i="9"/>
  <c r="MD15" i="9" s="1"/>
  <c r="LY15" i="9"/>
  <c r="LW15" i="9"/>
  <c r="LQ15" i="9"/>
  <c r="LI15" i="9"/>
  <c r="LE15" i="9"/>
  <c r="LG15" i="9" s="1"/>
  <c r="LH15" i="9" s="1"/>
  <c r="LJ15" i="9" s="1"/>
  <c r="LK15" i="9" s="1"/>
  <c r="KT15" i="9"/>
  <c r="KR15" i="9"/>
  <c r="KN15" i="9"/>
  <c r="KJ15" i="9"/>
  <c r="KI15" i="9"/>
  <c r="KH15" i="9"/>
  <c r="KC15" i="9"/>
  <c r="JW15" i="9"/>
  <c r="GV15" i="9"/>
  <c r="GI15" i="9"/>
  <c r="GF15" i="9"/>
  <c r="GC15" i="9"/>
  <c r="GB15" i="9"/>
  <c r="FZ15" i="9"/>
  <c r="GA15" i="9" s="1"/>
  <c r="FV15" i="9"/>
  <c r="FT15" i="9"/>
  <c r="FN15" i="9"/>
  <c r="FF15" i="9"/>
  <c r="FB15" i="9"/>
  <c r="FD15" i="9" s="1"/>
  <c r="FE15" i="9" s="1"/>
  <c r="FG15" i="9" s="1"/>
  <c r="FH15" i="9" s="1"/>
  <c r="EQ15" i="9"/>
  <c r="EO15" i="9"/>
  <c r="EK15" i="9"/>
  <c r="EG15" i="9"/>
  <c r="EF15" i="9"/>
  <c r="EE15" i="9"/>
  <c r="DZ15" i="9"/>
  <c r="DT15" i="9"/>
  <c r="CH15" i="9"/>
  <c r="AF15" i="9"/>
  <c r="Q15" i="9"/>
  <c r="P15" i="9"/>
  <c r="GV14" i="9"/>
  <c r="GI14" i="9"/>
  <c r="GF14" i="9"/>
  <c r="GC14" i="9"/>
  <c r="GB14" i="9"/>
  <c r="FZ14" i="9"/>
  <c r="GA14" i="9" s="1"/>
  <c r="FV14" i="9"/>
  <c r="FT14" i="9"/>
  <c r="FN14" i="9"/>
  <c r="FF14" i="9"/>
  <c r="FB14" i="9"/>
  <c r="FD14" i="9" s="1"/>
  <c r="FE14" i="9" s="1"/>
  <c r="FG14" i="9" s="1"/>
  <c r="FH14" i="9" s="1"/>
  <c r="EQ14" i="9"/>
  <c r="EO14" i="9"/>
  <c r="EK14" i="9"/>
  <c r="EG14" i="9"/>
  <c r="EF14" i="9"/>
  <c r="EE14" i="9"/>
  <c r="DZ14" i="9"/>
  <c r="DT14" i="9"/>
  <c r="CH14" i="9"/>
  <c r="AF14" i="9"/>
  <c r="R14" i="9"/>
  <c r="Q14" i="9"/>
  <c r="P14" i="9"/>
  <c r="TB13" i="9"/>
  <c r="SO13" i="9"/>
  <c r="SL13" i="9"/>
  <c r="SI13" i="9"/>
  <c r="SH13" i="9"/>
  <c r="SF13" i="9"/>
  <c r="SG13" i="9" s="1"/>
  <c r="SB13" i="9"/>
  <c r="RZ13" i="9"/>
  <c r="RT13" i="9"/>
  <c r="RL13" i="9"/>
  <c r="RH13" i="9"/>
  <c r="RJ13" i="9" s="1"/>
  <c r="RK13" i="9" s="1"/>
  <c r="RM13" i="9" s="1"/>
  <c r="RN13" i="9" s="1"/>
  <c r="QW13" i="9"/>
  <c r="QU13" i="9"/>
  <c r="QQ13" i="9"/>
  <c r="QM13" i="9"/>
  <c r="QL13" i="9"/>
  <c r="QK13" i="9"/>
  <c r="QF13" i="9"/>
  <c r="PZ13" i="9"/>
  <c r="MY13" i="9"/>
  <c r="ML13" i="9"/>
  <c r="MI13" i="9"/>
  <c r="MF13" i="9"/>
  <c r="ME13" i="9"/>
  <c r="MC13" i="9"/>
  <c r="MD13" i="9" s="1"/>
  <c r="LY13" i="9"/>
  <c r="LW13" i="9"/>
  <c r="LQ13" i="9"/>
  <c r="LI13" i="9"/>
  <c r="LE13" i="9"/>
  <c r="LG13" i="9" s="1"/>
  <c r="LH13" i="9" s="1"/>
  <c r="LJ13" i="9" s="1"/>
  <c r="LK13" i="9" s="1"/>
  <c r="KT13" i="9"/>
  <c r="KR13" i="9"/>
  <c r="KN13" i="9"/>
  <c r="KJ13" i="9"/>
  <c r="KI13" i="9"/>
  <c r="KH13" i="9"/>
  <c r="KC13" i="9"/>
  <c r="JW13" i="9"/>
  <c r="GV13" i="9"/>
  <c r="GI13" i="9"/>
  <c r="GF13" i="9"/>
  <c r="GC13" i="9"/>
  <c r="GB13" i="9"/>
  <c r="FZ13" i="9"/>
  <c r="GA13" i="9" s="1"/>
  <c r="FV13" i="9"/>
  <c r="FT13" i="9"/>
  <c r="FN13" i="9"/>
  <c r="FF13" i="9"/>
  <c r="FB13" i="9"/>
  <c r="FD13" i="9" s="1"/>
  <c r="FE13" i="9" s="1"/>
  <c r="FG13" i="9" s="1"/>
  <c r="FH13" i="9" s="1"/>
  <c r="EQ13" i="9"/>
  <c r="EO13" i="9"/>
  <c r="EK13" i="9"/>
  <c r="EF13" i="9"/>
  <c r="EE13" i="9"/>
  <c r="DZ13" i="9"/>
  <c r="DT13" i="9"/>
  <c r="CH13" i="9"/>
  <c r="AF13" i="9"/>
  <c r="R13" i="9"/>
  <c r="Q13" i="9"/>
  <c r="P13" i="9"/>
  <c r="ZE12" i="9"/>
  <c r="YR12" i="9"/>
  <c r="YO12" i="9"/>
  <c r="YL12" i="9"/>
  <c r="YK12" i="9"/>
  <c r="YI12" i="9"/>
  <c r="YJ12" i="9" s="1"/>
  <c r="YE12" i="9"/>
  <c r="YC12" i="9"/>
  <c r="XW12" i="9"/>
  <c r="XO12" i="9"/>
  <c r="XK12" i="9"/>
  <c r="XM12" i="9" s="1"/>
  <c r="XN12" i="9" s="1"/>
  <c r="XP12" i="9" s="1"/>
  <c r="XQ12" i="9" s="1"/>
  <c r="WZ12" i="9"/>
  <c r="WX12" i="9"/>
  <c r="WT12" i="9"/>
  <c r="WP12" i="9"/>
  <c r="WO12" i="9"/>
  <c r="WN12" i="9"/>
  <c r="WI12" i="9"/>
  <c r="WC12" i="9"/>
  <c r="TB12" i="9"/>
  <c r="SO12" i="9"/>
  <c r="SL12" i="9"/>
  <c r="SI12" i="9"/>
  <c r="SH12" i="9"/>
  <c r="SF12" i="9"/>
  <c r="SG12" i="9" s="1"/>
  <c r="SB12" i="9"/>
  <c r="RZ12" i="9"/>
  <c r="RT12" i="9"/>
  <c r="RL12" i="9"/>
  <c r="RH12" i="9"/>
  <c r="RJ12" i="9" s="1"/>
  <c r="RK12" i="9" s="1"/>
  <c r="RM12" i="9" s="1"/>
  <c r="RN12" i="9" s="1"/>
  <c r="QW12" i="9"/>
  <c r="QU12" i="9"/>
  <c r="QQ12" i="9"/>
  <c r="QM12" i="9"/>
  <c r="QL12" i="9"/>
  <c r="QK12" i="9"/>
  <c r="QF12" i="9"/>
  <c r="PZ12" i="9"/>
  <c r="MY12" i="9"/>
  <c r="ML12" i="9"/>
  <c r="MI12" i="9"/>
  <c r="MF12" i="9"/>
  <c r="ME12" i="9"/>
  <c r="MC12" i="9"/>
  <c r="MD12" i="9" s="1"/>
  <c r="LY12" i="9"/>
  <c r="LW12" i="9"/>
  <c r="LQ12" i="9"/>
  <c r="LI12" i="9"/>
  <c r="LE12" i="9"/>
  <c r="LG12" i="9" s="1"/>
  <c r="LH12" i="9" s="1"/>
  <c r="LJ12" i="9" s="1"/>
  <c r="LK12" i="9" s="1"/>
  <c r="KT12" i="9"/>
  <c r="KR12" i="9"/>
  <c r="KN12" i="9"/>
  <c r="KJ12" i="9"/>
  <c r="KI12" i="9"/>
  <c r="KH12" i="9"/>
  <c r="KC12" i="9"/>
  <c r="JW12" i="9"/>
  <c r="GV12" i="9"/>
  <c r="GI12" i="9"/>
  <c r="GF12" i="9"/>
  <c r="GC12" i="9"/>
  <c r="GB12" i="9"/>
  <c r="FZ12" i="9"/>
  <c r="GA12" i="9" s="1"/>
  <c r="FV12" i="9"/>
  <c r="FT12" i="9"/>
  <c r="FN12" i="9"/>
  <c r="FF12" i="9"/>
  <c r="FB12" i="9"/>
  <c r="FD12" i="9" s="1"/>
  <c r="FE12" i="9" s="1"/>
  <c r="FG12" i="9" s="1"/>
  <c r="FH12" i="9" s="1"/>
  <c r="EQ12" i="9"/>
  <c r="EO12" i="9"/>
  <c r="EK12" i="9"/>
  <c r="EG12" i="9"/>
  <c r="EF12" i="9"/>
  <c r="EE12" i="9"/>
  <c r="DZ12" i="9"/>
  <c r="DT12" i="9"/>
  <c r="CH12" i="9"/>
  <c r="AF12" i="9"/>
  <c r="Q12" i="9"/>
  <c r="P12" i="9"/>
  <c r="ZE11" i="9"/>
  <c r="YR11" i="9"/>
  <c r="YO11" i="9"/>
  <c r="YL11" i="9"/>
  <c r="YK11" i="9"/>
  <c r="YI11" i="9"/>
  <c r="YJ11" i="9" s="1"/>
  <c r="YE11" i="9"/>
  <c r="YC11" i="9"/>
  <c r="XW11" i="9"/>
  <c r="XO11" i="9"/>
  <c r="XK11" i="9"/>
  <c r="XM11" i="9" s="1"/>
  <c r="XN11" i="9" s="1"/>
  <c r="XP11" i="9" s="1"/>
  <c r="XQ11" i="9" s="1"/>
  <c r="WZ11" i="9"/>
  <c r="WX11" i="9"/>
  <c r="WT11" i="9"/>
  <c r="WP11" i="9"/>
  <c r="WO11" i="9"/>
  <c r="WN11" i="9"/>
  <c r="WI11" i="9"/>
  <c r="WC11" i="9"/>
  <c r="TB11" i="9"/>
  <c r="SO11" i="9"/>
  <c r="SL11" i="9"/>
  <c r="SI11" i="9"/>
  <c r="SH11" i="9"/>
  <c r="SF11" i="9"/>
  <c r="SG11" i="9" s="1"/>
  <c r="SB11" i="9"/>
  <c r="RZ11" i="9"/>
  <c r="RT11" i="9"/>
  <c r="RL11" i="9"/>
  <c r="RH11" i="9"/>
  <c r="RJ11" i="9" s="1"/>
  <c r="RK11" i="9" s="1"/>
  <c r="RM11" i="9" s="1"/>
  <c r="RN11" i="9" s="1"/>
  <c r="QW11" i="9"/>
  <c r="QU11" i="9"/>
  <c r="QQ11" i="9"/>
  <c r="QM11" i="9"/>
  <c r="QL11" i="9"/>
  <c r="QK11" i="9"/>
  <c r="QF11" i="9"/>
  <c r="PZ11" i="9"/>
  <c r="MY11" i="9"/>
  <c r="ML11" i="9"/>
  <c r="MI11" i="9"/>
  <c r="MF11" i="9"/>
  <c r="ME11" i="9"/>
  <c r="MC11" i="9"/>
  <c r="MD11" i="9" s="1"/>
  <c r="LY11" i="9"/>
  <c r="LW11" i="9"/>
  <c r="LQ11" i="9"/>
  <c r="LI11" i="9"/>
  <c r="LE11" i="9"/>
  <c r="LG11" i="9" s="1"/>
  <c r="LH11" i="9" s="1"/>
  <c r="LJ11" i="9" s="1"/>
  <c r="LK11" i="9" s="1"/>
  <c r="KT11" i="9"/>
  <c r="KR11" i="9"/>
  <c r="KN11" i="9"/>
  <c r="KJ11" i="9"/>
  <c r="KI11" i="9"/>
  <c r="KH11" i="9"/>
  <c r="KC11" i="9"/>
  <c r="JW11" i="9"/>
  <c r="GV11" i="9"/>
  <c r="GI11" i="9"/>
  <c r="GF11" i="9"/>
  <c r="GC11" i="9"/>
  <c r="GB11" i="9"/>
  <c r="FZ11" i="9"/>
  <c r="GA11" i="9" s="1"/>
  <c r="FV11" i="9"/>
  <c r="FT11" i="9"/>
  <c r="FN11" i="9"/>
  <c r="FF11" i="9"/>
  <c r="FB11" i="9"/>
  <c r="FD11" i="9" s="1"/>
  <c r="FE11" i="9" s="1"/>
  <c r="FG11" i="9" s="1"/>
  <c r="FH11" i="9" s="1"/>
  <c r="EQ11" i="9"/>
  <c r="EO11" i="9"/>
  <c r="EK11" i="9"/>
  <c r="EG11" i="9"/>
  <c r="EF11" i="9"/>
  <c r="EE11" i="9"/>
  <c r="DZ11" i="9"/>
  <c r="DT11" i="9"/>
  <c r="CH11" i="9"/>
  <c r="AF11" i="9"/>
  <c r="Q11" i="9"/>
  <c r="P11" i="9"/>
  <c r="ZE10" i="9"/>
  <c r="YR10" i="9"/>
  <c r="YO10" i="9"/>
  <c r="YL10" i="9"/>
  <c r="YK10" i="9"/>
  <c r="YI10" i="9"/>
  <c r="YJ10" i="9" s="1"/>
  <c r="YE10" i="9"/>
  <c r="YC10" i="9"/>
  <c r="XW10" i="9"/>
  <c r="XO10" i="9"/>
  <c r="XK10" i="9"/>
  <c r="XM10" i="9" s="1"/>
  <c r="XN10" i="9" s="1"/>
  <c r="XP10" i="9" s="1"/>
  <c r="XQ10" i="9" s="1"/>
  <c r="WZ10" i="9"/>
  <c r="WX10" i="9"/>
  <c r="WT10" i="9"/>
  <c r="WP10" i="9"/>
  <c r="WO10" i="9"/>
  <c r="WN10" i="9"/>
  <c r="WI10" i="9"/>
  <c r="WC10" i="9"/>
  <c r="TB10" i="9"/>
  <c r="SO10" i="9"/>
  <c r="SL10" i="9"/>
  <c r="SI10" i="9"/>
  <c r="SH10" i="9"/>
  <c r="SF10" i="9"/>
  <c r="SG10" i="9" s="1"/>
  <c r="SB10" i="9"/>
  <c r="RZ10" i="9"/>
  <c r="RT10" i="9"/>
  <c r="RL10" i="9"/>
  <c r="RH10" i="9"/>
  <c r="RJ10" i="9" s="1"/>
  <c r="RK10" i="9" s="1"/>
  <c r="RM10" i="9" s="1"/>
  <c r="RN10" i="9" s="1"/>
  <c r="QW10" i="9"/>
  <c r="QU10" i="9"/>
  <c r="QQ10" i="9"/>
  <c r="QM10" i="9"/>
  <c r="QL10" i="9"/>
  <c r="QK10" i="9"/>
  <c r="QF10" i="9"/>
  <c r="PZ10" i="9"/>
  <c r="MY10" i="9"/>
  <c r="ML10" i="9"/>
  <c r="MI10" i="9"/>
  <c r="MF10" i="9"/>
  <c r="ME10" i="9"/>
  <c r="MC10" i="9"/>
  <c r="MD10" i="9" s="1"/>
  <c r="LY10" i="9"/>
  <c r="LW10" i="9"/>
  <c r="LQ10" i="9"/>
  <c r="LI10" i="9"/>
  <c r="LE10" i="9"/>
  <c r="LG10" i="9" s="1"/>
  <c r="LH10" i="9" s="1"/>
  <c r="LJ10" i="9" s="1"/>
  <c r="LK10" i="9" s="1"/>
  <c r="KT10" i="9"/>
  <c r="KR10" i="9"/>
  <c r="KN10" i="9"/>
  <c r="KJ10" i="9"/>
  <c r="KI10" i="9"/>
  <c r="KH10" i="9"/>
  <c r="KC10" i="9"/>
  <c r="JW10" i="9"/>
  <c r="GV10" i="9"/>
  <c r="GI10" i="9"/>
  <c r="GF10" i="9"/>
  <c r="GC10" i="9"/>
  <c r="GB10" i="9"/>
  <c r="FZ10" i="9"/>
  <c r="GA10" i="9" s="1"/>
  <c r="FV10" i="9"/>
  <c r="FT10" i="9"/>
  <c r="FN10" i="9"/>
  <c r="FF10" i="9"/>
  <c r="FB10" i="9"/>
  <c r="FD10" i="9" s="1"/>
  <c r="FE10" i="9" s="1"/>
  <c r="FG10" i="9" s="1"/>
  <c r="FH10" i="9" s="1"/>
  <c r="EQ10" i="9"/>
  <c r="EO10" i="9"/>
  <c r="EK10" i="9"/>
  <c r="EG10" i="9"/>
  <c r="EF10" i="9"/>
  <c r="EE10" i="9"/>
  <c r="DZ10" i="9"/>
  <c r="DT10" i="9"/>
  <c r="CH10" i="9"/>
  <c r="AF10" i="9"/>
  <c r="Q10" i="9"/>
  <c r="P10" i="9"/>
  <c r="TB9" i="9"/>
  <c r="SX9" i="9"/>
  <c r="SW9" i="9"/>
  <c r="SU9" i="9"/>
  <c r="ST9" i="9"/>
  <c r="SR9" i="9"/>
  <c r="SQ9" i="9"/>
  <c r="SN9" i="9"/>
  <c r="SM9" i="9"/>
  <c r="SK9" i="9"/>
  <c r="SJ9" i="9"/>
  <c r="SD9" i="9"/>
  <c r="SF9" i="9" s="1"/>
  <c r="SC9" i="9"/>
  <c r="SA9" i="9"/>
  <c r="RY9" i="9"/>
  <c r="RX9" i="9"/>
  <c r="RW9" i="9"/>
  <c r="RV9" i="9"/>
  <c r="RU9" i="9"/>
  <c r="SH9" i="9" s="1"/>
  <c r="RS9" i="9"/>
  <c r="RT9" i="9" s="1"/>
  <c r="RR9" i="9"/>
  <c r="RQ9" i="9"/>
  <c r="RP9" i="9"/>
  <c r="RO9" i="9"/>
  <c r="SI9" i="9" s="1"/>
  <c r="RG9" i="9"/>
  <c r="RF9" i="9"/>
  <c r="RE9" i="9"/>
  <c r="RD9" i="9"/>
  <c r="RC9" i="9"/>
  <c r="RB9" i="9"/>
  <c r="RA9" i="9"/>
  <c r="QZ9" i="9"/>
  <c r="QY9" i="9"/>
  <c r="QX9" i="9"/>
  <c r="QV9" i="9"/>
  <c r="QW9" i="9" s="1"/>
  <c r="QR9" i="9"/>
  <c r="QP9" i="9"/>
  <c r="QO9" i="9"/>
  <c r="QU9" i="9" s="1"/>
  <c r="QN9" i="9"/>
  <c r="QJ9" i="9"/>
  <c r="QK9" i="9" s="1"/>
  <c r="QI9" i="9"/>
  <c r="RL9" i="9" s="1"/>
  <c r="QH9" i="9"/>
  <c r="RH9" i="9" s="1"/>
  <c r="QG9" i="9"/>
  <c r="QE9" i="9"/>
  <c r="QF9" i="9" s="1"/>
  <c r="QD9" i="9"/>
  <c r="QC9" i="9"/>
  <c r="QB9" i="9"/>
  <c r="QA9" i="9"/>
  <c r="PY9" i="9"/>
  <c r="PX9" i="9"/>
  <c r="PW9" i="9"/>
  <c r="PV9" i="9"/>
  <c r="PU9" i="9"/>
  <c r="PT9" i="9"/>
  <c r="PS9" i="9"/>
  <c r="MY9" i="9"/>
  <c r="ML9" i="9"/>
  <c r="MI9" i="9"/>
  <c r="MF9" i="9"/>
  <c r="ME9" i="9"/>
  <c r="MC9" i="9"/>
  <c r="MD9" i="9" s="1"/>
  <c r="LY9" i="9"/>
  <c r="LW9" i="9"/>
  <c r="LQ9" i="9"/>
  <c r="LI9" i="9"/>
  <c r="LE9" i="9"/>
  <c r="LG9" i="9" s="1"/>
  <c r="LH9" i="9" s="1"/>
  <c r="LJ9" i="9" s="1"/>
  <c r="LK9" i="9" s="1"/>
  <c r="KT9" i="9"/>
  <c r="KR9" i="9"/>
  <c r="KN9" i="9"/>
  <c r="KJ9" i="9"/>
  <c r="KI9" i="9"/>
  <c r="KH9" i="9"/>
  <c r="KC9" i="9"/>
  <c r="JW9" i="9"/>
  <c r="GV9" i="9"/>
  <c r="GI9" i="9"/>
  <c r="GF9" i="9"/>
  <c r="GC9" i="9"/>
  <c r="GB9" i="9"/>
  <c r="FZ9" i="9"/>
  <c r="GA9" i="9" s="1"/>
  <c r="FV9" i="9"/>
  <c r="FT9" i="9"/>
  <c r="FN9" i="9"/>
  <c r="FF9" i="9"/>
  <c r="FB9" i="9"/>
  <c r="FD9" i="9" s="1"/>
  <c r="FE9" i="9" s="1"/>
  <c r="FG9" i="9" s="1"/>
  <c r="FH9" i="9" s="1"/>
  <c r="EQ9" i="9"/>
  <c r="EO9" i="9"/>
  <c r="EK9" i="9"/>
  <c r="EG9" i="9"/>
  <c r="EF9" i="9"/>
  <c r="DZ9" i="9"/>
  <c r="DT9" i="9"/>
  <c r="CH9" i="9"/>
  <c r="AF9" i="9"/>
  <c r="Q9" i="9"/>
  <c r="P9" i="9"/>
  <c r="GV8" i="9"/>
  <c r="GI8" i="9"/>
  <c r="GF8" i="9"/>
  <c r="GC8" i="9"/>
  <c r="GB8" i="9"/>
  <c r="FZ8" i="9"/>
  <c r="GA8" i="9" s="1"/>
  <c r="FV8" i="9"/>
  <c r="FT8" i="9"/>
  <c r="FN8" i="9"/>
  <c r="FF8" i="9"/>
  <c r="FB8" i="9"/>
  <c r="FD8" i="9" s="1"/>
  <c r="FE8" i="9" s="1"/>
  <c r="FG8" i="9" s="1"/>
  <c r="FH8" i="9" s="1"/>
  <c r="EQ8" i="9"/>
  <c r="EO8" i="9"/>
  <c r="EK8" i="9"/>
  <c r="EG8" i="9"/>
  <c r="EF8" i="9"/>
  <c r="DZ8" i="9"/>
  <c r="DT8" i="9"/>
  <c r="CH8" i="9"/>
  <c r="AF8" i="9"/>
  <c r="R8" i="9"/>
  <c r="Q8" i="9"/>
  <c r="P8" i="9"/>
  <c r="ZE7" i="9"/>
  <c r="YR7" i="9"/>
  <c r="YO7" i="9"/>
  <c r="YL7" i="9"/>
  <c r="YK7" i="9"/>
  <c r="YI7" i="9"/>
  <c r="YJ7" i="9" s="1"/>
  <c r="YE7" i="9"/>
  <c r="YC7" i="9"/>
  <c r="XW7" i="9"/>
  <c r="XO7" i="9"/>
  <c r="XK7" i="9"/>
  <c r="XM7" i="9" s="1"/>
  <c r="XN7" i="9" s="1"/>
  <c r="XP7" i="9" s="1"/>
  <c r="XQ7" i="9" s="1"/>
  <c r="WZ7" i="9"/>
  <c r="WX7" i="9"/>
  <c r="WP7" i="9"/>
  <c r="WO7" i="9"/>
  <c r="WI7" i="9"/>
  <c r="WC7" i="9"/>
  <c r="TB7" i="9"/>
  <c r="SO7" i="9"/>
  <c r="SL7" i="9"/>
  <c r="SI7" i="9"/>
  <c r="SH7" i="9"/>
  <c r="SF7" i="9"/>
  <c r="SG7" i="9" s="1"/>
  <c r="SB7" i="9"/>
  <c r="RZ7" i="9"/>
  <c r="RT7" i="9"/>
  <c r="RL7" i="9"/>
  <c r="RH7" i="9"/>
  <c r="RJ7" i="9" s="1"/>
  <c r="RK7" i="9" s="1"/>
  <c r="RM7" i="9" s="1"/>
  <c r="RN7" i="9" s="1"/>
  <c r="QW7" i="9"/>
  <c r="QU7" i="9"/>
  <c r="QM7" i="9"/>
  <c r="QL7" i="9"/>
  <c r="QK7" i="9"/>
  <c r="QF7" i="9"/>
  <c r="PZ7" i="9"/>
  <c r="MY7" i="9"/>
  <c r="ML7" i="9"/>
  <c r="MI7" i="9"/>
  <c r="MF7" i="9"/>
  <c r="ME7" i="9"/>
  <c r="MC7" i="9"/>
  <c r="MD7" i="9" s="1"/>
  <c r="LY7" i="9"/>
  <c r="LW7" i="9"/>
  <c r="LQ7" i="9"/>
  <c r="LI7" i="9"/>
  <c r="LE7" i="9"/>
  <c r="LG7" i="9" s="1"/>
  <c r="LH7" i="9" s="1"/>
  <c r="LJ7" i="9" s="1"/>
  <c r="LK7" i="9" s="1"/>
  <c r="KT7" i="9"/>
  <c r="KR7" i="9"/>
  <c r="KJ7" i="9"/>
  <c r="KI7" i="9"/>
  <c r="KC7" i="9"/>
  <c r="JW7" i="9"/>
  <c r="GV7" i="9"/>
  <c r="GI7" i="9"/>
  <c r="GF7" i="9"/>
  <c r="GC7" i="9"/>
  <c r="GB7" i="9"/>
  <c r="FZ7" i="9"/>
  <c r="GA7" i="9" s="1"/>
  <c r="FV7" i="9"/>
  <c r="FT7" i="9"/>
  <c r="FN7" i="9"/>
  <c r="FF7" i="9"/>
  <c r="FB7" i="9"/>
  <c r="FD7" i="9" s="1"/>
  <c r="FE7" i="9" s="1"/>
  <c r="FG7" i="9" s="1"/>
  <c r="FH7" i="9" s="1"/>
  <c r="EQ7" i="9"/>
  <c r="EO7" i="9"/>
  <c r="EG7" i="9"/>
  <c r="EF7" i="9"/>
  <c r="DZ7" i="9"/>
  <c r="CH7" i="9"/>
  <c r="AF7" i="9"/>
  <c r="Q7" i="9"/>
  <c r="P7" i="9"/>
  <c r="GV6" i="9"/>
  <c r="GI6" i="9"/>
  <c r="GF6" i="9"/>
  <c r="GC6" i="9"/>
  <c r="GB6" i="9"/>
  <c r="FZ6" i="9"/>
  <c r="GA6" i="9" s="1"/>
  <c r="FV6" i="9"/>
  <c r="FT6" i="9"/>
  <c r="FN6" i="9"/>
  <c r="FF6" i="9"/>
  <c r="FB6" i="9"/>
  <c r="FD6" i="9" s="1"/>
  <c r="FE6" i="9" s="1"/>
  <c r="FG6" i="9" s="1"/>
  <c r="FH6" i="9" s="1"/>
  <c r="EQ6" i="9"/>
  <c r="EO6" i="9"/>
  <c r="EG6" i="9"/>
  <c r="EF6" i="9"/>
  <c r="CH6" i="9"/>
  <c r="AF6" i="9"/>
  <c r="R6" i="9"/>
  <c r="Q6" i="9"/>
  <c r="P6" i="9"/>
  <c r="GV5" i="9"/>
  <c r="GI5" i="9"/>
  <c r="GF5" i="9"/>
  <c r="GC5" i="9"/>
  <c r="GB5" i="9"/>
  <c r="FZ5" i="9"/>
  <c r="GA5" i="9" s="1"/>
  <c r="FV5" i="9"/>
  <c r="FT5" i="9"/>
  <c r="FN5" i="9"/>
  <c r="FF5" i="9"/>
  <c r="FB5" i="9"/>
  <c r="FD5" i="9" s="1"/>
  <c r="FE5" i="9" s="1"/>
  <c r="FG5" i="9" s="1"/>
  <c r="FH5" i="9" s="1"/>
  <c r="EQ5" i="9"/>
  <c r="EO5" i="9"/>
  <c r="EG5" i="9"/>
  <c r="EF5" i="9"/>
  <c r="DZ5" i="9"/>
  <c r="CH5" i="9"/>
  <c r="AF5" i="9"/>
  <c r="R5" i="9"/>
  <c r="Q5" i="9"/>
  <c r="P5" i="9"/>
  <c r="TB4" i="9"/>
  <c r="SX4" i="9"/>
  <c r="SW4" i="9"/>
  <c r="SU4" i="9"/>
  <c r="ST4" i="9"/>
  <c r="SR4" i="9"/>
  <c r="SQ4" i="9"/>
  <c r="SO4" i="9"/>
  <c r="SL4" i="9"/>
  <c r="SI4" i="9"/>
  <c r="SH4" i="9"/>
  <c r="SF4" i="9"/>
  <c r="SG4" i="9" s="1"/>
  <c r="SB4" i="9"/>
  <c r="RZ4" i="9"/>
  <c r="RT4" i="9"/>
  <c r="RL4" i="9"/>
  <c r="RH4" i="9"/>
  <c r="RJ4" i="9" s="1"/>
  <c r="RK4" i="9" s="1"/>
  <c r="RM4" i="9" s="1"/>
  <c r="RN4" i="9" s="1"/>
  <c r="QW4" i="9"/>
  <c r="QU4" i="9"/>
  <c r="QM4" i="9"/>
  <c r="QL4" i="9"/>
  <c r="QK4" i="9"/>
  <c r="QF4" i="9"/>
  <c r="MY4" i="9"/>
  <c r="ML4" i="9"/>
  <c r="MI4" i="9"/>
  <c r="MF4" i="9"/>
  <c r="ME4" i="9"/>
  <c r="MC4" i="9"/>
  <c r="LY4" i="9"/>
  <c r="LW4" i="9"/>
  <c r="LQ4" i="9"/>
  <c r="LI4" i="9"/>
  <c r="LE4" i="9"/>
  <c r="KT4" i="9"/>
  <c r="KR4" i="9"/>
  <c r="KJ4" i="9"/>
  <c r="KI4" i="9"/>
  <c r="KH4" i="9"/>
  <c r="KC4" i="9"/>
  <c r="GV4" i="9"/>
  <c r="GI4" i="9"/>
  <c r="GF4" i="9"/>
  <c r="GC4" i="9"/>
  <c r="GB4" i="9"/>
  <c r="FZ4" i="9"/>
  <c r="GA4" i="9" s="1"/>
  <c r="FV4" i="9"/>
  <c r="FT4" i="9"/>
  <c r="FN4" i="9"/>
  <c r="FF4" i="9"/>
  <c r="FB4" i="9"/>
  <c r="FD4" i="9" s="1"/>
  <c r="FE4" i="9" s="1"/>
  <c r="FG4" i="9" s="1"/>
  <c r="FH4" i="9" s="1"/>
  <c r="EQ4" i="9"/>
  <c r="EO4" i="9"/>
  <c r="EG4" i="9"/>
  <c r="EF4" i="9"/>
  <c r="EE4" i="9"/>
  <c r="DZ4" i="9"/>
  <c r="CH4" i="9"/>
  <c r="AF4" i="9"/>
  <c r="R4" i="9"/>
  <c r="Q4" i="9"/>
  <c r="P4" i="9"/>
  <c r="MD4" i="9" l="1"/>
  <c r="LG4" i="9"/>
  <c r="FC43" i="9"/>
  <c r="RI102" i="9"/>
  <c r="LF34" i="9"/>
  <c r="XL55" i="9"/>
  <c r="XL64" i="9"/>
  <c r="LF63" i="9"/>
  <c r="LF81" i="9"/>
  <c r="LF82" i="9"/>
  <c r="FC91" i="9"/>
  <c r="LF94" i="9"/>
  <c r="SG9" i="9"/>
  <c r="XL19" i="9"/>
  <c r="LF44" i="9"/>
  <c r="LF46" i="9"/>
  <c r="FC47" i="9"/>
  <c r="LF59" i="9"/>
  <c r="FC70" i="9"/>
  <c r="FC72" i="9"/>
  <c r="FC78" i="9"/>
  <c r="RI85" i="9"/>
  <c r="LF50" i="9"/>
  <c r="LF57" i="9"/>
  <c r="FC26" i="9"/>
  <c r="RI37" i="9"/>
  <c r="FC11" i="9"/>
  <c r="QL9" i="9"/>
  <c r="SL9" i="9"/>
  <c r="FC67" i="9"/>
  <c r="RI29" i="9"/>
  <c r="FC30" i="9"/>
  <c r="FC31" i="9"/>
  <c r="LF32" i="9"/>
  <c r="LF12" i="9"/>
  <c r="FC56" i="9"/>
  <c r="FC83" i="9"/>
  <c r="FC85" i="9"/>
  <c r="XL32" i="9"/>
  <c r="FC50" i="9"/>
  <c r="FC65" i="9"/>
  <c r="XL68" i="9"/>
  <c r="LF100" i="9"/>
  <c r="RI76" i="9"/>
  <c r="FC82" i="9"/>
  <c r="FC96" i="9"/>
  <c r="FC79" i="9"/>
  <c r="FC86" i="9"/>
  <c r="FC88" i="9"/>
  <c r="XL37" i="9"/>
  <c r="RI40" i="9"/>
  <c r="LF42" i="9"/>
  <c r="FC76" i="9"/>
  <c r="XL28" i="9"/>
  <c r="FC29" i="9"/>
  <c r="LF80" i="9"/>
  <c r="FC32" i="9"/>
  <c r="XL36" i="9"/>
  <c r="LF37" i="9"/>
  <c r="XL42" i="9"/>
  <c r="LF70" i="9"/>
  <c r="LF74" i="9"/>
  <c r="RI84" i="9"/>
  <c r="SO9" i="9"/>
  <c r="RI68" i="9"/>
  <c r="RJ9" i="9"/>
  <c r="RK9" i="9" s="1"/>
  <c r="RM9" i="9" s="1"/>
  <c r="RN9" i="9" s="1"/>
  <c r="RI9" i="9" s="1"/>
  <c r="FC42" i="9"/>
  <c r="FC61" i="9"/>
  <c r="RI69" i="9"/>
  <c r="RI81" i="9"/>
  <c r="RI86" i="9"/>
  <c r="FC87" i="9"/>
  <c r="FC89" i="9"/>
  <c r="FC6" i="9"/>
  <c r="LF92" i="9"/>
  <c r="RI32" i="9"/>
  <c r="LF75" i="9"/>
  <c r="FC77" i="9"/>
  <c r="RI89" i="9"/>
  <c r="LF91" i="9"/>
  <c r="FC97" i="9"/>
  <c r="FC98" i="9"/>
  <c r="LF99" i="9"/>
  <c r="SB9" i="9"/>
  <c r="FC103" i="9"/>
  <c r="RI11" i="9"/>
  <c r="XL34" i="9"/>
  <c r="FC36" i="9"/>
  <c r="FC41" i="9"/>
  <c r="RI42" i="9"/>
  <c r="RI49" i="9"/>
  <c r="FC62" i="9"/>
  <c r="FC63" i="9"/>
  <c r="RI92" i="9"/>
  <c r="RI97" i="9"/>
  <c r="FC7" i="9"/>
  <c r="FC34" i="9"/>
  <c r="LF45" i="9"/>
  <c r="XL62" i="9"/>
  <c r="LF65" i="9"/>
  <c r="FC68" i="9"/>
  <c r="FC71" i="9"/>
  <c r="FC81" i="9"/>
  <c r="LF19" i="9"/>
  <c r="RI16" i="9"/>
  <c r="RI25" i="9"/>
  <c r="RI36" i="9"/>
  <c r="FC33" i="9"/>
  <c r="FC75" i="9"/>
  <c r="FC46" i="9"/>
  <c r="FC48" i="9"/>
  <c r="FC101" i="9"/>
  <c r="PZ9" i="9"/>
  <c r="LF64" i="9"/>
  <c r="RI74" i="9"/>
  <c r="LF102" i="9"/>
  <c r="RI31" i="9"/>
  <c r="LF58" i="9"/>
  <c r="FC14" i="9"/>
  <c r="FC16" i="9"/>
  <c r="LF18" i="9"/>
  <c r="LF22" i="9"/>
  <c r="LF52" i="9"/>
  <c r="FC53" i="9"/>
  <c r="RI62" i="9"/>
  <c r="FC74" i="9"/>
  <c r="XL76" i="9"/>
  <c r="FC80" i="9"/>
  <c r="LF87" i="9"/>
  <c r="XL50" i="9"/>
  <c r="FC51" i="9"/>
  <c r="XL51" i="9"/>
  <c r="FC25" i="9"/>
  <c r="LF26" i="9"/>
  <c r="RI34" i="9"/>
  <c r="LF36" i="9"/>
  <c r="FC57" i="9"/>
  <c r="XL73" i="9"/>
  <c r="FC95" i="9"/>
  <c r="LF17" i="9"/>
  <c r="XL22" i="9"/>
  <c r="FC23" i="9"/>
  <c r="XL10" i="9"/>
  <c r="XL11" i="9"/>
  <c r="RI20" i="9"/>
  <c r="XL18" i="9"/>
  <c r="FC24" i="9"/>
  <c r="LF66" i="9"/>
  <c r="RI38" i="9"/>
  <c r="XL38" i="9"/>
  <c r="RI55" i="9"/>
  <c r="LF76" i="9"/>
  <c r="FC94" i="9"/>
  <c r="FC69" i="9"/>
  <c r="QM9" i="9"/>
  <c r="XL21" i="9"/>
  <c r="FC44" i="9"/>
  <c r="LF9" i="9"/>
  <c r="XL16" i="9"/>
  <c r="FC18" i="9"/>
  <c r="LF28" i="9"/>
  <c r="XL40" i="9"/>
  <c r="RI51" i="9"/>
  <c r="LF55" i="9"/>
  <c r="RI73" i="9"/>
  <c r="LF77" i="9"/>
  <c r="LF89" i="9"/>
  <c r="XL44" i="9"/>
  <c r="LF49" i="9"/>
  <c r="FC84" i="9"/>
  <c r="LF97" i="9"/>
  <c r="FC59" i="9"/>
  <c r="LF68" i="9"/>
  <c r="FC93" i="9"/>
  <c r="RI7" i="9"/>
  <c r="FC9" i="9"/>
  <c r="QQ9" i="9"/>
  <c r="FC38" i="9"/>
  <c r="LF40" i="9"/>
  <c r="FC52" i="9"/>
  <c r="LF69" i="9"/>
  <c r="XL70" i="9"/>
  <c r="FC99" i="9"/>
  <c r="RI64" i="9"/>
  <c r="FC8" i="9"/>
  <c r="LF16" i="9"/>
  <c r="XL20" i="9"/>
  <c r="RI23" i="9"/>
  <c r="FC40" i="9"/>
  <c r="FC45" i="9"/>
  <c r="XL69" i="9"/>
  <c r="FC73" i="9"/>
  <c r="RI75" i="9"/>
  <c r="LF84" i="9"/>
  <c r="LF86" i="9"/>
  <c r="RI91" i="9"/>
  <c r="FC4" i="9"/>
  <c r="FC19" i="9"/>
  <c r="FC5" i="9"/>
  <c r="LF7" i="9"/>
  <c r="FC13" i="9"/>
  <c r="LF20" i="9"/>
  <c r="LF11" i="9"/>
  <c r="XL12" i="9"/>
  <c r="RI13" i="9"/>
  <c r="FC17" i="9"/>
  <c r="FC20" i="9"/>
  <c r="RI12" i="9"/>
  <c r="FC15" i="9"/>
  <c r="RI18" i="9"/>
  <c r="RI4" i="9"/>
  <c r="XL7" i="9"/>
  <c r="FC10" i="9"/>
  <c r="RI19" i="9"/>
  <c r="RI21" i="9"/>
  <c r="RI22" i="9"/>
  <c r="LF10" i="9"/>
  <c r="FC12" i="9"/>
  <c r="XL15" i="9"/>
  <c r="LF21" i="9"/>
  <c r="RI15" i="9"/>
  <c r="FC21" i="9"/>
  <c r="LF23" i="9"/>
  <c r="RI10" i="9"/>
  <c r="LF13" i="9"/>
  <c r="LF15" i="9"/>
  <c r="RI28" i="9"/>
  <c r="LF29" i="9"/>
  <c r="XL33" i="9"/>
  <c r="FC37" i="9"/>
  <c r="LF41" i="9"/>
  <c r="LF51" i="9"/>
  <c r="LF56" i="9"/>
  <c r="RI58" i="9"/>
  <c r="LF60" i="9"/>
  <c r="RZ9" i="9"/>
  <c r="FC22" i="9"/>
  <c r="FC27" i="9"/>
  <c r="LF27" i="9"/>
  <c r="RI27" i="9"/>
  <c r="XL27" i="9"/>
  <c r="RI33" i="9"/>
  <c r="LF38" i="9"/>
  <c r="RI44" i="9"/>
  <c r="FC49" i="9"/>
  <c r="FC54" i="9"/>
  <c r="FC55" i="9"/>
  <c r="FC60" i="9"/>
  <c r="XL60" i="9"/>
  <c r="LF62" i="9"/>
  <c r="XL23" i="9"/>
  <c r="FC28" i="9"/>
  <c r="LF31" i="9"/>
  <c r="LF33" i="9"/>
  <c r="FC35" i="9"/>
  <c r="LF35" i="9"/>
  <c r="RI35" i="9"/>
  <c r="XL35" i="9"/>
  <c r="FC39" i="9"/>
  <c r="RI50" i="9"/>
  <c r="FC58" i="9"/>
  <c r="RI60" i="9"/>
  <c r="LF25" i="9"/>
  <c r="RI70" i="9"/>
  <c r="FC92" i="9"/>
  <c r="FC102" i="9"/>
  <c r="FC64" i="9"/>
  <c r="LF71" i="9"/>
  <c r="LF73" i="9"/>
  <c r="XL84" i="9"/>
  <c r="LF85" i="9"/>
  <c r="FC90" i="9"/>
  <c r="FC66" i="9"/>
  <c r="RI77" i="9"/>
  <c r="FC100" i="9"/>
  <c r="LF103" i="9"/>
  <c r="GJ101" i="7"/>
  <c r="GG101" i="7"/>
  <c r="GD101" i="7"/>
  <c r="GC101" i="7"/>
  <c r="GA101" i="7"/>
  <c r="GB101" i="7" s="1"/>
  <c r="FW101" i="7"/>
  <c r="FU101" i="7"/>
  <c r="FO101" i="7"/>
  <c r="FG101" i="7"/>
  <c r="FC101" i="7"/>
  <c r="FE101" i="7" s="1"/>
  <c r="FF101" i="7" s="1"/>
  <c r="FH101" i="7" s="1"/>
  <c r="FI101" i="7" s="1"/>
  <c r="ER101" i="7"/>
  <c r="EP101" i="7"/>
  <c r="EL101" i="7"/>
  <c r="EH101" i="7"/>
  <c r="EG101" i="7"/>
  <c r="EF101" i="7"/>
  <c r="EA101" i="7"/>
  <c r="DU101" i="7"/>
  <c r="CI101" i="7"/>
  <c r="S101" i="7"/>
  <c r="R101" i="7"/>
  <c r="Q101" i="7"/>
  <c r="GW100" i="7"/>
  <c r="GJ100" i="7"/>
  <c r="GG100" i="7"/>
  <c r="GD100" i="7"/>
  <c r="GC100" i="7"/>
  <c r="GA100" i="7"/>
  <c r="GB100" i="7" s="1"/>
  <c r="FW100" i="7"/>
  <c r="FU100" i="7"/>
  <c r="FO100" i="7"/>
  <c r="FG100" i="7"/>
  <c r="FC100" i="7"/>
  <c r="FE100" i="7" s="1"/>
  <c r="FF100" i="7" s="1"/>
  <c r="FH100" i="7" s="1"/>
  <c r="FI100" i="7" s="1"/>
  <c r="ER100" i="7"/>
  <c r="EP100" i="7"/>
  <c r="EL100" i="7"/>
  <c r="EH100" i="7"/>
  <c r="EG100" i="7"/>
  <c r="EF100" i="7"/>
  <c r="EA100" i="7"/>
  <c r="DU100" i="7"/>
  <c r="CI100" i="7"/>
  <c r="R100" i="7"/>
  <c r="Q100" i="7"/>
  <c r="GW99" i="7"/>
  <c r="GJ99" i="7"/>
  <c r="GG99" i="7"/>
  <c r="GD99" i="7"/>
  <c r="GC99" i="7"/>
  <c r="GA99" i="7"/>
  <c r="GB99" i="7" s="1"/>
  <c r="FW99" i="7"/>
  <c r="FU99" i="7"/>
  <c r="FO99" i="7"/>
  <c r="FG99" i="7"/>
  <c r="FC99" i="7"/>
  <c r="FE99" i="7" s="1"/>
  <c r="FF99" i="7" s="1"/>
  <c r="FH99" i="7" s="1"/>
  <c r="FI99" i="7" s="1"/>
  <c r="FD99" i="7" s="1"/>
  <c r="ER99" i="7"/>
  <c r="EP99" i="7"/>
  <c r="EL99" i="7"/>
  <c r="EH99" i="7"/>
  <c r="EG99" i="7"/>
  <c r="EF99" i="7"/>
  <c r="EA99" i="7"/>
  <c r="DU99" i="7"/>
  <c r="CI99" i="7"/>
  <c r="S99" i="7"/>
  <c r="R99" i="7"/>
  <c r="Q99" i="7"/>
  <c r="GW98" i="7"/>
  <c r="GJ98" i="7"/>
  <c r="GG98" i="7"/>
  <c r="GA98" i="7"/>
  <c r="GB98" i="7" s="1"/>
  <c r="FW98" i="7"/>
  <c r="FU98" i="7"/>
  <c r="FO98" i="7"/>
  <c r="FG98" i="7"/>
  <c r="FC98" i="7"/>
  <c r="FE98" i="7" s="1"/>
  <c r="FF98" i="7" s="1"/>
  <c r="FH98" i="7" s="1"/>
  <c r="FI98" i="7" s="1"/>
  <c r="FD98" i="7" s="1"/>
  <c r="ER98" i="7"/>
  <c r="EP98" i="7"/>
  <c r="EL98" i="7"/>
  <c r="EH98" i="7"/>
  <c r="EG98" i="7"/>
  <c r="EF98" i="7"/>
  <c r="EA98" i="7"/>
  <c r="DU98" i="7"/>
  <c r="CI98" i="7"/>
  <c r="R98" i="7"/>
  <c r="Q98" i="7"/>
  <c r="GJ97" i="7"/>
  <c r="GG97" i="7"/>
  <c r="GD97" i="7"/>
  <c r="GC97" i="7"/>
  <c r="GA97" i="7"/>
  <c r="GB97" i="7" s="1"/>
  <c r="FW97" i="7"/>
  <c r="FU97" i="7"/>
  <c r="FO97" i="7"/>
  <c r="FG97" i="7"/>
  <c r="FC97" i="7"/>
  <c r="FE97" i="7" s="1"/>
  <c r="FF97" i="7" s="1"/>
  <c r="FH97" i="7" s="1"/>
  <c r="FI97" i="7" s="1"/>
  <c r="ER97" i="7"/>
  <c r="EP97" i="7"/>
  <c r="EL97" i="7"/>
  <c r="EH97" i="7"/>
  <c r="EG97" i="7"/>
  <c r="EF97" i="7"/>
  <c r="EA97" i="7"/>
  <c r="DU97" i="7"/>
  <c r="CI97" i="7"/>
  <c r="R97" i="7"/>
  <c r="Q97" i="7"/>
  <c r="GW96" i="7"/>
  <c r="GJ96" i="7"/>
  <c r="GG96" i="7"/>
  <c r="GA96" i="7"/>
  <c r="GB96" i="7" s="1"/>
  <c r="FW96" i="7"/>
  <c r="FU96" i="7"/>
  <c r="FO96" i="7"/>
  <c r="FG96" i="7"/>
  <c r="FC96" i="7"/>
  <c r="FE96" i="7" s="1"/>
  <c r="FF96" i="7" s="1"/>
  <c r="FH96" i="7" s="1"/>
  <c r="FI96" i="7" s="1"/>
  <c r="FD96" i="7" s="1"/>
  <c r="ER96" i="7"/>
  <c r="EP96" i="7"/>
  <c r="EH96" i="7"/>
  <c r="EG96" i="7"/>
  <c r="EA96" i="7"/>
  <c r="CI96" i="7"/>
  <c r="S96" i="7"/>
  <c r="R96" i="7"/>
  <c r="Q96" i="7"/>
  <c r="GW95" i="7"/>
  <c r="GJ95" i="7"/>
  <c r="GG95" i="7"/>
  <c r="GD95" i="7"/>
  <c r="GC95" i="7"/>
  <c r="GA95" i="7"/>
  <c r="GB95" i="7" s="1"/>
  <c r="FW95" i="7"/>
  <c r="FU95" i="7"/>
  <c r="FO95" i="7"/>
  <c r="FG95" i="7"/>
  <c r="FD95" i="7" s="1"/>
  <c r="FC95" i="7"/>
  <c r="FE95" i="7" s="1"/>
  <c r="FF95" i="7" s="1"/>
  <c r="FH95" i="7" s="1"/>
  <c r="FI95" i="7" s="1"/>
  <c r="ER95" i="7"/>
  <c r="EP95" i="7"/>
  <c r="EL95" i="7"/>
  <c r="EH95" i="7"/>
  <c r="EG95" i="7"/>
  <c r="EF95" i="7"/>
  <c r="EA95" i="7"/>
  <c r="DU95" i="7"/>
  <c r="CI95" i="7"/>
  <c r="S95" i="7"/>
  <c r="R95" i="7"/>
  <c r="Q95" i="7"/>
  <c r="GW94" i="7"/>
  <c r="GJ94" i="7"/>
  <c r="GG94" i="7"/>
  <c r="GD94" i="7"/>
  <c r="GC94" i="7"/>
  <c r="GA94" i="7"/>
  <c r="GB94" i="7" s="1"/>
  <c r="FW94" i="7"/>
  <c r="FU94" i="7"/>
  <c r="FO94" i="7"/>
  <c r="FG94" i="7"/>
  <c r="FC94" i="7"/>
  <c r="FE94" i="7" s="1"/>
  <c r="FF94" i="7" s="1"/>
  <c r="FH94" i="7" s="1"/>
  <c r="FI94" i="7" s="1"/>
  <c r="ER94" i="7"/>
  <c r="EP94" i="7"/>
  <c r="EL94" i="7"/>
  <c r="EH94" i="7"/>
  <c r="EG94" i="7"/>
  <c r="EF94" i="7"/>
  <c r="EA94" i="7"/>
  <c r="DU94" i="7"/>
  <c r="CI94" i="7"/>
  <c r="S94" i="7"/>
  <c r="R94" i="7"/>
  <c r="Q94" i="7"/>
  <c r="GW93" i="7"/>
  <c r="GJ93" i="7"/>
  <c r="GG93" i="7"/>
  <c r="GD93" i="7"/>
  <c r="GC93" i="7"/>
  <c r="GA93" i="7"/>
  <c r="GB93" i="7" s="1"/>
  <c r="FW93" i="7"/>
  <c r="FU93" i="7"/>
  <c r="FO93" i="7"/>
  <c r="FG93" i="7"/>
  <c r="FC93" i="7"/>
  <c r="FE93" i="7" s="1"/>
  <c r="FF93" i="7" s="1"/>
  <c r="FH93" i="7" s="1"/>
  <c r="FI93" i="7" s="1"/>
  <c r="FD93" i="7" s="1"/>
  <c r="ER93" i="7"/>
  <c r="EP93" i="7"/>
  <c r="EL93" i="7"/>
  <c r="EH93" i="7"/>
  <c r="EG93" i="7"/>
  <c r="EF93" i="7"/>
  <c r="EA93" i="7"/>
  <c r="DU93" i="7"/>
  <c r="CI93" i="7"/>
  <c r="S93" i="7"/>
  <c r="R93" i="7"/>
  <c r="Q93" i="7"/>
  <c r="GW92" i="7"/>
  <c r="GJ92" i="7"/>
  <c r="GG92" i="7"/>
  <c r="GD92" i="7"/>
  <c r="GC92" i="7"/>
  <c r="GA92" i="7"/>
  <c r="GB92" i="7" s="1"/>
  <c r="FW92" i="7"/>
  <c r="FU92" i="7"/>
  <c r="FO92" i="7"/>
  <c r="FG92" i="7"/>
  <c r="FC92" i="7"/>
  <c r="FE92" i="7" s="1"/>
  <c r="FF92" i="7" s="1"/>
  <c r="FH92" i="7" s="1"/>
  <c r="FI92" i="7" s="1"/>
  <c r="FD92" i="7" s="1"/>
  <c r="ER92" i="7"/>
  <c r="EP92" i="7"/>
  <c r="EL92" i="7"/>
  <c r="EH92" i="7"/>
  <c r="EG92" i="7"/>
  <c r="EF92" i="7"/>
  <c r="EA92" i="7"/>
  <c r="DU92" i="7"/>
  <c r="CI92" i="7"/>
  <c r="R92" i="7"/>
  <c r="Q92" i="7"/>
  <c r="GJ91" i="7"/>
  <c r="GG91" i="7"/>
  <c r="GD91" i="7"/>
  <c r="GC91" i="7"/>
  <c r="GA91" i="7"/>
  <c r="GB91" i="7" s="1"/>
  <c r="FW91" i="7"/>
  <c r="FU91" i="7"/>
  <c r="FO91" i="7"/>
  <c r="FG91" i="7"/>
  <c r="FC91" i="7"/>
  <c r="FE91" i="7" s="1"/>
  <c r="FF91" i="7" s="1"/>
  <c r="FH91" i="7" s="1"/>
  <c r="FI91" i="7" s="1"/>
  <c r="ER91" i="7"/>
  <c r="EP91" i="7"/>
  <c r="EL91" i="7"/>
  <c r="EH91" i="7"/>
  <c r="EG91" i="7"/>
  <c r="EF91" i="7"/>
  <c r="EA91" i="7"/>
  <c r="DU91" i="7"/>
  <c r="CI91" i="7"/>
  <c r="R91" i="7"/>
  <c r="Q91" i="7"/>
  <c r="GW90" i="7"/>
  <c r="GJ90" i="7"/>
  <c r="GG90" i="7"/>
  <c r="GA90" i="7"/>
  <c r="GB90" i="7" s="1"/>
  <c r="FW90" i="7"/>
  <c r="FU90" i="7"/>
  <c r="FO90" i="7"/>
  <c r="FG90" i="7"/>
  <c r="FC90" i="7"/>
  <c r="FE90" i="7" s="1"/>
  <c r="FF90" i="7" s="1"/>
  <c r="FH90" i="7" s="1"/>
  <c r="FI90" i="7" s="1"/>
  <c r="ER90" i="7"/>
  <c r="EP90" i="7"/>
  <c r="EL90" i="7"/>
  <c r="EH90" i="7"/>
  <c r="EG90" i="7"/>
  <c r="EF90" i="7"/>
  <c r="EA90" i="7"/>
  <c r="DU90" i="7"/>
  <c r="CI90" i="7"/>
  <c r="S90" i="7"/>
  <c r="R90" i="7"/>
  <c r="Q90" i="7"/>
  <c r="GW89" i="7"/>
  <c r="GJ89" i="7"/>
  <c r="GG89" i="7"/>
  <c r="GB89" i="7"/>
  <c r="GA89" i="7"/>
  <c r="FW89" i="7"/>
  <c r="FU89" i="7"/>
  <c r="FO89" i="7"/>
  <c r="FG89" i="7"/>
  <c r="FC89" i="7"/>
  <c r="FE89" i="7" s="1"/>
  <c r="FF89" i="7" s="1"/>
  <c r="FH89" i="7" s="1"/>
  <c r="FI89" i="7" s="1"/>
  <c r="ER89" i="7"/>
  <c r="EP89" i="7"/>
  <c r="EL89" i="7"/>
  <c r="EH89" i="7"/>
  <c r="EG89" i="7"/>
  <c r="EF89" i="7"/>
  <c r="EA89" i="7"/>
  <c r="DU89" i="7"/>
  <c r="CI89" i="7"/>
  <c r="S89" i="7"/>
  <c r="R89" i="7"/>
  <c r="Q89" i="7"/>
  <c r="GW88" i="7"/>
  <c r="GJ88" i="7"/>
  <c r="GG88" i="7"/>
  <c r="GD88" i="7"/>
  <c r="GC88" i="7"/>
  <c r="GB88" i="7"/>
  <c r="GA88" i="7"/>
  <c r="FW88" i="7"/>
  <c r="FU88" i="7"/>
  <c r="FO88" i="7"/>
  <c r="FG88" i="7"/>
  <c r="FC88" i="7"/>
  <c r="FE88" i="7" s="1"/>
  <c r="FF88" i="7" s="1"/>
  <c r="FH88" i="7" s="1"/>
  <c r="FI88" i="7" s="1"/>
  <c r="ER88" i="7"/>
  <c r="EP88" i="7"/>
  <c r="EL88" i="7"/>
  <c r="EH88" i="7"/>
  <c r="EG88" i="7"/>
  <c r="EF88" i="7"/>
  <c r="EA88" i="7"/>
  <c r="DU88" i="7"/>
  <c r="CI88" i="7"/>
  <c r="S88" i="7"/>
  <c r="R88" i="7"/>
  <c r="Q88" i="7"/>
  <c r="FG87" i="7"/>
  <c r="FE87" i="7"/>
  <c r="FF87" i="7" s="1"/>
  <c r="FH87" i="7" s="1"/>
  <c r="FI87" i="7" s="1"/>
  <c r="ER87" i="7"/>
  <c r="EP87" i="7"/>
  <c r="EL87" i="7"/>
  <c r="EH87" i="7"/>
  <c r="EG87" i="7"/>
  <c r="EF87" i="7"/>
  <c r="EA87" i="7"/>
  <c r="DU87" i="7"/>
  <c r="CI87" i="7"/>
  <c r="S87" i="7"/>
  <c r="R87" i="7"/>
  <c r="Q87" i="7"/>
  <c r="GJ86" i="7"/>
  <c r="GG86" i="7"/>
  <c r="GD86" i="7"/>
  <c r="GC86" i="7"/>
  <c r="GA86" i="7"/>
  <c r="GB86" i="7" s="1"/>
  <c r="FW86" i="7"/>
  <c r="FU86" i="7"/>
  <c r="FO86" i="7"/>
  <c r="FG86" i="7"/>
  <c r="FC86" i="7"/>
  <c r="FE86" i="7" s="1"/>
  <c r="FF86" i="7" s="1"/>
  <c r="FH86" i="7" s="1"/>
  <c r="FI86" i="7" s="1"/>
  <c r="FD86" i="7" s="1"/>
  <c r="ER86" i="7"/>
  <c r="EP86" i="7"/>
  <c r="EL86" i="7"/>
  <c r="EH86" i="7"/>
  <c r="EG86" i="7"/>
  <c r="EF86" i="7"/>
  <c r="EA86" i="7"/>
  <c r="DU86" i="7"/>
  <c r="CI86" i="7"/>
  <c r="S86" i="7"/>
  <c r="R86" i="7"/>
  <c r="Q86" i="7"/>
  <c r="GW85" i="7"/>
  <c r="GJ85" i="7"/>
  <c r="GG85" i="7"/>
  <c r="GD85" i="7"/>
  <c r="GC85" i="7"/>
  <c r="GA85" i="7"/>
  <c r="GB85" i="7" s="1"/>
  <c r="FW85" i="7"/>
  <c r="FU85" i="7"/>
  <c r="FO85" i="7"/>
  <c r="FG85" i="7"/>
  <c r="FC85" i="7"/>
  <c r="FE85" i="7" s="1"/>
  <c r="FF85" i="7" s="1"/>
  <c r="FH85" i="7" s="1"/>
  <c r="FI85" i="7" s="1"/>
  <c r="ER85" i="7"/>
  <c r="EP85" i="7"/>
  <c r="EL85" i="7"/>
  <c r="EH85" i="7"/>
  <c r="EG85" i="7"/>
  <c r="EF85" i="7"/>
  <c r="EA85" i="7"/>
  <c r="DU85" i="7"/>
  <c r="CI85" i="7"/>
  <c r="S85" i="7"/>
  <c r="R85" i="7"/>
  <c r="Q85" i="7"/>
  <c r="GW84" i="7"/>
  <c r="GJ84" i="7"/>
  <c r="GG84" i="7"/>
  <c r="GD84" i="7"/>
  <c r="GC84" i="7"/>
  <c r="GA84" i="7"/>
  <c r="GB84" i="7" s="1"/>
  <c r="FW84" i="7"/>
  <c r="FU84" i="7"/>
  <c r="FO84" i="7"/>
  <c r="FG84" i="7"/>
  <c r="FC84" i="7"/>
  <c r="FE84" i="7" s="1"/>
  <c r="FF84" i="7" s="1"/>
  <c r="FH84" i="7" s="1"/>
  <c r="FI84" i="7" s="1"/>
  <c r="ER84" i="7"/>
  <c r="EP84" i="7"/>
  <c r="EL84" i="7"/>
  <c r="EH84" i="7"/>
  <c r="EG84" i="7"/>
  <c r="EF84" i="7"/>
  <c r="EA84" i="7"/>
  <c r="DU84" i="7"/>
  <c r="CI84" i="7"/>
  <c r="S84" i="7"/>
  <c r="R84" i="7"/>
  <c r="Q84" i="7"/>
  <c r="GJ83" i="7"/>
  <c r="GG83" i="7"/>
  <c r="GD83" i="7"/>
  <c r="GC83" i="7"/>
  <c r="GA83" i="7"/>
  <c r="GB83" i="7" s="1"/>
  <c r="FW83" i="7"/>
  <c r="FU83" i="7"/>
  <c r="FO83" i="7"/>
  <c r="FG83" i="7"/>
  <c r="FC83" i="7"/>
  <c r="FE83" i="7" s="1"/>
  <c r="FF83" i="7" s="1"/>
  <c r="FH83" i="7" s="1"/>
  <c r="FI83" i="7" s="1"/>
  <c r="ER83" i="7"/>
  <c r="EP83" i="7"/>
  <c r="EL83" i="7"/>
  <c r="EH83" i="7"/>
  <c r="EG83" i="7"/>
  <c r="EF83" i="7"/>
  <c r="EA83" i="7"/>
  <c r="DU83" i="7"/>
  <c r="CI83" i="7"/>
  <c r="R83" i="7"/>
  <c r="Q83" i="7"/>
  <c r="GW82" i="7"/>
  <c r="GJ82" i="7"/>
  <c r="GG82" i="7"/>
  <c r="GD82" i="7"/>
  <c r="GC82" i="7"/>
  <c r="GA82" i="7"/>
  <c r="GB82" i="7" s="1"/>
  <c r="FW82" i="7"/>
  <c r="FU82" i="7"/>
  <c r="FO82" i="7"/>
  <c r="FG82" i="7"/>
  <c r="FC82" i="7"/>
  <c r="FE82" i="7" s="1"/>
  <c r="FF82" i="7" s="1"/>
  <c r="FH82" i="7" s="1"/>
  <c r="FI82" i="7" s="1"/>
  <c r="ER82" i="7"/>
  <c r="EP82" i="7"/>
  <c r="EL82" i="7"/>
  <c r="EH82" i="7"/>
  <c r="EG82" i="7"/>
  <c r="EF82" i="7"/>
  <c r="EA82" i="7"/>
  <c r="DU82" i="7"/>
  <c r="CI82" i="7"/>
  <c r="R82" i="7"/>
  <c r="Q82" i="7"/>
  <c r="GJ81" i="7"/>
  <c r="GG81" i="7"/>
  <c r="GD81" i="7"/>
  <c r="GC81" i="7"/>
  <c r="GA81" i="7"/>
  <c r="GB81" i="7" s="1"/>
  <c r="FW81" i="7"/>
  <c r="FU81" i="7"/>
  <c r="FO81" i="7"/>
  <c r="FG81" i="7"/>
  <c r="FC81" i="7"/>
  <c r="FE81" i="7" s="1"/>
  <c r="FF81" i="7" s="1"/>
  <c r="FH81" i="7" s="1"/>
  <c r="FI81" i="7" s="1"/>
  <c r="ER81" i="7"/>
  <c r="EP81" i="7"/>
  <c r="EL81" i="7"/>
  <c r="EH81" i="7"/>
  <c r="EG81" i="7"/>
  <c r="EF81" i="7"/>
  <c r="EA81" i="7"/>
  <c r="DU81" i="7"/>
  <c r="CI81" i="7"/>
  <c r="S81" i="7"/>
  <c r="R81" i="7"/>
  <c r="Q81" i="7"/>
  <c r="GW80" i="7"/>
  <c r="GJ80" i="7"/>
  <c r="GG80" i="7"/>
  <c r="GD80" i="7"/>
  <c r="GC80" i="7"/>
  <c r="GA80" i="7"/>
  <c r="GB80" i="7" s="1"/>
  <c r="FW80" i="7"/>
  <c r="FU80" i="7"/>
  <c r="FO80" i="7"/>
  <c r="FG80" i="7"/>
  <c r="FC80" i="7"/>
  <c r="FE80" i="7" s="1"/>
  <c r="FF80" i="7" s="1"/>
  <c r="FH80" i="7" s="1"/>
  <c r="FI80" i="7" s="1"/>
  <c r="ER80" i="7"/>
  <c r="EP80" i="7"/>
  <c r="EL80" i="7"/>
  <c r="EF80" i="7"/>
  <c r="EA80" i="7"/>
  <c r="DU80" i="7"/>
  <c r="CI80" i="7"/>
  <c r="R80" i="7"/>
  <c r="Q80" i="7"/>
  <c r="GJ79" i="7"/>
  <c r="GG79" i="7"/>
  <c r="GD79" i="7"/>
  <c r="GC79" i="7"/>
  <c r="GA79" i="7"/>
  <c r="GB79" i="7" s="1"/>
  <c r="FW79" i="7"/>
  <c r="FU79" i="7"/>
  <c r="FO79" i="7"/>
  <c r="FG79" i="7"/>
  <c r="FC79" i="7"/>
  <c r="FE79" i="7" s="1"/>
  <c r="FF79" i="7" s="1"/>
  <c r="FH79" i="7" s="1"/>
  <c r="FI79" i="7" s="1"/>
  <c r="FD79" i="7" s="1"/>
  <c r="ER79" i="7"/>
  <c r="EP79" i="7"/>
  <c r="EL79" i="7"/>
  <c r="EH79" i="7"/>
  <c r="EG79" i="7"/>
  <c r="EF79" i="7"/>
  <c r="EA79" i="7"/>
  <c r="DU79" i="7"/>
  <c r="CI79" i="7"/>
  <c r="R79" i="7"/>
  <c r="Q79" i="7"/>
  <c r="GJ78" i="7"/>
  <c r="GG78" i="7"/>
  <c r="GD78" i="7"/>
  <c r="GC78" i="7"/>
  <c r="GA78" i="7"/>
  <c r="GB78" i="7" s="1"/>
  <c r="FW78" i="7"/>
  <c r="FU78" i="7"/>
  <c r="FO78" i="7"/>
  <c r="FG78" i="7"/>
  <c r="FC78" i="7"/>
  <c r="FE78" i="7" s="1"/>
  <c r="FF78" i="7" s="1"/>
  <c r="FH78" i="7" s="1"/>
  <c r="FI78" i="7" s="1"/>
  <c r="ER78" i="7"/>
  <c r="EP78" i="7"/>
  <c r="EL78" i="7"/>
  <c r="EH78" i="7"/>
  <c r="EG78" i="7"/>
  <c r="EF78" i="7"/>
  <c r="EA78" i="7"/>
  <c r="DU78" i="7"/>
  <c r="CI78" i="7"/>
  <c r="S78" i="7"/>
  <c r="R78" i="7"/>
  <c r="Q78" i="7"/>
  <c r="GJ77" i="7"/>
  <c r="GG77" i="7"/>
  <c r="GD77" i="7"/>
  <c r="GC77" i="7"/>
  <c r="GA77" i="7"/>
  <c r="GB77" i="7" s="1"/>
  <c r="FW77" i="7"/>
  <c r="FU77" i="7"/>
  <c r="FO77" i="7"/>
  <c r="FG77" i="7"/>
  <c r="FC77" i="7"/>
  <c r="FE77" i="7" s="1"/>
  <c r="FF77" i="7" s="1"/>
  <c r="FH77" i="7" s="1"/>
  <c r="FI77" i="7" s="1"/>
  <c r="ER77" i="7"/>
  <c r="EP77" i="7"/>
  <c r="EL77" i="7"/>
  <c r="EH77" i="7"/>
  <c r="EG77" i="7"/>
  <c r="EF77" i="7"/>
  <c r="EA77" i="7"/>
  <c r="DU77" i="7"/>
  <c r="CI77" i="7"/>
  <c r="S77" i="7"/>
  <c r="R77" i="7"/>
  <c r="Q77" i="7"/>
  <c r="GJ76" i="7"/>
  <c r="GG76" i="7"/>
  <c r="GD76" i="7"/>
  <c r="GC76" i="7"/>
  <c r="GA76" i="7"/>
  <c r="GB76" i="7" s="1"/>
  <c r="FW76" i="7"/>
  <c r="FU76" i="7"/>
  <c r="FO76" i="7"/>
  <c r="FG76" i="7"/>
  <c r="FC76" i="7"/>
  <c r="FE76" i="7" s="1"/>
  <c r="FF76" i="7" s="1"/>
  <c r="FH76" i="7" s="1"/>
  <c r="FI76" i="7" s="1"/>
  <c r="ER76" i="7"/>
  <c r="EP76" i="7"/>
  <c r="EL76" i="7"/>
  <c r="EH76" i="7"/>
  <c r="EG76" i="7"/>
  <c r="EF76" i="7"/>
  <c r="EA76" i="7"/>
  <c r="DU76" i="7"/>
  <c r="CI76" i="7"/>
  <c r="R76" i="7"/>
  <c r="Q76" i="7"/>
  <c r="GJ75" i="7"/>
  <c r="GG75" i="7"/>
  <c r="GD75" i="7"/>
  <c r="GC75" i="7"/>
  <c r="GB75" i="7"/>
  <c r="GA75" i="7"/>
  <c r="FW75" i="7"/>
  <c r="FU75" i="7"/>
  <c r="FO75" i="7"/>
  <c r="FG75" i="7"/>
  <c r="FC75" i="7"/>
  <c r="FE75" i="7" s="1"/>
  <c r="FF75" i="7" s="1"/>
  <c r="FH75" i="7" s="1"/>
  <c r="FI75" i="7" s="1"/>
  <c r="ER75" i="7"/>
  <c r="EP75" i="7"/>
  <c r="EL75" i="7"/>
  <c r="EH75" i="7"/>
  <c r="EG75" i="7"/>
  <c r="EF75" i="7"/>
  <c r="EA75" i="7"/>
  <c r="DU75" i="7"/>
  <c r="CI75" i="7"/>
  <c r="S75" i="7"/>
  <c r="R75" i="7"/>
  <c r="Q75" i="7"/>
  <c r="GJ74" i="7"/>
  <c r="GG74" i="7"/>
  <c r="GD74" i="7"/>
  <c r="GC74" i="7"/>
  <c r="GA74" i="7"/>
  <c r="GB74" i="7" s="1"/>
  <c r="FU74" i="7"/>
  <c r="FO74" i="7"/>
  <c r="FG74" i="7"/>
  <c r="FE74" i="7"/>
  <c r="FF74" i="7" s="1"/>
  <c r="FH74" i="7" s="1"/>
  <c r="FI74" i="7" s="1"/>
  <c r="FC74" i="7"/>
  <c r="ER74" i="7"/>
  <c r="EP74" i="7"/>
  <c r="EL74" i="7"/>
  <c r="EH74" i="7"/>
  <c r="EG74" i="7"/>
  <c r="EF74" i="7"/>
  <c r="EA74" i="7"/>
  <c r="DU74" i="7"/>
  <c r="CI74" i="7"/>
  <c r="R74" i="7"/>
  <c r="Q74" i="7"/>
  <c r="GG73" i="7"/>
  <c r="GD73" i="7"/>
  <c r="GC73" i="7"/>
  <c r="GA73" i="7"/>
  <c r="GB73" i="7" s="1"/>
  <c r="FW73" i="7"/>
  <c r="FU73" i="7"/>
  <c r="FO73" i="7"/>
  <c r="FG73" i="7"/>
  <c r="FC73" i="7"/>
  <c r="FE73" i="7" s="1"/>
  <c r="FF73" i="7" s="1"/>
  <c r="FH73" i="7" s="1"/>
  <c r="FI73" i="7" s="1"/>
  <c r="ER73" i="7"/>
  <c r="EP73" i="7"/>
  <c r="EL73" i="7"/>
  <c r="EH73" i="7"/>
  <c r="EG73" i="7"/>
  <c r="EF73" i="7"/>
  <c r="EA73" i="7"/>
  <c r="DU73" i="7"/>
  <c r="CI73" i="7"/>
  <c r="S73" i="7"/>
  <c r="R73" i="7"/>
  <c r="Q73" i="7"/>
  <c r="GG72" i="7"/>
  <c r="GD72" i="7"/>
  <c r="GC72" i="7"/>
  <c r="GB72" i="7"/>
  <c r="GA72" i="7"/>
  <c r="FW72" i="7"/>
  <c r="FU72" i="7"/>
  <c r="FO72" i="7"/>
  <c r="FG72" i="7"/>
  <c r="FC72" i="7"/>
  <c r="FE72" i="7" s="1"/>
  <c r="FF72" i="7" s="1"/>
  <c r="FH72" i="7" s="1"/>
  <c r="FI72" i="7" s="1"/>
  <c r="ER72" i="7"/>
  <c r="EP72" i="7"/>
  <c r="EL72" i="7"/>
  <c r="EH72" i="7"/>
  <c r="EG72" i="7"/>
  <c r="EF72" i="7"/>
  <c r="EA72" i="7"/>
  <c r="DU72" i="7"/>
  <c r="CI72" i="7"/>
  <c r="S72" i="7"/>
  <c r="R72" i="7"/>
  <c r="Q72" i="7"/>
  <c r="GW71" i="7"/>
  <c r="GJ71" i="7"/>
  <c r="GG71" i="7"/>
  <c r="GD71" i="7"/>
  <c r="GC71" i="7"/>
  <c r="GA71" i="7"/>
  <c r="GB71" i="7" s="1"/>
  <c r="FW71" i="7"/>
  <c r="FU71" i="7"/>
  <c r="FO71" i="7"/>
  <c r="FG71" i="7"/>
  <c r="FC71" i="7"/>
  <c r="FE71" i="7" s="1"/>
  <c r="FF71" i="7" s="1"/>
  <c r="FH71" i="7" s="1"/>
  <c r="FI71" i="7" s="1"/>
  <c r="ER71" i="7"/>
  <c r="EP71" i="7"/>
  <c r="EL71" i="7"/>
  <c r="EH71" i="7"/>
  <c r="EG71" i="7"/>
  <c r="EF71" i="7"/>
  <c r="EA71" i="7"/>
  <c r="DU71" i="7"/>
  <c r="CI71" i="7"/>
  <c r="S71" i="7"/>
  <c r="R71" i="7"/>
  <c r="Q71" i="7"/>
  <c r="GW70" i="7"/>
  <c r="GJ70" i="7"/>
  <c r="GG70" i="7"/>
  <c r="GD70" i="7"/>
  <c r="GC70" i="7"/>
  <c r="GA70" i="7"/>
  <c r="GB70" i="7" s="1"/>
  <c r="FW70" i="7"/>
  <c r="FU70" i="7"/>
  <c r="FO70" i="7"/>
  <c r="FG70" i="7"/>
  <c r="FC70" i="7"/>
  <c r="FE70" i="7" s="1"/>
  <c r="FF70" i="7" s="1"/>
  <c r="FH70" i="7" s="1"/>
  <c r="FI70" i="7" s="1"/>
  <c r="ER70" i="7"/>
  <c r="EP70" i="7"/>
  <c r="EL70" i="7"/>
  <c r="EH70" i="7"/>
  <c r="EG70" i="7"/>
  <c r="EF70" i="7"/>
  <c r="EA70" i="7"/>
  <c r="DU70" i="7"/>
  <c r="CI70" i="7"/>
  <c r="S70" i="7"/>
  <c r="R70" i="7"/>
  <c r="Q70" i="7"/>
  <c r="GW69" i="7"/>
  <c r="GJ69" i="7"/>
  <c r="GG69" i="7"/>
  <c r="GD69" i="7"/>
  <c r="GC69" i="7"/>
  <c r="GA69" i="7"/>
  <c r="GB69" i="7" s="1"/>
  <c r="FW69" i="7"/>
  <c r="FU69" i="7"/>
  <c r="FO69" i="7"/>
  <c r="FG69" i="7"/>
  <c r="FC69" i="7"/>
  <c r="FE69" i="7" s="1"/>
  <c r="FF69" i="7" s="1"/>
  <c r="FH69" i="7" s="1"/>
  <c r="FI69" i="7" s="1"/>
  <c r="ER69" i="7"/>
  <c r="EP69" i="7"/>
  <c r="EL69" i="7"/>
  <c r="EH69" i="7"/>
  <c r="EG69" i="7"/>
  <c r="EF69" i="7"/>
  <c r="EA69" i="7"/>
  <c r="DU69" i="7"/>
  <c r="CI69" i="7"/>
  <c r="R69" i="7"/>
  <c r="Q69" i="7"/>
  <c r="GW68" i="7"/>
  <c r="GJ68" i="7"/>
  <c r="GG68" i="7"/>
  <c r="GD68" i="7"/>
  <c r="GC68" i="7"/>
  <c r="GA68" i="7"/>
  <c r="GB68" i="7" s="1"/>
  <c r="FW68" i="7"/>
  <c r="FU68" i="7"/>
  <c r="FO68" i="7"/>
  <c r="FG68" i="7"/>
  <c r="FC68" i="7"/>
  <c r="FE68" i="7" s="1"/>
  <c r="FF68" i="7" s="1"/>
  <c r="FH68" i="7" s="1"/>
  <c r="FI68" i="7" s="1"/>
  <c r="ER68" i="7"/>
  <c r="EP68" i="7"/>
  <c r="EL68" i="7"/>
  <c r="EH68" i="7"/>
  <c r="EG68" i="7"/>
  <c r="EF68" i="7"/>
  <c r="EA68" i="7"/>
  <c r="DU68" i="7"/>
  <c r="CI68" i="7"/>
  <c r="R68" i="7"/>
  <c r="Q68" i="7"/>
  <c r="GW67" i="7"/>
  <c r="GJ67" i="7"/>
  <c r="GG67" i="7"/>
  <c r="GD67" i="7"/>
  <c r="GC67" i="7"/>
  <c r="GA67" i="7"/>
  <c r="GB67" i="7" s="1"/>
  <c r="FW67" i="7"/>
  <c r="FU67" i="7"/>
  <c r="FO67" i="7"/>
  <c r="FG67" i="7"/>
  <c r="FC67" i="7"/>
  <c r="FE67" i="7" s="1"/>
  <c r="FF67" i="7" s="1"/>
  <c r="FH67" i="7" s="1"/>
  <c r="FI67" i="7" s="1"/>
  <c r="ER67" i="7"/>
  <c r="EP67" i="7"/>
  <c r="EL67" i="7"/>
  <c r="EH67" i="7"/>
  <c r="EG67" i="7"/>
  <c r="EF67" i="7"/>
  <c r="EA67" i="7"/>
  <c r="DU67" i="7"/>
  <c r="CI67" i="7"/>
  <c r="AG67" i="7"/>
  <c r="S67" i="7"/>
  <c r="R67" i="7"/>
  <c r="Q67" i="7"/>
  <c r="GW66" i="7"/>
  <c r="GJ66" i="7"/>
  <c r="GG66" i="7"/>
  <c r="GD66" i="7"/>
  <c r="GC66" i="7"/>
  <c r="GA66" i="7"/>
  <c r="GB66" i="7" s="1"/>
  <c r="FW66" i="7"/>
  <c r="FU66" i="7"/>
  <c r="FO66" i="7"/>
  <c r="FG66" i="7"/>
  <c r="FC66" i="7"/>
  <c r="FE66" i="7" s="1"/>
  <c r="FF66" i="7" s="1"/>
  <c r="FH66" i="7" s="1"/>
  <c r="FI66" i="7" s="1"/>
  <c r="ER66" i="7"/>
  <c r="EP66" i="7"/>
  <c r="EL66" i="7"/>
  <c r="EH66" i="7"/>
  <c r="EG66" i="7"/>
  <c r="EF66" i="7"/>
  <c r="EA66" i="7"/>
  <c r="DU66" i="7"/>
  <c r="CI66" i="7"/>
  <c r="AG66" i="7"/>
  <c r="R66" i="7"/>
  <c r="Q66" i="7"/>
  <c r="GW65" i="7"/>
  <c r="GJ65" i="7"/>
  <c r="GG65" i="7"/>
  <c r="GD65" i="7"/>
  <c r="GC65" i="7"/>
  <c r="GA65" i="7"/>
  <c r="GB65" i="7" s="1"/>
  <c r="FW65" i="7"/>
  <c r="FU65" i="7"/>
  <c r="FO65" i="7"/>
  <c r="FG65" i="7"/>
  <c r="FC65" i="7"/>
  <c r="FE65" i="7" s="1"/>
  <c r="FF65" i="7" s="1"/>
  <c r="FH65" i="7" s="1"/>
  <c r="FI65" i="7" s="1"/>
  <c r="FD65" i="7" s="1"/>
  <c r="ER65" i="7"/>
  <c r="EP65" i="7"/>
  <c r="EL65" i="7"/>
  <c r="EH65" i="7"/>
  <c r="EG65" i="7"/>
  <c r="EF65" i="7"/>
  <c r="EA65" i="7"/>
  <c r="DU65" i="7"/>
  <c r="CI65" i="7"/>
  <c r="AG65" i="7"/>
  <c r="R65" i="7"/>
  <c r="Q65" i="7"/>
  <c r="GW64" i="7"/>
  <c r="GJ64" i="7"/>
  <c r="GG64" i="7"/>
  <c r="GD64" i="7"/>
  <c r="GC64" i="7"/>
  <c r="GA64" i="7"/>
  <c r="GB64" i="7" s="1"/>
  <c r="FW64" i="7"/>
  <c r="FU64" i="7"/>
  <c r="FO64" i="7"/>
  <c r="FG64" i="7"/>
  <c r="FC64" i="7"/>
  <c r="FE64" i="7" s="1"/>
  <c r="FF64" i="7" s="1"/>
  <c r="FH64" i="7" s="1"/>
  <c r="FI64" i="7" s="1"/>
  <c r="FD64" i="7" s="1"/>
  <c r="ER64" i="7"/>
  <c r="EP64" i="7"/>
  <c r="EL64" i="7"/>
  <c r="EH64" i="7"/>
  <c r="EG64" i="7"/>
  <c r="EF64" i="7"/>
  <c r="EA64" i="7"/>
  <c r="DU64" i="7"/>
  <c r="CI64" i="7"/>
  <c r="AG64" i="7"/>
  <c r="S64" i="7"/>
  <c r="R64" i="7"/>
  <c r="Q64" i="7"/>
  <c r="GW63" i="7"/>
  <c r="GJ63" i="7"/>
  <c r="GG63" i="7"/>
  <c r="GD63" i="7"/>
  <c r="GC63" i="7"/>
  <c r="GA63" i="7"/>
  <c r="GB63" i="7" s="1"/>
  <c r="FW63" i="7"/>
  <c r="FU63" i="7"/>
  <c r="FO63" i="7"/>
  <c r="FG63" i="7"/>
  <c r="FC63" i="7"/>
  <c r="FE63" i="7" s="1"/>
  <c r="FF63" i="7" s="1"/>
  <c r="FH63" i="7" s="1"/>
  <c r="FI63" i="7" s="1"/>
  <c r="ER63" i="7"/>
  <c r="EP63" i="7"/>
  <c r="EL63" i="7"/>
  <c r="EH63" i="7"/>
  <c r="EG63" i="7"/>
  <c r="EF63" i="7"/>
  <c r="EA63" i="7"/>
  <c r="DU63" i="7"/>
  <c r="CI63" i="7"/>
  <c r="AG63" i="7"/>
  <c r="S63" i="7"/>
  <c r="R63" i="7"/>
  <c r="Q63" i="7"/>
  <c r="GW62" i="7"/>
  <c r="GJ62" i="7"/>
  <c r="GG62" i="7"/>
  <c r="GD62" i="7"/>
  <c r="GC62" i="7"/>
  <c r="GA62" i="7"/>
  <c r="GB62" i="7" s="1"/>
  <c r="FW62" i="7"/>
  <c r="FU62" i="7"/>
  <c r="FO62" i="7"/>
  <c r="FG62" i="7"/>
  <c r="FC62" i="7"/>
  <c r="FE62" i="7" s="1"/>
  <c r="FF62" i="7" s="1"/>
  <c r="FH62" i="7" s="1"/>
  <c r="FI62" i="7" s="1"/>
  <c r="ER62" i="7"/>
  <c r="EP62" i="7"/>
  <c r="EL62" i="7"/>
  <c r="EH62" i="7"/>
  <c r="EG62" i="7"/>
  <c r="EF62" i="7"/>
  <c r="EA62" i="7"/>
  <c r="DU62" i="7"/>
  <c r="CI62" i="7"/>
  <c r="AG62" i="7"/>
  <c r="S62" i="7"/>
  <c r="R62" i="7"/>
  <c r="Q62" i="7"/>
  <c r="GW61" i="7"/>
  <c r="GJ61" i="7"/>
  <c r="GG61" i="7"/>
  <c r="GA61" i="7"/>
  <c r="GB61" i="7" s="1"/>
  <c r="FW61" i="7"/>
  <c r="FU61" i="7"/>
  <c r="FG61" i="7"/>
  <c r="FE61" i="7"/>
  <c r="FF61" i="7" s="1"/>
  <c r="FH61" i="7" s="1"/>
  <c r="FI61" i="7" s="1"/>
  <c r="FC61" i="7"/>
  <c r="ER61" i="7"/>
  <c r="EP61" i="7"/>
  <c r="EL61" i="7"/>
  <c r="EH61" i="7"/>
  <c r="EG61" i="7"/>
  <c r="EF61" i="7"/>
  <c r="EA61" i="7"/>
  <c r="DU61" i="7"/>
  <c r="CI61" i="7"/>
  <c r="AG61" i="7"/>
  <c r="R61" i="7"/>
  <c r="Q61" i="7"/>
  <c r="GW60" i="7"/>
  <c r="GJ60" i="7"/>
  <c r="GG60" i="7"/>
  <c r="GD60" i="7"/>
  <c r="GC60" i="7"/>
  <c r="GA60" i="7"/>
  <c r="GB60" i="7" s="1"/>
  <c r="FW60" i="7"/>
  <c r="FU60" i="7"/>
  <c r="FO60" i="7"/>
  <c r="FG60" i="7"/>
  <c r="FE60" i="7"/>
  <c r="FF60" i="7" s="1"/>
  <c r="FH60" i="7" s="1"/>
  <c r="FI60" i="7" s="1"/>
  <c r="FC60" i="7"/>
  <c r="ER60" i="7"/>
  <c r="EP60" i="7"/>
  <c r="EL60" i="7"/>
  <c r="EH60" i="7"/>
  <c r="EG60" i="7"/>
  <c r="EF60" i="7"/>
  <c r="EA60" i="7"/>
  <c r="DU60" i="7"/>
  <c r="CI60" i="7"/>
  <c r="AG60" i="7"/>
  <c r="R60" i="7"/>
  <c r="Q60" i="7"/>
  <c r="GW59" i="7"/>
  <c r="GJ59" i="7"/>
  <c r="GG59" i="7"/>
  <c r="GD59" i="7"/>
  <c r="GC59" i="7"/>
  <c r="GA59" i="7"/>
  <c r="GB59" i="7" s="1"/>
  <c r="FW59" i="7"/>
  <c r="FU59" i="7"/>
  <c r="FO59" i="7"/>
  <c r="FG59" i="7"/>
  <c r="FE59" i="7"/>
  <c r="FF59" i="7" s="1"/>
  <c r="FH59" i="7" s="1"/>
  <c r="FI59" i="7" s="1"/>
  <c r="FC59" i="7"/>
  <c r="ER59" i="7"/>
  <c r="EP59" i="7"/>
  <c r="EL59" i="7"/>
  <c r="EH59" i="7"/>
  <c r="EG59" i="7"/>
  <c r="EF59" i="7"/>
  <c r="EA59" i="7"/>
  <c r="DU59" i="7"/>
  <c r="CI59" i="7"/>
  <c r="AG59" i="7"/>
  <c r="R59" i="7"/>
  <c r="Q59" i="7"/>
  <c r="GW58" i="7"/>
  <c r="GJ58" i="7"/>
  <c r="GG58" i="7"/>
  <c r="GD58" i="7"/>
  <c r="GC58" i="7"/>
  <c r="GA58" i="7"/>
  <c r="GB58" i="7" s="1"/>
  <c r="FW58" i="7"/>
  <c r="FU58" i="7"/>
  <c r="FO58" i="7"/>
  <c r="FG58" i="7"/>
  <c r="FC58" i="7"/>
  <c r="FE58" i="7" s="1"/>
  <c r="FF58" i="7" s="1"/>
  <c r="FH58" i="7" s="1"/>
  <c r="FI58" i="7" s="1"/>
  <c r="ER58" i="7"/>
  <c r="EP58" i="7"/>
  <c r="EL58" i="7"/>
  <c r="EH58" i="7"/>
  <c r="EG58" i="7"/>
  <c r="EF58" i="7"/>
  <c r="EA58" i="7"/>
  <c r="DU58" i="7"/>
  <c r="CI58" i="7"/>
  <c r="AG58" i="7"/>
  <c r="S58" i="7"/>
  <c r="R58" i="7"/>
  <c r="Q58" i="7"/>
  <c r="GW57" i="7"/>
  <c r="GJ57" i="7"/>
  <c r="GG57" i="7"/>
  <c r="GD57" i="7"/>
  <c r="GC57" i="7"/>
  <c r="GA57" i="7"/>
  <c r="GB57" i="7" s="1"/>
  <c r="FW57" i="7"/>
  <c r="FU57" i="7"/>
  <c r="FO57" i="7"/>
  <c r="FG57" i="7"/>
  <c r="FE57" i="7"/>
  <c r="FF57" i="7" s="1"/>
  <c r="FH57" i="7" s="1"/>
  <c r="FI57" i="7" s="1"/>
  <c r="FC57" i="7"/>
  <c r="ER57" i="7"/>
  <c r="EP57" i="7"/>
  <c r="EL57" i="7"/>
  <c r="EH57" i="7"/>
  <c r="EG57" i="7"/>
  <c r="EF57" i="7"/>
  <c r="EA57" i="7"/>
  <c r="DU57" i="7"/>
  <c r="CI57" i="7"/>
  <c r="AG57" i="7"/>
  <c r="S57" i="7"/>
  <c r="R57" i="7"/>
  <c r="Q57" i="7"/>
  <c r="GW56" i="7"/>
  <c r="GJ56" i="7"/>
  <c r="GG56" i="7"/>
  <c r="GD56" i="7"/>
  <c r="GC56" i="7"/>
  <c r="GA56" i="7"/>
  <c r="GB56" i="7" s="1"/>
  <c r="FW56" i="7"/>
  <c r="FU56" i="7"/>
  <c r="FO56" i="7"/>
  <c r="FG56" i="7"/>
  <c r="FC56" i="7"/>
  <c r="FE56" i="7" s="1"/>
  <c r="FF56" i="7" s="1"/>
  <c r="FH56" i="7" s="1"/>
  <c r="FI56" i="7" s="1"/>
  <c r="ER56" i="7"/>
  <c r="EP56" i="7"/>
  <c r="EL56" i="7"/>
  <c r="EH56" i="7"/>
  <c r="EG56" i="7"/>
  <c r="EF56" i="7"/>
  <c r="EA56" i="7"/>
  <c r="DU56" i="7"/>
  <c r="CI56" i="7"/>
  <c r="AG56" i="7"/>
  <c r="R56" i="7"/>
  <c r="Q56" i="7"/>
  <c r="GJ55" i="7"/>
  <c r="GG55" i="7"/>
  <c r="GD55" i="7"/>
  <c r="GC55" i="7"/>
  <c r="GA55" i="7"/>
  <c r="GB55" i="7" s="1"/>
  <c r="FW55" i="7"/>
  <c r="FU55" i="7"/>
  <c r="FO55" i="7"/>
  <c r="FG55" i="7"/>
  <c r="FC55" i="7"/>
  <c r="FE55" i="7" s="1"/>
  <c r="FF55" i="7" s="1"/>
  <c r="FH55" i="7" s="1"/>
  <c r="FI55" i="7" s="1"/>
  <c r="ER55" i="7"/>
  <c r="EP55" i="7"/>
  <c r="EL55" i="7"/>
  <c r="EH55" i="7"/>
  <c r="EG55" i="7"/>
  <c r="EF55" i="7"/>
  <c r="EA55" i="7"/>
  <c r="DU55" i="7"/>
  <c r="CI55" i="7"/>
  <c r="AG55" i="7"/>
  <c r="S55" i="7"/>
  <c r="R55" i="7"/>
  <c r="Q55" i="7"/>
  <c r="GW54" i="7"/>
  <c r="GJ54" i="7"/>
  <c r="GG54" i="7"/>
  <c r="GD54" i="7"/>
  <c r="GC54" i="7"/>
  <c r="GA54" i="7"/>
  <c r="GB54" i="7" s="1"/>
  <c r="FW54" i="7"/>
  <c r="FU54" i="7"/>
  <c r="FO54" i="7"/>
  <c r="FG54" i="7"/>
  <c r="FC54" i="7"/>
  <c r="FE54" i="7" s="1"/>
  <c r="FF54" i="7" s="1"/>
  <c r="FH54" i="7" s="1"/>
  <c r="FI54" i="7" s="1"/>
  <c r="ER54" i="7"/>
  <c r="EP54" i="7"/>
  <c r="EL54" i="7"/>
  <c r="EH54" i="7"/>
  <c r="EG54" i="7"/>
  <c r="EF54" i="7"/>
  <c r="EA54" i="7"/>
  <c r="DU54" i="7"/>
  <c r="CI54" i="7"/>
  <c r="AG54" i="7"/>
  <c r="R54" i="7"/>
  <c r="Q54" i="7"/>
  <c r="GW53" i="7"/>
  <c r="GJ53" i="7"/>
  <c r="GG53" i="7"/>
  <c r="GD53" i="7"/>
  <c r="GC53" i="7"/>
  <c r="GA53" i="7"/>
  <c r="GB53" i="7" s="1"/>
  <c r="FW53" i="7"/>
  <c r="FU53" i="7"/>
  <c r="FO53" i="7"/>
  <c r="FG53" i="7"/>
  <c r="FC53" i="7"/>
  <c r="FE53" i="7" s="1"/>
  <c r="FF53" i="7" s="1"/>
  <c r="FH53" i="7" s="1"/>
  <c r="FI53" i="7" s="1"/>
  <c r="ER53" i="7"/>
  <c r="EP53" i="7"/>
  <c r="EL53" i="7"/>
  <c r="EH53" i="7"/>
  <c r="EG53" i="7"/>
  <c r="EF53" i="7"/>
  <c r="EA53" i="7"/>
  <c r="DU53" i="7"/>
  <c r="CI53" i="7"/>
  <c r="AG53" i="7"/>
  <c r="S53" i="7"/>
  <c r="R53" i="7"/>
  <c r="Q53" i="7"/>
  <c r="GW52" i="7"/>
  <c r="GJ52" i="7"/>
  <c r="GG52" i="7"/>
  <c r="GD52" i="7"/>
  <c r="GC52" i="7"/>
  <c r="GA52" i="7"/>
  <c r="GB52" i="7" s="1"/>
  <c r="FW52" i="7"/>
  <c r="FU52" i="7"/>
  <c r="FO52" i="7"/>
  <c r="FG52" i="7"/>
  <c r="FC52" i="7"/>
  <c r="FE52" i="7" s="1"/>
  <c r="FF52" i="7" s="1"/>
  <c r="FH52" i="7" s="1"/>
  <c r="FI52" i="7" s="1"/>
  <c r="FD52" i="7" s="1"/>
  <c r="ER52" i="7"/>
  <c r="EP52" i="7"/>
  <c r="EL52" i="7"/>
  <c r="EH52" i="7"/>
  <c r="EG52" i="7"/>
  <c r="EF52" i="7"/>
  <c r="EA52" i="7"/>
  <c r="DU52" i="7"/>
  <c r="CI52" i="7"/>
  <c r="AG52" i="7"/>
  <c r="R52" i="7"/>
  <c r="Q52" i="7"/>
  <c r="GW51" i="7"/>
  <c r="GJ51" i="7"/>
  <c r="GG51" i="7"/>
  <c r="GD51" i="7"/>
  <c r="GC51" i="7"/>
  <c r="GA51" i="7"/>
  <c r="GB51" i="7" s="1"/>
  <c r="FW51" i="7"/>
  <c r="FU51" i="7"/>
  <c r="FO51" i="7"/>
  <c r="FG51" i="7"/>
  <c r="FC51" i="7"/>
  <c r="FE51" i="7" s="1"/>
  <c r="FF51" i="7" s="1"/>
  <c r="FH51" i="7" s="1"/>
  <c r="FI51" i="7" s="1"/>
  <c r="ER51" i="7"/>
  <c r="EP51" i="7"/>
  <c r="EL51" i="7"/>
  <c r="EH51" i="7"/>
  <c r="EG51" i="7"/>
  <c r="EF51" i="7"/>
  <c r="EA51" i="7"/>
  <c r="DU51" i="7"/>
  <c r="CI51" i="7"/>
  <c r="AG51" i="7"/>
  <c r="R51" i="7"/>
  <c r="Q51" i="7"/>
  <c r="GW50" i="7"/>
  <c r="GJ50" i="7"/>
  <c r="GG50" i="7"/>
  <c r="GD50" i="7"/>
  <c r="GC50" i="7"/>
  <c r="GA50" i="7"/>
  <c r="GB50" i="7" s="1"/>
  <c r="FW50" i="7"/>
  <c r="FU50" i="7"/>
  <c r="FO50" i="7"/>
  <c r="FG50" i="7"/>
  <c r="FC50" i="7"/>
  <c r="FE50" i="7" s="1"/>
  <c r="FF50" i="7" s="1"/>
  <c r="FH50" i="7" s="1"/>
  <c r="FI50" i="7" s="1"/>
  <c r="ER50" i="7"/>
  <c r="EP50" i="7"/>
  <c r="EL50" i="7"/>
  <c r="EH50" i="7"/>
  <c r="EG50" i="7"/>
  <c r="EF50" i="7"/>
  <c r="EA50" i="7"/>
  <c r="DU50" i="7"/>
  <c r="CI50" i="7"/>
  <c r="AG50" i="7"/>
  <c r="S50" i="7"/>
  <c r="R50" i="7"/>
  <c r="Q50" i="7"/>
  <c r="GW49" i="7"/>
  <c r="GJ49" i="7"/>
  <c r="GG49" i="7"/>
  <c r="GD49" i="7"/>
  <c r="GC49" i="7"/>
  <c r="GA49" i="7"/>
  <c r="GB49" i="7" s="1"/>
  <c r="FW49" i="7"/>
  <c r="FU49" i="7"/>
  <c r="FO49" i="7"/>
  <c r="FG49" i="7"/>
  <c r="FC49" i="7"/>
  <c r="FE49" i="7" s="1"/>
  <c r="FF49" i="7" s="1"/>
  <c r="FH49" i="7" s="1"/>
  <c r="FI49" i="7" s="1"/>
  <c r="FD49" i="7" s="1"/>
  <c r="ER49" i="7"/>
  <c r="EP49" i="7"/>
  <c r="EL49" i="7"/>
  <c r="EH49" i="7"/>
  <c r="EG49" i="7"/>
  <c r="EF49" i="7"/>
  <c r="EA49" i="7"/>
  <c r="DU49" i="7"/>
  <c r="CI49" i="7"/>
  <c r="AG49" i="7"/>
  <c r="R49" i="7"/>
  <c r="Q49" i="7"/>
  <c r="GW48" i="7"/>
  <c r="GJ48" i="7"/>
  <c r="GG48" i="7"/>
  <c r="GD48" i="7"/>
  <c r="GC48" i="7"/>
  <c r="GA48" i="7"/>
  <c r="GB48" i="7" s="1"/>
  <c r="FW48" i="7"/>
  <c r="FU48" i="7"/>
  <c r="FO48" i="7"/>
  <c r="FG48" i="7"/>
  <c r="FC48" i="7"/>
  <c r="FE48" i="7" s="1"/>
  <c r="FF48" i="7" s="1"/>
  <c r="FH48" i="7" s="1"/>
  <c r="FI48" i="7" s="1"/>
  <c r="ER48" i="7"/>
  <c r="EP48" i="7"/>
  <c r="EL48" i="7"/>
  <c r="EH48" i="7"/>
  <c r="EG48" i="7"/>
  <c r="EF48" i="7"/>
  <c r="EA48" i="7"/>
  <c r="DU48" i="7"/>
  <c r="CI48" i="7"/>
  <c r="AG48" i="7"/>
  <c r="S48" i="7"/>
  <c r="R48" i="7"/>
  <c r="Q48" i="7"/>
  <c r="GW47" i="7"/>
  <c r="GJ47" i="7"/>
  <c r="GG47" i="7"/>
  <c r="GD47" i="7"/>
  <c r="GC47" i="7"/>
  <c r="GB47" i="7"/>
  <c r="GA47" i="7"/>
  <c r="FW47" i="7"/>
  <c r="FU47" i="7"/>
  <c r="FO47" i="7"/>
  <c r="FG47" i="7"/>
  <c r="FC47" i="7"/>
  <c r="FE47" i="7" s="1"/>
  <c r="FF47" i="7" s="1"/>
  <c r="FH47" i="7" s="1"/>
  <c r="FI47" i="7" s="1"/>
  <c r="ER47" i="7"/>
  <c r="EP47" i="7"/>
  <c r="EL47" i="7"/>
  <c r="EH47" i="7"/>
  <c r="EG47" i="7"/>
  <c r="EF47" i="7"/>
  <c r="EA47" i="7"/>
  <c r="DU47" i="7"/>
  <c r="CI47" i="7"/>
  <c r="AG47" i="7"/>
  <c r="R47" i="7"/>
  <c r="Q47" i="7"/>
  <c r="GW46" i="7"/>
  <c r="GJ46" i="7"/>
  <c r="GG46" i="7"/>
  <c r="GD46" i="7"/>
  <c r="GC46" i="7"/>
  <c r="GA46" i="7"/>
  <c r="GB46" i="7" s="1"/>
  <c r="FW46" i="7"/>
  <c r="FU46" i="7"/>
  <c r="FO46" i="7"/>
  <c r="FG46" i="7"/>
  <c r="FC46" i="7"/>
  <c r="FE46" i="7" s="1"/>
  <c r="FF46" i="7" s="1"/>
  <c r="FH46" i="7" s="1"/>
  <c r="FI46" i="7" s="1"/>
  <c r="ER46" i="7"/>
  <c r="EP46" i="7"/>
  <c r="EL46" i="7"/>
  <c r="EH46" i="7"/>
  <c r="EG46" i="7"/>
  <c r="EA46" i="7"/>
  <c r="DU46" i="7"/>
  <c r="CI46" i="7"/>
  <c r="AG46" i="7"/>
  <c r="S46" i="7"/>
  <c r="R46" i="7"/>
  <c r="Q46" i="7"/>
  <c r="GW45" i="7"/>
  <c r="GJ45" i="7"/>
  <c r="GG45" i="7"/>
  <c r="GD45" i="7"/>
  <c r="GC45" i="7"/>
  <c r="GA45" i="7"/>
  <c r="GB45" i="7" s="1"/>
  <c r="FW45" i="7"/>
  <c r="FU45" i="7"/>
  <c r="FO45" i="7"/>
  <c r="FG45" i="7"/>
  <c r="FC45" i="7"/>
  <c r="FE45" i="7" s="1"/>
  <c r="FF45" i="7" s="1"/>
  <c r="FH45" i="7" s="1"/>
  <c r="FI45" i="7" s="1"/>
  <c r="ER45" i="7"/>
  <c r="EP45" i="7"/>
  <c r="EH45" i="7"/>
  <c r="EG45" i="7"/>
  <c r="EA45" i="7"/>
  <c r="CI45" i="7"/>
  <c r="AG45" i="7"/>
  <c r="R45" i="7"/>
  <c r="Q45" i="7"/>
  <c r="GW44" i="7"/>
  <c r="GJ44" i="7"/>
  <c r="GG44" i="7"/>
  <c r="GD44" i="7"/>
  <c r="GC44" i="7"/>
  <c r="GA44" i="7"/>
  <c r="GB44" i="7" s="1"/>
  <c r="FW44" i="7"/>
  <c r="FU44" i="7"/>
  <c r="FO44" i="7"/>
  <c r="FG44" i="7"/>
  <c r="FC44" i="7"/>
  <c r="FE44" i="7" s="1"/>
  <c r="FF44" i="7" s="1"/>
  <c r="FH44" i="7" s="1"/>
  <c r="FI44" i="7" s="1"/>
  <c r="ER44" i="7"/>
  <c r="EP44" i="7"/>
  <c r="EH44" i="7"/>
  <c r="EG44" i="7"/>
  <c r="CI44" i="7"/>
  <c r="AG44" i="7"/>
  <c r="S44" i="7"/>
  <c r="R44" i="7"/>
  <c r="Q44" i="7"/>
  <c r="GW43" i="7"/>
  <c r="GJ43" i="7"/>
  <c r="GG43" i="7"/>
  <c r="GD43" i="7"/>
  <c r="GC43" i="7"/>
  <c r="GA43" i="7"/>
  <c r="GB43" i="7" s="1"/>
  <c r="FW43" i="7"/>
  <c r="FU43" i="7"/>
  <c r="FO43" i="7"/>
  <c r="FG43" i="7"/>
  <c r="FC43" i="7"/>
  <c r="FE43" i="7" s="1"/>
  <c r="FF43" i="7" s="1"/>
  <c r="FH43" i="7" s="1"/>
  <c r="FI43" i="7" s="1"/>
  <c r="ER43" i="7"/>
  <c r="EP43" i="7"/>
  <c r="EH43" i="7"/>
  <c r="EG43" i="7"/>
  <c r="EA43" i="7"/>
  <c r="CI43" i="7"/>
  <c r="AG43" i="7"/>
  <c r="S43" i="7"/>
  <c r="R43" i="7"/>
  <c r="Q43" i="7"/>
  <c r="GW42" i="7"/>
  <c r="GJ42" i="7"/>
  <c r="GG42" i="7"/>
  <c r="GD42" i="7"/>
  <c r="GC42" i="7"/>
  <c r="GA42" i="7"/>
  <c r="GB42" i="7" s="1"/>
  <c r="FW42" i="7"/>
  <c r="FU42" i="7"/>
  <c r="FO42" i="7"/>
  <c r="FG42" i="7"/>
  <c r="FC42" i="7"/>
  <c r="FE42" i="7" s="1"/>
  <c r="FF42" i="7" s="1"/>
  <c r="FH42" i="7" s="1"/>
  <c r="FI42" i="7" s="1"/>
  <c r="FD42" i="7" s="1"/>
  <c r="ER42" i="7"/>
  <c r="EP42" i="7"/>
  <c r="EL42" i="7"/>
  <c r="EH42" i="7"/>
  <c r="EG42" i="7"/>
  <c r="EF42" i="7"/>
  <c r="EA42" i="7"/>
  <c r="DU42" i="7"/>
  <c r="CI42" i="7"/>
  <c r="R42" i="7"/>
  <c r="Q42" i="7"/>
  <c r="GW41" i="7"/>
  <c r="GJ41" i="7"/>
  <c r="GG41" i="7"/>
  <c r="GA41" i="7"/>
  <c r="GB41" i="7" s="1"/>
  <c r="FW41" i="7"/>
  <c r="FU41" i="7"/>
  <c r="FO41" i="7"/>
  <c r="FG41" i="7"/>
  <c r="FC41" i="7"/>
  <c r="FE41" i="7" s="1"/>
  <c r="FF41" i="7" s="1"/>
  <c r="FH41" i="7" s="1"/>
  <c r="FI41" i="7" s="1"/>
  <c r="ER41" i="7"/>
  <c r="EP41" i="7"/>
  <c r="EL41" i="7"/>
  <c r="EH41" i="7"/>
  <c r="EG41" i="7"/>
  <c r="EF41" i="7"/>
  <c r="EA41" i="7"/>
  <c r="DU41" i="7"/>
  <c r="CI41" i="7"/>
  <c r="R41" i="7"/>
  <c r="Q41" i="7"/>
  <c r="GW40" i="7"/>
  <c r="GJ40" i="7"/>
  <c r="GG40" i="7"/>
  <c r="GD40" i="7"/>
  <c r="GC40" i="7"/>
  <c r="GA40" i="7"/>
  <c r="GB40" i="7" s="1"/>
  <c r="FW40" i="7"/>
  <c r="FU40" i="7"/>
  <c r="FO40" i="7"/>
  <c r="FG40" i="7"/>
  <c r="FC40" i="7"/>
  <c r="FE40" i="7" s="1"/>
  <c r="FF40" i="7" s="1"/>
  <c r="FH40" i="7" s="1"/>
  <c r="FI40" i="7" s="1"/>
  <c r="ER40" i="7"/>
  <c r="EP40" i="7"/>
  <c r="EL40" i="7"/>
  <c r="EH40" i="7"/>
  <c r="EG40" i="7"/>
  <c r="EF40" i="7"/>
  <c r="EA40" i="7"/>
  <c r="DU40" i="7"/>
  <c r="CI40" i="7"/>
  <c r="R40" i="7"/>
  <c r="Q40" i="7"/>
  <c r="GW39" i="7"/>
  <c r="GJ39" i="7"/>
  <c r="GG39" i="7"/>
  <c r="GD39" i="7"/>
  <c r="GC39" i="7"/>
  <c r="GB39" i="7"/>
  <c r="GA39" i="7"/>
  <c r="FW39" i="7"/>
  <c r="FU39" i="7"/>
  <c r="FO39" i="7"/>
  <c r="FG39" i="7"/>
  <c r="FC39" i="7"/>
  <c r="FE39" i="7" s="1"/>
  <c r="FF39" i="7" s="1"/>
  <c r="FH39" i="7" s="1"/>
  <c r="FI39" i="7" s="1"/>
  <c r="ER39" i="7"/>
  <c r="EP39" i="7"/>
  <c r="EL39" i="7"/>
  <c r="EH39" i="7"/>
  <c r="EG39" i="7"/>
  <c r="EF39" i="7"/>
  <c r="EA39" i="7"/>
  <c r="DU39" i="7"/>
  <c r="CI39" i="7"/>
  <c r="S39" i="7"/>
  <c r="R39" i="7"/>
  <c r="Q39" i="7"/>
  <c r="GW38" i="7"/>
  <c r="GJ38" i="7"/>
  <c r="GG38" i="7"/>
  <c r="GA38" i="7"/>
  <c r="GB38" i="7" s="1"/>
  <c r="FW38" i="7"/>
  <c r="FU38" i="7"/>
  <c r="FO38" i="7"/>
  <c r="FG38" i="7"/>
  <c r="FE38" i="7"/>
  <c r="FF38" i="7" s="1"/>
  <c r="FH38" i="7" s="1"/>
  <c r="FI38" i="7" s="1"/>
  <c r="FD38" i="7" s="1"/>
  <c r="FC38" i="7"/>
  <c r="ER38" i="7"/>
  <c r="EP38" i="7"/>
  <c r="EL38" i="7"/>
  <c r="EH38" i="7"/>
  <c r="EG38" i="7"/>
  <c r="EF38" i="7"/>
  <c r="EA38" i="7"/>
  <c r="DU38" i="7"/>
  <c r="CI38" i="7"/>
  <c r="S38" i="7"/>
  <c r="R38" i="7"/>
  <c r="Q38" i="7"/>
  <c r="GW37" i="7"/>
  <c r="GJ37" i="7"/>
  <c r="GG37" i="7"/>
  <c r="GD37" i="7"/>
  <c r="GC37" i="7"/>
  <c r="GB37" i="7"/>
  <c r="GA37" i="7"/>
  <c r="FW37" i="7"/>
  <c r="FU37" i="7"/>
  <c r="FO37" i="7"/>
  <c r="FG37" i="7"/>
  <c r="FC37" i="7"/>
  <c r="FE37" i="7" s="1"/>
  <c r="FF37" i="7" s="1"/>
  <c r="FH37" i="7" s="1"/>
  <c r="FI37" i="7" s="1"/>
  <c r="ER37" i="7"/>
  <c r="EP37" i="7"/>
  <c r="EL37" i="7"/>
  <c r="EH37" i="7"/>
  <c r="EG37" i="7"/>
  <c r="EF37" i="7"/>
  <c r="EA37" i="7"/>
  <c r="DU37" i="7"/>
  <c r="CI37" i="7"/>
  <c r="R37" i="7"/>
  <c r="Q37" i="7"/>
  <c r="GW36" i="7"/>
  <c r="GJ36" i="7"/>
  <c r="GG36" i="7"/>
  <c r="GD36" i="7"/>
  <c r="GC36" i="7"/>
  <c r="GA36" i="7"/>
  <c r="GB36" i="7" s="1"/>
  <c r="FW36" i="7"/>
  <c r="FU36" i="7"/>
  <c r="FO36" i="7"/>
  <c r="FG36" i="7"/>
  <c r="FC36" i="7"/>
  <c r="FE36" i="7" s="1"/>
  <c r="FF36" i="7" s="1"/>
  <c r="FH36" i="7" s="1"/>
  <c r="FI36" i="7" s="1"/>
  <c r="ER36" i="7"/>
  <c r="EP36" i="7"/>
  <c r="EL36" i="7"/>
  <c r="EH36" i="7"/>
  <c r="EG36" i="7"/>
  <c r="EF36" i="7"/>
  <c r="EA36" i="7"/>
  <c r="DU36" i="7"/>
  <c r="CI36" i="7"/>
  <c r="S36" i="7"/>
  <c r="R36" i="7"/>
  <c r="Q36" i="7"/>
  <c r="GW35" i="7"/>
  <c r="GJ35" i="7"/>
  <c r="GG35" i="7"/>
  <c r="GD35" i="7"/>
  <c r="GC35" i="7"/>
  <c r="GA35" i="7"/>
  <c r="GB35" i="7" s="1"/>
  <c r="FW35" i="7"/>
  <c r="FU35" i="7"/>
  <c r="FO35" i="7"/>
  <c r="FG35" i="7"/>
  <c r="FC35" i="7"/>
  <c r="FE35" i="7" s="1"/>
  <c r="FF35" i="7" s="1"/>
  <c r="FH35" i="7" s="1"/>
  <c r="FI35" i="7" s="1"/>
  <c r="ER35" i="7"/>
  <c r="EP35" i="7"/>
  <c r="EL35" i="7"/>
  <c r="EH35" i="7"/>
  <c r="EG35" i="7"/>
  <c r="EF35" i="7"/>
  <c r="EA35" i="7"/>
  <c r="DU35" i="7"/>
  <c r="CI35" i="7"/>
  <c r="S35" i="7"/>
  <c r="R35" i="7"/>
  <c r="Q35" i="7"/>
  <c r="GW34" i="7"/>
  <c r="GJ34" i="7"/>
  <c r="GG34" i="7"/>
  <c r="GD34" i="7"/>
  <c r="GC34" i="7"/>
  <c r="GA34" i="7"/>
  <c r="GB34" i="7" s="1"/>
  <c r="FW34" i="7"/>
  <c r="FU34" i="7"/>
  <c r="FO34" i="7"/>
  <c r="FG34" i="7"/>
  <c r="FC34" i="7"/>
  <c r="FE34" i="7" s="1"/>
  <c r="FF34" i="7" s="1"/>
  <c r="FH34" i="7" s="1"/>
  <c r="FI34" i="7" s="1"/>
  <c r="FD34" i="7" s="1"/>
  <c r="ER34" i="7"/>
  <c r="EP34" i="7"/>
  <c r="EL34" i="7"/>
  <c r="EH34" i="7"/>
  <c r="EG34" i="7"/>
  <c r="EF34" i="7"/>
  <c r="EA34" i="7"/>
  <c r="DU34" i="7"/>
  <c r="CI34" i="7"/>
  <c r="S34" i="7"/>
  <c r="R34" i="7"/>
  <c r="Q34" i="7"/>
  <c r="GW33" i="7"/>
  <c r="GJ33" i="7"/>
  <c r="GG33" i="7"/>
  <c r="GA33" i="7"/>
  <c r="GB33" i="7" s="1"/>
  <c r="FW33" i="7"/>
  <c r="FU33" i="7"/>
  <c r="FO33" i="7"/>
  <c r="FG33" i="7"/>
  <c r="FD33" i="7" s="1"/>
  <c r="FC33" i="7"/>
  <c r="FE33" i="7" s="1"/>
  <c r="FF33" i="7" s="1"/>
  <c r="FH33" i="7" s="1"/>
  <c r="FI33" i="7" s="1"/>
  <c r="ER33" i="7"/>
  <c r="EP33" i="7"/>
  <c r="EL33" i="7"/>
  <c r="EH33" i="7"/>
  <c r="EG33" i="7"/>
  <c r="EF33" i="7"/>
  <c r="EA33" i="7"/>
  <c r="DU33" i="7"/>
  <c r="CI33" i="7"/>
  <c r="S33" i="7"/>
  <c r="R33" i="7"/>
  <c r="Q33" i="7"/>
  <c r="GW32" i="7"/>
  <c r="GJ32" i="7"/>
  <c r="GG32" i="7"/>
  <c r="GA32" i="7"/>
  <c r="GB32" i="7" s="1"/>
  <c r="FW32" i="7"/>
  <c r="FU32" i="7"/>
  <c r="FO32" i="7"/>
  <c r="FG32" i="7"/>
  <c r="FE32" i="7"/>
  <c r="FF32" i="7" s="1"/>
  <c r="FH32" i="7" s="1"/>
  <c r="FI32" i="7" s="1"/>
  <c r="FC32" i="7"/>
  <c r="ER32" i="7"/>
  <c r="EP32" i="7"/>
  <c r="EL32" i="7"/>
  <c r="EH32" i="7"/>
  <c r="EG32" i="7"/>
  <c r="EF32" i="7"/>
  <c r="EA32" i="7"/>
  <c r="DU32" i="7"/>
  <c r="CI32" i="7"/>
  <c r="R32" i="7"/>
  <c r="Q32" i="7"/>
  <c r="GW31" i="7"/>
  <c r="GJ31" i="7"/>
  <c r="GG31" i="7"/>
  <c r="GD31" i="7"/>
  <c r="GC31" i="7"/>
  <c r="GA31" i="7"/>
  <c r="GB31" i="7" s="1"/>
  <c r="FW31" i="7"/>
  <c r="FU31" i="7"/>
  <c r="FO31" i="7"/>
  <c r="FG31" i="7"/>
  <c r="FC31" i="7"/>
  <c r="FE31" i="7" s="1"/>
  <c r="FF31" i="7" s="1"/>
  <c r="FH31" i="7" s="1"/>
  <c r="FI31" i="7" s="1"/>
  <c r="ER31" i="7"/>
  <c r="EP31" i="7"/>
  <c r="EL31" i="7"/>
  <c r="EH31" i="7"/>
  <c r="EG31" i="7"/>
  <c r="EF31" i="7"/>
  <c r="EA31" i="7"/>
  <c r="DU31" i="7"/>
  <c r="CI31" i="7"/>
  <c r="R31" i="7"/>
  <c r="Q31" i="7"/>
  <c r="GW30" i="7"/>
  <c r="GJ30" i="7"/>
  <c r="GG30" i="7"/>
  <c r="GD30" i="7"/>
  <c r="GC30" i="7"/>
  <c r="GA30" i="7"/>
  <c r="GB30" i="7" s="1"/>
  <c r="FW30" i="7"/>
  <c r="FU30" i="7"/>
  <c r="FO30" i="7"/>
  <c r="FG30" i="7"/>
  <c r="FC30" i="7"/>
  <c r="FE30" i="7" s="1"/>
  <c r="FF30" i="7" s="1"/>
  <c r="FH30" i="7" s="1"/>
  <c r="FI30" i="7" s="1"/>
  <c r="ER30" i="7"/>
  <c r="EP30" i="7"/>
  <c r="EL30" i="7"/>
  <c r="EH30" i="7"/>
  <c r="EG30" i="7"/>
  <c r="EF30" i="7"/>
  <c r="EA30" i="7"/>
  <c r="DU30" i="7"/>
  <c r="CI30" i="7"/>
  <c r="R30" i="7"/>
  <c r="Q30" i="7"/>
  <c r="GJ29" i="7"/>
  <c r="GG29" i="7"/>
  <c r="GA29" i="7"/>
  <c r="GB29" i="7" s="1"/>
  <c r="FW29" i="7"/>
  <c r="FU29" i="7"/>
  <c r="FO29" i="7"/>
  <c r="FG29" i="7"/>
  <c r="FC29" i="7"/>
  <c r="FE29" i="7" s="1"/>
  <c r="FF29" i="7" s="1"/>
  <c r="FH29" i="7" s="1"/>
  <c r="FI29" i="7" s="1"/>
  <c r="ER29" i="7"/>
  <c r="EP29" i="7"/>
  <c r="EL29" i="7"/>
  <c r="EH29" i="7"/>
  <c r="EG29" i="7"/>
  <c r="EF29" i="7"/>
  <c r="EA29" i="7"/>
  <c r="DU29" i="7"/>
  <c r="CI29" i="7"/>
  <c r="S29" i="7"/>
  <c r="R29" i="7"/>
  <c r="Q29" i="7"/>
  <c r="GW28" i="7"/>
  <c r="GJ28" i="7"/>
  <c r="GG28" i="7"/>
  <c r="GC28" i="7"/>
  <c r="GB28" i="7"/>
  <c r="GA28" i="7"/>
  <c r="FG28" i="7"/>
  <c r="FC28" i="7"/>
  <c r="FE28" i="7" s="1"/>
  <c r="FF28" i="7" s="1"/>
  <c r="FH28" i="7" s="1"/>
  <c r="FI28" i="7" s="1"/>
  <c r="ER28" i="7"/>
  <c r="EP28" i="7"/>
  <c r="EL28" i="7"/>
  <c r="EH28" i="7"/>
  <c r="EG28" i="7"/>
  <c r="EF28" i="7"/>
  <c r="EA28" i="7"/>
  <c r="DU28" i="7"/>
  <c r="CI28" i="7"/>
  <c r="R28" i="7"/>
  <c r="Q28" i="7"/>
  <c r="GW27" i="7"/>
  <c r="GJ27" i="7"/>
  <c r="GG27" i="7"/>
  <c r="GD27" i="7"/>
  <c r="GC27" i="7"/>
  <c r="GA27" i="7"/>
  <c r="GB27" i="7" s="1"/>
  <c r="FW27" i="7"/>
  <c r="FU27" i="7"/>
  <c r="FO27" i="7"/>
  <c r="FG27" i="7"/>
  <c r="FC27" i="7"/>
  <c r="FE27" i="7" s="1"/>
  <c r="FF27" i="7" s="1"/>
  <c r="FH27" i="7" s="1"/>
  <c r="FI27" i="7" s="1"/>
  <c r="FD27" i="7" s="1"/>
  <c r="ER27" i="7"/>
  <c r="EP27" i="7"/>
  <c r="EL27" i="7"/>
  <c r="EH27" i="7"/>
  <c r="EG27" i="7"/>
  <c r="EF27" i="7"/>
  <c r="EA27" i="7"/>
  <c r="DU27" i="7"/>
  <c r="CI27" i="7"/>
  <c r="AG27" i="7"/>
  <c r="S27" i="7"/>
  <c r="R27" i="7"/>
  <c r="Q27" i="7"/>
  <c r="GW26" i="7"/>
  <c r="GJ26" i="7"/>
  <c r="GG26" i="7"/>
  <c r="GD26" i="7"/>
  <c r="GC26" i="7"/>
  <c r="GA26" i="7"/>
  <c r="GB26" i="7" s="1"/>
  <c r="FW26" i="7"/>
  <c r="FU26" i="7"/>
  <c r="FO26" i="7"/>
  <c r="FG26" i="7"/>
  <c r="FC26" i="7"/>
  <c r="FE26" i="7" s="1"/>
  <c r="FF26" i="7" s="1"/>
  <c r="FH26" i="7" s="1"/>
  <c r="FI26" i="7" s="1"/>
  <c r="ER26" i="7"/>
  <c r="EP26" i="7"/>
  <c r="EL26" i="7"/>
  <c r="EH26" i="7"/>
  <c r="EG26" i="7"/>
  <c r="EF26" i="7"/>
  <c r="EA26" i="7"/>
  <c r="DU26" i="7"/>
  <c r="CI26" i="7"/>
  <c r="AG26" i="7"/>
  <c r="S26" i="7"/>
  <c r="R26" i="7"/>
  <c r="Q26" i="7"/>
  <c r="GW25" i="7"/>
  <c r="GJ25" i="7"/>
  <c r="GG25" i="7"/>
  <c r="GD25" i="7"/>
  <c r="GC25" i="7"/>
  <c r="GA25" i="7"/>
  <c r="GB25" i="7" s="1"/>
  <c r="FW25" i="7"/>
  <c r="FU25" i="7"/>
  <c r="FO25" i="7"/>
  <c r="FG25" i="7"/>
  <c r="FC25" i="7"/>
  <c r="FE25" i="7" s="1"/>
  <c r="FF25" i="7" s="1"/>
  <c r="FH25" i="7" s="1"/>
  <c r="FI25" i="7" s="1"/>
  <c r="FD25" i="7" s="1"/>
  <c r="ER25" i="7"/>
  <c r="EP25" i="7"/>
  <c r="EL25" i="7"/>
  <c r="EH25" i="7"/>
  <c r="EG25" i="7"/>
  <c r="EF25" i="7"/>
  <c r="EA25" i="7"/>
  <c r="DU25" i="7"/>
  <c r="CI25" i="7"/>
  <c r="AG25" i="7"/>
  <c r="R25" i="7"/>
  <c r="Q25" i="7"/>
  <c r="GW24" i="7"/>
  <c r="GJ24" i="7"/>
  <c r="GG24" i="7"/>
  <c r="GD24" i="7"/>
  <c r="GC24" i="7"/>
  <c r="GA24" i="7"/>
  <c r="GB24" i="7" s="1"/>
  <c r="FW24" i="7"/>
  <c r="FU24" i="7"/>
  <c r="FO24" i="7"/>
  <c r="FG24" i="7"/>
  <c r="FC24" i="7"/>
  <c r="FE24" i="7" s="1"/>
  <c r="FF24" i="7" s="1"/>
  <c r="FH24" i="7" s="1"/>
  <c r="FI24" i="7" s="1"/>
  <c r="FD24" i="7" s="1"/>
  <c r="ER24" i="7"/>
  <c r="EP24" i="7"/>
  <c r="EL24" i="7"/>
  <c r="EH24" i="7"/>
  <c r="EG24" i="7"/>
  <c r="EF24" i="7"/>
  <c r="EA24" i="7"/>
  <c r="DU24" i="7"/>
  <c r="CI24" i="7"/>
  <c r="AG24" i="7"/>
  <c r="S24" i="7"/>
  <c r="R24" i="7"/>
  <c r="Q24" i="7"/>
  <c r="GW23" i="7"/>
  <c r="GJ23" i="7"/>
  <c r="GG23" i="7"/>
  <c r="GD23" i="7"/>
  <c r="GC23" i="7"/>
  <c r="GA23" i="7"/>
  <c r="GB23" i="7" s="1"/>
  <c r="FW23" i="7"/>
  <c r="FU23" i="7"/>
  <c r="FO23" i="7"/>
  <c r="FG23" i="7"/>
  <c r="FC23" i="7"/>
  <c r="FE23" i="7" s="1"/>
  <c r="FF23" i="7" s="1"/>
  <c r="FH23" i="7" s="1"/>
  <c r="FI23" i="7" s="1"/>
  <c r="ER23" i="7"/>
  <c r="EP23" i="7"/>
  <c r="EL23" i="7"/>
  <c r="EH23" i="7"/>
  <c r="EG23" i="7"/>
  <c r="EF23" i="7"/>
  <c r="EA23" i="7"/>
  <c r="DU23" i="7"/>
  <c r="CI23" i="7"/>
  <c r="AG23" i="7"/>
  <c r="R23" i="7"/>
  <c r="Q23" i="7"/>
  <c r="GW22" i="7"/>
  <c r="GJ22" i="7"/>
  <c r="GG22" i="7"/>
  <c r="GD22" i="7"/>
  <c r="GC22" i="7"/>
  <c r="GA22" i="7"/>
  <c r="GB22" i="7" s="1"/>
  <c r="FW22" i="7"/>
  <c r="FU22" i="7"/>
  <c r="FO22" i="7"/>
  <c r="FG22" i="7"/>
  <c r="FC22" i="7"/>
  <c r="FE22" i="7" s="1"/>
  <c r="FF22" i="7" s="1"/>
  <c r="FH22" i="7" s="1"/>
  <c r="FI22" i="7" s="1"/>
  <c r="ER22" i="7"/>
  <c r="EP22" i="7"/>
  <c r="EL22" i="7"/>
  <c r="EH22" i="7"/>
  <c r="EG22" i="7"/>
  <c r="EF22" i="7"/>
  <c r="EA22" i="7"/>
  <c r="DU22" i="7"/>
  <c r="CI22" i="7"/>
  <c r="AG22" i="7"/>
  <c r="R22" i="7"/>
  <c r="Q22" i="7"/>
  <c r="GW21" i="7"/>
  <c r="GJ21" i="7"/>
  <c r="GG21" i="7"/>
  <c r="GD21" i="7"/>
  <c r="GC21" i="7"/>
  <c r="GA21" i="7"/>
  <c r="GB21" i="7" s="1"/>
  <c r="FW21" i="7"/>
  <c r="FU21" i="7"/>
  <c r="FO21" i="7"/>
  <c r="FG21" i="7"/>
  <c r="FC21" i="7"/>
  <c r="FE21" i="7" s="1"/>
  <c r="FF21" i="7" s="1"/>
  <c r="FH21" i="7" s="1"/>
  <c r="FI21" i="7" s="1"/>
  <c r="ER21" i="7"/>
  <c r="EP21" i="7"/>
  <c r="EL21" i="7"/>
  <c r="EH21" i="7"/>
  <c r="EG21" i="7"/>
  <c r="EF21" i="7"/>
  <c r="EA21" i="7"/>
  <c r="DU21" i="7"/>
  <c r="CI21" i="7"/>
  <c r="AG21" i="7"/>
  <c r="S21" i="7"/>
  <c r="R21" i="7"/>
  <c r="Q21" i="7"/>
  <c r="GW20" i="7"/>
  <c r="GJ20" i="7"/>
  <c r="GG20" i="7"/>
  <c r="GD20" i="7"/>
  <c r="GC20" i="7"/>
  <c r="GB20" i="7"/>
  <c r="GA20" i="7"/>
  <c r="FW20" i="7"/>
  <c r="FU20" i="7"/>
  <c r="FO20" i="7"/>
  <c r="FG20" i="7"/>
  <c r="FC20" i="7"/>
  <c r="FE20" i="7" s="1"/>
  <c r="FF20" i="7" s="1"/>
  <c r="FH20" i="7" s="1"/>
  <c r="FI20" i="7" s="1"/>
  <c r="ER20" i="7"/>
  <c r="EP20" i="7"/>
  <c r="EL20" i="7"/>
  <c r="EH20" i="7"/>
  <c r="EG20" i="7"/>
  <c r="EF20" i="7"/>
  <c r="EA20" i="7"/>
  <c r="DU20" i="7"/>
  <c r="CI20" i="7"/>
  <c r="AG20" i="7"/>
  <c r="R20" i="7"/>
  <c r="Q20" i="7"/>
  <c r="GW19" i="7"/>
  <c r="GJ19" i="7"/>
  <c r="GG19" i="7"/>
  <c r="GD19" i="7"/>
  <c r="GC19" i="7"/>
  <c r="GB19" i="7"/>
  <c r="GA19" i="7"/>
  <c r="FW19" i="7"/>
  <c r="FU19" i="7"/>
  <c r="FO19" i="7"/>
  <c r="FG19" i="7"/>
  <c r="FC19" i="7"/>
  <c r="FE19" i="7" s="1"/>
  <c r="FF19" i="7" s="1"/>
  <c r="FH19" i="7" s="1"/>
  <c r="FI19" i="7" s="1"/>
  <c r="ER19" i="7"/>
  <c r="EP19" i="7"/>
  <c r="EL19" i="7"/>
  <c r="EH19" i="7"/>
  <c r="EG19" i="7"/>
  <c r="EF19" i="7"/>
  <c r="EA19" i="7"/>
  <c r="DU19" i="7"/>
  <c r="CI19" i="7"/>
  <c r="AG19" i="7"/>
  <c r="S19" i="7"/>
  <c r="R19" i="7"/>
  <c r="Q19" i="7"/>
  <c r="GW18" i="7"/>
  <c r="GJ18" i="7"/>
  <c r="GG18" i="7"/>
  <c r="GD18" i="7"/>
  <c r="GC18" i="7"/>
  <c r="GA18" i="7"/>
  <c r="GB18" i="7" s="1"/>
  <c r="FW18" i="7"/>
  <c r="FU18" i="7"/>
  <c r="FO18" i="7"/>
  <c r="FG18" i="7"/>
  <c r="FC18" i="7"/>
  <c r="FE18" i="7" s="1"/>
  <c r="FF18" i="7" s="1"/>
  <c r="FH18" i="7" s="1"/>
  <c r="FI18" i="7" s="1"/>
  <c r="ER18" i="7"/>
  <c r="EP18" i="7"/>
  <c r="EL18" i="7"/>
  <c r="EH18" i="7"/>
  <c r="EG18" i="7"/>
  <c r="EF18" i="7"/>
  <c r="EA18" i="7"/>
  <c r="DU18" i="7"/>
  <c r="CI18" i="7"/>
  <c r="AG18" i="7"/>
  <c r="R18" i="7"/>
  <c r="Q18" i="7"/>
  <c r="GW17" i="7"/>
  <c r="GJ17" i="7"/>
  <c r="GG17" i="7"/>
  <c r="GD17" i="7"/>
  <c r="GC17" i="7"/>
  <c r="GA17" i="7"/>
  <c r="GB17" i="7" s="1"/>
  <c r="FW17" i="7"/>
  <c r="FU17" i="7"/>
  <c r="FO17" i="7"/>
  <c r="FG17" i="7"/>
  <c r="FC17" i="7"/>
  <c r="FE17" i="7" s="1"/>
  <c r="FF17" i="7" s="1"/>
  <c r="FH17" i="7" s="1"/>
  <c r="FI17" i="7" s="1"/>
  <c r="ER17" i="7"/>
  <c r="EP17" i="7"/>
  <c r="EL17" i="7"/>
  <c r="EH17" i="7"/>
  <c r="EG17" i="7"/>
  <c r="EF17" i="7"/>
  <c r="EA17" i="7"/>
  <c r="DU17" i="7"/>
  <c r="CI17" i="7"/>
  <c r="AG17" i="7"/>
  <c r="S17" i="7"/>
  <c r="R17" i="7"/>
  <c r="Q17" i="7"/>
  <c r="GW16" i="7"/>
  <c r="GJ16" i="7"/>
  <c r="GG16" i="7"/>
  <c r="GD16" i="7"/>
  <c r="GC16" i="7"/>
  <c r="GA16" i="7"/>
  <c r="GB16" i="7" s="1"/>
  <c r="FW16" i="7"/>
  <c r="FU16" i="7"/>
  <c r="FO16" i="7"/>
  <c r="FG16" i="7"/>
  <c r="FD16" i="7" s="1"/>
  <c r="FE16" i="7"/>
  <c r="FF16" i="7" s="1"/>
  <c r="FH16" i="7" s="1"/>
  <c r="FI16" i="7" s="1"/>
  <c r="FC16" i="7"/>
  <c r="ER16" i="7"/>
  <c r="EP16" i="7"/>
  <c r="EL16" i="7"/>
  <c r="EH16" i="7"/>
  <c r="EG16" i="7"/>
  <c r="EF16" i="7"/>
  <c r="EA16" i="7"/>
  <c r="DU16" i="7"/>
  <c r="CI16" i="7"/>
  <c r="AG16" i="7"/>
  <c r="R16" i="7"/>
  <c r="Q16" i="7"/>
  <c r="GW15" i="7"/>
  <c r="GJ15" i="7"/>
  <c r="GG15" i="7"/>
  <c r="GD15" i="7"/>
  <c r="GC15" i="7"/>
  <c r="GA15" i="7"/>
  <c r="GB15" i="7" s="1"/>
  <c r="FW15" i="7"/>
  <c r="FU15" i="7"/>
  <c r="FO15" i="7"/>
  <c r="FG15" i="7"/>
  <c r="FE15" i="7"/>
  <c r="FF15" i="7" s="1"/>
  <c r="FH15" i="7" s="1"/>
  <c r="FI15" i="7" s="1"/>
  <c r="FC15" i="7"/>
  <c r="ER15" i="7"/>
  <c r="EP15" i="7"/>
  <c r="EL15" i="7"/>
  <c r="EH15" i="7"/>
  <c r="EG15" i="7"/>
  <c r="EF15" i="7"/>
  <c r="EA15" i="7"/>
  <c r="DU15" i="7"/>
  <c r="CI15" i="7"/>
  <c r="AG15" i="7"/>
  <c r="R15" i="7"/>
  <c r="Q15" i="7"/>
  <c r="GW14" i="7"/>
  <c r="GJ14" i="7"/>
  <c r="GG14" i="7"/>
  <c r="GD14" i="7"/>
  <c r="GC14" i="7"/>
  <c r="GA14" i="7"/>
  <c r="GB14" i="7" s="1"/>
  <c r="FW14" i="7"/>
  <c r="FU14" i="7"/>
  <c r="FO14" i="7"/>
  <c r="FG14" i="7"/>
  <c r="FC14" i="7"/>
  <c r="FE14" i="7" s="1"/>
  <c r="FF14" i="7" s="1"/>
  <c r="FH14" i="7" s="1"/>
  <c r="FI14" i="7" s="1"/>
  <c r="ER14" i="7"/>
  <c r="EP14" i="7"/>
  <c r="EL14" i="7"/>
  <c r="EH14" i="7"/>
  <c r="EG14" i="7"/>
  <c r="EF14" i="7"/>
  <c r="EA14" i="7"/>
  <c r="DU14" i="7"/>
  <c r="CI14" i="7"/>
  <c r="AG14" i="7"/>
  <c r="R14" i="7"/>
  <c r="Q14" i="7"/>
  <c r="GW13" i="7"/>
  <c r="GJ13" i="7"/>
  <c r="GG13" i="7"/>
  <c r="GD13" i="7"/>
  <c r="GC13" i="7"/>
  <c r="GA13" i="7"/>
  <c r="GB13" i="7" s="1"/>
  <c r="FW13" i="7"/>
  <c r="FU13" i="7"/>
  <c r="FO13" i="7"/>
  <c r="FG13" i="7"/>
  <c r="FC13" i="7"/>
  <c r="FE13" i="7" s="1"/>
  <c r="FF13" i="7" s="1"/>
  <c r="FH13" i="7" s="1"/>
  <c r="FI13" i="7" s="1"/>
  <c r="ER13" i="7"/>
  <c r="EP13" i="7"/>
  <c r="EL13" i="7"/>
  <c r="EH13" i="7"/>
  <c r="EG13" i="7"/>
  <c r="EF13" i="7"/>
  <c r="EA13" i="7"/>
  <c r="DU13" i="7"/>
  <c r="CI13" i="7"/>
  <c r="AG13" i="7"/>
  <c r="S13" i="7"/>
  <c r="R13" i="7"/>
  <c r="Q13" i="7"/>
  <c r="GW12" i="7"/>
  <c r="GJ12" i="7"/>
  <c r="GG12" i="7"/>
  <c r="GD12" i="7"/>
  <c r="GC12" i="7"/>
  <c r="GA12" i="7"/>
  <c r="GB12" i="7" s="1"/>
  <c r="FW12" i="7"/>
  <c r="FU12" i="7"/>
  <c r="FO12" i="7"/>
  <c r="FG12" i="7"/>
  <c r="FC12" i="7"/>
  <c r="FE12" i="7" s="1"/>
  <c r="FF12" i="7" s="1"/>
  <c r="FH12" i="7" s="1"/>
  <c r="FI12" i="7" s="1"/>
  <c r="FD12" i="7" s="1"/>
  <c r="ER12" i="7"/>
  <c r="EP12" i="7"/>
  <c r="EL12" i="7"/>
  <c r="EH12" i="7"/>
  <c r="EG12" i="7"/>
  <c r="EF12" i="7"/>
  <c r="EA12" i="7"/>
  <c r="DU12" i="7"/>
  <c r="CI12" i="7"/>
  <c r="AG12" i="7"/>
  <c r="S12" i="7"/>
  <c r="R12" i="7"/>
  <c r="Q12" i="7"/>
  <c r="GW11" i="7"/>
  <c r="GJ11" i="7"/>
  <c r="GG11" i="7"/>
  <c r="GD11" i="7"/>
  <c r="GC11" i="7"/>
  <c r="GA11" i="7"/>
  <c r="GB11" i="7" s="1"/>
  <c r="FW11" i="7"/>
  <c r="FU11" i="7"/>
  <c r="FO11" i="7"/>
  <c r="FG11" i="7"/>
  <c r="FC11" i="7"/>
  <c r="FE11" i="7" s="1"/>
  <c r="FF11" i="7" s="1"/>
  <c r="FH11" i="7" s="1"/>
  <c r="FI11" i="7" s="1"/>
  <c r="ER11" i="7"/>
  <c r="EP11" i="7"/>
  <c r="EL11" i="7"/>
  <c r="EH11" i="7"/>
  <c r="EG11" i="7"/>
  <c r="EF11" i="7"/>
  <c r="EA11" i="7"/>
  <c r="DU11" i="7"/>
  <c r="CI11" i="7"/>
  <c r="AG11" i="7"/>
  <c r="S11" i="7"/>
  <c r="R11" i="7"/>
  <c r="Q11" i="7"/>
  <c r="GW10" i="7"/>
  <c r="GJ10" i="7"/>
  <c r="GG10" i="7"/>
  <c r="GD10" i="7"/>
  <c r="GC10" i="7"/>
  <c r="GA10" i="7"/>
  <c r="GB10" i="7" s="1"/>
  <c r="FW10" i="7"/>
  <c r="FU10" i="7"/>
  <c r="FO10" i="7"/>
  <c r="FG10" i="7"/>
  <c r="FE10" i="7"/>
  <c r="FF10" i="7" s="1"/>
  <c r="FH10" i="7" s="1"/>
  <c r="FI10" i="7" s="1"/>
  <c r="FD10" i="7" s="1"/>
  <c r="FC10" i="7"/>
  <c r="ER10" i="7"/>
  <c r="EP10" i="7"/>
  <c r="EL10" i="7"/>
  <c r="EH10" i="7"/>
  <c r="EG10" i="7"/>
  <c r="EF10" i="7"/>
  <c r="EA10" i="7"/>
  <c r="DU10" i="7"/>
  <c r="CI10" i="7"/>
  <c r="AG10" i="7"/>
  <c r="S10" i="7"/>
  <c r="R10" i="7"/>
  <c r="Q10" i="7"/>
  <c r="GW9" i="7"/>
  <c r="GJ9" i="7"/>
  <c r="GG9" i="7"/>
  <c r="GD9" i="7"/>
  <c r="GC9" i="7"/>
  <c r="GA9" i="7"/>
  <c r="GB9" i="7" s="1"/>
  <c r="FW9" i="7"/>
  <c r="FU9" i="7"/>
  <c r="FO9" i="7"/>
  <c r="FG9" i="7"/>
  <c r="FC9" i="7"/>
  <c r="FE9" i="7" s="1"/>
  <c r="FF9" i="7" s="1"/>
  <c r="FH9" i="7" s="1"/>
  <c r="FI9" i="7" s="1"/>
  <c r="ER9" i="7"/>
  <c r="EP9" i="7"/>
  <c r="EL9" i="7"/>
  <c r="EH9" i="7"/>
  <c r="EG9" i="7"/>
  <c r="EF9" i="7"/>
  <c r="EA9" i="7"/>
  <c r="DU9" i="7"/>
  <c r="CI9" i="7"/>
  <c r="AG9" i="7"/>
  <c r="R9" i="7"/>
  <c r="Q9" i="7"/>
  <c r="GW8" i="7"/>
  <c r="GJ8" i="7"/>
  <c r="GG8" i="7"/>
  <c r="GD8" i="7"/>
  <c r="GC8" i="7"/>
  <c r="GA8" i="7"/>
  <c r="GB8" i="7" s="1"/>
  <c r="FW8" i="7"/>
  <c r="FU8" i="7"/>
  <c r="FO8" i="7"/>
  <c r="FG8" i="7"/>
  <c r="FC8" i="7"/>
  <c r="FE8" i="7" s="1"/>
  <c r="FF8" i="7" s="1"/>
  <c r="FH8" i="7" s="1"/>
  <c r="FI8" i="7" s="1"/>
  <c r="FD8" i="7" s="1"/>
  <c r="ER8" i="7"/>
  <c r="EP8" i="7"/>
  <c r="EL8" i="7"/>
  <c r="EH8" i="7"/>
  <c r="EG8" i="7"/>
  <c r="EF8" i="7"/>
  <c r="EA8" i="7"/>
  <c r="DU8" i="7"/>
  <c r="CI8" i="7"/>
  <c r="AG8" i="7"/>
  <c r="S8" i="7"/>
  <c r="R8" i="7"/>
  <c r="Q8" i="7"/>
  <c r="GW7" i="7"/>
  <c r="GJ7" i="7"/>
  <c r="GG7" i="7"/>
  <c r="GD7" i="7"/>
  <c r="GC7" i="7"/>
  <c r="GB7" i="7"/>
  <c r="GA7" i="7"/>
  <c r="FW7" i="7"/>
  <c r="FU7" i="7"/>
  <c r="FO7" i="7"/>
  <c r="FG7" i="7"/>
  <c r="FC7" i="7"/>
  <c r="FE7" i="7" s="1"/>
  <c r="FF7" i="7" s="1"/>
  <c r="FH7" i="7" s="1"/>
  <c r="FI7" i="7" s="1"/>
  <c r="ER7" i="7"/>
  <c r="EP7" i="7"/>
  <c r="EL7" i="7"/>
  <c r="EH7" i="7"/>
  <c r="EG7" i="7"/>
  <c r="EF7" i="7"/>
  <c r="EA7" i="7"/>
  <c r="DU7" i="7"/>
  <c r="CI7" i="7"/>
  <c r="AG7" i="7"/>
  <c r="R7" i="7"/>
  <c r="Q7" i="7"/>
  <c r="GW6" i="7"/>
  <c r="GJ6" i="7"/>
  <c r="GG6" i="7"/>
  <c r="GD6" i="7"/>
  <c r="GC6" i="7"/>
  <c r="GA6" i="7"/>
  <c r="GB6" i="7" s="1"/>
  <c r="FW6" i="7"/>
  <c r="FU6" i="7"/>
  <c r="FO6" i="7"/>
  <c r="FG6" i="7"/>
  <c r="FC6" i="7"/>
  <c r="FE6" i="7" s="1"/>
  <c r="FF6" i="7" s="1"/>
  <c r="FH6" i="7" s="1"/>
  <c r="FI6" i="7" s="1"/>
  <c r="ER6" i="7"/>
  <c r="EP6" i="7"/>
  <c r="EL6" i="7"/>
  <c r="EG6" i="7"/>
  <c r="EF6" i="7"/>
  <c r="EA6" i="7"/>
  <c r="DU6" i="7"/>
  <c r="CI6" i="7"/>
  <c r="AG6" i="7"/>
  <c r="S6" i="7"/>
  <c r="R6" i="7"/>
  <c r="Q6" i="7"/>
  <c r="GW5" i="7"/>
  <c r="GJ5" i="7"/>
  <c r="GG5" i="7"/>
  <c r="GD5" i="7"/>
  <c r="GC5" i="7"/>
  <c r="GA5" i="7"/>
  <c r="GB5" i="7" s="1"/>
  <c r="FW5" i="7"/>
  <c r="FU5" i="7"/>
  <c r="FO5" i="7"/>
  <c r="FG5" i="7"/>
  <c r="FC5" i="7"/>
  <c r="FE5" i="7" s="1"/>
  <c r="FF5" i="7" s="1"/>
  <c r="FH5" i="7" s="1"/>
  <c r="FI5" i="7" s="1"/>
  <c r="FD5" i="7" s="1"/>
  <c r="ER5" i="7"/>
  <c r="EP5" i="7"/>
  <c r="EL5" i="7"/>
  <c r="EH5" i="7"/>
  <c r="EG5" i="7"/>
  <c r="EF5" i="7"/>
  <c r="EA5" i="7"/>
  <c r="DU5" i="7"/>
  <c r="CI5" i="7"/>
  <c r="AG5" i="7"/>
  <c r="R5" i="7"/>
  <c r="Q5" i="7"/>
  <c r="GW4" i="7"/>
  <c r="GJ4" i="7"/>
  <c r="GG4" i="7"/>
  <c r="GD4" i="7"/>
  <c r="GC4" i="7"/>
  <c r="GA4" i="7"/>
  <c r="GB4" i="7" s="1"/>
  <c r="FW4" i="7"/>
  <c r="FU4" i="7"/>
  <c r="FO4" i="7"/>
  <c r="FG4" i="7"/>
  <c r="FC4" i="7"/>
  <c r="FE4" i="7" s="1"/>
  <c r="FF4" i="7" s="1"/>
  <c r="FH4" i="7" s="1"/>
  <c r="FI4" i="7" s="1"/>
  <c r="FD4" i="7" s="1"/>
  <c r="ER4" i="7"/>
  <c r="EP4" i="7"/>
  <c r="EL4" i="7"/>
  <c r="EH4" i="7"/>
  <c r="EG4" i="7"/>
  <c r="EF4" i="7"/>
  <c r="EA4" i="7"/>
  <c r="DU4" i="7"/>
  <c r="CI4" i="7"/>
  <c r="AG4" i="7"/>
  <c r="R4" i="7"/>
  <c r="Q4" i="7"/>
  <c r="GW3" i="7"/>
  <c r="GJ3" i="7"/>
  <c r="GG3" i="7"/>
  <c r="GD3" i="7"/>
  <c r="GC3" i="7"/>
  <c r="GB3" i="7"/>
  <c r="GA3" i="7"/>
  <c r="FW3" i="7"/>
  <c r="FU3" i="7"/>
  <c r="FO3" i="7"/>
  <c r="FG3" i="7"/>
  <c r="FC3" i="7"/>
  <c r="FE3" i="7" s="1"/>
  <c r="FF3" i="7" s="1"/>
  <c r="FH3" i="7" s="1"/>
  <c r="FI3" i="7" s="1"/>
  <c r="ER3" i="7"/>
  <c r="EP3" i="7"/>
  <c r="EL3" i="7"/>
  <c r="EH3" i="7"/>
  <c r="EG3" i="7"/>
  <c r="EA3" i="7"/>
  <c r="DU3" i="7"/>
  <c r="CI3" i="7"/>
  <c r="AG3" i="7"/>
  <c r="R3" i="7"/>
  <c r="Q3" i="7"/>
  <c r="GW2" i="7"/>
  <c r="GJ2" i="7"/>
  <c r="GG2" i="7"/>
  <c r="GD2" i="7"/>
  <c r="GC2" i="7"/>
  <c r="GA2" i="7"/>
  <c r="GB2" i="7" s="1"/>
  <c r="FW2" i="7"/>
  <c r="FU2" i="7"/>
  <c r="FO2" i="7"/>
  <c r="FG2" i="7"/>
  <c r="FC2" i="7"/>
  <c r="FE2" i="7" s="1"/>
  <c r="FF2" i="7" s="1"/>
  <c r="FH2" i="7" s="1"/>
  <c r="FI2" i="7" s="1"/>
  <c r="FD2" i="7" s="1"/>
  <c r="ER2" i="7"/>
  <c r="EP2" i="7"/>
  <c r="EH2" i="7"/>
  <c r="EG2" i="7"/>
  <c r="EF2" i="7"/>
  <c r="EA2" i="7"/>
  <c r="CI2" i="7"/>
  <c r="AG2" i="7"/>
  <c r="S2" i="7"/>
  <c r="R2" i="7"/>
  <c r="Q2" i="7"/>
  <c r="CI3" i="1"/>
  <c r="CI268" i="1"/>
  <c r="CI265" i="1"/>
  <c r="CI263" i="1"/>
  <c r="CI262" i="1"/>
  <c r="CI261" i="1"/>
  <c r="CI259" i="1"/>
  <c r="CI258" i="1"/>
  <c r="CI255" i="1"/>
  <c r="CI254" i="1"/>
  <c r="CI253" i="1"/>
  <c r="CI251" i="1"/>
  <c r="CI250" i="1"/>
  <c r="CI247" i="1"/>
  <c r="CI244" i="1"/>
  <c r="CI243" i="1"/>
  <c r="CI240" i="1"/>
  <c r="CI239" i="1"/>
  <c r="CI237" i="1"/>
  <c r="CI234" i="1"/>
  <c r="CI232" i="1"/>
  <c r="CI231" i="1"/>
  <c r="CI227" i="1"/>
  <c r="CI226" i="1"/>
  <c r="CI224" i="1"/>
  <c r="CI221" i="1"/>
  <c r="CI219" i="1"/>
  <c r="CI218" i="1"/>
  <c r="CI217" i="1"/>
  <c r="CI214" i="1"/>
  <c r="CI210" i="1"/>
  <c r="CI207" i="1"/>
  <c r="CI204" i="1"/>
  <c r="CI200" i="1"/>
  <c r="CI199" i="1"/>
  <c r="CI197" i="1"/>
  <c r="CI193" i="1"/>
  <c r="CI189" i="1"/>
  <c r="CI185" i="1"/>
  <c r="CI184" i="1"/>
  <c r="CI182" i="1"/>
  <c r="CI180" i="1"/>
  <c r="CI176" i="1"/>
  <c r="CI174" i="1"/>
  <c r="CI170" i="1"/>
  <c r="CI169" i="1"/>
  <c r="CI165" i="1"/>
  <c r="CI163" i="1"/>
  <c r="CI160" i="1"/>
  <c r="CI158" i="1"/>
  <c r="CI156" i="1"/>
  <c r="CI152" i="1"/>
  <c r="CI151" i="1"/>
  <c r="CI150" i="1"/>
  <c r="CI148" i="1"/>
  <c r="CI144" i="1"/>
  <c r="CI140" i="1"/>
  <c r="CI137" i="1"/>
  <c r="CI136" i="1"/>
  <c r="CI135" i="1"/>
  <c r="CI133" i="1"/>
  <c r="CI131" i="1"/>
  <c r="CI127" i="1"/>
  <c r="CI126" i="1"/>
  <c r="CI122" i="1"/>
  <c r="CI120" i="1"/>
  <c r="CI116" i="1"/>
  <c r="CI115" i="1"/>
  <c r="CI111" i="1"/>
  <c r="CI107" i="1"/>
  <c r="CI103" i="1"/>
  <c r="CI99" i="1"/>
  <c r="CI95" i="1"/>
  <c r="CI91" i="1"/>
  <c r="CI87" i="1"/>
  <c r="CI84" i="1"/>
  <c r="CI83" i="1"/>
  <c r="CI80" i="1"/>
  <c r="CI76" i="1"/>
  <c r="CI72" i="1"/>
  <c r="CI70" i="1"/>
  <c r="CI67" i="1"/>
  <c r="CI66" i="1"/>
  <c r="CI62" i="1"/>
  <c r="CI58" i="1"/>
  <c r="CI54" i="1"/>
  <c r="CI50" i="1"/>
  <c r="CI46" i="1"/>
  <c r="CI42" i="1"/>
  <c r="CI40" i="1"/>
  <c r="CI36" i="1"/>
  <c r="CI32" i="1"/>
  <c r="CI31" i="1"/>
  <c r="CI28" i="1"/>
  <c r="CI24" i="1"/>
  <c r="CI20" i="1"/>
  <c r="CI16" i="1"/>
  <c r="CI13" i="1"/>
  <c r="CI12" i="1"/>
  <c r="CI8" i="1"/>
  <c r="CI7" i="1"/>
  <c r="CI6" i="1"/>
  <c r="S269" i="1"/>
  <c r="R269" i="1"/>
  <c r="S268" i="1"/>
  <c r="R268" i="1"/>
  <c r="R267" i="1"/>
  <c r="R266" i="1"/>
  <c r="R265" i="1"/>
  <c r="S264" i="1"/>
  <c r="R264" i="1"/>
  <c r="S263" i="1"/>
  <c r="R263" i="1"/>
  <c r="R262" i="1"/>
  <c r="R261" i="1"/>
  <c r="R260" i="1"/>
  <c r="R259" i="1"/>
  <c r="S258" i="1"/>
  <c r="R258" i="1"/>
  <c r="R257" i="1"/>
  <c r="R256" i="1"/>
  <c r="R255" i="1"/>
  <c r="S254" i="1"/>
  <c r="R254" i="1"/>
  <c r="S253" i="1"/>
  <c r="R253" i="1"/>
  <c r="R252" i="1"/>
  <c r="R251" i="1"/>
  <c r="R250" i="1"/>
  <c r="R249" i="1"/>
  <c r="R248" i="1"/>
  <c r="R247" i="1"/>
  <c r="R246" i="1"/>
  <c r="R245" i="1"/>
  <c r="R244" i="1"/>
  <c r="S243" i="1"/>
  <c r="R243" i="1"/>
  <c r="R242" i="1"/>
  <c r="R241" i="1"/>
  <c r="R240" i="1"/>
  <c r="S239" i="1"/>
  <c r="R239" i="1"/>
  <c r="S238" i="1"/>
  <c r="R238" i="1"/>
  <c r="S237" i="1"/>
  <c r="R237" i="1"/>
  <c r="S236" i="1"/>
  <c r="R236" i="1"/>
  <c r="S235" i="1"/>
  <c r="R235" i="1"/>
  <c r="S234" i="1"/>
  <c r="R234" i="1"/>
  <c r="S233" i="1"/>
  <c r="R233" i="1"/>
  <c r="S232" i="1"/>
  <c r="R232" i="1"/>
  <c r="S231" i="1"/>
  <c r="R231" i="1"/>
  <c r="R230" i="1"/>
  <c r="R229" i="1"/>
  <c r="R228" i="1"/>
  <c r="R227" i="1"/>
  <c r="S226" i="1"/>
  <c r="R226" i="1"/>
  <c r="S225" i="1"/>
  <c r="R225" i="1"/>
  <c r="S224" i="1"/>
  <c r="R224" i="1"/>
  <c r="S223" i="1"/>
  <c r="R223" i="1"/>
  <c r="S222" i="1"/>
  <c r="R222" i="1"/>
  <c r="S221" i="1"/>
  <c r="R221" i="1"/>
  <c r="S220" i="1"/>
  <c r="R220" i="1"/>
  <c r="S219" i="1"/>
  <c r="R219" i="1"/>
  <c r="S218" i="1"/>
  <c r="R218" i="1"/>
  <c r="S217" i="1"/>
  <c r="R217" i="1"/>
  <c r="S216" i="1"/>
  <c r="R216" i="1"/>
  <c r="S215" i="1"/>
  <c r="R215" i="1"/>
  <c r="S214" i="1"/>
  <c r="R214" i="1"/>
  <c r="R213" i="1"/>
  <c r="R212" i="1"/>
  <c r="R211" i="1"/>
  <c r="R210" i="1"/>
  <c r="S209" i="1"/>
  <c r="R209" i="1"/>
  <c r="S208" i="1"/>
  <c r="R208" i="1"/>
  <c r="S207" i="1"/>
  <c r="R207" i="1"/>
  <c r="R206" i="1"/>
  <c r="R205" i="1"/>
  <c r="R204" i="1"/>
  <c r="R203" i="1"/>
  <c r="R202" i="1"/>
  <c r="R201" i="1"/>
  <c r="R200" i="1"/>
  <c r="S199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S184" i="1"/>
  <c r="R184" i="1"/>
  <c r="S183" i="1"/>
  <c r="R183" i="1"/>
  <c r="S182" i="1"/>
  <c r="R182" i="1"/>
  <c r="S181" i="1"/>
  <c r="R181" i="1"/>
  <c r="S180" i="1"/>
  <c r="R180" i="1"/>
  <c r="R179" i="1"/>
  <c r="R178" i="1"/>
  <c r="R177" i="1"/>
  <c r="R176" i="1"/>
  <c r="S175" i="1"/>
  <c r="R175" i="1"/>
  <c r="S174" i="1"/>
  <c r="R174" i="1"/>
  <c r="R173" i="1"/>
  <c r="R172" i="1"/>
  <c r="R171" i="1"/>
  <c r="R170" i="1"/>
  <c r="S169" i="1"/>
  <c r="R169" i="1"/>
  <c r="S168" i="1"/>
  <c r="R168" i="1"/>
  <c r="S167" i="1"/>
  <c r="R167" i="1"/>
  <c r="S166" i="1"/>
  <c r="R166" i="1"/>
  <c r="S165" i="1"/>
  <c r="R165" i="1"/>
  <c r="R164" i="1"/>
  <c r="R163" i="1"/>
  <c r="S162" i="1"/>
  <c r="R162" i="1"/>
  <c r="S161" i="1"/>
  <c r="R161" i="1"/>
  <c r="S160" i="1"/>
  <c r="R160" i="1"/>
  <c r="S159" i="1"/>
  <c r="R159" i="1"/>
  <c r="S158" i="1"/>
  <c r="R158" i="1"/>
  <c r="R157" i="1"/>
  <c r="R156" i="1"/>
  <c r="R155" i="1"/>
  <c r="R154" i="1"/>
  <c r="R153" i="1"/>
  <c r="R152" i="1"/>
  <c r="S151" i="1"/>
  <c r="R151" i="1"/>
  <c r="S150" i="1"/>
  <c r="R150" i="1"/>
  <c r="S149" i="1"/>
  <c r="R149" i="1"/>
  <c r="S148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S136" i="1"/>
  <c r="R136" i="1"/>
  <c r="S135" i="1"/>
  <c r="R135" i="1"/>
  <c r="R134" i="1"/>
  <c r="R133" i="1"/>
  <c r="S132" i="1"/>
  <c r="R132" i="1"/>
  <c r="S131" i="1"/>
  <c r="R131" i="1"/>
  <c r="R130" i="1"/>
  <c r="R129" i="1"/>
  <c r="R128" i="1"/>
  <c r="R127" i="1"/>
  <c r="S126" i="1"/>
  <c r="R126" i="1"/>
  <c r="R125" i="1"/>
  <c r="R124" i="1"/>
  <c r="R123" i="1"/>
  <c r="R122" i="1"/>
  <c r="S121" i="1"/>
  <c r="R121" i="1"/>
  <c r="S120" i="1"/>
  <c r="R120" i="1"/>
  <c r="R119" i="1"/>
  <c r="R118" i="1"/>
  <c r="R117" i="1"/>
  <c r="R116" i="1"/>
  <c r="S115" i="1"/>
  <c r="R115" i="1"/>
  <c r="S114" i="1"/>
  <c r="R114" i="1"/>
  <c r="S113" i="1"/>
  <c r="R113" i="1"/>
  <c r="S112" i="1"/>
  <c r="R112" i="1"/>
  <c r="S111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S86" i="1"/>
  <c r="R86" i="1"/>
  <c r="S85" i="1"/>
  <c r="R85" i="1"/>
  <c r="S84" i="1"/>
  <c r="R84" i="1"/>
  <c r="S83" i="1"/>
  <c r="R83" i="1"/>
  <c r="S82" i="1"/>
  <c r="R82" i="1"/>
  <c r="S81" i="1"/>
  <c r="R81" i="1"/>
  <c r="S80" i="1"/>
  <c r="R80" i="1"/>
  <c r="S79" i="1"/>
  <c r="R79" i="1"/>
  <c r="S78" i="1"/>
  <c r="R78" i="1"/>
  <c r="S77" i="1"/>
  <c r="R77" i="1"/>
  <c r="S76" i="1"/>
  <c r="R76" i="1"/>
  <c r="R75" i="1"/>
  <c r="R74" i="1"/>
  <c r="R73" i="1"/>
  <c r="R72" i="1"/>
  <c r="S71" i="1"/>
  <c r="R71" i="1"/>
  <c r="S70" i="1"/>
  <c r="R70" i="1"/>
  <c r="S69" i="1"/>
  <c r="R69" i="1"/>
  <c r="S68" i="1"/>
  <c r="R68" i="1"/>
  <c r="S67" i="1"/>
  <c r="R67" i="1"/>
  <c r="R66" i="1"/>
  <c r="S65" i="1"/>
  <c r="R65" i="1"/>
  <c r="S64" i="1"/>
  <c r="R64" i="1"/>
  <c r="S63" i="1"/>
  <c r="R63" i="1"/>
  <c r="S62" i="1"/>
  <c r="R62" i="1"/>
  <c r="S61" i="1"/>
  <c r="R61" i="1"/>
  <c r="S60" i="1"/>
  <c r="R60" i="1"/>
  <c r="S59" i="1"/>
  <c r="R59" i="1"/>
  <c r="S58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S45" i="1"/>
  <c r="R45" i="1"/>
  <c r="S44" i="1"/>
  <c r="R44" i="1"/>
  <c r="S43" i="1"/>
  <c r="R43" i="1"/>
  <c r="S42" i="1"/>
  <c r="R42" i="1"/>
  <c r="S41" i="1"/>
  <c r="R41" i="1"/>
  <c r="S40" i="1"/>
  <c r="R40" i="1"/>
  <c r="R39" i="1"/>
  <c r="R38" i="1"/>
  <c r="R37" i="1"/>
  <c r="R36" i="1"/>
  <c r="R35" i="1"/>
  <c r="R34" i="1"/>
  <c r="R33" i="1"/>
  <c r="R32" i="1"/>
  <c r="S31" i="1"/>
  <c r="R31" i="1"/>
  <c r="S30" i="1"/>
  <c r="R30" i="1"/>
  <c r="S29" i="1"/>
  <c r="R29" i="1"/>
  <c r="S28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S12" i="1"/>
  <c r="R12" i="1"/>
  <c r="R11" i="1"/>
  <c r="R10" i="1"/>
  <c r="R9" i="1"/>
  <c r="R8" i="1"/>
  <c r="S7" i="1"/>
  <c r="R7" i="1"/>
  <c r="S6" i="1"/>
  <c r="R6" i="1"/>
  <c r="S5" i="1"/>
  <c r="R5" i="1"/>
  <c r="S4" i="1"/>
  <c r="R4" i="1"/>
  <c r="S3" i="1"/>
  <c r="R3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ER269" i="1"/>
  <c r="ER268" i="1"/>
  <c r="ER267" i="1"/>
  <c r="ER266" i="1"/>
  <c r="ER265" i="1"/>
  <c r="ER264" i="1"/>
  <c r="ER263" i="1"/>
  <c r="ER262" i="1"/>
  <c r="ER261" i="1"/>
  <c r="ER260" i="1"/>
  <c r="ER259" i="1"/>
  <c r="ER258" i="1"/>
  <c r="ER257" i="1"/>
  <c r="ER256" i="1"/>
  <c r="ER255" i="1"/>
  <c r="ER254" i="1"/>
  <c r="ER253" i="1"/>
  <c r="ER252" i="1"/>
  <c r="ER251" i="1"/>
  <c r="ER250" i="1"/>
  <c r="ER249" i="1"/>
  <c r="ER248" i="1"/>
  <c r="ER247" i="1"/>
  <c r="ER246" i="1"/>
  <c r="ER245" i="1"/>
  <c r="ER244" i="1"/>
  <c r="ER243" i="1"/>
  <c r="ER242" i="1"/>
  <c r="ER241" i="1"/>
  <c r="ER240" i="1"/>
  <c r="ER239" i="1"/>
  <c r="ER238" i="1"/>
  <c r="ER237" i="1"/>
  <c r="ER236" i="1"/>
  <c r="ER235" i="1"/>
  <c r="ER234" i="1"/>
  <c r="ER233" i="1"/>
  <c r="ER232" i="1"/>
  <c r="ER231" i="1"/>
  <c r="ER230" i="1"/>
  <c r="ER229" i="1"/>
  <c r="ER228" i="1"/>
  <c r="ER227" i="1"/>
  <c r="ER226" i="1"/>
  <c r="ER225" i="1"/>
  <c r="ER224" i="1"/>
  <c r="ER223" i="1"/>
  <c r="ER222" i="1"/>
  <c r="ER221" i="1"/>
  <c r="ER220" i="1"/>
  <c r="ER219" i="1"/>
  <c r="ER218" i="1"/>
  <c r="ER217" i="1"/>
  <c r="ER216" i="1"/>
  <c r="ER215" i="1"/>
  <c r="ER214" i="1"/>
  <c r="ER213" i="1"/>
  <c r="ER212" i="1"/>
  <c r="ER211" i="1"/>
  <c r="ER210" i="1"/>
  <c r="ER209" i="1"/>
  <c r="ER208" i="1"/>
  <c r="ER207" i="1"/>
  <c r="ER206" i="1"/>
  <c r="ER205" i="1"/>
  <c r="ER204" i="1"/>
  <c r="ER203" i="1"/>
  <c r="ER202" i="1"/>
  <c r="ER201" i="1"/>
  <c r="ER200" i="1"/>
  <c r="ER199" i="1"/>
  <c r="ER198" i="1"/>
  <c r="ER197" i="1"/>
  <c r="ER196" i="1"/>
  <c r="ER195" i="1"/>
  <c r="ER194" i="1"/>
  <c r="ER193" i="1"/>
  <c r="ER192" i="1"/>
  <c r="ER191" i="1"/>
  <c r="ER190" i="1"/>
  <c r="ER189" i="1"/>
  <c r="ER188" i="1"/>
  <c r="ER187" i="1"/>
  <c r="ER186" i="1"/>
  <c r="ER185" i="1"/>
  <c r="ER184" i="1"/>
  <c r="ER183" i="1"/>
  <c r="ER182" i="1"/>
  <c r="ER181" i="1"/>
  <c r="ER180" i="1"/>
  <c r="ER179" i="1"/>
  <c r="ER178" i="1"/>
  <c r="ER177" i="1"/>
  <c r="ER176" i="1"/>
  <c r="ER175" i="1"/>
  <c r="ER174" i="1"/>
  <c r="ER173" i="1"/>
  <c r="ER172" i="1"/>
  <c r="ER171" i="1"/>
  <c r="ER170" i="1"/>
  <c r="ER169" i="1"/>
  <c r="ER168" i="1"/>
  <c r="ER167" i="1"/>
  <c r="ER166" i="1"/>
  <c r="ER165" i="1"/>
  <c r="ER164" i="1"/>
  <c r="ER163" i="1"/>
  <c r="ER162" i="1"/>
  <c r="ER161" i="1"/>
  <c r="ER160" i="1"/>
  <c r="ER159" i="1"/>
  <c r="ER158" i="1"/>
  <c r="ER157" i="1"/>
  <c r="ER156" i="1"/>
  <c r="ER155" i="1"/>
  <c r="ER154" i="1"/>
  <c r="ER153" i="1"/>
  <c r="ER152" i="1"/>
  <c r="ER151" i="1"/>
  <c r="ER150" i="1"/>
  <c r="ER149" i="1"/>
  <c r="ER148" i="1"/>
  <c r="ER147" i="1"/>
  <c r="ER146" i="1"/>
  <c r="ER145" i="1"/>
  <c r="ER144" i="1"/>
  <c r="ER143" i="1"/>
  <c r="ER142" i="1"/>
  <c r="ER141" i="1"/>
  <c r="ER140" i="1"/>
  <c r="ER139" i="1"/>
  <c r="ER138" i="1"/>
  <c r="ER137" i="1"/>
  <c r="ER136" i="1"/>
  <c r="ER135" i="1"/>
  <c r="ER134" i="1"/>
  <c r="ER133" i="1"/>
  <c r="ER132" i="1"/>
  <c r="ER131" i="1"/>
  <c r="ER130" i="1"/>
  <c r="ER129" i="1"/>
  <c r="ER128" i="1"/>
  <c r="ER127" i="1"/>
  <c r="ER126" i="1"/>
  <c r="ER125" i="1"/>
  <c r="ER124" i="1"/>
  <c r="ER123" i="1"/>
  <c r="ER122" i="1"/>
  <c r="ER121" i="1"/>
  <c r="ER120" i="1"/>
  <c r="ER119" i="1"/>
  <c r="ER118" i="1"/>
  <c r="ER117" i="1"/>
  <c r="ER116" i="1"/>
  <c r="ER115" i="1"/>
  <c r="ER114" i="1"/>
  <c r="ER113" i="1"/>
  <c r="ER112" i="1"/>
  <c r="ER111" i="1"/>
  <c r="ER110" i="1"/>
  <c r="ER109" i="1"/>
  <c r="ER108" i="1"/>
  <c r="ER107" i="1"/>
  <c r="ER106" i="1"/>
  <c r="ER105" i="1"/>
  <c r="ER104" i="1"/>
  <c r="ER103" i="1"/>
  <c r="ER102" i="1"/>
  <c r="ER101" i="1"/>
  <c r="ER100" i="1"/>
  <c r="ER99" i="1"/>
  <c r="ER98" i="1"/>
  <c r="ER97" i="1"/>
  <c r="ER96" i="1"/>
  <c r="ER95" i="1"/>
  <c r="ER94" i="1"/>
  <c r="ER93" i="1"/>
  <c r="ER92" i="1"/>
  <c r="ER91" i="1"/>
  <c r="ER90" i="1"/>
  <c r="ER89" i="1"/>
  <c r="ER88" i="1"/>
  <c r="ER87" i="1"/>
  <c r="ER86" i="1"/>
  <c r="ER85" i="1"/>
  <c r="ER84" i="1"/>
  <c r="ER83" i="1"/>
  <c r="ER82" i="1"/>
  <c r="ER81" i="1"/>
  <c r="ER80" i="1"/>
  <c r="ER79" i="1"/>
  <c r="ER78" i="1"/>
  <c r="ER77" i="1"/>
  <c r="ER76" i="1"/>
  <c r="ER75" i="1"/>
  <c r="ER74" i="1"/>
  <c r="ER73" i="1"/>
  <c r="ER72" i="1"/>
  <c r="ER71" i="1"/>
  <c r="ER70" i="1"/>
  <c r="ER69" i="1"/>
  <c r="ER68" i="1"/>
  <c r="ER67" i="1"/>
  <c r="ER66" i="1"/>
  <c r="ER65" i="1"/>
  <c r="ER64" i="1"/>
  <c r="ER63" i="1"/>
  <c r="ER62" i="1"/>
  <c r="ER61" i="1"/>
  <c r="ER60" i="1"/>
  <c r="ER59" i="1"/>
  <c r="ER58" i="1"/>
  <c r="ER57" i="1"/>
  <c r="ER56" i="1"/>
  <c r="ER55" i="1"/>
  <c r="ER54" i="1"/>
  <c r="ER53" i="1"/>
  <c r="ER52" i="1"/>
  <c r="ER51" i="1"/>
  <c r="ER50" i="1"/>
  <c r="ER49" i="1"/>
  <c r="ER48" i="1"/>
  <c r="ER47" i="1"/>
  <c r="ER46" i="1"/>
  <c r="ER45" i="1"/>
  <c r="ER44" i="1"/>
  <c r="ER43" i="1"/>
  <c r="ER42" i="1"/>
  <c r="ER41" i="1"/>
  <c r="ER40" i="1"/>
  <c r="ER39" i="1"/>
  <c r="ER38" i="1"/>
  <c r="ER37" i="1"/>
  <c r="ER36" i="1"/>
  <c r="ER35" i="1"/>
  <c r="ER34" i="1"/>
  <c r="ER33" i="1"/>
  <c r="ER32" i="1"/>
  <c r="ER31" i="1"/>
  <c r="ER30" i="1"/>
  <c r="ER29" i="1"/>
  <c r="ER28" i="1"/>
  <c r="ER27" i="1"/>
  <c r="ER26" i="1"/>
  <c r="ER25" i="1"/>
  <c r="ER24" i="1"/>
  <c r="ER23" i="1"/>
  <c r="ER22" i="1"/>
  <c r="ER21" i="1"/>
  <c r="ER20" i="1"/>
  <c r="ER19" i="1"/>
  <c r="ER18" i="1"/>
  <c r="ER17" i="1"/>
  <c r="ER16" i="1"/>
  <c r="ER14" i="1"/>
  <c r="ER13" i="1"/>
  <c r="ER12" i="1"/>
  <c r="ER11" i="1"/>
  <c r="ER10" i="1"/>
  <c r="ER9" i="1"/>
  <c r="ER8" i="1"/>
  <c r="ER7" i="1"/>
  <c r="ER6" i="1"/>
  <c r="ER5" i="1"/>
  <c r="ER4" i="1"/>
  <c r="ER3" i="1"/>
  <c r="EH269" i="1"/>
  <c r="EG269" i="1"/>
  <c r="EH268" i="1"/>
  <c r="EG268" i="1"/>
  <c r="EH267" i="1"/>
  <c r="EG267" i="1"/>
  <c r="EH266" i="1"/>
  <c r="EG266" i="1"/>
  <c r="EH265" i="1"/>
  <c r="EG265" i="1"/>
  <c r="EH264" i="1"/>
  <c r="EG264" i="1"/>
  <c r="EH263" i="1"/>
  <c r="EG263" i="1"/>
  <c r="EH262" i="1"/>
  <c r="EG262" i="1"/>
  <c r="EH261" i="1"/>
  <c r="EG261" i="1"/>
  <c r="EH260" i="1"/>
  <c r="EG260" i="1"/>
  <c r="EH259" i="1"/>
  <c r="EG259" i="1"/>
  <c r="EH258" i="1"/>
  <c r="EG258" i="1"/>
  <c r="EH257" i="1"/>
  <c r="EG257" i="1"/>
  <c r="EH256" i="1"/>
  <c r="EG256" i="1"/>
  <c r="EH255" i="1"/>
  <c r="EG255" i="1"/>
  <c r="EH254" i="1"/>
  <c r="EG254" i="1"/>
  <c r="EH253" i="1"/>
  <c r="EG253" i="1"/>
  <c r="EH252" i="1"/>
  <c r="EG252" i="1"/>
  <c r="EH251" i="1"/>
  <c r="EG251" i="1"/>
  <c r="EH250" i="1"/>
  <c r="EG250" i="1"/>
  <c r="EH249" i="1"/>
  <c r="EG249" i="1"/>
  <c r="EH248" i="1"/>
  <c r="EG248" i="1"/>
  <c r="EH247" i="1"/>
  <c r="EG247" i="1"/>
  <c r="EH246" i="1"/>
  <c r="EG246" i="1"/>
  <c r="EH245" i="1"/>
  <c r="EG245" i="1"/>
  <c r="EH244" i="1"/>
  <c r="EG244" i="1"/>
  <c r="EH243" i="1"/>
  <c r="EG243" i="1"/>
  <c r="EH242" i="1"/>
  <c r="EG242" i="1"/>
  <c r="EH241" i="1"/>
  <c r="EG241" i="1"/>
  <c r="EH240" i="1"/>
  <c r="EG240" i="1"/>
  <c r="EH239" i="1"/>
  <c r="EG239" i="1"/>
  <c r="EH238" i="1"/>
  <c r="EG238" i="1"/>
  <c r="EH237" i="1"/>
  <c r="EG237" i="1"/>
  <c r="EH236" i="1"/>
  <c r="EG236" i="1"/>
  <c r="EH235" i="1"/>
  <c r="EG235" i="1"/>
  <c r="EH234" i="1"/>
  <c r="EG234" i="1"/>
  <c r="EH233" i="1"/>
  <c r="EG233" i="1"/>
  <c r="EH232" i="1"/>
  <c r="EG232" i="1"/>
  <c r="EH231" i="1"/>
  <c r="EG231" i="1"/>
  <c r="EH230" i="1"/>
  <c r="EG230" i="1"/>
  <c r="EH229" i="1"/>
  <c r="EG229" i="1"/>
  <c r="EH228" i="1"/>
  <c r="EG228" i="1"/>
  <c r="EH227" i="1"/>
  <c r="EG227" i="1"/>
  <c r="EH226" i="1"/>
  <c r="EG226" i="1"/>
  <c r="EH225" i="1"/>
  <c r="EG225" i="1"/>
  <c r="EH224" i="1"/>
  <c r="EG224" i="1"/>
  <c r="EH223" i="1"/>
  <c r="EG223" i="1"/>
  <c r="EH222" i="1"/>
  <c r="EG222" i="1"/>
  <c r="EH221" i="1"/>
  <c r="EG221" i="1"/>
  <c r="EH220" i="1"/>
  <c r="EG220" i="1"/>
  <c r="EH219" i="1"/>
  <c r="EG219" i="1"/>
  <c r="EH218" i="1"/>
  <c r="EG218" i="1"/>
  <c r="EH217" i="1"/>
  <c r="EG217" i="1"/>
  <c r="EH216" i="1"/>
  <c r="EG216" i="1"/>
  <c r="EH215" i="1"/>
  <c r="EG215" i="1"/>
  <c r="EH214" i="1"/>
  <c r="EG214" i="1"/>
  <c r="EH213" i="1"/>
  <c r="EG213" i="1"/>
  <c r="EH212" i="1"/>
  <c r="EG212" i="1"/>
  <c r="EH211" i="1"/>
  <c r="EG211" i="1"/>
  <c r="EH210" i="1"/>
  <c r="EG210" i="1"/>
  <c r="EH209" i="1"/>
  <c r="EG209" i="1"/>
  <c r="EH208" i="1"/>
  <c r="EG208" i="1"/>
  <c r="EH207" i="1"/>
  <c r="EG207" i="1"/>
  <c r="EH206" i="1"/>
  <c r="EG206" i="1"/>
  <c r="EH205" i="1"/>
  <c r="EG205" i="1"/>
  <c r="EH204" i="1"/>
  <c r="EG204" i="1"/>
  <c r="EH203" i="1"/>
  <c r="EG203" i="1"/>
  <c r="EH202" i="1"/>
  <c r="EG202" i="1"/>
  <c r="EH201" i="1"/>
  <c r="EG201" i="1"/>
  <c r="EH200" i="1"/>
  <c r="EG200" i="1"/>
  <c r="EH199" i="1"/>
  <c r="EG199" i="1"/>
  <c r="EH198" i="1"/>
  <c r="EG198" i="1"/>
  <c r="EH197" i="1"/>
  <c r="EG197" i="1"/>
  <c r="EH196" i="1"/>
  <c r="EG196" i="1"/>
  <c r="EH195" i="1"/>
  <c r="EG195" i="1"/>
  <c r="EH194" i="1"/>
  <c r="EG194" i="1"/>
  <c r="EH193" i="1"/>
  <c r="EG193" i="1"/>
  <c r="EH192" i="1"/>
  <c r="EG192" i="1"/>
  <c r="EH191" i="1"/>
  <c r="EG191" i="1"/>
  <c r="EH190" i="1"/>
  <c r="EG190" i="1"/>
  <c r="EH188" i="1"/>
  <c r="EG188" i="1"/>
  <c r="EH187" i="1"/>
  <c r="EG187" i="1"/>
  <c r="EH186" i="1"/>
  <c r="EG186" i="1"/>
  <c r="EH185" i="1"/>
  <c r="EG185" i="1"/>
  <c r="EH184" i="1"/>
  <c r="EG184" i="1"/>
  <c r="EH183" i="1"/>
  <c r="EG183" i="1"/>
  <c r="EH182" i="1"/>
  <c r="EG182" i="1"/>
  <c r="EH181" i="1"/>
  <c r="EG181" i="1"/>
  <c r="EH180" i="1"/>
  <c r="EG180" i="1"/>
  <c r="EH179" i="1"/>
  <c r="EG179" i="1"/>
  <c r="EH178" i="1"/>
  <c r="EG178" i="1"/>
  <c r="EH177" i="1"/>
  <c r="EG177" i="1"/>
  <c r="EH176" i="1"/>
  <c r="EG176" i="1"/>
  <c r="EH175" i="1"/>
  <c r="EG175" i="1"/>
  <c r="EH174" i="1"/>
  <c r="EG174" i="1"/>
  <c r="EH173" i="1"/>
  <c r="EG173" i="1"/>
  <c r="EH172" i="1"/>
  <c r="EG172" i="1"/>
  <c r="EH171" i="1"/>
  <c r="EG171" i="1"/>
  <c r="EH170" i="1"/>
  <c r="EG170" i="1"/>
  <c r="EH169" i="1"/>
  <c r="EG169" i="1"/>
  <c r="EH168" i="1"/>
  <c r="EG168" i="1"/>
  <c r="EH167" i="1"/>
  <c r="EG167" i="1"/>
  <c r="EH166" i="1"/>
  <c r="EG166" i="1"/>
  <c r="EH165" i="1"/>
  <c r="EG165" i="1"/>
  <c r="EH164" i="1"/>
  <c r="EG164" i="1"/>
  <c r="EH163" i="1"/>
  <c r="EG163" i="1"/>
  <c r="EH162" i="1"/>
  <c r="EG162" i="1"/>
  <c r="EH161" i="1"/>
  <c r="EG161" i="1"/>
  <c r="EH160" i="1"/>
  <c r="EG160" i="1"/>
  <c r="EH159" i="1"/>
  <c r="EG159" i="1"/>
  <c r="EH158" i="1"/>
  <c r="EG158" i="1"/>
  <c r="EH157" i="1"/>
  <c r="EG157" i="1"/>
  <c r="EH156" i="1"/>
  <c r="EG156" i="1"/>
  <c r="EH155" i="1"/>
  <c r="EG155" i="1"/>
  <c r="EH154" i="1"/>
  <c r="EG154" i="1"/>
  <c r="EH153" i="1"/>
  <c r="EG153" i="1"/>
  <c r="EH152" i="1"/>
  <c r="EG152" i="1"/>
  <c r="EH151" i="1"/>
  <c r="EG151" i="1"/>
  <c r="EH150" i="1"/>
  <c r="EG150" i="1"/>
  <c r="EH149" i="1"/>
  <c r="EG149" i="1"/>
  <c r="EH148" i="1"/>
  <c r="EG148" i="1"/>
  <c r="EH147" i="1"/>
  <c r="EG147" i="1"/>
  <c r="EH146" i="1"/>
  <c r="EG146" i="1"/>
  <c r="EH145" i="1"/>
  <c r="EG145" i="1"/>
  <c r="EH144" i="1"/>
  <c r="EG144" i="1"/>
  <c r="EH143" i="1"/>
  <c r="EG143" i="1"/>
  <c r="EH142" i="1"/>
  <c r="EG142" i="1"/>
  <c r="EH141" i="1"/>
  <c r="EG141" i="1"/>
  <c r="EH140" i="1"/>
  <c r="EG140" i="1"/>
  <c r="EH139" i="1"/>
  <c r="EG139" i="1"/>
  <c r="EH138" i="1"/>
  <c r="EG138" i="1"/>
  <c r="EH137" i="1"/>
  <c r="EG137" i="1"/>
  <c r="EH136" i="1"/>
  <c r="EG136" i="1"/>
  <c r="EH135" i="1"/>
  <c r="EG135" i="1"/>
  <c r="EH134" i="1"/>
  <c r="EG134" i="1"/>
  <c r="EH133" i="1"/>
  <c r="EG133" i="1"/>
  <c r="EH132" i="1"/>
  <c r="EG132" i="1"/>
  <c r="EH131" i="1"/>
  <c r="EG131" i="1"/>
  <c r="EH130" i="1"/>
  <c r="EG130" i="1"/>
  <c r="EH129" i="1"/>
  <c r="EG129" i="1"/>
  <c r="EH128" i="1"/>
  <c r="EG128" i="1"/>
  <c r="EH127" i="1"/>
  <c r="EG127" i="1"/>
  <c r="EH126" i="1"/>
  <c r="EG126" i="1"/>
  <c r="EH125" i="1"/>
  <c r="EG125" i="1"/>
  <c r="EH124" i="1"/>
  <c r="EG124" i="1"/>
  <c r="EH123" i="1"/>
  <c r="EG123" i="1"/>
  <c r="EH122" i="1"/>
  <c r="EG122" i="1"/>
  <c r="EH121" i="1"/>
  <c r="EG121" i="1"/>
  <c r="EH120" i="1"/>
  <c r="EG120" i="1"/>
  <c r="EH119" i="1"/>
  <c r="EG119" i="1"/>
  <c r="EH118" i="1"/>
  <c r="EG118" i="1"/>
  <c r="EH117" i="1"/>
  <c r="EG117" i="1"/>
  <c r="EH116" i="1"/>
  <c r="EG116" i="1"/>
  <c r="EH115" i="1"/>
  <c r="EG115" i="1"/>
  <c r="EH114" i="1"/>
  <c r="EG114" i="1"/>
  <c r="EH113" i="1"/>
  <c r="EG113" i="1"/>
  <c r="EH112" i="1"/>
  <c r="EG112" i="1"/>
  <c r="EH111" i="1"/>
  <c r="EG111" i="1"/>
  <c r="EH110" i="1"/>
  <c r="EG110" i="1"/>
  <c r="EH109" i="1"/>
  <c r="EG109" i="1"/>
  <c r="EH108" i="1"/>
  <c r="EG108" i="1"/>
  <c r="EH107" i="1"/>
  <c r="EG107" i="1"/>
  <c r="EH106" i="1"/>
  <c r="EG106" i="1"/>
  <c r="EH105" i="1"/>
  <c r="EG105" i="1"/>
  <c r="EH104" i="1"/>
  <c r="EG104" i="1"/>
  <c r="EH103" i="1"/>
  <c r="EG103" i="1"/>
  <c r="EH102" i="1"/>
  <c r="EG102" i="1"/>
  <c r="EH101" i="1"/>
  <c r="EG101" i="1"/>
  <c r="EH100" i="1"/>
  <c r="EG100" i="1"/>
  <c r="EH99" i="1"/>
  <c r="EG99" i="1"/>
  <c r="EH98" i="1"/>
  <c r="EG98" i="1"/>
  <c r="EH97" i="1"/>
  <c r="EG97" i="1"/>
  <c r="EH96" i="1"/>
  <c r="EG96" i="1"/>
  <c r="EH95" i="1"/>
  <c r="EG95" i="1"/>
  <c r="EH94" i="1"/>
  <c r="EG94" i="1"/>
  <c r="EH93" i="1"/>
  <c r="EG93" i="1"/>
  <c r="EH92" i="1"/>
  <c r="EG92" i="1"/>
  <c r="EH91" i="1"/>
  <c r="EG91" i="1"/>
  <c r="EH90" i="1"/>
  <c r="EG90" i="1"/>
  <c r="EH89" i="1"/>
  <c r="EG89" i="1"/>
  <c r="EH88" i="1"/>
  <c r="EG88" i="1"/>
  <c r="EH87" i="1"/>
  <c r="EG87" i="1"/>
  <c r="EH86" i="1"/>
  <c r="EG86" i="1"/>
  <c r="EH85" i="1"/>
  <c r="EG85" i="1"/>
  <c r="EH84" i="1"/>
  <c r="EG84" i="1"/>
  <c r="EH83" i="1"/>
  <c r="EG83" i="1"/>
  <c r="EH82" i="1"/>
  <c r="EG82" i="1"/>
  <c r="EH81" i="1"/>
  <c r="EG81" i="1"/>
  <c r="EH80" i="1"/>
  <c r="EG80" i="1"/>
  <c r="EH79" i="1"/>
  <c r="EG79" i="1"/>
  <c r="EH78" i="1"/>
  <c r="EG78" i="1"/>
  <c r="EH77" i="1"/>
  <c r="EG77" i="1"/>
  <c r="EH76" i="1"/>
  <c r="EG76" i="1"/>
  <c r="EH75" i="1"/>
  <c r="EG75" i="1"/>
  <c r="EH74" i="1"/>
  <c r="EG74" i="1"/>
  <c r="EH73" i="1"/>
  <c r="EG73" i="1"/>
  <c r="EH72" i="1"/>
  <c r="EG72" i="1"/>
  <c r="EH71" i="1"/>
  <c r="EG71" i="1"/>
  <c r="EH70" i="1"/>
  <c r="EG70" i="1"/>
  <c r="EH69" i="1"/>
  <c r="EG69" i="1"/>
  <c r="EH68" i="1"/>
  <c r="EG68" i="1"/>
  <c r="EH67" i="1"/>
  <c r="EG67" i="1"/>
  <c r="EH66" i="1"/>
  <c r="EG66" i="1"/>
  <c r="EH65" i="1"/>
  <c r="EG65" i="1"/>
  <c r="EH64" i="1"/>
  <c r="EG64" i="1"/>
  <c r="EH63" i="1"/>
  <c r="EG63" i="1"/>
  <c r="EH62" i="1"/>
  <c r="EG62" i="1"/>
  <c r="EH61" i="1"/>
  <c r="EG61" i="1"/>
  <c r="EH60" i="1"/>
  <c r="EG60" i="1"/>
  <c r="EH59" i="1"/>
  <c r="EG59" i="1"/>
  <c r="EH58" i="1"/>
  <c r="EG58" i="1"/>
  <c r="EH57" i="1"/>
  <c r="EG57" i="1"/>
  <c r="EH56" i="1"/>
  <c r="EG56" i="1"/>
  <c r="EH55" i="1"/>
  <c r="EG55" i="1"/>
  <c r="EH54" i="1"/>
  <c r="EG54" i="1"/>
  <c r="EH53" i="1"/>
  <c r="EG53" i="1"/>
  <c r="EH52" i="1"/>
  <c r="EG52" i="1"/>
  <c r="EH51" i="1"/>
  <c r="EG51" i="1"/>
  <c r="EH50" i="1"/>
  <c r="EG50" i="1"/>
  <c r="EH49" i="1"/>
  <c r="EG49" i="1"/>
  <c r="EH48" i="1"/>
  <c r="EG48" i="1"/>
  <c r="EH47" i="1"/>
  <c r="EG47" i="1"/>
  <c r="EH46" i="1"/>
  <c r="EG46" i="1"/>
  <c r="EH45" i="1"/>
  <c r="EG45" i="1"/>
  <c r="EH44" i="1"/>
  <c r="EG44" i="1"/>
  <c r="EH43" i="1"/>
  <c r="EG43" i="1"/>
  <c r="EH42" i="1"/>
  <c r="EG42" i="1"/>
  <c r="EH41" i="1"/>
  <c r="EG41" i="1"/>
  <c r="EH40" i="1"/>
  <c r="EG40" i="1"/>
  <c r="EH39" i="1"/>
  <c r="EG39" i="1"/>
  <c r="EH38" i="1"/>
  <c r="EG38" i="1"/>
  <c r="EH37" i="1"/>
  <c r="EG37" i="1"/>
  <c r="EH36" i="1"/>
  <c r="EG36" i="1"/>
  <c r="EH35" i="1"/>
  <c r="EG35" i="1"/>
  <c r="EH34" i="1"/>
  <c r="EG34" i="1"/>
  <c r="EH33" i="1"/>
  <c r="EG33" i="1"/>
  <c r="EH32" i="1"/>
  <c r="EG32" i="1"/>
  <c r="EH31" i="1"/>
  <c r="EG31" i="1"/>
  <c r="EH30" i="1"/>
  <c r="EG30" i="1"/>
  <c r="EH29" i="1"/>
  <c r="EG29" i="1"/>
  <c r="EG28" i="1"/>
  <c r="EH27" i="1"/>
  <c r="EG27" i="1"/>
  <c r="EH26" i="1"/>
  <c r="EG26" i="1"/>
  <c r="EH25" i="1"/>
  <c r="EG25" i="1"/>
  <c r="EH24" i="1"/>
  <c r="EG24" i="1"/>
  <c r="EH23" i="1"/>
  <c r="EG23" i="1"/>
  <c r="EH22" i="1"/>
  <c r="EG22" i="1"/>
  <c r="EH21" i="1"/>
  <c r="EG21" i="1"/>
  <c r="EH20" i="1"/>
  <c r="EG20" i="1"/>
  <c r="EH19" i="1"/>
  <c r="EG19" i="1"/>
  <c r="EH18" i="1"/>
  <c r="EG18" i="1"/>
  <c r="EH17" i="1"/>
  <c r="EG17" i="1"/>
  <c r="EH16" i="1"/>
  <c r="EG16" i="1"/>
  <c r="EH14" i="1"/>
  <c r="EG14" i="1"/>
  <c r="EH13" i="1"/>
  <c r="EG13" i="1"/>
  <c r="EH12" i="1"/>
  <c r="EG12" i="1"/>
  <c r="EH11" i="1"/>
  <c r="EG11" i="1"/>
  <c r="EH10" i="1"/>
  <c r="EG10" i="1"/>
  <c r="EH9" i="1"/>
  <c r="EG9" i="1"/>
  <c r="EH8" i="1"/>
  <c r="EG8" i="1"/>
  <c r="EH7" i="1"/>
  <c r="EG7" i="1"/>
  <c r="EH6" i="1"/>
  <c r="EG6" i="1"/>
  <c r="EH5" i="1"/>
  <c r="EG5" i="1"/>
  <c r="EH4" i="1"/>
  <c r="EG4" i="1"/>
  <c r="EH3" i="1"/>
  <c r="EG3" i="1"/>
  <c r="FC126" i="1"/>
  <c r="FE226" i="1"/>
  <c r="FF226" i="1" s="1"/>
  <c r="FH226" i="1" s="1"/>
  <c r="FG269" i="1"/>
  <c r="FG268" i="1"/>
  <c r="FG267" i="1"/>
  <c r="FG266" i="1"/>
  <c r="FG265" i="1"/>
  <c r="FG264" i="1"/>
  <c r="FG263" i="1"/>
  <c r="FG262" i="1"/>
  <c r="FG261" i="1"/>
  <c r="FG260" i="1"/>
  <c r="FG259" i="1"/>
  <c r="FG258" i="1"/>
  <c r="FG257" i="1"/>
  <c r="FG256" i="1"/>
  <c r="FG255" i="1"/>
  <c r="FG254" i="1"/>
  <c r="FG253" i="1"/>
  <c r="FG252" i="1"/>
  <c r="FG251" i="1"/>
  <c r="FG250" i="1"/>
  <c r="FG249" i="1"/>
  <c r="FG248" i="1"/>
  <c r="FG247" i="1"/>
  <c r="FG246" i="1"/>
  <c r="FG245" i="1"/>
  <c r="FG244" i="1"/>
  <c r="FG243" i="1"/>
  <c r="FG242" i="1"/>
  <c r="FG241" i="1"/>
  <c r="FG240" i="1"/>
  <c r="FG239" i="1"/>
  <c r="FG238" i="1"/>
  <c r="FG237" i="1"/>
  <c r="FG236" i="1"/>
  <c r="FG235" i="1"/>
  <c r="FG234" i="1"/>
  <c r="FG233" i="1"/>
  <c r="FG232" i="1"/>
  <c r="FG231" i="1"/>
  <c r="FG230" i="1"/>
  <c r="FG229" i="1"/>
  <c r="FG228" i="1"/>
  <c r="FG227" i="1"/>
  <c r="FG226" i="1"/>
  <c r="FG225" i="1"/>
  <c r="FG224" i="1"/>
  <c r="FG223" i="1"/>
  <c r="FG222" i="1"/>
  <c r="FG221" i="1"/>
  <c r="FG220" i="1"/>
  <c r="FG219" i="1"/>
  <c r="FG218" i="1"/>
  <c r="FG217" i="1"/>
  <c r="FG216" i="1"/>
  <c r="FG215" i="1"/>
  <c r="FG214" i="1"/>
  <c r="FG213" i="1"/>
  <c r="FG212" i="1"/>
  <c r="FG211" i="1"/>
  <c r="FG210" i="1"/>
  <c r="FG209" i="1"/>
  <c r="FG208" i="1"/>
  <c r="FG207" i="1"/>
  <c r="FG206" i="1"/>
  <c r="FG205" i="1"/>
  <c r="FG204" i="1"/>
  <c r="FG203" i="1"/>
  <c r="FG202" i="1"/>
  <c r="FG201" i="1"/>
  <c r="FG200" i="1"/>
  <c r="FG199" i="1"/>
  <c r="FG198" i="1"/>
  <c r="FG197" i="1"/>
  <c r="FG196" i="1"/>
  <c r="FG195" i="1"/>
  <c r="FG194" i="1"/>
  <c r="FG193" i="1"/>
  <c r="FG192" i="1"/>
  <c r="FG191" i="1"/>
  <c r="FG190" i="1"/>
  <c r="FG189" i="1"/>
  <c r="FG188" i="1"/>
  <c r="FG187" i="1"/>
  <c r="FG186" i="1"/>
  <c r="FG185" i="1"/>
  <c r="FG184" i="1"/>
  <c r="FG183" i="1"/>
  <c r="FG182" i="1"/>
  <c r="FG181" i="1"/>
  <c r="FG180" i="1"/>
  <c r="FG179" i="1"/>
  <c r="FG178" i="1"/>
  <c r="FG177" i="1"/>
  <c r="FG176" i="1"/>
  <c r="FG175" i="1"/>
  <c r="FG174" i="1"/>
  <c r="FG173" i="1"/>
  <c r="FG172" i="1"/>
  <c r="FG171" i="1"/>
  <c r="FG170" i="1"/>
  <c r="FG169" i="1"/>
  <c r="FG168" i="1"/>
  <c r="FG167" i="1"/>
  <c r="FG166" i="1"/>
  <c r="FG165" i="1"/>
  <c r="FG164" i="1"/>
  <c r="FG163" i="1"/>
  <c r="FG162" i="1"/>
  <c r="FG161" i="1"/>
  <c r="FG160" i="1"/>
  <c r="FG159" i="1"/>
  <c r="FG158" i="1"/>
  <c r="FG157" i="1"/>
  <c r="FG156" i="1"/>
  <c r="FG155" i="1"/>
  <c r="FG154" i="1"/>
  <c r="FG153" i="1"/>
  <c r="FG152" i="1"/>
  <c r="FG151" i="1"/>
  <c r="FG150" i="1"/>
  <c r="FG149" i="1"/>
  <c r="FG148" i="1"/>
  <c r="FG147" i="1"/>
  <c r="FG146" i="1"/>
  <c r="FG145" i="1"/>
  <c r="FG144" i="1"/>
  <c r="FG143" i="1"/>
  <c r="FG142" i="1"/>
  <c r="FG141" i="1"/>
  <c r="FG140" i="1"/>
  <c r="FG139" i="1"/>
  <c r="FG138" i="1"/>
  <c r="FG137" i="1"/>
  <c r="FG136" i="1"/>
  <c r="FG135" i="1"/>
  <c r="FG134" i="1"/>
  <c r="FG133" i="1"/>
  <c r="FG132" i="1"/>
  <c r="FG131" i="1"/>
  <c r="FG130" i="1"/>
  <c r="FG129" i="1"/>
  <c r="FG128" i="1"/>
  <c r="FG127" i="1"/>
  <c r="FG126" i="1"/>
  <c r="FG125" i="1"/>
  <c r="FG124" i="1"/>
  <c r="FG123" i="1"/>
  <c r="FG122" i="1"/>
  <c r="FG121" i="1"/>
  <c r="FG120" i="1"/>
  <c r="FG119" i="1"/>
  <c r="FG118" i="1"/>
  <c r="FG117" i="1"/>
  <c r="FG116" i="1"/>
  <c r="FG115" i="1"/>
  <c r="FG114" i="1"/>
  <c r="FG113" i="1"/>
  <c r="FG112" i="1"/>
  <c r="FG111" i="1"/>
  <c r="FG110" i="1"/>
  <c r="FG109" i="1"/>
  <c r="FG108" i="1"/>
  <c r="FG107" i="1"/>
  <c r="FG106" i="1"/>
  <c r="FG105" i="1"/>
  <c r="FG104" i="1"/>
  <c r="FG103" i="1"/>
  <c r="FG102" i="1"/>
  <c r="FG101" i="1"/>
  <c r="FG100" i="1"/>
  <c r="FG99" i="1"/>
  <c r="FG98" i="1"/>
  <c r="FG97" i="1"/>
  <c r="FG96" i="1"/>
  <c r="FG95" i="1"/>
  <c r="FG94" i="1"/>
  <c r="FG93" i="1"/>
  <c r="FG92" i="1"/>
  <c r="FG91" i="1"/>
  <c r="FG90" i="1"/>
  <c r="FG89" i="1"/>
  <c r="FG88" i="1"/>
  <c r="FG87" i="1"/>
  <c r="FG86" i="1"/>
  <c r="FG85" i="1"/>
  <c r="FG84" i="1"/>
  <c r="FG83" i="1"/>
  <c r="FG82" i="1"/>
  <c r="FG81" i="1"/>
  <c r="FG80" i="1"/>
  <c r="FG79" i="1"/>
  <c r="FG78" i="1"/>
  <c r="FG77" i="1"/>
  <c r="FG76" i="1"/>
  <c r="FG75" i="1"/>
  <c r="FG74" i="1"/>
  <c r="FG73" i="1"/>
  <c r="FG72" i="1"/>
  <c r="FG71" i="1"/>
  <c r="FG70" i="1"/>
  <c r="FG69" i="1"/>
  <c r="FG68" i="1"/>
  <c r="FG67" i="1"/>
  <c r="FG66" i="1"/>
  <c r="FG65" i="1"/>
  <c r="FG64" i="1"/>
  <c r="FG63" i="1"/>
  <c r="FG62" i="1"/>
  <c r="FG61" i="1"/>
  <c r="FG60" i="1"/>
  <c r="FG59" i="1"/>
  <c r="FG58" i="1"/>
  <c r="FG57" i="1"/>
  <c r="FG56" i="1"/>
  <c r="FG55" i="1"/>
  <c r="FG54" i="1"/>
  <c r="FG53" i="1"/>
  <c r="FG52" i="1"/>
  <c r="FG51" i="1"/>
  <c r="FG50" i="1"/>
  <c r="FG49" i="1"/>
  <c r="FG48" i="1"/>
  <c r="FG47" i="1"/>
  <c r="FG46" i="1"/>
  <c r="FG45" i="1"/>
  <c r="FG44" i="1"/>
  <c r="FG43" i="1"/>
  <c r="FG42" i="1"/>
  <c r="FG41" i="1"/>
  <c r="FG40" i="1"/>
  <c r="FG39" i="1"/>
  <c r="FG38" i="1"/>
  <c r="FG37" i="1"/>
  <c r="FG36" i="1"/>
  <c r="FG35" i="1"/>
  <c r="FG34" i="1"/>
  <c r="FG33" i="1"/>
  <c r="FG32" i="1"/>
  <c r="FG31" i="1"/>
  <c r="FG30" i="1"/>
  <c r="FG29" i="1"/>
  <c r="FG28" i="1"/>
  <c r="FG27" i="1"/>
  <c r="FG26" i="1"/>
  <c r="FG25" i="1"/>
  <c r="FG24" i="1"/>
  <c r="FG23" i="1"/>
  <c r="FG22" i="1"/>
  <c r="FG21" i="1"/>
  <c r="FG20" i="1"/>
  <c r="FG19" i="1"/>
  <c r="FG18" i="1"/>
  <c r="FG17" i="1"/>
  <c r="FG16" i="1"/>
  <c r="FG14" i="1"/>
  <c r="FG13" i="1"/>
  <c r="FG12" i="1"/>
  <c r="FG11" i="1"/>
  <c r="FG10" i="1"/>
  <c r="FG9" i="1"/>
  <c r="FG8" i="1"/>
  <c r="FG7" i="1"/>
  <c r="FG6" i="1"/>
  <c r="FG5" i="1"/>
  <c r="FG4" i="1"/>
  <c r="FG3" i="1"/>
  <c r="LH4" i="9" l="1"/>
  <c r="FD28" i="7"/>
  <c r="FD61" i="7"/>
  <c r="FD70" i="7"/>
  <c r="FD88" i="7"/>
  <c r="FD44" i="7"/>
  <c r="FD69" i="7"/>
  <c r="FD87" i="7"/>
  <c r="FD91" i="7"/>
  <c r="FD26" i="7"/>
  <c r="FD41" i="7"/>
  <c r="FD18" i="7"/>
  <c r="FD22" i="7"/>
  <c r="FD39" i="7"/>
  <c r="FD46" i="7"/>
  <c r="FD101" i="7"/>
  <c r="FD43" i="7"/>
  <c r="FD67" i="7"/>
  <c r="FD94" i="7"/>
  <c r="FD100" i="7"/>
  <c r="FD85" i="7"/>
  <c r="FD74" i="7"/>
  <c r="FD75" i="7"/>
  <c r="FD72" i="7"/>
  <c r="FD23" i="7"/>
  <c r="FD7" i="7"/>
  <c r="FD45" i="7"/>
  <c r="FD48" i="7"/>
  <c r="FD11" i="7"/>
  <c r="FD50" i="7"/>
  <c r="FD73" i="7"/>
  <c r="FD78" i="7"/>
  <c r="FD81" i="7"/>
  <c r="FD90" i="7"/>
  <c r="FD53" i="7"/>
  <c r="FD15" i="7"/>
  <c r="FD30" i="7"/>
  <c r="FD32" i="7"/>
  <c r="FD51" i="7"/>
  <c r="FD56" i="7"/>
  <c r="FD71" i="7"/>
  <c r="FD77" i="7"/>
  <c r="FD80" i="7"/>
  <c r="FD89" i="7"/>
  <c r="FD19" i="7"/>
  <c r="FD29" i="7"/>
  <c r="FD40" i="7"/>
  <c r="FD54" i="7"/>
  <c r="FD55" i="7"/>
  <c r="FD57" i="7"/>
  <c r="FD58" i="7"/>
  <c r="FD62" i="7"/>
  <c r="FD63" i="7"/>
  <c r="FD66" i="7"/>
  <c r="FD68" i="7"/>
  <c r="FD76" i="7"/>
  <c r="FD97" i="7"/>
  <c r="FD13" i="7"/>
  <c r="FD20" i="7"/>
  <c r="FD35" i="7"/>
  <c r="FD37" i="7"/>
  <c r="FD59" i="7"/>
  <c r="FD84" i="7"/>
  <c r="FD3" i="7"/>
  <c r="FD6" i="7"/>
  <c r="FD14" i="7"/>
  <c r="FD36" i="7"/>
  <c r="FD47" i="7"/>
  <c r="FD60" i="7"/>
  <c r="FD83" i="7"/>
  <c r="FD82" i="7"/>
  <c r="FD9" i="7"/>
  <c r="FD31" i="7"/>
  <c r="FD17" i="7"/>
  <c r="GW9" i="1"/>
  <c r="GW8" i="1"/>
  <c r="GW7" i="1"/>
  <c r="GW6" i="1"/>
  <c r="GW5" i="1"/>
  <c r="GS5" i="1"/>
  <c r="GR5" i="1"/>
  <c r="GP5" i="1"/>
  <c r="GO5" i="1"/>
  <c r="GM5" i="1"/>
  <c r="GL5" i="1"/>
  <c r="GW4" i="1"/>
  <c r="GW3" i="1"/>
  <c r="LJ4" i="9" l="1"/>
  <c r="GD269" i="1"/>
  <c r="GC269" i="1"/>
  <c r="GD268" i="1"/>
  <c r="GC268" i="1"/>
  <c r="GD267" i="1"/>
  <c r="GC267" i="1"/>
  <c r="GD266" i="1"/>
  <c r="GC266" i="1"/>
  <c r="GD265" i="1"/>
  <c r="GC265" i="1"/>
  <c r="GD264" i="1"/>
  <c r="GC264" i="1"/>
  <c r="GD263" i="1"/>
  <c r="GC263" i="1"/>
  <c r="GD260" i="1"/>
  <c r="GC260" i="1"/>
  <c r="GD259" i="1"/>
  <c r="GC259" i="1"/>
  <c r="GD257" i="1"/>
  <c r="GC257" i="1"/>
  <c r="GD256" i="1"/>
  <c r="GC256" i="1"/>
  <c r="GD255" i="1"/>
  <c r="GC255" i="1"/>
  <c r="GD254" i="1"/>
  <c r="GC254" i="1"/>
  <c r="GD253" i="1"/>
  <c r="GC253" i="1"/>
  <c r="GD250" i="1"/>
  <c r="GC250" i="1"/>
  <c r="GD247" i="1"/>
  <c r="GC247" i="1"/>
  <c r="GD246" i="1"/>
  <c r="GC246" i="1"/>
  <c r="GD245" i="1"/>
  <c r="GC245" i="1"/>
  <c r="GD244" i="1"/>
  <c r="GC244" i="1"/>
  <c r="GD242" i="1"/>
  <c r="GC242" i="1"/>
  <c r="GD241" i="1"/>
  <c r="GC241" i="1"/>
  <c r="GD240" i="1"/>
  <c r="GC240" i="1"/>
  <c r="GD238" i="1"/>
  <c r="GC238" i="1"/>
  <c r="GD237" i="1"/>
  <c r="GC237" i="1"/>
  <c r="GD236" i="1"/>
  <c r="GC236" i="1"/>
  <c r="GD235" i="1"/>
  <c r="GC235" i="1"/>
  <c r="GD234" i="1"/>
  <c r="GC234" i="1"/>
  <c r="GD230" i="1"/>
  <c r="GC230" i="1"/>
  <c r="GD229" i="1"/>
  <c r="GC229" i="1"/>
  <c r="GD228" i="1"/>
  <c r="GC228" i="1"/>
  <c r="GD227" i="1"/>
  <c r="GC227" i="1"/>
  <c r="GD224" i="1"/>
  <c r="GC224" i="1"/>
  <c r="GD223" i="1"/>
  <c r="GC223" i="1"/>
  <c r="GD222" i="1"/>
  <c r="GC222" i="1"/>
  <c r="GD221" i="1"/>
  <c r="GC221" i="1"/>
  <c r="GD219" i="1"/>
  <c r="GC219" i="1"/>
  <c r="GD218" i="1"/>
  <c r="GC218" i="1"/>
  <c r="GD217" i="1"/>
  <c r="GC217" i="1"/>
  <c r="GD216" i="1"/>
  <c r="GC216" i="1"/>
  <c r="GD214" i="1"/>
  <c r="GC214" i="1"/>
  <c r="GD213" i="1"/>
  <c r="GC213" i="1"/>
  <c r="GD212" i="1"/>
  <c r="GC212" i="1"/>
  <c r="GD211" i="1"/>
  <c r="GC211" i="1"/>
  <c r="GD210" i="1"/>
  <c r="GC210" i="1"/>
  <c r="GD203" i="1"/>
  <c r="GC203" i="1"/>
  <c r="GD202" i="1"/>
  <c r="GC202" i="1"/>
  <c r="GD201" i="1"/>
  <c r="GC201" i="1"/>
  <c r="GD200" i="1"/>
  <c r="GC200" i="1"/>
  <c r="GD199" i="1"/>
  <c r="GC199" i="1"/>
  <c r="GD198" i="1"/>
  <c r="GC198" i="1"/>
  <c r="GD197" i="1"/>
  <c r="GC197" i="1"/>
  <c r="GD196" i="1"/>
  <c r="GC196" i="1"/>
  <c r="GD195" i="1"/>
  <c r="GC195" i="1"/>
  <c r="GD194" i="1"/>
  <c r="GC194" i="1"/>
  <c r="GD193" i="1"/>
  <c r="GC193" i="1"/>
  <c r="GD192" i="1"/>
  <c r="GC192" i="1"/>
  <c r="GD191" i="1"/>
  <c r="GC191" i="1"/>
  <c r="GD190" i="1"/>
  <c r="GC190" i="1"/>
  <c r="GD189" i="1"/>
  <c r="GC189" i="1"/>
  <c r="GD188" i="1"/>
  <c r="GC188" i="1"/>
  <c r="GD187" i="1"/>
  <c r="GC187" i="1"/>
  <c r="GD186" i="1"/>
  <c r="GC186" i="1"/>
  <c r="GD185" i="1"/>
  <c r="GC185" i="1"/>
  <c r="GD184" i="1"/>
  <c r="GC184" i="1"/>
  <c r="GD182" i="1"/>
  <c r="GC182" i="1"/>
  <c r="GD181" i="1"/>
  <c r="GC181" i="1"/>
  <c r="GD179" i="1"/>
  <c r="GC179" i="1"/>
  <c r="GD178" i="1"/>
  <c r="GC178" i="1"/>
  <c r="GD177" i="1"/>
  <c r="GC177" i="1"/>
  <c r="GD176" i="1"/>
  <c r="GC176" i="1"/>
  <c r="GD175" i="1"/>
  <c r="GC175" i="1"/>
  <c r="GD174" i="1"/>
  <c r="GC174" i="1"/>
  <c r="GD173" i="1"/>
  <c r="GC173" i="1"/>
  <c r="GD172" i="1"/>
  <c r="GC172" i="1"/>
  <c r="GC171" i="1"/>
  <c r="GD170" i="1"/>
  <c r="GC170" i="1"/>
  <c r="GD169" i="1"/>
  <c r="GC169" i="1"/>
  <c r="GD168" i="1"/>
  <c r="GC168" i="1"/>
  <c r="GD167" i="1"/>
  <c r="GC167" i="1"/>
  <c r="GD165" i="1"/>
  <c r="GC165" i="1"/>
  <c r="GD164" i="1"/>
  <c r="GC164" i="1"/>
  <c r="GC163" i="1"/>
  <c r="GD162" i="1"/>
  <c r="GC162" i="1"/>
  <c r="GD161" i="1"/>
  <c r="GC161" i="1"/>
  <c r="GD160" i="1"/>
  <c r="GC160" i="1"/>
  <c r="GD159" i="1"/>
  <c r="GC159" i="1"/>
  <c r="GD158" i="1"/>
  <c r="GC158" i="1"/>
  <c r="GD157" i="1"/>
  <c r="GC157" i="1"/>
  <c r="GD156" i="1"/>
  <c r="GC156" i="1"/>
  <c r="GD155" i="1"/>
  <c r="GC155" i="1"/>
  <c r="GD154" i="1"/>
  <c r="GC154" i="1"/>
  <c r="GD153" i="1"/>
  <c r="GC153" i="1"/>
  <c r="GD152" i="1"/>
  <c r="GC152" i="1"/>
  <c r="GD151" i="1"/>
  <c r="GC151" i="1"/>
  <c r="GD150" i="1"/>
  <c r="GC150" i="1"/>
  <c r="GD149" i="1"/>
  <c r="GC149" i="1"/>
  <c r="GD148" i="1"/>
  <c r="GC148" i="1"/>
  <c r="GD146" i="1"/>
  <c r="GC146" i="1"/>
  <c r="GD145" i="1"/>
  <c r="GC145" i="1"/>
  <c r="GD144" i="1"/>
  <c r="GC144" i="1"/>
  <c r="GD143" i="1"/>
  <c r="GC143" i="1"/>
  <c r="GD142" i="1"/>
  <c r="GC142" i="1"/>
  <c r="GD141" i="1"/>
  <c r="GC141" i="1"/>
  <c r="GD140" i="1"/>
  <c r="GC140" i="1"/>
  <c r="GD139" i="1"/>
  <c r="GC139" i="1"/>
  <c r="GD138" i="1"/>
  <c r="GC138" i="1"/>
  <c r="GD137" i="1"/>
  <c r="GC137" i="1"/>
  <c r="GD136" i="1"/>
  <c r="GC136" i="1"/>
  <c r="GD135" i="1"/>
  <c r="GC135" i="1"/>
  <c r="GD134" i="1"/>
  <c r="GC134" i="1"/>
  <c r="GD133" i="1"/>
  <c r="GC133" i="1"/>
  <c r="GD132" i="1"/>
  <c r="GC132" i="1"/>
  <c r="GD131" i="1"/>
  <c r="GC131" i="1"/>
  <c r="GD129" i="1"/>
  <c r="GC129" i="1"/>
  <c r="GD127" i="1"/>
  <c r="GC127" i="1"/>
  <c r="GD126" i="1"/>
  <c r="GC126" i="1"/>
  <c r="GD125" i="1"/>
  <c r="GC125" i="1"/>
  <c r="GD124" i="1"/>
  <c r="GC124" i="1"/>
  <c r="GD123" i="1"/>
  <c r="GC123" i="1"/>
  <c r="GD122" i="1"/>
  <c r="GC122" i="1"/>
  <c r="GD121" i="1"/>
  <c r="GC121" i="1"/>
  <c r="GD120" i="1"/>
  <c r="GC120" i="1"/>
  <c r="GD119" i="1"/>
  <c r="GC119" i="1"/>
  <c r="GD118" i="1"/>
  <c r="GC118" i="1"/>
  <c r="GD117" i="1"/>
  <c r="GC117" i="1"/>
  <c r="GD116" i="1"/>
  <c r="GC116" i="1"/>
  <c r="GD115" i="1"/>
  <c r="GC115" i="1"/>
  <c r="GD113" i="1"/>
  <c r="GC113" i="1"/>
  <c r="GD112" i="1"/>
  <c r="GC112" i="1"/>
  <c r="GD111" i="1"/>
  <c r="GC111" i="1"/>
  <c r="GD110" i="1"/>
  <c r="GC110" i="1"/>
  <c r="GD109" i="1"/>
  <c r="GC109" i="1"/>
  <c r="GD108" i="1"/>
  <c r="GC108" i="1"/>
  <c r="GD105" i="1"/>
  <c r="GC105" i="1"/>
  <c r="GD104" i="1"/>
  <c r="GC104" i="1"/>
  <c r="GD103" i="1"/>
  <c r="GC103" i="1"/>
  <c r="GD102" i="1"/>
  <c r="GC102" i="1"/>
  <c r="GD101" i="1"/>
  <c r="GC101" i="1"/>
  <c r="GD100" i="1"/>
  <c r="GC100" i="1"/>
  <c r="GD99" i="1"/>
  <c r="GC99" i="1"/>
  <c r="GD98" i="1"/>
  <c r="GC98" i="1"/>
  <c r="GC96" i="1"/>
  <c r="GD95" i="1"/>
  <c r="GC95" i="1"/>
  <c r="GD94" i="1"/>
  <c r="GC94" i="1"/>
  <c r="GD93" i="1"/>
  <c r="GC93" i="1"/>
  <c r="GD92" i="1"/>
  <c r="GC92" i="1"/>
  <c r="GD91" i="1"/>
  <c r="GC91" i="1"/>
  <c r="GD88" i="1"/>
  <c r="GC88" i="1"/>
  <c r="GD87" i="1"/>
  <c r="GC87" i="1"/>
  <c r="GD86" i="1"/>
  <c r="GC86" i="1"/>
  <c r="GD85" i="1"/>
  <c r="GC85" i="1"/>
  <c r="GD84" i="1"/>
  <c r="GC84" i="1"/>
  <c r="GD83" i="1"/>
  <c r="GC83" i="1"/>
  <c r="GD82" i="1"/>
  <c r="GC82" i="1"/>
  <c r="GD81" i="1"/>
  <c r="GC81" i="1"/>
  <c r="GD80" i="1"/>
  <c r="GC80" i="1"/>
  <c r="GD79" i="1"/>
  <c r="GC79" i="1"/>
  <c r="GD78" i="1"/>
  <c r="GC78" i="1"/>
  <c r="GD77" i="1"/>
  <c r="GC77" i="1"/>
  <c r="GD76" i="1"/>
  <c r="GC76" i="1"/>
  <c r="GD75" i="1"/>
  <c r="GC75" i="1"/>
  <c r="GD74" i="1"/>
  <c r="GC74" i="1"/>
  <c r="GD73" i="1"/>
  <c r="GC73" i="1"/>
  <c r="GD72" i="1"/>
  <c r="GC72" i="1"/>
  <c r="GD71" i="1"/>
  <c r="GC71" i="1"/>
  <c r="GD70" i="1"/>
  <c r="GC70" i="1"/>
  <c r="GD69" i="1"/>
  <c r="GC69" i="1"/>
  <c r="GD68" i="1"/>
  <c r="GC68" i="1"/>
  <c r="GD67" i="1"/>
  <c r="GC67" i="1"/>
  <c r="GD66" i="1"/>
  <c r="GC66" i="1"/>
  <c r="GD65" i="1"/>
  <c r="GC65" i="1"/>
  <c r="GD64" i="1"/>
  <c r="GC64" i="1"/>
  <c r="GD63" i="1"/>
  <c r="GC63" i="1"/>
  <c r="GD62" i="1"/>
  <c r="GC62" i="1"/>
  <c r="GD61" i="1"/>
  <c r="GC61" i="1"/>
  <c r="GD60" i="1"/>
  <c r="GC60" i="1"/>
  <c r="GD59" i="1"/>
  <c r="GC59" i="1"/>
  <c r="GD58" i="1"/>
  <c r="GC58" i="1"/>
  <c r="GD57" i="1"/>
  <c r="GC57" i="1"/>
  <c r="GD56" i="1"/>
  <c r="GC56" i="1"/>
  <c r="GD55" i="1"/>
  <c r="GC55" i="1"/>
  <c r="GD54" i="1"/>
  <c r="GC54" i="1"/>
  <c r="GD53" i="1"/>
  <c r="GC53" i="1"/>
  <c r="GD52" i="1"/>
  <c r="GC52" i="1"/>
  <c r="GD51" i="1"/>
  <c r="GC51" i="1"/>
  <c r="GD50" i="1"/>
  <c r="GC50" i="1"/>
  <c r="GD49" i="1"/>
  <c r="GC49" i="1"/>
  <c r="GD48" i="1"/>
  <c r="GC48" i="1"/>
  <c r="GD47" i="1"/>
  <c r="GC47" i="1"/>
  <c r="GD46" i="1"/>
  <c r="GC46" i="1"/>
  <c r="GD45" i="1"/>
  <c r="GC45" i="1"/>
  <c r="GD44" i="1"/>
  <c r="GC44" i="1"/>
  <c r="GD43" i="1"/>
  <c r="GC43" i="1"/>
  <c r="GD42" i="1"/>
  <c r="GC42" i="1"/>
  <c r="GD41" i="1"/>
  <c r="GC41" i="1"/>
  <c r="GD40" i="1"/>
  <c r="GC40" i="1"/>
  <c r="GD39" i="1"/>
  <c r="GC39" i="1"/>
  <c r="GD38" i="1"/>
  <c r="GC38" i="1"/>
  <c r="GD37" i="1"/>
  <c r="GC37" i="1"/>
  <c r="GD36" i="1"/>
  <c r="GC36" i="1"/>
  <c r="GD35" i="1"/>
  <c r="GC35" i="1"/>
  <c r="GD34" i="1"/>
  <c r="GC34" i="1"/>
  <c r="GD33" i="1"/>
  <c r="GC33" i="1"/>
  <c r="GD32" i="1"/>
  <c r="GC32" i="1"/>
  <c r="GD31" i="1"/>
  <c r="GC31" i="1"/>
  <c r="GD30" i="1"/>
  <c r="GC30" i="1"/>
  <c r="GD29" i="1"/>
  <c r="GC29" i="1"/>
  <c r="GD28" i="1"/>
  <c r="GC28" i="1"/>
  <c r="GD27" i="1"/>
  <c r="GC27" i="1"/>
  <c r="GD26" i="1"/>
  <c r="GC26" i="1"/>
  <c r="GD25" i="1"/>
  <c r="GC25" i="1"/>
  <c r="GD24" i="1"/>
  <c r="GC24" i="1"/>
  <c r="GD23" i="1"/>
  <c r="GC23" i="1"/>
  <c r="GD22" i="1"/>
  <c r="GC22" i="1"/>
  <c r="GD21" i="1"/>
  <c r="GC21" i="1"/>
  <c r="GD20" i="1"/>
  <c r="GC20" i="1"/>
  <c r="GD19" i="1"/>
  <c r="GC19" i="1"/>
  <c r="GD18" i="1"/>
  <c r="GC18" i="1"/>
  <c r="GD17" i="1"/>
  <c r="GC17" i="1"/>
  <c r="GD16" i="1"/>
  <c r="GC16" i="1"/>
  <c r="GD14" i="1"/>
  <c r="GC14" i="1"/>
  <c r="GD13" i="1"/>
  <c r="GC13" i="1"/>
  <c r="GD12" i="1"/>
  <c r="GC12" i="1"/>
  <c r="GD11" i="1"/>
  <c r="GC11" i="1"/>
  <c r="GD10" i="1"/>
  <c r="GC10" i="1"/>
  <c r="GD9" i="1"/>
  <c r="GC9" i="1"/>
  <c r="GD8" i="1"/>
  <c r="GC8" i="1"/>
  <c r="GD7" i="1"/>
  <c r="GC7" i="1"/>
  <c r="GD6" i="1"/>
  <c r="GC6" i="1"/>
  <c r="GD5" i="1"/>
  <c r="GC5" i="1"/>
  <c r="GD4" i="1"/>
  <c r="GC4" i="1"/>
  <c r="GD3" i="1"/>
  <c r="GC3" i="1"/>
  <c r="FO269" i="1"/>
  <c r="FO268" i="1"/>
  <c r="FO267" i="1"/>
  <c r="FO266" i="1"/>
  <c r="FO265" i="1"/>
  <c r="FO264" i="1"/>
  <c r="FO263" i="1"/>
  <c r="FO262" i="1"/>
  <c r="FO261" i="1"/>
  <c r="FO260" i="1"/>
  <c r="FO259" i="1"/>
  <c r="FO258" i="1"/>
  <c r="FO257" i="1"/>
  <c r="FO256" i="1"/>
  <c r="FO255" i="1"/>
  <c r="FO254" i="1"/>
  <c r="FO253" i="1"/>
  <c r="FO252" i="1"/>
  <c r="FO251" i="1"/>
  <c r="FO250" i="1"/>
  <c r="FO249" i="1"/>
  <c r="FO248" i="1"/>
  <c r="FO247" i="1"/>
  <c r="FO246" i="1"/>
  <c r="FO245" i="1"/>
  <c r="FO244" i="1"/>
  <c r="FO243" i="1"/>
  <c r="FO242" i="1"/>
  <c r="FO241" i="1"/>
  <c r="FO240" i="1"/>
  <c r="FO239" i="1"/>
  <c r="FO238" i="1"/>
  <c r="FO237" i="1"/>
  <c r="FO236" i="1"/>
  <c r="FO235" i="1"/>
  <c r="FO234" i="1"/>
  <c r="FO233" i="1"/>
  <c r="FO232" i="1"/>
  <c r="FO231" i="1"/>
  <c r="FO230" i="1"/>
  <c r="FO229" i="1"/>
  <c r="FO228" i="1"/>
  <c r="FO227" i="1"/>
  <c r="FO224" i="1"/>
  <c r="FO223" i="1"/>
  <c r="FO222" i="1"/>
  <c r="FO221" i="1"/>
  <c r="FO220" i="1"/>
  <c r="FO219" i="1"/>
  <c r="FO218" i="1"/>
  <c r="FO217" i="1"/>
  <c r="FO216" i="1"/>
  <c r="FO215" i="1"/>
  <c r="FO214" i="1"/>
  <c r="FO213" i="1"/>
  <c r="FO212" i="1"/>
  <c r="FO211" i="1"/>
  <c r="FO210" i="1"/>
  <c r="FO209" i="1"/>
  <c r="FO208" i="1"/>
  <c r="FO207" i="1"/>
  <c r="FO206" i="1"/>
  <c r="FO205" i="1"/>
  <c r="FO204" i="1"/>
  <c r="FO203" i="1"/>
  <c r="FO202" i="1"/>
  <c r="FO201" i="1"/>
  <c r="FO200" i="1"/>
  <c r="FO199" i="1"/>
  <c r="FO198" i="1"/>
  <c r="FO197" i="1"/>
  <c r="FO196" i="1"/>
  <c r="FO195" i="1"/>
  <c r="FO194" i="1"/>
  <c r="FO193" i="1"/>
  <c r="FO192" i="1"/>
  <c r="FO191" i="1"/>
  <c r="FO190" i="1"/>
  <c r="FO189" i="1"/>
  <c r="FO188" i="1"/>
  <c r="FO187" i="1"/>
  <c r="FO186" i="1"/>
  <c r="FO185" i="1"/>
  <c r="FO184" i="1"/>
  <c r="FO182" i="1"/>
  <c r="FO181" i="1"/>
  <c r="FO180" i="1"/>
  <c r="FO179" i="1"/>
  <c r="FO178" i="1"/>
  <c r="FO177" i="1"/>
  <c r="FO176" i="1"/>
  <c r="FO175" i="1"/>
  <c r="FO174" i="1"/>
  <c r="FO173" i="1"/>
  <c r="FO172" i="1"/>
  <c r="FO170" i="1"/>
  <c r="FO169" i="1"/>
  <c r="FO168" i="1"/>
  <c r="FO167" i="1"/>
  <c r="FO165" i="1"/>
  <c r="FO164" i="1"/>
  <c r="FO162" i="1"/>
  <c r="FO161" i="1"/>
  <c r="FO160" i="1"/>
  <c r="FO159" i="1"/>
  <c r="FO158" i="1"/>
  <c r="FO157" i="1"/>
  <c r="FO156" i="1"/>
  <c r="FO155" i="1"/>
  <c r="FO154" i="1"/>
  <c r="FO153" i="1"/>
  <c r="FO152" i="1"/>
  <c r="FO151" i="1"/>
  <c r="FO150" i="1"/>
  <c r="FO149" i="1"/>
  <c r="FO148" i="1"/>
  <c r="FO147" i="1"/>
  <c r="FO146" i="1"/>
  <c r="FO145" i="1"/>
  <c r="FO144" i="1"/>
  <c r="FO143" i="1"/>
  <c r="FO142" i="1"/>
  <c r="FO141" i="1"/>
  <c r="FO140" i="1"/>
  <c r="FO139" i="1"/>
  <c r="FO138" i="1"/>
  <c r="FO137" i="1"/>
  <c r="FO136" i="1"/>
  <c r="FO135" i="1"/>
  <c r="FO134" i="1"/>
  <c r="FO133" i="1"/>
  <c r="FO131" i="1"/>
  <c r="FO130" i="1"/>
  <c r="FO129" i="1"/>
  <c r="FO128" i="1"/>
  <c r="FO127" i="1"/>
  <c r="FO126" i="1"/>
  <c r="FO125" i="1"/>
  <c r="FO124" i="1"/>
  <c r="FO123" i="1"/>
  <c r="FO122" i="1"/>
  <c r="FO121" i="1"/>
  <c r="FO120" i="1"/>
  <c r="FO119" i="1"/>
  <c r="FO118" i="1"/>
  <c r="FO117" i="1"/>
  <c r="FO116" i="1"/>
  <c r="FO115" i="1"/>
  <c r="FO114" i="1"/>
  <c r="FO113" i="1"/>
  <c r="FO112" i="1"/>
  <c r="FO111" i="1"/>
  <c r="FO110" i="1"/>
  <c r="FO109" i="1"/>
  <c r="FO108" i="1"/>
  <c r="FO106" i="1"/>
  <c r="FO105" i="1"/>
  <c r="FO104" i="1"/>
  <c r="FO103" i="1"/>
  <c r="FO102" i="1"/>
  <c r="FO101" i="1"/>
  <c r="FO100" i="1"/>
  <c r="FO99" i="1"/>
  <c r="FO98" i="1"/>
  <c r="FO96" i="1"/>
  <c r="FO95" i="1"/>
  <c r="FO94" i="1"/>
  <c r="FO93" i="1"/>
  <c r="FO92" i="1"/>
  <c r="FO91" i="1"/>
  <c r="FO90" i="1"/>
  <c r="FO89" i="1"/>
  <c r="FO88" i="1"/>
  <c r="FO87" i="1"/>
  <c r="FO86" i="1"/>
  <c r="FO85" i="1"/>
  <c r="FO84" i="1"/>
  <c r="FO83" i="1"/>
  <c r="FO82" i="1"/>
  <c r="FO81" i="1"/>
  <c r="FO80" i="1"/>
  <c r="FO79" i="1"/>
  <c r="FO78" i="1"/>
  <c r="FO77" i="1"/>
  <c r="FO76" i="1"/>
  <c r="FO75" i="1"/>
  <c r="FO74" i="1"/>
  <c r="FO73" i="1"/>
  <c r="FO72" i="1"/>
  <c r="FO71" i="1"/>
  <c r="FO70" i="1"/>
  <c r="FO69" i="1"/>
  <c r="FO68" i="1"/>
  <c r="FO67" i="1"/>
  <c r="FO66" i="1"/>
  <c r="FO65" i="1"/>
  <c r="FO64" i="1"/>
  <c r="FO63" i="1"/>
  <c r="FO62" i="1"/>
  <c r="FO61" i="1"/>
  <c r="FO60" i="1"/>
  <c r="FO59" i="1"/>
  <c r="FO58" i="1"/>
  <c r="FO57" i="1"/>
  <c r="FO56" i="1"/>
  <c r="FO55" i="1"/>
  <c r="FO54" i="1"/>
  <c r="FO53" i="1"/>
  <c r="FO52" i="1"/>
  <c r="FO51" i="1"/>
  <c r="FO50" i="1"/>
  <c r="FO49" i="1"/>
  <c r="FO48" i="1"/>
  <c r="FO47" i="1"/>
  <c r="FO46" i="1"/>
  <c r="FO45" i="1"/>
  <c r="FO44" i="1"/>
  <c r="FO43" i="1"/>
  <c r="FO42" i="1"/>
  <c r="FO41" i="1"/>
  <c r="FO40" i="1"/>
  <c r="FO39" i="1"/>
  <c r="FO38" i="1"/>
  <c r="FO37" i="1"/>
  <c r="FO36" i="1"/>
  <c r="FO35" i="1"/>
  <c r="FO34" i="1"/>
  <c r="FO33" i="1"/>
  <c r="FO32" i="1"/>
  <c r="FO31" i="1"/>
  <c r="FO30" i="1"/>
  <c r="FO29" i="1"/>
  <c r="FO28" i="1"/>
  <c r="FO27" i="1"/>
  <c r="FO26" i="1"/>
  <c r="FO25" i="1"/>
  <c r="FO24" i="1"/>
  <c r="FO23" i="1"/>
  <c r="FO22" i="1"/>
  <c r="FO21" i="1"/>
  <c r="FO20" i="1"/>
  <c r="FO19" i="1"/>
  <c r="FO18" i="1"/>
  <c r="FO17" i="1"/>
  <c r="FO16" i="1"/>
  <c r="FO14" i="1"/>
  <c r="FO13" i="1"/>
  <c r="FO12" i="1"/>
  <c r="FO11" i="1"/>
  <c r="FO10" i="1"/>
  <c r="FO9" i="1"/>
  <c r="FO8" i="1"/>
  <c r="FO7" i="1"/>
  <c r="FO6" i="1"/>
  <c r="FO5" i="1"/>
  <c r="FO4" i="1"/>
  <c r="FO3" i="1"/>
  <c r="FU269" i="1"/>
  <c r="FU268" i="1"/>
  <c r="FU267" i="1"/>
  <c r="FU266" i="1"/>
  <c r="FU265" i="1"/>
  <c r="FU264" i="1"/>
  <c r="FU263" i="1"/>
  <c r="FU262" i="1"/>
  <c r="FU261" i="1"/>
  <c r="FU260" i="1"/>
  <c r="FU259" i="1"/>
  <c r="FU258" i="1"/>
  <c r="FU257" i="1"/>
  <c r="FU256" i="1"/>
  <c r="FU255" i="1"/>
  <c r="FU254" i="1"/>
  <c r="FU253" i="1"/>
  <c r="FU252" i="1"/>
  <c r="FU251" i="1"/>
  <c r="FU250" i="1"/>
  <c r="FU249" i="1"/>
  <c r="FU248" i="1"/>
  <c r="FU247" i="1"/>
  <c r="FU246" i="1"/>
  <c r="FU245" i="1"/>
  <c r="FU244" i="1"/>
  <c r="FU243" i="1"/>
  <c r="FU242" i="1"/>
  <c r="FU241" i="1"/>
  <c r="FU240" i="1"/>
  <c r="FU239" i="1"/>
  <c r="FU238" i="1"/>
  <c r="FU237" i="1"/>
  <c r="FU236" i="1"/>
  <c r="FU235" i="1"/>
  <c r="FU234" i="1"/>
  <c r="FU233" i="1"/>
  <c r="FU232" i="1"/>
  <c r="FU231" i="1"/>
  <c r="FU230" i="1"/>
  <c r="FU229" i="1"/>
  <c r="FU228" i="1"/>
  <c r="FU227" i="1"/>
  <c r="FU224" i="1"/>
  <c r="FU223" i="1"/>
  <c r="FU222" i="1"/>
  <c r="FU221" i="1"/>
  <c r="FU220" i="1"/>
  <c r="FU219" i="1"/>
  <c r="FU218" i="1"/>
  <c r="FU217" i="1"/>
  <c r="FU216" i="1"/>
  <c r="FU215" i="1"/>
  <c r="FU214" i="1"/>
  <c r="FU213" i="1"/>
  <c r="FU212" i="1"/>
  <c r="FU211" i="1"/>
  <c r="FU210" i="1"/>
  <c r="FU209" i="1"/>
  <c r="FU208" i="1"/>
  <c r="FU207" i="1"/>
  <c r="FU206" i="1"/>
  <c r="FU205" i="1"/>
  <c r="FU204" i="1"/>
  <c r="FU203" i="1"/>
  <c r="FU202" i="1"/>
  <c r="FU201" i="1"/>
  <c r="FU200" i="1"/>
  <c r="FU199" i="1"/>
  <c r="FU198" i="1"/>
  <c r="FU197" i="1"/>
  <c r="FU196" i="1"/>
  <c r="FU195" i="1"/>
  <c r="FU194" i="1"/>
  <c r="FU193" i="1"/>
  <c r="FU192" i="1"/>
  <c r="FU191" i="1"/>
  <c r="FU190" i="1"/>
  <c r="FU189" i="1"/>
  <c r="FU188" i="1"/>
  <c r="FU187" i="1"/>
  <c r="FU186" i="1"/>
  <c r="FU185" i="1"/>
  <c r="FU184" i="1"/>
  <c r="FU182" i="1"/>
  <c r="FU181" i="1"/>
  <c r="FU180" i="1"/>
  <c r="FU179" i="1"/>
  <c r="FU178" i="1"/>
  <c r="FU177" i="1"/>
  <c r="FU176" i="1"/>
  <c r="FU175" i="1"/>
  <c r="FU174" i="1"/>
  <c r="FU173" i="1"/>
  <c r="FU172" i="1"/>
  <c r="FU170" i="1"/>
  <c r="FU169" i="1"/>
  <c r="FU168" i="1"/>
  <c r="FU167" i="1"/>
  <c r="FU165" i="1"/>
  <c r="FU164" i="1"/>
  <c r="FU162" i="1"/>
  <c r="FU161" i="1"/>
  <c r="FU160" i="1"/>
  <c r="FU159" i="1"/>
  <c r="FU158" i="1"/>
  <c r="FU157" i="1"/>
  <c r="FU156" i="1"/>
  <c r="FU155" i="1"/>
  <c r="FU154" i="1"/>
  <c r="FU153" i="1"/>
  <c r="FU152" i="1"/>
  <c r="FU151" i="1"/>
  <c r="FU150" i="1"/>
  <c r="FU149" i="1"/>
  <c r="FU148" i="1"/>
  <c r="FU147" i="1"/>
  <c r="FU146" i="1"/>
  <c r="FU145" i="1"/>
  <c r="FU144" i="1"/>
  <c r="FU143" i="1"/>
  <c r="FU142" i="1"/>
  <c r="FU140" i="1"/>
  <c r="FU139" i="1"/>
  <c r="FU138" i="1"/>
  <c r="FU137" i="1"/>
  <c r="FU136" i="1"/>
  <c r="FU135" i="1"/>
  <c r="FU134" i="1"/>
  <c r="FU133" i="1"/>
  <c r="FU132" i="1"/>
  <c r="FU131" i="1"/>
  <c r="FU130" i="1"/>
  <c r="FU129" i="1"/>
  <c r="FU128" i="1"/>
  <c r="FU127" i="1"/>
  <c r="FU126" i="1"/>
  <c r="FU125" i="1"/>
  <c r="FU124" i="1"/>
  <c r="FU123" i="1"/>
  <c r="FU122" i="1"/>
  <c r="FU120" i="1"/>
  <c r="FU119" i="1"/>
  <c r="FU118" i="1"/>
  <c r="FU117" i="1"/>
  <c r="FU116" i="1"/>
  <c r="FU115" i="1"/>
  <c r="FU114" i="1"/>
  <c r="FU113" i="1"/>
  <c r="FU112" i="1"/>
  <c r="FU111" i="1"/>
  <c r="FU110" i="1"/>
  <c r="FU109" i="1"/>
  <c r="FU108" i="1"/>
  <c r="FU107" i="1"/>
  <c r="FU106" i="1"/>
  <c r="FU105" i="1"/>
  <c r="FU104" i="1"/>
  <c r="FU103" i="1"/>
  <c r="FU102" i="1"/>
  <c r="FU101" i="1"/>
  <c r="FU100" i="1"/>
  <c r="FU99" i="1"/>
  <c r="FU98" i="1"/>
  <c r="FU97" i="1"/>
  <c r="FU96" i="1"/>
  <c r="FU95" i="1"/>
  <c r="FU94" i="1"/>
  <c r="FU93" i="1"/>
  <c r="FU92" i="1"/>
  <c r="FU91" i="1"/>
  <c r="FU90" i="1"/>
  <c r="FU89" i="1"/>
  <c r="FU88" i="1"/>
  <c r="FU87" i="1"/>
  <c r="FU85" i="1"/>
  <c r="FU84" i="1"/>
  <c r="FU83" i="1"/>
  <c r="FU82" i="1"/>
  <c r="FU81" i="1"/>
  <c r="FU80" i="1"/>
  <c r="FU79" i="1"/>
  <c r="FU78" i="1"/>
  <c r="FU77" i="1"/>
  <c r="FU76" i="1"/>
  <c r="FU75" i="1"/>
  <c r="FU74" i="1"/>
  <c r="FU73" i="1"/>
  <c r="FU72" i="1"/>
  <c r="FU71" i="1"/>
  <c r="FU70" i="1"/>
  <c r="FU69" i="1"/>
  <c r="FU68" i="1"/>
  <c r="FU67" i="1"/>
  <c r="FU66" i="1"/>
  <c r="FU65" i="1"/>
  <c r="FU64" i="1"/>
  <c r="FU63" i="1"/>
  <c r="FU62" i="1"/>
  <c r="FU61" i="1"/>
  <c r="FU60" i="1"/>
  <c r="FU59" i="1"/>
  <c r="FU58" i="1"/>
  <c r="FU57" i="1"/>
  <c r="FU56" i="1"/>
  <c r="FU55" i="1"/>
  <c r="FU54" i="1"/>
  <c r="FU53" i="1"/>
  <c r="FU52" i="1"/>
  <c r="FU51" i="1"/>
  <c r="FU50" i="1"/>
  <c r="FU49" i="1"/>
  <c r="FU48" i="1"/>
  <c r="FU47" i="1"/>
  <c r="FU46" i="1"/>
  <c r="FU45" i="1"/>
  <c r="FU44" i="1"/>
  <c r="FU43" i="1"/>
  <c r="FU42" i="1"/>
  <c r="FU41" i="1"/>
  <c r="FU40" i="1"/>
  <c r="FU39" i="1"/>
  <c r="FU38" i="1"/>
  <c r="FU37" i="1"/>
  <c r="FU36" i="1"/>
  <c r="FU35" i="1"/>
  <c r="FU34" i="1"/>
  <c r="FU33" i="1"/>
  <c r="FU32" i="1"/>
  <c r="FU31" i="1"/>
  <c r="FU30" i="1"/>
  <c r="FU29" i="1"/>
  <c r="FU28" i="1"/>
  <c r="FU27" i="1"/>
  <c r="FU26" i="1"/>
  <c r="FU25" i="1"/>
  <c r="FU24" i="1"/>
  <c r="FU23" i="1"/>
  <c r="FU22" i="1"/>
  <c r="FU21" i="1"/>
  <c r="FU20" i="1"/>
  <c r="FU19" i="1"/>
  <c r="FU18" i="1"/>
  <c r="FU17" i="1"/>
  <c r="FU16" i="1"/>
  <c r="FU14" i="1"/>
  <c r="FU13" i="1"/>
  <c r="FU12" i="1"/>
  <c r="FU11" i="1"/>
  <c r="FU10" i="1"/>
  <c r="FU9" i="1"/>
  <c r="FU8" i="1"/>
  <c r="FU7" i="1"/>
  <c r="FU6" i="1"/>
  <c r="FU5" i="1"/>
  <c r="FU4" i="1"/>
  <c r="FU3" i="1"/>
  <c r="GA269" i="1"/>
  <c r="GB269" i="1" s="1"/>
  <c r="GA268" i="1"/>
  <c r="GB268" i="1" s="1"/>
  <c r="GA267" i="1"/>
  <c r="GB267" i="1" s="1"/>
  <c r="GA266" i="1"/>
  <c r="GB266" i="1" s="1"/>
  <c r="GA265" i="1"/>
  <c r="GB265" i="1" s="1"/>
  <c r="GA264" i="1"/>
  <c r="GB264" i="1" s="1"/>
  <c r="GA263" i="1"/>
  <c r="GB263" i="1" s="1"/>
  <c r="GA262" i="1"/>
  <c r="GB262" i="1" s="1"/>
  <c r="GA261" i="1"/>
  <c r="GB261" i="1" s="1"/>
  <c r="GA260" i="1"/>
  <c r="GB260" i="1" s="1"/>
  <c r="GA259" i="1"/>
  <c r="GB259" i="1" s="1"/>
  <c r="GA258" i="1"/>
  <c r="GB258" i="1" s="1"/>
  <c r="GA257" i="1"/>
  <c r="GB257" i="1" s="1"/>
  <c r="GA256" i="1"/>
  <c r="GB256" i="1" s="1"/>
  <c r="GA255" i="1"/>
  <c r="GB255" i="1" s="1"/>
  <c r="GA254" i="1"/>
  <c r="GB254" i="1" s="1"/>
  <c r="GA253" i="1"/>
  <c r="GB253" i="1" s="1"/>
  <c r="GA252" i="1"/>
  <c r="GB252" i="1" s="1"/>
  <c r="GA251" i="1"/>
  <c r="GB251" i="1" s="1"/>
  <c r="GA250" i="1"/>
  <c r="GB250" i="1" s="1"/>
  <c r="GA249" i="1"/>
  <c r="GB249" i="1" s="1"/>
  <c r="GA248" i="1"/>
  <c r="GB248" i="1" s="1"/>
  <c r="GA247" i="1"/>
  <c r="GB247" i="1" s="1"/>
  <c r="GA246" i="1"/>
  <c r="GB246" i="1" s="1"/>
  <c r="GA245" i="1"/>
  <c r="GB245" i="1" s="1"/>
  <c r="GA244" i="1"/>
  <c r="GB244" i="1" s="1"/>
  <c r="GA243" i="1"/>
  <c r="GB243" i="1" s="1"/>
  <c r="GA242" i="1"/>
  <c r="GB242" i="1" s="1"/>
  <c r="GA241" i="1"/>
  <c r="GB241" i="1" s="1"/>
  <c r="GA240" i="1"/>
  <c r="GB240" i="1" s="1"/>
  <c r="GA239" i="1"/>
  <c r="GB239" i="1" s="1"/>
  <c r="GA238" i="1"/>
  <c r="GB238" i="1" s="1"/>
  <c r="GA237" i="1"/>
  <c r="GB237" i="1" s="1"/>
  <c r="GA236" i="1"/>
  <c r="GB236" i="1" s="1"/>
  <c r="GA235" i="1"/>
  <c r="GB235" i="1" s="1"/>
  <c r="GA234" i="1"/>
  <c r="GB234" i="1" s="1"/>
  <c r="GA233" i="1"/>
  <c r="GB233" i="1" s="1"/>
  <c r="GA232" i="1"/>
  <c r="GB232" i="1" s="1"/>
  <c r="GA231" i="1"/>
  <c r="GB231" i="1" s="1"/>
  <c r="GA230" i="1"/>
  <c r="GB230" i="1" s="1"/>
  <c r="GA229" i="1"/>
  <c r="GB229" i="1" s="1"/>
  <c r="GA228" i="1"/>
  <c r="GB228" i="1" s="1"/>
  <c r="GA227" i="1"/>
  <c r="GB227" i="1" s="1"/>
  <c r="GA224" i="1"/>
  <c r="GB224" i="1" s="1"/>
  <c r="GA223" i="1"/>
  <c r="GB223" i="1" s="1"/>
  <c r="GA222" i="1"/>
  <c r="GB222" i="1" s="1"/>
  <c r="GA221" i="1"/>
  <c r="GB221" i="1" s="1"/>
  <c r="GA220" i="1"/>
  <c r="GB220" i="1" s="1"/>
  <c r="GA219" i="1"/>
  <c r="GB219" i="1" s="1"/>
  <c r="GA218" i="1"/>
  <c r="GB218" i="1" s="1"/>
  <c r="GA217" i="1"/>
  <c r="GB217" i="1" s="1"/>
  <c r="GA216" i="1"/>
  <c r="GB216" i="1" s="1"/>
  <c r="GA215" i="1"/>
  <c r="GB215" i="1" s="1"/>
  <c r="GA214" i="1"/>
  <c r="GB214" i="1" s="1"/>
  <c r="GA213" i="1"/>
  <c r="GB213" i="1" s="1"/>
  <c r="GA212" i="1"/>
  <c r="GB212" i="1" s="1"/>
  <c r="GA211" i="1"/>
  <c r="GB211" i="1" s="1"/>
  <c r="GA210" i="1"/>
  <c r="GB210" i="1" s="1"/>
  <c r="GA209" i="1"/>
  <c r="GB209" i="1" s="1"/>
  <c r="GA208" i="1"/>
  <c r="GB208" i="1" s="1"/>
  <c r="GA207" i="1"/>
  <c r="GB207" i="1" s="1"/>
  <c r="GA206" i="1"/>
  <c r="GB206" i="1" s="1"/>
  <c r="GA205" i="1"/>
  <c r="GB205" i="1" s="1"/>
  <c r="GA204" i="1"/>
  <c r="GB204" i="1" s="1"/>
  <c r="GA203" i="1"/>
  <c r="GB203" i="1" s="1"/>
  <c r="GA202" i="1"/>
  <c r="GB202" i="1" s="1"/>
  <c r="GA201" i="1"/>
  <c r="GB201" i="1" s="1"/>
  <c r="GA200" i="1"/>
  <c r="GB200" i="1" s="1"/>
  <c r="GA199" i="1"/>
  <c r="GB199" i="1" s="1"/>
  <c r="GA198" i="1"/>
  <c r="GB198" i="1" s="1"/>
  <c r="GA197" i="1"/>
  <c r="GB197" i="1" s="1"/>
  <c r="GA196" i="1"/>
  <c r="GB196" i="1" s="1"/>
  <c r="GA195" i="1"/>
  <c r="GB195" i="1" s="1"/>
  <c r="GA194" i="1"/>
  <c r="GB194" i="1" s="1"/>
  <c r="GA193" i="1"/>
  <c r="GB193" i="1" s="1"/>
  <c r="GA192" i="1"/>
  <c r="GB192" i="1" s="1"/>
  <c r="GA191" i="1"/>
  <c r="GB191" i="1" s="1"/>
  <c r="GA190" i="1"/>
  <c r="GB190" i="1" s="1"/>
  <c r="GA189" i="1"/>
  <c r="GB189" i="1" s="1"/>
  <c r="GA188" i="1"/>
  <c r="GB188" i="1" s="1"/>
  <c r="GA187" i="1"/>
  <c r="GB187" i="1" s="1"/>
  <c r="GA186" i="1"/>
  <c r="GB186" i="1" s="1"/>
  <c r="GA185" i="1"/>
  <c r="GB185" i="1" s="1"/>
  <c r="GA184" i="1"/>
  <c r="GB184" i="1" s="1"/>
  <c r="GA182" i="1"/>
  <c r="GB182" i="1" s="1"/>
  <c r="GA181" i="1"/>
  <c r="GB181" i="1" s="1"/>
  <c r="GA180" i="1"/>
  <c r="GB180" i="1" s="1"/>
  <c r="GA179" i="1"/>
  <c r="GB179" i="1" s="1"/>
  <c r="GA178" i="1"/>
  <c r="GB178" i="1" s="1"/>
  <c r="GA177" i="1"/>
  <c r="GB177" i="1" s="1"/>
  <c r="GA176" i="1"/>
  <c r="GB176" i="1" s="1"/>
  <c r="GA175" i="1"/>
  <c r="GB175" i="1" s="1"/>
  <c r="GA174" i="1"/>
  <c r="GB174" i="1" s="1"/>
  <c r="GA173" i="1"/>
  <c r="GB173" i="1" s="1"/>
  <c r="GA172" i="1"/>
  <c r="GB172" i="1" s="1"/>
  <c r="GA171" i="1"/>
  <c r="GB171" i="1" s="1"/>
  <c r="GA170" i="1"/>
  <c r="GB170" i="1" s="1"/>
  <c r="GA169" i="1"/>
  <c r="GB169" i="1" s="1"/>
  <c r="GA168" i="1"/>
  <c r="GB168" i="1" s="1"/>
  <c r="GA167" i="1"/>
  <c r="GB167" i="1" s="1"/>
  <c r="GA165" i="1"/>
  <c r="GB165" i="1" s="1"/>
  <c r="GA164" i="1"/>
  <c r="GB164" i="1" s="1"/>
  <c r="GA163" i="1"/>
  <c r="GB163" i="1" s="1"/>
  <c r="GA162" i="1"/>
  <c r="GB162" i="1" s="1"/>
  <c r="GA161" i="1"/>
  <c r="GB161" i="1" s="1"/>
  <c r="GA160" i="1"/>
  <c r="GB160" i="1" s="1"/>
  <c r="GA159" i="1"/>
  <c r="GB159" i="1" s="1"/>
  <c r="GA158" i="1"/>
  <c r="GB158" i="1" s="1"/>
  <c r="GA157" i="1"/>
  <c r="GB157" i="1" s="1"/>
  <c r="GA156" i="1"/>
  <c r="GB156" i="1" s="1"/>
  <c r="GA155" i="1"/>
  <c r="GB155" i="1" s="1"/>
  <c r="GA154" i="1"/>
  <c r="GB154" i="1" s="1"/>
  <c r="GA153" i="1"/>
  <c r="GB153" i="1" s="1"/>
  <c r="GA152" i="1"/>
  <c r="GB152" i="1" s="1"/>
  <c r="GA151" i="1"/>
  <c r="GB151" i="1" s="1"/>
  <c r="GA150" i="1"/>
  <c r="GB150" i="1" s="1"/>
  <c r="GA149" i="1"/>
  <c r="GB149" i="1" s="1"/>
  <c r="GA148" i="1"/>
  <c r="GB148" i="1" s="1"/>
  <c r="GA147" i="1"/>
  <c r="GB147" i="1" s="1"/>
  <c r="GA146" i="1"/>
  <c r="GB146" i="1" s="1"/>
  <c r="GA145" i="1"/>
  <c r="GB145" i="1" s="1"/>
  <c r="GA144" i="1"/>
  <c r="GB144" i="1" s="1"/>
  <c r="GA143" i="1"/>
  <c r="GB143" i="1" s="1"/>
  <c r="GA142" i="1"/>
  <c r="GB142" i="1" s="1"/>
  <c r="GA141" i="1"/>
  <c r="GB141" i="1" s="1"/>
  <c r="GA140" i="1"/>
  <c r="GB140" i="1" s="1"/>
  <c r="GA139" i="1"/>
  <c r="GB139" i="1" s="1"/>
  <c r="GA138" i="1"/>
  <c r="GB138" i="1" s="1"/>
  <c r="GA137" i="1"/>
  <c r="GB137" i="1" s="1"/>
  <c r="GA136" i="1"/>
  <c r="GB136" i="1" s="1"/>
  <c r="GA135" i="1"/>
  <c r="GB135" i="1" s="1"/>
  <c r="GA134" i="1"/>
  <c r="GB134" i="1" s="1"/>
  <c r="GA133" i="1"/>
  <c r="GB133" i="1" s="1"/>
  <c r="GA132" i="1"/>
  <c r="GB132" i="1" s="1"/>
  <c r="GA131" i="1"/>
  <c r="GB131" i="1" s="1"/>
  <c r="GA129" i="1"/>
  <c r="GB129" i="1" s="1"/>
  <c r="GA127" i="1"/>
  <c r="GB127" i="1" s="1"/>
  <c r="GA126" i="1"/>
  <c r="GB126" i="1" s="1"/>
  <c r="GA125" i="1"/>
  <c r="GB125" i="1" s="1"/>
  <c r="GA124" i="1"/>
  <c r="GB124" i="1" s="1"/>
  <c r="GA123" i="1"/>
  <c r="GB123" i="1" s="1"/>
  <c r="GA122" i="1"/>
  <c r="GB122" i="1" s="1"/>
  <c r="GA121" i="1"/>
  <c r="GB121" i="1" s="1"/>
  <c r="GA120" i="1"/>
  <c r="GB120" i="1" s="1"/>
  <c r="GA119" i="1"/>
  <c r="GB119" i="1" s="1"/>
  <c r="GA118" i="1"/>
  <c r="GB118" i="1" s="1"/>
  <c r="GA117" i="1"/>
  <c r="GB117" i="1" s="1"/>
  <c r="GA116" i="1"/>
  <c r="GB116" i="1" s="1"/>
  <c r="GA115" i="1"/>
  <c r="GB115" i="1" s="1"/>
  <c r="GA114" i="1"/>
  <c r="GB114" i="1" s="1"/>
  <c r="GA113" i="1"/>
  <c r="GB113" i="1" s="1"/>
  <c r="GA112" i="1"/>
  <c r="GB112" i="1" s="1"/>
  <c r="GA111" i="1"/>
  <c r="GB111" i="1" s="1"/>
  <c r="GA110" i="1"/>
  <c r="GB110" i="1" s="1"/>
  <c r="GA109" i="1"/>
  <c r="GB109" i="1" s="1"/>
  <c r="GA108" i="1"/>
  <c r="GB108" i="1" s="1"/>
  <c r="GA107" i="1"/>
  <c r="GB107" i="1" s="1"/>
  <c r="GA106" i="1"/>
  <c r="GB106" i="1" s="1"/>
  <c r="GA105" i="1"/>
  <c r="GB105" i="1" s="1"/>
  <c r="GA104" i="1"/>
  <c r="GB104" i="1" s="1"/>
  <c r="GA103" i="1"/>
  <c r="GB103" i="1" s="1"/>
  <c r="GA102" i="1"/>
  <c r="GB102" i="1" s="1"/>
  <c r="GA101" i="1"/>
  <c r="GB101" i="1" s="1"/>
  <c r="GA100" i="1"/>
  <c r="GB100" i="1" s="1"/>
  <c r="GA99" i="1"/>
  <c r="GB99" i="1" s="1"/>
  <c r="GA98" i="1"/>
  <c r="GB98" i="1" s="1"/>
  <c r="GA97" i="1"/>
  <c r="GB97" i="1" s="1"/>
  <c r="GA96" i="1"/>
  <c r="GB96" i="1" s="1"/>
  <c r="GA95" i="1"/>
  <c r="GB95" i="1" s="1"/>
  <c r="GA94" i="1"/>
  <c r="GB94" i="1" s="1"/>
  <c r="GA93" i="1"/>
  <c r="GB93" i="1" s="1"/>
  <c r="GA92" i="1"/>
  <c r="GB92" i="1" s="1"/>
  <c r="GA91" i="1"/>
  <c r="GB91" i="1" s="1"/>
  <c r="GA90" i="1"/>
  <c r="GB90" i="1" s="1"/>
  <c r="GA89" i="1"/>
  <c r="GB89" i="1" s="1"/>
  <c r="GA88" i="1"/>
  <c r="GB88" i="1" s="1"/>
  <c r="GA87" i="1"/>
  <c r="GB87" i="1" s="1"/>
  <c r="GA86" i="1"/>
  <c r="GB86" i="1" s="1"/>
  <c r="GA85" i="1"/>
  <c r="GB85" i="1" s="1"/>
  <c r="GA84" i="1"/>
  <c r="GB84" i="1" s="1"/>
  <c r="GA83" i="1"/>
  <c r="GB83" i="1" s="1"/>
  <c r="GA82" i="1"/>
  <c r="GB82" i="1" s="1"/>
  <c r="GA81" i="1"/>
  <c r="GB81" i="1" s="1"/>
  <c r="GA80" i="1"/>
  <c r="GB80" i="1" s="1"/>
  <c r="GA79" i="1"/>
  <c r="GB79" i="1" s="1"/>
  <c r="GA78" i="1"/>
  <c r="GB78" i="1" s="1"/>
  <c r="GA77" i="1"/>
  <c r="GB77" i="1" s="1"/>
  <c r="GA76" i="1"/>
  <c r="GB76" i="1" s="1"/>
  <c r="GA75" i="1"/>
  <c r="GB75" i="1" s="1"/>
  <c r="GA74" i="1"/>
  <c r="GB74" i="1" s="1"/>
  <c r="GA73" i="1"/>
  <c r="GB73" i="1" s="1"/>
  <c r="GA72" i="1"/>
  <c r="GB72" i="1" s="1"/>
  <c r="GA71" i="1"/>
  <c r="GB71" i="1" s="1"/>
  <c r="GA70" i="1"/>
  <c r="GB70" i="1" s="1"/>
  <c r="GA69" i="1"/>
  <c r="GB69" i="1" s="1"/>
  <c r="GA68" i="1"/>
  <c r="GB68" i="1" s="1"/>
  <c r="GA67" i="1"/>
  <c r="GB67" i="1" s="1"/>
  <c r="GA66" i="1"/>
  <c r="GB66" i="1" s="1"/>
  <c r="GA65" i="1"/>
  <c r="GB65" i="1" s="1"/>
  <c r="GA64" i="1"/>
  <c r="GB64" i="1" s="1"/>
  <c r="GA63" i="1"/>
  <c r="GB63" i="1" s="1"/>
  <c r="GA62" i="1"/>
  <c r="GB62" i="1" s="1"/>
  <c r="GA61" i="1"/>
  <c r="GB61" i="1" s="1"/>
  <c r="GA60" i="1"/>
  <c r="GB60" i="1" s="1"/>
  <c r="GA59" i="1"/>
  <c r="GB59" i="1" s="1"/>
  <c r="GA58" i="1"/>
  <c r="GB58" i="1" s="1"/>
  <c r="GA57" i="1"/>
  <c r="GB57" i="1" s="1"/>
  <c r="GA56" i="1"/>
  <c r="GB56" i="1" s="1"/>
  <c r="GA55" i="1"/>
  <c r="GB55" i="1" s="1"/>
  <c r="GA54" i="1"/>
  <c r="GB54" i="1" s="1"/>
  <c r="GA53" i="1"/>
  <c r="GB53" i="1" s="1"/>
  <c r="GA52" i="1"/>
  <c r="GB52" i="1" s="1"/>
  <c r="GA51" i="1"/>
  <c r="GB51" i="1" s="1"/>
  <c r="GA50" i="1"/>
  <c r="GB50" i="1" s="1"/>
  <c r="GA49" i="1"/>
  <c r="GB49" i="1" s="1"/>
  <c r="GA48" i="1"/>
  <c r="GB48" i="1" s="1"/>
  <c r="GA47" i="1"/>
  <c r="GB47" i="1" s="1"/>
  <c r="GA46" i="1"/>
  <c r="GB46" i="1" s="1"/>
  <c r="GA45" i="1"/>
  <c r="GB45" i="1" s="1"/>
  <c r="GA44" i="1"/>
  <c r="GB44" i="1" s="1"/>
  <c r="GA43" i="1"/>
  <c r="GB43" i="1" s="1"/>
  <c r="EF226" i="1"/>
  <c r="EF225" i="1"/>
  <c r="EA226" i="1"/>
  <c r="DU226" i="1"/>
  <c r="EP226" i="1"/>
  <c r="EL226" i="1"/>
  <c r="AG149" i="1"/>
  <c r="AG151" i="1"/>
  <c r="AG150" i="1"/>
  <c r="AG148" i="1"/>
  <c r="AG147" i="1"/>
  <c r="AG146" i="1"/>
  <c r="AG144" i="1"/>
  <c r="AG143" i="1"/>
  <c r="AG142" i="1"/>
  <c r="AG141" i="1"/>
  <c r="AG139" i="1"/>
  <c r="AG138" i="1"/>
  <c r="AG134" i="1"/>
  <c r="AG140" i="1"/>
  <c r="AG137" i="1"/>
  <c r="AG136" i="1"/>
  <c r="AG135" i="1"/>
  <c r="AG133" i="1"/>
  <c r="AG132" i="1"/>
  <c r="DU133" i="1"/>
  <c r="AG131" i="1"/>
  <c r="AG130" i="1"/>
  <c r="AG129" i="1"/>
  <c r="AG128" i="1"/>
  <c r="AG125" i="1"/>
  <c r="AG124" i="1"/>
  <c r="AG123" i="1"/>
  <c r="AG127" i="1"/>
  <c r="AG126" i="1"/>
  <c r="AG122" i="1"/>
  <c r="AG121" i="1"/>
  <c r="AG119" i="1"/>
  <c r="AG118" i="1"/>
  <c r="AG117" i="1"/>
  <c r="AG120" i="1"/>
  <c r="AG116" i="1"/>
  <c r="AG115" i="1"/>
  <c r="AG114" i="1"/>
  <c r="AG113" i="1"/>
  <c r="AG112" i="1"/>
  <c r="AG110" i="1"/>
  <c r="AG109" i="1"/>
  <c r="AG108" i="1"/>
  <c r="AG106" i="1"/>
  <c r="AG105" i="1"/>
  <c r="AG104" i="1"/>
  <c r="AG102" i="1"/>
  <c r="AG101" i="1"/>
  <c r="AG100" i="1"/>
  <c r="AG111" i="1"/>
  <c r="AG107" i="1"/>
  <c r="AG103" i="1"/>
  <c r="AG99" i="1"/>
  <c r="AG98" i="1"/>
  <c r="AG97" i="1"/>
  <c r="AG96" i="1"/>
  <c r="AG95" i="1"/>
  <c r="AG94" i="1"/>
  <c r="AG93" i="1"/>
  <c r="AG92" i="1"/>
  <c r="AG90" i="1"/>
  <c r="AG89" i="1"/>
  <c r="AG88" i="1"/>
  <c r="AG91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1" i="1"/>
  <c r="AG72" i="1"/>
  <c r="AG70" i="1"/>
  <c r="AG69" i="1"/>
  <c r="AG68" i="1"/>
  <c r="AG67" i="1"/>
  <c r="AG61" i="1"/>
  <c r="AG60" i="1"/>
  <c r="AG59" i="1"/>
  <c r="AG57" i="1"/>
  <c r="AG56" i="1"/>
  <c r="AG55" i="1"/>
  <c r="AG53" i="1"/>
  <c r="AG52" i="1"/>
  <c r="AG51" i="1"/>
  <c r="AG66" i="1"/>
  <c r="AG65" i="1"/>
  <c r="AG64" i="1"/>
  <c r="AG63" i="1"/>
  <c r="AG62" i="1"/>
  <c r="AG58" i="1"/>
  <c r="AG54" i="1"/>
  <c r="AG50" i="1"/>
  <c r="AG49" i="1"/>
  <c r="AG48" i="1"/>
  <c r="AG47" i="1"/>
  <c r="AG46" i="1"/>
  <c r="LK4" i="9" l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1" i="1"/>
  <c r="AG30" i="1"/>
  <c r="AG29" i="1"/>
  <c r="AG28" i="1"/>
  <c r="AG27" i="1"/>
  <c r="AG26" i="1"/>
  <c r="AG25" i="1"/>
  <c r="AG24" i="1"/>
  <c r="AG23" i="1"/>
  <c r="AG22" i="1"/>
  <c r="AG21" i="1"/>
  <c r="AG15" i="1"/>
  <c r="AG14" i="1"/>
  <c r="AG20" i="1"/>
  <c r="AG19" i="1"/>
  <c r="AG18" i="1"/>
  <c r="AG17" i="1"/>
  <c r="AG16" i="1"/>
  <c r="AG13" i="1"/>
  <c r="AG12" i="1"/>
  <c r="AG11" i="1"/>
  <c r="AG10" i="1"/>
  <c r="AG9" i="1"/>
  <c r="AG8" i="1"/>
  <c r="AG7" i="1"/>
  <c r="AG6" i="1"/>
  <c r="AG5" i="1"/>
  <c r="AG4" i="1"/>
  <c r="AG3" i="1"/>
  <c r="GJ196" i="1"/>
  <c r="GG196" i="1"/>
  <c r="FW196" i="1"/>
  <c r="FC196" i="1"/>
  <c r="FE196" i="1" s="1"/>
  <c r="FF196" i="1" s="1"/>
  <c r="FH196" i="1" s="1"/>
  <c r="EP196" i="1"/>
  <c r="EL196" i="1"/>
  <c r="EF196" i="1"/>
  <c r="EA196" i="1"/>
  <c r="DU196" i="1"/>
  <c r="GW192" i="1"/>
  <c r="GJ192" i="1"/>
  <c r="GG192" i="1"/>
  <c r="FW192" i="1"/>
  <c r="FC192" i="1"/>
  <c r="FE192" i="1" s="1"/>
  <c r="FF192" i="1" s="1"/>
  <c r="FH192" i="1" s="1"/>
  <c r="EP192" i="1"/>
  <c r="EL192" i="1"/>
  <c r="EF192" i="1"/>
  <c r="EA192" i="1"/>
  <c r="DU192" i="1"/>
  <c r="GW188" i="1"/>
  <c r="GJ188" i="1"/>
  <c r="GG188" i="1"/>
  <c r="FW188" i="1"/>
  <c r="FC188" i="1"/>
  <c r="FE188" i="1" s="1"/>
  <c r="FF188" i="1" s="1"/>
  <c r="FH188" i="1" s="1"/>
  <c r="EP188" i="1"/>
  <c r="EL188" i="1"/>
  <c r="EF188" i="1"/>
  <c r="EA188" i="1"/>
  <c r="DU188" i="1"/>
  <c r="GW179" i="1"/>
  <c r="GJ179" i="1"/>
  <c r="GG179" i="1"/>
  <c r="FW179" i="1"/>
  <c r="FC179" i="1"/>
  <c r="FE179" i="1" s="1"/>
  <c r="FF179" i="1" s="1"/>
  <c r="FH179" i="1" s="1"/>
  <c r="EP179" i="1"/>
  <c r="EL179" i="1"/>
  <c r="EF179" i="1"/>
  <c r="EA179" i="1"/>
  <c r="DU179" i="1"/>
  <c r="GW173" i="1"/>
  <c r="GJ173" i="1"/>
  <c r="GG173" i="1"/>
  <c r="FW173" i="1"/>
  <c r="FC173" i="1"/>
  <c r="FE173" i="1" s="1"/>
  <c r="FF173" i="1" s="1"/>
  <c r="FH173" i="1" s="1"/>
  <c r="EP173" i="1"/>
  <c r="EL173" i="1"/>
  <c r="EF173" i="1"/>
  <c r="EA173" i="1"/>
  <c r="DU173" i="1"/>
  <c r="GW172" i="1"/>
  <c r="GJ172" i="1"/>
  <c r="GG172" i="1"/>
  <c r="FW172" i="1"/>
  <c r="FC172" i="1"/>
  <c r="FE172" i="1" s="1"/>
  <c r="FF172" i="1" s="1"/>
  <c r="FH172" i="1" s="1"/>
  <c r="EP172" i="1"/>
  <c r="EL172" i="1"/>
  <c r="EF172" i="1"/>
  <c r="EA172" i="1"/>
  <c r="DU172" i="1"/>
  <c r="GW162" i="1"/>
  <c r="GJ162" i="1"/>
  <c r="GG162" i="1"/>
  <c r="FW162" i="1"/>
  <c r="FC162" i="1"/>
  <c r="FE162" i="1" s="1"/>
  <c r="FF162" i="1" s="1"/>
  <c r="FH162" i="1" s="1"/>
  <c r="EP162" i="1"/>
  <c r="EL162" i="1"/>
  <c r="EF162" i="1"/>
  <c r="EA162" i="1"/>
  <c r="DU162" i="1"/>
  <c r="GW155" i="1"/>
  <c r="GJ155" i="1"/>
  <c r="GG155" i="1"/>
  <c r="FW155" i="1"/>
  <c r="FC155" i="1"/>
  <c r="FE155" i="1" s="1"/>
  <c r="FF155" i="1" s="1"/>
  <c r="FH155" i="1" s="1"/>
  <c r="EP155" i="1"/>
  <c r="EL155" i="1"/>
  <c r="EF155" i="1"/>
  <c r="EA155" i="1"/>
  <c r="DU155" i="1"/>
  <c r="GW147" i="1"/>
  <c r="GJ147" i="1"/>
  <c r="GG147" i="1"/>
  <c r="FW147" i="1"/>
  <c r="FC147" i="1"/>
  <c r="FE147" i="1" s="1"/>
  <c r="FF147" i="1" s="1"/>
  <c r="FH147" i="1" s="1"/>
  <c r="EP147" i="1"/>
  <c r="EA147" i="1"/>
  <c r="DU147" i="1"/>
  <c r="GW114" i="1"/>
  <c r="GJ114" i="1"/>
  <c r="GG114" i="1"/>
  <c r="FW114" i="1"/>
  <c r="FC114" i="1"/>
  <c r="FE114" i="1" s="1"/>
  <c r="FF114" i="1" s="1"/>
  <c r="FH114" i="1" s="1"/>
  <c r="EP114" i="1"/>
  <c r="EL114" i="1"/>
  <c r="EF114" i="1"/>
  <c r="EA114" i="1"/>
  <c r="DU114" i="1"/>
  <c r="GW106" i="1"/>
  <c r="GJ106" i="1"/>
  <c r="GG106" i="1"/>
  <c r="FW106" i="1"/>
  <c r="FC106" i="1"/>
  <c r="FE106" i="1" s="1"/>
  <c r="FF106" i="1" s="1"/>
  <c r="FH106" i="1" s="1"/>
  <c r="EP106" i="1"/>
  <c r="EL106" i="1"/>
  <c r="EF106" i="1"/>
  <c r="EA106" i="1"/>
  <c r="DU106" i="1"/>
  <c r="GW98" i="1"/>
  <c r="GJ98" i="1"/>
  <c r="GG98" i="1"/>
  <c r="FW98" i="1"/>
  <c r="FC98" i="1"/>
  <c r="FE98" i="1" s="1"/>
  <c r="FF98" i="1" s="1"/>
  <c r="FH98" i="1" s="1"/>
  <c r="EP98" i="1"/>
  <c r="EL98" i="1"/>
  <c r="EF98" i="1"/>
  <c r="EA98" i="1"/>
  <c r="DU98" i="1"/>
  <c r="GW125" i="1"/>
  <c r="GJ125" i="1"/>
  <c r="GG125" i="1"/>
  <c r="FW125" i="1"/>
  <c r="FC125" i="1"/>
  <c r="FE125" i="1" s="1"/>
  <c r="FF125" i="1" s="1"/>
  <c r="FH125" i="1" s="1"/>
  <c r="EP125" i="1"/>
  <c r="EL125" i="1"/>
  <c r="EF125" i="1"/>
  <c r="EA125" i="1"/>
  <c r="DU125" i="1"/>
  <c r="GW119" i="1"/>
  <c r="GJ119" i="1"/>
  <c r="GG119" i="1"/>
  <c r="FW119" i="1"/>
  <c r="FC119" i="1"/>
  <c r="FE119" i="1" s="1"/>
  <c r="FF119" i="1" s="1"/>
  <c r="FH119" i="1" s="1"/>
  <c r="EP119" i="1"/>
  <c r="EL119" i="1"/>
  <c r="EF119" i="1"/>
  <c r="EA119" i="1"/>
  <c r="DU119" i="1"/>
  <c r="GW118" i="1"/>
  <c r="GJ118" i="1"/>
  <c r="GG118" i="1"/>
  <c r="FW118" i="1"/>
  <c r="FC118" i="1"/>
  <c r="FE118" i="1" s="1"/>
  <c r="FF118" i="1" s="1"/>
  <c r="FH118" i="1" s="1"/>
  <c r="EP118" i="1"/>
  <c r="EL118" i="1"/>
  <c r="EF118" i="1"/>
  <c r="EA118" i="1"/>
  <c r="DU118" i="1"/>
  <c r="GW65" i="1"/>
  <c r="GJ65" i="1"/>
  <c r="GG65" i="1"/>
  <c r="FW65" i="1"/>
  <c r="FC65" i="1"/>
  <c r="FE65" i="1" s="1"/>
  <c r="FF65" i="1" s="1"/>
  <c r="FH65" i="1" s="1"/>
  <c r="EP65" i="1"/>
  <c r="EL65" i="1"/>
  <c r="EF65" i="1"/>
  <c r="EA65" i="1"/>
  <c r="DU65" i="1"/>
  <c r="GW168" i="1"/>
  <c r="GJ168" i="1"/>
  <c r="GG168" i="1"/>
  <c r="FW168" i="1"/>
  <c r="FC168" i="1"/>
  <c r="FE168" i="1" s="1"/>
  <c r="FF168" i="1" s="1"/>
  <c r="FH168" i="1" s="1"/>
  <c r="EP168" i="1"/>
  <c r="EL168" i="1"/>
  <c r="EF168" i="1"/>
  <c r="EA168" i="1"/>
  <c r="DU168" i="1"/>
  <c r="GW167" i="1"/>
  <c r="GJ167" i="1"/>
  <c r="GG167" i="1"/>
  <c r="FW167" i="1"/>
  <c r="FC167" i="1"/>
  <c r="FE167" i="1" s="1"/>
  <c r="FF167" i="1" s="1"/>
  <c r="FH167" i="1" s="1"/>
  <c r="EP167" i="1"/>
  <c r="EL167" i="1"/>
  <c r="EF167" i="1"/>
  <c r="EA167" i="1"/>
  <c r="DU167" i="1"/>
  <c r="GW115" i="1"/>
  <c r="GJ115" i="1"/>
  <c r="GG115" i="1"/>
  <c r="FW115" i="1"/>
  <c r="FC115" i="1"/>
  <c r="FE115" i="1" s="1"/>
  <c r="FF115" i="1" s="1"/>
  <c r="FH115" i="1" s="1"/>
  <c r="EP115" i="1"/>
  <c r="EL115" i="1"/>
  <c r="EF115" i="1"/>
  <c r="EA115" i="1"/>
  <c r="DU115" i="1"/>
  <c r="GW269" i="1"/>
  <c r="GJ269" i="1"/>
  <c r="GG269" i="1"/>
  <c r="FW269" i="1"/>
  <c r="FC269" i="1"/>
  <c r="FE269" i="1" s="1"/>
  <c r="FF269" i="1" s="1"/>
  <c r="FH269" i="1" s="1"/>
  <c r="EP269" i="1"/>
  <c r="EL269" i="1"/>
  <c r="EF269" i="1"/>
  <c r="EA269" i="1"/>
  <c r="DU269" i="1"/>
  <c r="GJ268" i="1"/>
  <c r="GG268" i="1"/>
  <c r="FW268" i="1"/>
  <c r="FC268" i="1"/>
  <c r="FE268" i="1" s="1"/>
  <c r="FF268" i="1" s="1"/>
  <c r="FH268" i="1" s="1"/>
  <c r="EP268" i="1"/>
  <c r="EL268" i="1"/>
  <c r="EF268" i="1"/>
  <c r="EA268" i="1"/>
  <c r="DU268" i="1"/>
  <c r="GW267" i="1"/>
  <c r="GJ267" i="1"/>
  <c r="GG267" i="1"/>
  <c r="FW267" i="1"/>
  <c r="FC267" i="1"/>
  <c r="FE267" i="1" s="1"/>
  <c r="FF267" i="1" s="1"/>
  <c r="FH267" i="1" s="1"/>
  <c r="EP267" i="1"/>
  <c r="EL267" i="1"/>
  <c r="EF267" i="1"/>
  <c r="EA267" i="1"/>
  <c r="DU267" i="1"/>
  <c r="GW266" i="1"/>
  <c r="GJ266" i="1"/>
  <c r="GG266" i="1"/>
  <c r="FW266" i="1"/>
  <c r="FC266" i="1"/>
  <c r="FE266" i="1" s="1"/>
  <c r="FF266" i="1" s="1"/>
  <c r="FH266" i="1" s="1"/>
  <c r="EP266" i="1"/>
  <c r="EL266" i="1"/>
  <c r="EF266" i="1"/>
  <c r="EA266" i="1"/>
  <c r="DU266" i="1"/>
  <c r="GW265" i="1"/>
  <c r="GJ265" i="1"/>
  <c r="GG265" i="1"/>
  <c r="FW265" i="1"/>
  <c r="FC265" i="1"/>
  <c r="FE265" i="1" s="1"/>
  <c r="FF265" i="1" s="1"/>
  <c r="FH265" i="1" s="1"/>
  <c r="EP265" i="1"/>
  <c r="EL265" i="1"/>
  <c r="EF265" i="1"/>
  <c r="EA265" i="1"/>
  <c r="DU265" i="1"/>
  <c r="GJ264" i="1"/>
  <c r="GG264" i="1"/>
  <c r="FW264" i="1"/>
  <c r="FC264" i="1"/>
  <c r="FE264" i="1" s="1"/>
  <c r="FF264" i="1" s="1"/>
  <c r="FH264" i="1" s="1"/>
  <c r="EP264" i="1"/>
  <c r="EL264" i="1"/>
  <c r="EF264" i="1"/>
  <c r="EA264" i="1"/>
  <c r="DU264" i="1"/>
  <c r="GW263" i="1"/>
  <c r="GJ263" i="1"/>
  <c r="GG263" i="1"/>
  <c r="FW263" i="1"/>
  <c r="FC263" i="1"/>
  <c r="FE263" i="1" s="1"/>
  <c r="FF263" i="1" s="1"/>
  <c r="FH263" i="1" s="1"/>
  <c r="EP263" i="1"/>
  <c r="EL263" i="1"/>
  <c r="EF263" i="1"/>
  <c r="EA263" i="1"/>
  <c r="DU263" i="1"/>
  <c r="GW262" i="1"/>
  <c r="GJ262" i="1"/>
  <c r="GG262" i="1"/>
  <c r="FW262" i="1"/>
  <c r="FC262" i="1"/>
  <c r="FE262" i="1" s="1"/>
  <c r="FF262" i="1" s="1"/>
  <c r="FH262" i="1" s="1"/>
  <c r="EP262" i="1"/>
  <c r="EL262" i="1"/>
  <c r="EF262" i="1"/>
  <c r="EA262" i="1"/>
  <c r="DU262" i="1"/>
  <c r="GW261" i="1"/>
  <c r="GJ261" i="1"/>
  <c r="GG261" i="1"/>
  <c r="FW261" i="1"/>
  <c r="FC261" i="1"/>
  <c r="FE261" i="1" s="1"/>
  <c r="FF261" i="1" s="1"/>
  <c r="FH261" i="1" s="1"/>
  <c r="EP261" i="1"/>
  <c r="EL261" i="1"/>
  <c r="EF261" i="1"/>
  <c r="EA261" i="1"/>
  <c r="DU261" i="1"/>
  <c r="GJ260" i="1"/>
  <c r="GG260" i="1"/>
  <c r="FW260" i="1"/>
  <c r="FC260" i="1"/>
  <c r="FE260" i="1" s="1"/>
  <c r="FF260" i="1" s="1"/>
  <c r="FH260" i="1" s="1"/>
  <c r="EP260" i="1"/>
  <c r="EL260" i="1"/>
  <c r="EF260" i="1"/>
  <c r="EA260" i="1"/>
  <c r="DU260" i="1"/>
  <c r="GJ259" i="1"/>
  <c r="GG259" i="1"/>
  <c r="FW259" i="1"/>
  <c r="FC259" i="1"/>
  <c r="FE259" i="1" s="1"/>
  <c r="FF259" i="1" s="1"/>
  <c r="FH259" i="1" s="1"/>
  <c r="EP259" i="1"/>
  <c r="EL259" i="1"/>
  <c r="EF259" i="1"/>
  <c r="EA259" i="1"/>
  <c r="DU259" i="1"/>
  <c r="GW258" i="1"/>
  <c r="GJ258" i="1"/>
  <c r="GG258" i="1"/>
  <c r="FW258" i="1"/>
  <c r="FC258" i="1"/>
  <c r="FE258" i="1" s="1"/>
  <c r="FF258" i="1" s="1"/>
  <c r="FH258" i="1" s="1"/>
  <c r="EP258" i="1"/>
  <c r="EA258" i="1"/>
  <c r="GW257" i="1"/>
  <c r="GJ257" i="1"/>
  <c r="GG257" i="1"/>
  <c r="FW257" i="1"/>
  <c r="FC257" i="1"/>
  <c r="FE257" i="1" s="1"/>
  <c r="FF257" i="1" s="1"/>
  <c r="FH257" i="1" s="1"/>
  <c r="EP257" i="1"/>
  <c r="EL257" i="1"/>
  <c r="EF257" i="1"/>
  <c r="EA257" i="1"/>
  <c r="DU257" i="1"/>
  <c r="GW256" i="1"/>
  <c r="GJ256" i="1"/>
  <c r="GG256" i="1"/>
  <c r="FW256" i="1"/>
  <c r="FC256" i="1"/>
  <c r="FE256" i="1" s="1"/>
  <c r="FF256" i="1" s="1"/>
  <c r="FH256" i="1" s="1"/>
  <c r="EP256" i="1"/>
  <c r="EL256" i="1"/>
  <c r="EF256" i="1"/>
  <c r="EA256" i="1"/>
  <c r="DU256" i="1"/>
  <c r="GW255" i="1"/>
  <c r="GJ255" i="1"/>
  <c r="GG255" i="1"/>
  <c r="FW255" i="1"/>
  <c r="FC255" i="1"/>
  <c r="FE255" i="1" s="1"/>
  <c r="FF255" i="1" s="1"/>
  <c r="FH255" i="1" s="1"/>
  <c r="EP255" i="1"/>
  <c r="EL255" i="1"/>
  <c r="EF255" i="1"/>
  <c r="EA255" i="1"/>
  <c r="DU255" i="1"/>
  <c r="GW254" i="1"/>
  <c r="GJ254" i="1"/>
  <c r="GG254" i="1"/>
  <c r="FW254" i="1"/>
  <c r="FC254" i="1"/>
  <c r="FE254" i="1" s="1"/>
  <c r="FF254" i="1" s="1"/>
  <c r="FH254" i="1" s="1"/>
  <c r="EP254" i="1"/>
  <c r="EL254" i="1"/>
  <c r="EF254" i="1"/>
  <c r="EA254" i="1"/>
  <c r="DU254" i="1"/>
  <c r="GW253" i="1"/>
  <c r="GJ253" i="1"/>
  <c r="GG253" i="1"/>
  <c r="FW253" i="1"/>
  <c r="FC253" i="1"/>
  <c r="FE253" i="1" s="1"/>
  <c r="FF253" i="1" s="1"/>
  <c r="FH253" i="1" s="1"/>
  <c r="EP253" i="1"/>
  <c r="EL253" i="1"/>
  <c r="EF253" i="1"/>
  <c r="EA253" i="1"/>
  <c r="DU253" i="1"/>
  <c r="GW252" i="1"/>
  <c r="GJ252" i="1"/>
  <c r="GG252" i="1"/>
  <c r="FW252" i="1"/>
  <c r="FC252" i="1"/>
  <c r="FE252" i="1" s="1"/>
  <c r="FF252" i="1" s="1"/>
  <c r="FH252" i="1" s="1"/>
  <c r="EP252" i="1"/>
  <c r="EL252" i="1"/>
  <c r="EF252" i="1"/>
  <c r="EA252" i="1"/>
  <c r="DU252" i="1"/>
  <c r="GW251" i="1"/>
  <c r="GJ251" i="1"/>
  <c r="GG251" i="1"/>
  <c r="FW251" i="1"/>
  <c r="FC251" i="1"/>
  <c r="FE251" i="1" s="1"/>
  <c r="FF251" i="1" s="1"/>
  <c r="FH251" i="1" s="1"/>
  <c r="EP251" i="1"/>
  <c r="EL251" i="1"/>
  <c r="EF251" i="1"/>
  <c r="EA251" i="1"/>
  <c r="DU251" i="1"/>
  <c r="GW250" i="1"/>
  <c r="GJ250" i="1"/>
  <c r="GG250" i="1"/>
  <c r="FW250" i="1"/>
  <c r="FC250" i="1"/>
  <c r="FE250" i="1" s="1"/>
  <c r="FF250" i="1" s="1"/>
  <c r="FH250" i="1" s="1"/>
  <c r="EP250" i="1"/>
  <c r="EL250" i="1"/>
  <c r="EF250" i="1"/>
  <c r="EA250" i="1"/>
  <c r="DU250" i="1"/>
  <c r="GW249" i="1"/>
  <c r="GJ249" i="1"/>
  <c r="GG249" i="1"/>
  <c r="FW249" i="1"/>
  <c r="FC249" i="1"/>
  <c r="FE249" i="1" s="1"/>
  <c r="FF249" i="1" s="1"/>
  <c r="FH249" i="1" s="1"/>
  <c r="EP249" i="1"/>
  <c r="EL249" i="1"/>
  <c r="EF249" i="1"/>
  <c r="EA249" i="1"/>
  <c r="DU249" i="1"/>
  <c r="GW248" i="1"/>
  <c r="GJ248" i="1"/>
  <c r="GG248" i="1"/>
  <c r="FW248" i="1"/>
  <c r="FC248" i="1"/>
  <c r="FE248" i="1" s="1"/>
  <c r="FF248" i="1" s="1"/>
  <c r="FH248" i="1" s="1"/>
  <c r="EP248" i="1"/>
  <c r="EL248" i="1"/>
  <c r="EF248" i="1"/>
  <c r="EA248" i="1"/>
  <c r="DU248" i="1"/>
  <c r="GW247" i="1"/>
  <c r="GJ247" i="1"/>
  <c r="GG247" i="1"/>
  <c r="FW247" i="1"/>
  <c r="FC247" i="1"/>
  <c r="FE247" i="1" s="1"/>
  <c r="FF247" i="1" s="1"/>
  <c r="FH247" i="1" s="1"/>
  <c r="EP247" i="1"/>
  <c r="EL247" i="1"/>
  <c r="EF247" i="1"/>
  <c r="EA247" i="1"/>
  <c r="DU247" i="1"/>
  <c r="GJ246" i="1"/>
  <c r="GG246" i="1"/>
  <c r="FC246" i="1"/>
  <c r="FE246" i="1" s="1"/>
  <c r="FF246" i="1" s="1"/>
  <c r="FH246" i="1" s="1"/>
  <c r="EP246" i="1"/>
  <c r="EL246" i="1"/>
  <c r="EF246" i="1"/>
  <c r="EA246" i="1"/>
  <c r="DU246" i="1"/>
  <c r="GJ245" i="1"/>
  <c r="GG245" i="1"/>
  <c r="FW245" i="1"/>
  <c r="FC245" i="1"/>
  <c r="FE245" i="1" s="1"/>
  <c r="FF245" i="1" s="1"/>
  <c r="FH245" i="1" s="1"/>
  <c r="EP245" i="1"/>
  <c r="EL245" i="1"/>
  <c r="EF245" i="1"/>
  <c r="EA245" i="1"/>
  <c r="DU245" i="1"/>
  <c r="GJ244" i="1"/>
  <c r="GG244" i="1"/>
  <c r="FW244" i="1"/>
  <c r="FC244" i="1"/>
  <c r="FE244" i="1" s="1"/>
  <c r="FF244" i="1" s="1"/>
  <c r="FH244" i="1" s="1"/>
  <c r="EP244" i="1"/>
  <c r="EL244" i="1"/>
  <c r="EF244" i="1"/>
  <c r="EA244" i="1"/>
  <c r="DU244" i="1"/>
  <c r="GW243" i="1"/>
  <c r="GJ243" i="1"/>
  <c r="GG243" i="1"/>
  <c r="FW243" i="1"/>
  <c r="FC243" i="1"/>
  <c r="FE243" i="1" s="1"/>
  <c r="FF243" i="1" s="1"/>
  <c r="FH243" i="1" s="1"/>
  <c r="EP243" i="1"/>
  <c r="EL243" i="1"/>
  <c r="EF243" i="1"/>
  <c r="EA243" i="1"/>
  <c r="DU243" i="1"/>
  <c r="GW242" i="1"/>
  <c r="GG242" i="1"/>
  <c r="FW242" i="1"/>
  <c r="FC242" i="1"/>
  <c r="FE242" i="1" s="1"/>
  <c r="FF242" i="1" s="1"/>
  <c r="FH242" i="1" s="1"/>
  <c r="EP242" i="1"/>
  <c r="EL242" i="1"/>
  <c r="EF242" i="1"/>
  <c r="EA242" i="1"/>
  <c r="DU242" i="1"/>
  <c r="GW241" i="1"/>
  <c r="GJ241" i="1"/>
  <c r="GG241" i="1"/>
  <c r="FW241" i="1"/>
  <c r="FC241" i="1"/>
  <c r="FE241" i="1" s="1"/>
  <c r="FF241" i="1" s="1"/>
  <c r="FH241" i="1" s="1"/>
  <c r="EP241" i="1"/>
  <c r="EL241" i="1"/>
  <c r="EF241" i="1"/>
  <c r="EA241" i="1"/>
  <c r="DU241" i="1"/>
  <c r="GW240" i="1"/>
  <c r="GJ240" i="1"/>
  <c r="GG240" i="1"/>
  <c r="FW240" i="1"/>
  <c r="FC240" i="1"/>
  <c r="FE240" i="1" s="1"/>
  <c r="FF240" i="1" s="1"/>
  <c r="FH240" i="1" s="1"/>
  <c r="EP240" i="1"/>
  <c r="EL240" i="1"/>
  <c r="EF240" i="1"/>
  <c r="EA240" i="1"/>
  <c r="DU240" i="1"/>
  <c r="GW239" i="1"/>
  <c r="GJ239" i="1"/>
  <c r="GG239" i="1"/>
  <c r="FW239" i="1"/>
  <c r="FC239" i="1"/>
  <c r="FE239" i="1" s="1"/>
  <c r="FF239" i="1" s="1"/>
  <c r="FH239" i="1" s="1"/>
  <c r="EP239" i="1"/>
  <c r="EL239" i="1"/>
  <c r="EF239" i="1"/>
  <c r="EA239" i="1"/>
  <c r="DU239" i="1"/>
  <c r="GW238" i="1"/>
  <c r="GJ238" i="1"/>
  <c r="GG238" i="1"/>
  <c r="FW238" i="1"/>
  <c r="FC238" i="1"/>
  <c r="FE238" i="1" s="1"/>
  <c r="FF238" i="1" s="1"/>
  <c r="FH238" i="1" s="1"/>
  <c r="EP238" i="1"/>
  <c r="EL238" i="1"/>
  <c r="EF238" i="1"/>
  <c r="EA238" i="1"/>
  <c r="DU238" i="1"/>
  <c r="GW237" i="1"/>
  <c r="GJ237" i="1"/>
  <c r="GG237" i="1"/>
  <c r="FW237" i="1"/>
  <c r="FC237" i="1"/>
  <c r="FE237" i="1" s="1"/>
  <c r="FF237" i="1" s="1"/>
  <c r="FH237" i="1" s="1"/>
  <c r="EP237" i="1"/>
  <c r="EL237" i="1"/>
  <c r="EF237" i="1"/>
  <c r="EA237" i="1"/>
  <c r="DU237" i="1"/>
  <c r="GW236" i="1"/>
  <c r="GJ236" i="1"/>
  <c r="GG236" i="1"/>
  <c r="FW236" i="1"/>
  <c r="FC236" i="1"/>
  <c r="FE236" i="1" s="1"/>
  <c r="FF236" i="1" s="1"/>
  <c r="FH236" i="1" s="1"/>
  <c r="EP236" i="1"/>
  <c r="EL236" i="1"/>
  <c r="EF236" i="1"/>
  <c r="EA236" i="1"/>
  <c r="DU236" i="1"/>
  <c r="GW235" i="1"/>
  <c r="GJ235" i="1"/>
  <c r="GG235" i="1"/>
  <c r="FW235" i="1"/>
  <c r="FC235" i="1"/>
  <c r="FE235" i="1" s="1"/>
  <c r="FF235" i="1" s="1"/>
  <c r="FH235" i="1" s="1"/>
  <c r="EP235" i="1"/>
  <c r="EL235" i="1"/>
  <c r="EF235" i="1"/>
  <c r="EA235" i="1"/>
  <c r="DU235" i="1"/>
  <c r="GW234" i="1"/>
  <c r="GJ234" i="1"/>
  <c r="GG234" i="1"/>
  <c r="FW234" i="1"/>
  <c r="FC234" i="1"/>
  <c r="FE234" i="1" s="1"/>
  <c r="FF234" i="1" s="1"/>
  <c r="FH234" i="1" s="1"/>
  <c r="EP234" i="1"/>
  <c r="EL234" i="1"/>
  <c r="EF234" i="1"/>
  <c r="EA234" i="1"/>
  <c r="DU234" i="1"/>
  <c r="GW233" i="1"/>
  <c r="GJ233" i="1"/>
  <c r="GG233" i="1"/>
  <c r="FW233" i="1"/>
  <c r="FC233" i="1"/>
  <c r="FE233" i="1" s="1"/>
  <c r="FF233" i="1" s="1"/>
  <c r="FH233" i="1" s="1"/>
  <c r="EP233" i="1"/>
  <c r="EL233" i="1"/>
  <c r="EF233" i="1"/>
  <c r="EA233" i="1"/>
  <c r="DU233" i="1"/>
  <c r="GW232" i="1"/>
  <c r="GJ232" i="1"/>
  <c r="GG232" i="1"/>
  <c r="FW232" i="1"/>
  <c r="FC232" i="1"/>
  <c r="FE232" i="1" s="1"/>
  <c r="FF232" i="1" s="1"/>
  <c r="FH232" i="1" s="1"/>
  <c r="EP232" i="1"/>
  <c r="EL232" i="1"/>
  <c r="EF232" i="1"/>
  <c r="EA232" i="1"/>
  <c r="DU232" i="1"/>
  <c r="GW231" i="1"/>
  <c r="GJ231" i="1"/>
  <c r="GG231" i="1"/>
  <c r="FW231" i="1"/>
  <c r="FC231" i="1"/>
  <c r="FE231" i="1" s="1"/>
  <c r="FF231" i="1" s="1"/>
  <c r="FH231" i="1" s="1"/>
  <c r="EP231" i="1"/>
  <c r="EL231" i="1"/>
  <c r="EF231" i="1"/>
  <c r="EA231" i="1"/>
  <c r="DU231" i="1"/>
  <c r="GW230" i="1"/>
  <c r="GJ230" i="1"/>
  <c r="GG230" i="1"/>
  <c r="FW230" i="1"/>
  <c r="FC230" i="1"/>
  <c r="FE230" i="1" s="1"/>
  <c r="FF230" i="1" s="1"/>
  <c r="FH230" i="1" s="1"/>
  <c r="EP230" i="1"/>
  <c r="EL230" i="1"/>
  <c r="EF230" i="1"/>
  <c r="EA230" i="1"/>
  <c r="DU230" i="1"/>
  <c r="GW229" i="1"/>
  <c r="GG229" i="1"/>
  <c r="FW229" i="1"/>
  <c r="FC229" i="1"/>
  <c r="FE229" i="1" s="1"/>
  <c r="FF229" i="1" s="1"/>
  <c r="FH229" i="1" s="1"/>
  <c r="EP229" i="1"/>
  <c r="EL229" i="1"/>
  <c r="EF229" i="1"/>
  <c r="EA229" i="1"/>
  <c r="DU229" i="1"/>
  <c r="GW228" i="1"/>
  <c r="GJ228" i="1"/>
  <c r="GG228" i="1"/>
  <c r="FW228" i="1"/>
  <c r="FC228" i="1"/>
  <c r="FE228" i="1" s="1"/>
  <c r="FF228" i="1" s="1"/>
  <c r="FH228" i="1" s="1"/>
  <c r="EP228" i="1"/>
  <c r="EL228" i="1"/>
  <c r="EF228" i="1"/>
  <c r="EA228" i="1"/>
  <c r="DU228" i="1"/>
  <c r="GW227" i="1"/>
  <c r="GJ227" i="1"/>
  <c r="GG227" i="1"/>
  <c r="FW227" i="1"/>
  <c r="FC227" i="1"/>
  <c r="FE227" i="1" s="1"/>
  <c r="FF227" i="1" s="1"/>
  <c r="FH227" i="1" s="1"/>
  <c r="EP227" i="1"/>
  <c r="EL227" i="1"/>
  <c r="EF227" i="1"/>
  <c r="EA227" i="1"/>
  <c r="DU227" i="1"/>
  <c r="FI226" i="1"/>
  <c r="FD226" i="1" s="1"/>
  <c r="FC225" i="1"/>
  <c r="FE225" i="1" s="1"/>
  <c r="FF225" i="1" s="1"/>
  <c r="FH225" i="1" s="1"/>
  <c r="EP225" i="1"/>
  <c r="EL225" i="1"/>
  <c r="EA225" i="1"/>
  <c r="DU225" i="1"/>
  <c r="GJ224" i="1"/>
  <c r="GG224" i="1"/>
  <c r="FW224" i="1"/>
  <c r="FC224" i="1"/>
  <c r="FE224" i="1" s="1"/>
  <c r="FF224" i="1" s="1"/>
  <c r="FH224" i="1" s="1"/>
  <c r="EP224" i="1"/>
  <c r="EL224" i="1"/>
  <c r="EF224" i="1"/>
  <c r="EA224" i="1"/>
  <c r="DU224" i="1"/>
  <c r="GJ223" i="1"/>
  <c r="GG223" i="1"/>
  <c r="FW223" i="1"/>
  <c r="FC223" i="1"/>
  <c r="FE223" i="1" s="1"/>
  <c r="FF223" i="1" s="1"/>
  <c r="FH223" i="1" s="1"/>
  <c r="EP223" i="1"/>
  <c r="EL223" i="1"/>
  <c r="EF223" i="1"/>
  <c r="EA223" i="1"/>
  <c r="DU223" i="1"/>
  <c r="GJ222" i="1"/>
  <c r="GG222" i="1"/>
  <c r="FW222" i="1"/>
  <c r="FC222" i="1"/>
  <c r="FE222" i="1" s="1"/>
  <c r="FF222" i="1" s="1"/>
  <c r="FH222" i="1" s="1"/>
  <c r="EP222" i="1"/>
  <c r="EL222" i="1"/>
  <c r="EF222" i="1"/>
  <c r="EA222" i="1"/>
  <c r="DU222" i="1"/>
  <c r="GJ221" i="1"/>
  <c r="GG221" i="1"/>
  <c r="FW221" i="1"/>
  <c r="EL221" i="1"/>
  <c r="EP221" i="1"/>
  <c r="EF221" i="1"/>
  <c r="FC221" i="1"/>
  <c r="FE221" i="1" s="1"/>
  <c r="FF221" i="1" s="1"/>
  <c r="FH221" i="1" s="1"/>
  <c r="EA221" i="1"/>
  <c r="DU221" i="1"/>
  <c r="GW220" i="1"/>
  <c r="GJ220" i="1"/>
  <c r="GG220" i="1"/>
  <c r="FW220" i="1"/>
  <c r="FC220" i="1"/>
  <c r="FE220" i="1" s="1"/>
  <c r="FF220" i="1" s="1"/>
  <c r="FH220" i="1" s="1"/>
  <c r="EP220" i="1"/>
  <c r="EL220" i="1"/>
  <c r="EF220" i="1"/>
  <c r="EA220" i="1"/>
  <c r="DU220" i="1"/>
  <c r="GW219" i="1"/>
  <c r="GJ219" i="1"/>
  <c r="GG219" i="1"/>
  <c r="FW219" i="1"/>
  <c r="FC219" i="1"/>
  <c r="FE219" i="1" s="1"/>
  <c r="FF219" i="1" s="1"/>
  <c r="FH219" i="1" s="1"/>
  <c r="EP219" i="1"/>
  <c r="EL219" i="1"/>
  <c r="EF219" i="1"/>
  <c r="EA219" i="1"/>
  <c r="DU219" i="1"/>
  <c r="GW221" i="1"/>
  <c r="GW218" i="1"/>
  <c r="GW217" i="1"/>
  <c r="GW216" i="1"/>
  <c r="GW215" i="1"/>
  <c r="GW214" i="1"/>
  <c r="GJ218" i="1"/>
  <c r="GG218" i="1"/>
  <c r="FW218" i="1"/>
  <c r="EL218" i="1"/>
  <c r="EP218" i="1"/>
  <c r="EF218" i="1"/>
  <c r="FC218" i="1"/>
  <c r="FE218" i="1" s="1"/>
  <c r="FF218" i="1" s="1"/>
  <c r="FH218" i="1" s="1"/>
  <c r="DU218" i="1"/>
  <c r="GJ217" i="1"/>
  <c r="GG217" i="1"/>
  <c r="FW217" i="1"/>
  <c r="EL217" i="1"/>
  <c r="EP217" i="1"/>
  <c r="EF217" i="1"/>
  <c r="FC217" i="1"/>
  <c r="FE217" i="1" s="1"/>
  <c r="FF217" i="1" s="1"/>
  <c r="FH217" i="1" s="1"/>
  <c r="DU217" i="1"/>
  <c r="GJ216" i="1"/>
  <c r="GG216" i="1"/>
  <c r="FW216" i="1"/>
  <c r="EL216" i="1"/>
  <c r="EP216" i="1"/>
  <c r="FC216" i="1"/>
  <c r="FE216" i="1" s="1"/>
  <c r="FF216" i="1" s="1"/>
  <c r="FH216" i="1" s="1"/>
  <c r="DU216" i="1"/>
  <c r="GJ215" i="1"/>
  <c r="GG215" i="1"/>
  <c r="FW215" i="1"/>
  <c r="EL215" i="1"/>
  <c r="EP215" i="1"/>
  <c r="FC215" i="1"/>
  <c r="FE215" i="1" s="1"/>
  <c r="FF215" i="1" s="1"/>
  <c r="FH215" i="1" s="1"/>
  <c r="DU215" i="1"/>
  <c r="GJ214" i="1"/>
  <c r="GG214" i="1"/>
  <c r="FW214" i="1"/>
  <c r="EL214" i="1"/>
  <c r="EP214" i="1"/>
  <c r="FC214" i="1"/>
  <c r="FE214" i="1" s="1"/>
  <c r="FF214" i="1" s="1"/>
  <c r="FH214" i="1" s="1"/>
  <c r="DU214" i="1"/>
  <c r="GW213" i="1"/>
  <c r="GJ213" i="1"/>
  <c r="GG213" i="1"/>
  <c r="FW213" i="1"/>
  <c r="FC213" i="1"/>
  <c r="FE213" i="1" s="1"/>
  <c r="FF213" i="1" s="1"/>
  <c r="FH213" i="1" s="1"/>
  <c r="EP213" i="1"/>
  <c r="EL213" i="1"/>
  <c r="EF213" i="1"/>
  <c r="EA213" i="1"/>
  <c r="DU213" i="1"/>
  <c r="GW212" i="1"/>
  <c r="GJ212" i="1"/>
  <c r="GG212" i="1"/>
  <c r="FW212" i="1"/>
  <c r="FC212" i="1"/>
  <c r="FE212" i="1" s="1"/>
  <c r="FF212" i="1" s="1"/>
  <c r="FH212" i="1" s="1"/>
  <c r="EP212" i="1"/>
  <c r="EL212" i="1"/>
  <c r="EF212" i="1"/>
  <c r="EA212" i="1"/>
  <c r="DU212" i="1"/>
  <c r="GW211" i="1"/>
  <c r="GJ211" i="1"/>
  <c r="GG211" i="1"/>
  <c r="FW211" i="1"/>
  <c r="FC211" i="1"/>
  <c r="FE211" i="1" s="1"/>
  <c r="FF211" i="1" s="1"/>
  <c r="FH211" i="1" s="1"/>
  <c r="EP211" i="1"/>
  <c r="EL211" i="1"/>
  <c r="EF211" i="1"/>
  <c r="EA211" i="1"/>
  <c r="DU211" i="1"/>
  <c r="GJ210" i="1"/>
  <c r="GG210" i="1"/>
  <c r="FW210" i="1"/>
  <c r="EL210" i="1"/>
  <c r="EP210" i="1"/>
  <c r="EF216" i="1"/>
  <c r="EF215" i="1"/>
  <c r="EF214" i="1"/>
  <c r="EF210" i="1"/>
  <c r="FC210" i="1"/>
  <c r="FE210" i="1" s="1"/>
  <c r="FF210" i="1" s="1"/>
  <c r="FH210" i="1" s="1"/>
  <c r="EA218" i="1"/>
  <c r="EA217" i="1"/>
  <c r="EA216" i="1"/>
  <c r="EA215" i="1"/>
  <c r="EA214" i="1"/>
  <c r="EA210" i="1"/>
  <c r="DU210" i="1"/>
  <c r="GW209" i="1"/>
  <c r="GJ209" i="1"/>
  <c r="GG209" i="1"/>
  <c r="FW209" i="1"/>
  <c r="FC209" i="1"/>
  <c r="FE209" i="1" s="1"/>
  <c r="FF209" i="1" s="1"/>
  <c r="FH209" i="1" s="1"/>
  <c r="EP209" i="1"/>
  <c r="EL209" i="1"/>
  <c r="EF209" i="1"/>
  <c r="EA209" i="1"/>
  <c r="DU209" i="1"/>
  <c r="GW208" i="1"/>
  <c r="GJ208" i="1"/>
  <c r="GG208" i="1"/>
  <c r="FW208" i="1"/>
  <c r="FC208" i="1"/>
  <c r="FE208" i="1" s="1"/>
  <c r="FF208" i="1" s="1"/>
  <c r="FH208" i="1" s="1"/>
  <c r="EP208" i="1"/>
  <c r="EL208" i="1"/>
  <c r="EF208" i="1"/>
  <c r="EA208" i="1"/>
  <c r="DU208" i="1"/>
  <c r="GW207" i="1"/>
  <c r="GJ207" i="1"/>
  <c r="GG207" i="1"/>
  <c r="FW207" i="1"/>
  <c r="FC207" i="1"/>
  <c r="FE207" i="1" s="1"/>
  <c r="FF207" i="1" s="1"/>
  <c r="FH207" i="1" s="1"/>
  <c r="EP207" i="1"/>
  <c r="EL207" i="1"/>
  <c r="EF207" i="1"/>
  <c r="EA207" i="1"/>
  <c r="DU207" i="1"/>
  <c r="GW206" i="1"/>
  <c r="GJ206" i="1"/>
  <c r="GG206" i="1"/>
  <c r="FW206" i="1"/>
  <c r="FC206" i="1"/>
  <c r="FE206" i="1" s="1"/>
  <c r="FF206" i="1" s="1"/>
  <c r="FH206" i="1" s="1"/>
  <c r="EP206" i="1"/>
  <c r="EL206" i="1"/>
  <c r="EF206" i="1"/>
  <c r="EA206" i="1"/>
  <c r="DU206" i="1"/>
  <c r="GW205" i="1"/>
  <c r="GJ205" i="1"/>
  <c r="GG205" i="1"/>
  <c r="FW205" i="1"/>
  <c r="FC205" i="1"/>
  <c r="FE205" i="1" s="1"/>
  <c r="FF205" i="1" s="1"/>
  <c r="FH205" i="1" s="1"/>
  <c r="EP205" i="1"/>
  <c r="EL205" i="1"/>
  <c r="EF205" i="1"/>
  <c r="EA205" i="1"/>
  <c r="DU205" i="1"/>
  <c r="GW204" i="1"/>
  <c r="GJ204" i="1"/>
  <c r="GG204" i="1"/>
  <c r="FW204" i="1"/>
  <c r="FC204" i="1"/>
  <c r="FE204" i="1" s="1"/>
  <c r="FF204" i="1" s="1"/>
  <c r="FH204" i="1" s="1"/>
  <c r="EP204" i="1"/>
  <c r="EL204" i="1"/>
  <c r="EF204" i="1"/>
  <c r="EA204" i="1"/>
  <c r="DU204" i="1"/>
  <c r="GW203" i="1"/>
  <c r="GJ203" i="1"/>
  <c r="GG203" i="1"/>
  <c r="FW203" i="1"/>
  <c r="FC203" i="1"/>
  <c r="FE203" i="1" s="1"/>
  <c r="FF203" i="1" s="1"/>
  <c r="FH203" i="1" s="1"/>
  <c r="EP203" i="1"/>
  <c r="EL203" i="1"/>
  <c r="EF203" i="1"/>
  <c r="EA203" i="1"/>
  <c r="DU203" i="1"/>
  <c r="GW202" i="1"/>
  <c r="GJ202" i="1"/>
  <c r="GG202" i="1"/>
  <c r="FW202" i="1"/>
  <c r="FC202" i="1"/>
  <c r="FE202" i="1" s="1"/>
  <c r="FF202" i="1" s="1"/>
  <c r="FH202" i="1" s="1"/>
  <c r="EP202" i="1"/>
  <c r="EL202" i="1"/>
  <c r="EF202" i="1"/>
  <c r="EA202" i="1"/>
  <c r="DU202" i="1"/>
  <c r="GW201" i="1"/>
  <c r="GJ201" i="1"/>
  <c r="GG201" i="1"/>
  <c r="FW201" i="1"/>
  <c r="FC201" i="1"/>
  <c r="FE201" i="1" s="1"/>
  <c r="FF201" i="1" s="1"/>
  <c r="FH201" i="1" s="1"/>
  <c r="EP201" i="1"/>
  <c r="EL201" i="1"/>
  <c r="EF201" i="1"/>
  <c r="EA201" i="1"/>
  <c r="DU201" i="1"/>
  <c r="GW200" i="1"/>
  <c r="GJ200" i="1"/>
  <c r="GG200" i="1"/>
  <c r="FW200" i="1"/>
  <c r="FC200" i="1"/>
  <c r="FE200" i="1" s="1"/>
  <c r="FF200" i="1" s="1"/>
  <c r="FH200" i="1" s="1"/>
  <c r="EP200" i="1"/>
  <c r="EL200" i="1"/>
  <c r="EF200" i="1"/>
  <c r="EA200" i="1"/>
  <c r="DU200" i="1"/>
  <c r="GJ199" i="1"/>
  <c r="GG199" i="1"/>
  <c r="FW199" i="1"/>
  <c r="FC199" i="1"/>
  <c r="FE199" i="1" s="1"/>
  <c r="FF199" i="1" s="1"/>
  <c r="FH199" i="1" s="1"/>
  <c r="EP199" i="1"/>
  <c r="EL199" i="1"/>
  <c r="EF199" i="1"/>
  <c r="EA199" i="1"/>
  <c r="DU199" i="1"/>
  <c r="GW198" i="1"/>
  <c r="GJ198" i="1"/>
  <c r="GG198" i="1"/>
  <c r="FW198" i="1"/>
  <c r="FC198" i="1"/>
  <c r="FE198" i="1" s="1"/>
  <c r="FF198" i="1" s="1"/>
  <c r="FH198" i="1" s="1"/>
  <c r="EP198" i="1"/>
  <c r="EL198" i="1"/>
  <c r="EF198" i="1"/>
  <c r="EA198" i="1"/>
  <c r="DU198" i="1"/>
  <c r="GJ197" i="1"/>
  <c r="EL197" i="1"/>
  <c r="FC197" i="1"/>
  <c r="FE197" i="1" s="1"/>
  <c r="FF197" i="1" s="1"/>
  <c r="FH197" i="1" s="1"/>
  <c r="GW195" i="1"/>
  <c r="GJ195" i="1"/>
  <c r="GG195" i="1"/>
  <c r="FW195" i="1"/>
  <c r="FC195" i="1"/>
  <c r="FE195" i="1" s="1"/>
  <c r="FF195" i="1" s="1"/>
  <c r="FH195" i="1" s="1"/>
  <c r="EP195" i="1"/>
  <c r="EL195" i="1"/>
  <c r="EF195" i="1"/>
  <c r="EA195" i="1"/>
  <c r="DU195" i="1"/>
  <c r="GW194" i="1"/>
  <c r="GJ194" i="1"/>
  <c r="GG194" i="1"/>
  <c r="FW194" i="1"/>
  <c r="FC194" i="1"/>
  <c r="FE194" i="1" s="1"/>
  <c r="FF194" i="1" s="1"/>
  <c r="FH194" i="1" s="1"/>
  <c r="EP194" i="1"/>
  <c r="EL194" i="1"/>
  <c r="EF194" i="1"/>
  <c r="EA194" i="1"/>
  <c r="DU194" i="1"/>
  <c r="GG197" i="1"/>
  <c r="GG193" i="1"/>
  <c r="EP197" i="1"/>
  <c r="EP193" i="1"/>
  <c r="EF197" i="1"/>
  <c r="EF193" i="1"/>
  <c r="EA197" i="1"/>
  <c r="EA193" i="1"/>
  <c r="DU197" i="1"/>
  <c r="DU193" i="1"/>
  <c r="GJ191" i="1"/>
  <c r="GG191" i="1"/>
  <c r="FC191" i="1"/>
  <c r="FE191" i="1" s="1"/>
  <c r="FF191" i="1" s="1"/>
  <c r="FH191" i="1" s="1"/>
  <c r="EP191" i="1"/>
  <c r="EL191" i="1"/>
  <c r="EF191" i="1"/>
  <c r="EA191" i="1"/>
  <c r="DU191" i="1"/>
  <c r="GJ190" i="1"/>
  <c r="GG190" i="1"/>
  <c r="FW190" i="1"/>
  <c r="FC190" i="1"/>
  <c r="FE190" i="1" s="1"/>
  <c r="FF190" i="1" s="1"/>
  <c r="FH190" i="1" s="1"/>
  <c r="EP190" i="1"/>
  <c r="EL190" i="1"/>
  <c r="EF190" i="1"/>
  <c r="EA190" i="1"/>
  <c r="DU190" i="1"/>
  <c r="GW197" i="1"/>
  <c r="GW193" i="1"/>
  <c r="GW189" i="1"/>
  <c r="FW197" i="1"/>
  <c r="FW193" i="1"/>
  <c r="FW189" i="1"/>
  <c r="EL193" i="1"/>
  <c r="EL189" i="1"/>
  <c r="FC193" i="1"/>
  <c r="FE193" i="1" s="1"/>
  <c r="FF193" i="1" s="1"/>
  <c r="FH193" i="1" s="1"/>
  <c r="FC189" i="1"/>
  <c r="FE189" i="1" s="1"/>
  <c r="FF189" i="1" s="1"/>
  <c r="FH189" i="1" s="1"/>
  <c r="GW187" i="1"/>
  <c r="GJ187" i="1"/>
  <c r="GG187" i="1"/>
  <c r="FW187" i="1"/>
  <c r="FC187" i="1"/>
  <c r="FE187" i="1" s="1"/>
  <c r="FF187" i="1" s="1"/>
  <c r="FH187" i="1" s="1"/>
  <c r="EP187" i="1"/>
  <c r="EL187" i="1"/>
  <c r="EF187" i="1"/>
  <c r="EA187" i="1"/>
  <c r="DU187" i="1"/>
  <c r="GW186" i="1"/>
  <c r="GJ186" i="1"/>
  <c r="GG186" i="1"/>
  <c r="FW186" i="1"/>
  <c r="FC186" i="1"/>
  <c r="FE186" i="1" s="1"/>
  <c r="FF186" i="1" s="1"/>
  <c r="FH186" i="1" s="1"/>
  <c r="EP186" i="1"/>
  <c r="EL186" i="1"/>
  <c r="EF186" i="1"/>
  <c r="EA186" i="1"/>
  <c r="DU186" i="1"/>
  <c r="FC185" i="1"/>
  <c r="FE185" i="1" s="1"/>
  <c r="FF185" i="1" s="1"/>
  <c r="FH185" i="1" s="1"/>
  <c r="GJ193" i="1"/>
  <c r="GJ189" i="1"/>
  <c r="GJ185" i="1"/>
  <c r="GJ184" i="1"/>
  <c r="GJ183" i="1"/>
  <c r="GG185" i="1"/>
  <c r="GG184" i="1"/>
  <c r="GG183" i="1"/>
  <c r="FW184" i="1"/>
  <c r="EL184" i="1"/>
  <c r="EP184" i="1"/>
  <c r="EF184" i="1"/>
  <c r="FC184" i="1"/>
  <c r="FE184" i="1" s="1"/>
  <c r="FF184" i="1" s="1"/>
  <c r="FH184" i="1" s="1"/>
  <c r="EA184" i="1"/>
  <c r="DU184" i="1"/>
  <c r="FC183" i="1"/>
  <c r="FE183" i="1" s="1"/>
  <c r="FF183" i="1" s="1"/>
  <c r="FH183" i="1" s="1"/>
  <c r="EP183" i="1"/>
  <c r="EL183" i="1"/>
  <c r="EF183" i="1"/>
  <c r="EA183" i="1"/>
  <c r="DU183" i="1"/>
  <c r="GJ182" i="1"/>
  <c r="GJ181" i="1"/>
  <c r="FC182" i="1"/>
  <c r="FE182" i="1" s="1"/>
  <c r="FF182" i="1" s="1"/>
  <c r="FH182" i="1" s="1"/>
  <c r="GG189" i="1"/>
  <c r="GG182" i="1"/>
  <c r="GG181" i="1"/>
  <c r="GG180" i="1"/>
  <c r="FW185" i="1"/>
  <c r="FW182" i="1"/>
  <c r="FW181" i="1"/>
  <c r="FW180" i="1"/>
  <c r="EF189" i="1"/>
  <c r="EF185" i="1"/>
  <c r="EF182" i="1"/>
  <c r="EF181" i="1"/>
  <c r="EF180" i="1"/>
  <c r="EA189" i="1"/>
  <c r="EA185" i="1"/>
  <c r="EA182" i="1"/>
  <c r="EA181" i="1"/>
  <c r="EA180" i="1"/>
  <c r="DU189" i="1"/>
  <c r="DU185" i="1"/>
  <c r="DU182" i="1"/>
  <c r="DU181" i="1"/>
  <c r="DU180" i="1"/>
  <c r="GJ178" i="1"/>
  <c r="GG178" i="1"/>
  <c r="FC178" i="1"/>
  <c r="FE178" i="1" s="1"/>
  <c r="FF178" i="1" s="1"/>
  <c r="FH178" i="1" s="1"/>
  <c r="EP178" i="1"/>
  <c r="EL178" i="1"/>
  <c r="EF178" i="1"/>
  <c r="EA178" i="1"/>
  <c r="DU178" i="1"/>
  <c r="EF177" i="1"/>
  <c r="EA177" i="1"/>
  <c r="DU177" i="1"/>
  <c r="EF176" i="1"/>
  <c r="EA176" i="1"/>
  <c r="DU176" i="1"/>
  <c r="GJ175" i="1"/>
  <c r="GG175" i="1"/>
  <c r="FW175" i="1"/>
  <c r="FC175" i="1"/>
  <c r="FE175" i="1" s="1"/>
  <c r="FF175" i="1" s="1"/>
  <c r="FH175" i="1" s="1"/>
  <c r="EP175" i="1"/>
  <c r="EL175" i="1"/>
  <c r="EF175" i="1"/>
  <c r="EA175" i="1"/>
  <c r="DU175" i="1"/>
  <c r="EF174" i="1"/>
  <c r="EA174" i="1"/>
  <c r="DU174" i="1"/>
  <c r="GW171" i="1"/>
  <c r="GJ171" i="1"/>
  <c r="GG171" i="1"/>
  <c r="FC171" i="1"/>
  <c r="FE171" i="1" s="1"/>
  <c r="FF171" i="1" s="1"/>
  <c r="FH171" i="1" s="1"/>
  <c r="EP171" i="1"/>
  <c r="EL171" i="1"/>
  <c r="EF171" i="1"/>
  <c r="EA171" i="1"/>
  <c r="DU171" i="1"/>
  <c r="GJ180" i="1"/>
  <c r="GJ177" i="1"/>
  <c r="GJ176" i="1"/>
  <c r="GJ174" i="1"/>
  <c r="GJ170" i="1"/>
  <c r="EL170" i="1"/>
  <c r="EF170" i="1"/>
  <c r="DU170" i="1"/>
  <c r="EA170" i="1"/>
  <c r="GG177" i="1"/>
  <c r="GG176" i="1"/>
  <c r="GG174" i="1"/>
  <c r="GG170" i="1"/>
  <c r="GG169" i="1"/>
  <c r="FW177" i="1"/>
  <c r="FW176" i="1"/>
  <c r="FW174" i="1"/>
  <c r="FW169" i="1"/>
  <c r="EP189" i="1"/>
  <c r="EP185" i="1"/>
  <c r="EP182" i="1"/>
  <c r="EP181" i="1"/>
  <c r="EP180" i="1"/>
  <c r="EP177" i="1"/>
  <c r="EP176" i="1"/>
  <c r="EP174" i="1"/>
  <c r="EP170" i="1"/>
  <c r="EP169" i="1"/>
  <c r="EL185" i="1"/>
  <c r="EL182" i="1"/>
  <c r="EL181" i="1"/>
  <c r="EL180" i="1"/>
  <c r="EL177" i="1"/>
  <c r="EL176" i="1"/>
  <c r="EL174" i="1"/>
  <c r="EL169" i="1"/>
  <c r="FC181" i="1"/>
  <c r="FE181" i="1" s="1"/>
  <c r="FF181" i="1" s="1"/>
  <c r="FH181" i="1" s="1"/>
  <c r="FC180" i="1"/>
  <c r="FE180" i="1" s="1"/>
  <c r="FF180" i="1" s="1"/>
  <c r="FH180" i="1" s="1"/>
  <c r="FC177" i="1"/>
  <c r="FE177" i="1" s="1"/>
  <c r="FF177" i="1" s="1"/>
  <c r="FH177" i="1" s="1"/>
  <c r="FC176" i="1"/>
  <c r="FE176" i="1" s="1"/>
  <c r="FF176" i="1" s="1"/>
  <c r="FH176" i="1" s="1"/>
  <c r="FC174" i="1"/>
  <c r="FE174" i="1" s="1"/>
  <c r="FF174" i="1" s="1"/>
  <c r="FH174" i="1" s="1"/>
  <c r="FC170" i="1"/>
  <c r="FE170" i="1" s="1"/>
  <c r="FF170" i="1" s="1"/>
  <c r="FH170" i="1" s="1"/>
  <c r="FC169" i="1"/>
  <c r="FE169" i="1" s="1"/>
  <c r="FF169" i="1" s="1"/>
  <c r="FH169" i="1" s="1"/>
  <c r="EL166" i="1"/>
  <c r="EP166" i="1"/>
  <c r="EF169" i="1"/>
  <c r="EF166" i="1"/>
  <c r="FC166" i="1"/>
  <c r="FE166" i="1" s="1"/>
  <c r="FF166" i="1" s="1"/>
  <c r="FH166" i="1" s="1"/>
  <c r="EA169" i="1"/>
  <c r="EA166" i="1"/>
  <c r="DU169" i="1"/>
  <c r="DU166" i="1"/>
  <c r="GG165" i="1"/>
  <c r="FW165" i="1"/>
  <c r="EL165" i="1"/>
  <c r="EP165" i="1"/>
  <c r="EF165" i="1"/>
  <c r="FC165" i="1"/>
  <c r="FE165" i="1" s="1"/>
  <c r="FF165" i="1" s="1"/>
  <c r="FH165" i="1" s="1"/>
  <c r="EA165" i="1"/>
  <c r="DU165" i="1"/>
  <c r="EF164" i="1"/>
  <c r="EA164" i="1"/>
  <c r="DU164" i="1"/>
  <c r="EF163" i="1"/>
  <c r="EA163" i="1"/>
  <c r="DU163" i="1"/>
  <c r="GJ164" i="1"/>
  <c r="GJ163" i="1"/>
  <c r="GJ161" i="1"/>
  <c r="GW164" i="1"/>
  <c r="GW163" i="1"/>
  <c r="GW161" i="1"/>
  <c r="GW160" i="1"/>
  <c r="GG164" i="1"/>
  <c r="GG163" i="1"/>
  <c r="GG161" i="1"/>
  <c r="GG160" i="1"/>
  <c r="FW164" i="1"/>
  <c r="FW161" i="1"/>
  <c r="FW160" i="1"/>
  <c r="EP164" i="1"/>
  <c r="EP163" i="1"/>
  <c r="EP161" i="1"/>
  <c r="EP160" i="1"/>
  <c r="EL164" i="1"/>
  <c r="EL163" i="1"/>
  <c r="EL161" i="1"/>
  <c r="EL160" i="1"/>
  <c r="FC164" i="1"/>
  <c r="FE164" i="1" s="1"/>
  <c r="FF164" i="1" s="1"/>
  <c r="FH164" i="1" s="1"/>
  <c r="FC163" i="1"/>
  <c r="FE163" i="1" s="1"/>
  <c r="FF163" i="1" s="1"/>
  <c r="FH163" i="1" s="1"/>
  <c r="FC161" i="1"/>
  <c r="FE161" i="1" s="1"/>
  <c r="FF161" i="1" s="1"/>
  <c r="FH161" i="1" s="1"/>
  <c r="FC160" i="1"/>
  <c r="FE160" i="1" s="1"/>
  <c r="FF160" i="1" s="1"/>
  <c r="FH160" i="1" s="1"/>
  <c r="EF161" i="1"/>
  <c r="EF160" i="1"/>
  <c r="EA161" i="1"/>
  <c r="EA160" i="1"/>
  <c r="DU161" i="1"/>
  <c r="DU160" i="1"/>
  <c r="FW159" i="1"/>
  <c r="EP159" i="1"/>
  <c r="EL159" i="1"/>
  <c r="FC159" i="1"/>
  <c r="FE159" i="1" s="1"/>
  <c r="FF159" i="1" s="1"/>
  <c r="FH159" i="1" s="1"/>
  <c r="EF159" i="1"/>
  <c r="EA159" i="1"/>
  <c r="DU159" i="1"/>
  <c r="GW159" i="1"/>
  <c r="GW158" i="1"/>
  <c r="GW157" i="1"/>
  <c r="GJ160" i="1"/>
  <c r="GJ159" i="1"/>
  <c r="GJ158" i="1"/>
  <c r="GJ157" i="1"/>
  <c r="GG159" i="1"/>
  <c r="GG158" i="1"/>
  <c r="GG157" i="1"/>
  <c r="FW158" i="1"/>
  <c r="EL158" i="1"/>
  <c r="EP158" i="1"/>
  <c r="EF158" i="1"/>
  <c r="FC158" i="1"/>
  <c r="FE158" i="1" s="1"/>
  <c r="FF158" i="1" s="1"/>
  <c r="FH158" i="1" s="1"/>
  <c r="DU158" i="1"/>
  <c r="FW157" i="1"/>
  <c r="EL157" i="1"/>
  <c r="EP157" i="1"/>
  <c r="EF157" i="1"/>
  <c r="EA158" i="1"/>
  <c r="EA157" i="1"/>
  <c r="DU157" i="1"/>
  <c r="GW156" i="1"/>
  <c r="GG156" i="1"/>
  <c r="FW156" i="1"/>
  <c r="EL156" i="1"/>
  <c r="EP156" i="1"/>
  <c r="EF156" i="1"/>
  <c r="EA156" i="1"/>
  <c r="DU156" i="1"/>
  <c r="GJ156" i="1"/>
  <c r="GJ154" i="1"/>
  <c r="GJ153" i="1"/>
  <c r="GG154" i="1"/>
  <c r="FW154" i="1"/>
  <c r="EL154" i="1"/>
  <c r="EP154" i="1"/>
  <c r="EF154" i="1"/>
  <c r="EA154" i="1"/>
  <c r="DU154" i="1"/>
  <c r="GG153" i="1"/>
  <c r="FW153" i="1"/>
  <c r="EL153" i="1"/>
  <c r="EP153" i="1"/>
  <c r="EF153" i="1"/>
  <c r="EA153" i="1"/>
  <c r="DU153" i="1"/>
  <c r="GJ152" i="1"/>
  <c r="GG152" i="1"/>
  <c r="FW152" i="1"/>
  <c r="EL152" i="1"/>
  <c r="EP152" i="1"/>
  <c r="EF152" i="1"/>
  <c r="EA152" i="1"/>
  <c r="DU152" i="1"/>
  <c r="GJ151" i="1"/>
  <c r="GJ150" i="1"/>
  <c r="GG151" i="1"/>
  <c r="FW151" i="1"/>
  <c r="EL151" i="1"/>
  <c r="EP151" i="1"/>
  <c r="EF151" i="1"/>
  <c r="DU151" i="1"/>
  <c r="GG150" i="1"/>
  <c r="FW150" i="1"/>
  <c r="EL150" i="1"/>
  <c r="EP150" i="1"/>
  <c r="FC157" i="1"/>
  <c r="FE157" i="1" s="1"/>
  <c r="FF157" i="1" s="1"/>
  <c r="FH157" i="1" s="1"/>
  <c r="FC156" i="1"/>
  <c r="FE156" i="1" s="1"/>
  <c r="FF156" i="1" s="1"/>
  <c r="FH156" i="1" s="1"/>
  <c r="FC154" i="1"/>
  <c r="FE154" i="1" s="1"/>
  <c r="FF154" i="1" s="1"/>
  <c r="FH154" i="1" s="1"/>
  <c r="FC153" i="1"/>
  <c r="FE153" i="1" s="1"/>
  <c r="FF153" i="1" s="1"/>
  <c r="FH153" i="1" s="1"/>
  <c r="FC152" i="1"/>
  <c r="FE152" i="1" s="1"/>
  <c r="FF152" i="1" s="1"/>
  <c r="FH152" i="1" s="1"/>
  <c r="FC151" i="1"/>
  <c r="FE151" i="1" s="1"/>
  <c r="FF151" i="1" s="1"/>
  <c r="FH151" i="1" s="1"/>
  <c r="FC150" i="1"/>
  <c r="FE150" i="1" s="1"/>
  <c r="FF150" i="1" s="1"/>
  <c r="FH150" i="1" s="1"/>
  <c r="EF150" i="1"/>
  <c r="DU150" i="1"/>
  <c r="GW154" i="1"/>
  <c r="GW153" i="1"/>
  <c r="GW152" i="1"/>
  <c r="GW151" i="1"/>
  <c r="GW150" i="1"/>
  <c r="GW149" i="1"/>
  <c r="GW148" i="1"/>
  <c r="GJ149" i="1"/>
  <c r="GG149" i="1"/>
  <c r="FW149" i="1"/>
  <c r="EL149" i="1"/>
  <c r="EP149" i="1"/>
  <c r="EF149" i="1"/>
  <c r="FC149" i="1"/>
  <c r="FE149" i="1" s="1"/>
  <c r="FF149" i="1" s="1"/>
  <c r="FH149" i="1" s="1"/>
  <c r="DU149" i="1"/>
  <c r="GJ148" i="1"/>
  <c r="GG148" i="1"/>
  <c r="FW148" i="1"/>
  <c r="EL148" i="1"/>
  <c r="EP148" i="1"/>
  <c r="EF148" i="1"/>
  <c r="FC148" i="1"/>
  <c r="FE148" i="1" s="1"/>
  <c r="FF148" i="1" s="1"/>
  <c r="FH148" i="1" s="1"/>
  <c r="EA151" i="1"/>
  <c r="EA150" i="1"/>
  <c r="EA149" i="1"/>
  <c r="EA148" i="1"/>
  <c r="DU148" i="1"/>
  <c r="GG146" i="1"/>
  <c r="FW146" i="1"/>
  <c r="EP146" i="1"/>
  <c r="EF146" i="1"/>
  <c r="FC146" i="1"/>
  <c r="FE146" i="1" s="1"/>
  <c r="FF146" i="1" s="1"/>
  <c r="FH146" i="1" s="1"/>
  <c r="DU146" i="1"/>
  <c r="GW146" i="1"/>
  <c r="GW145" i="1"/>
  <c r="GW144" i="1"/>
  <c r="GW143" i="1"/>
  <c r="GW142" i="1"/>
  <c r="GJ145" i="1"/>
  <c r="GJ144" i="1"/>
  <c r="GG145" i="1"/>
  <c r="FW145" i="1"/>
  <c r="EP145" i="1"/>
  <c r="EF145" i="1"/>
  <c r="DU145" i="1"/>
  <c r="GG144" i="1"/>
  <c r="EL146" i="1"/>
  <c r="EL145" i="1"/>
  <c r="EL144" i="1"/>
  <c r="EL143" i="1"/>
  <c r="FC145" i="1"/>
  <c r="FE145" i="1" s="1"/>
  <c r="FF145" i="1" s="1"/>
  <c r="FH145" i="1" s="1"/>
  <c r="FC144" i="1"/>
  <c r="FE144" i="1" s="1"/>
  <c r="FF144" i="1" s="1"/>
  <c r="FH144" i="1" s="1"/>
  <c r="FC143" i="1"/>
  <c r="FE143" i="1" s="1"/>
  <c r="FF143" i="1" s="1"/>
  <c r="FH143" i="1" s="1"/>
  <c r="EF144" i="1"/>
  <c r="EF143" i="1"/>
  <c r="DU144" i="1"/>
  <c r="DU143" i="1"/>
  <c r="GJ143" i="1"/>
  <c r="GJ142" i="1"/>
  <c r="GG143" i="1"/>
  <c r="FW144" i="1"/>
  <c r="FW143" i="1"/>
  <c r="EP143" i="1"/>
  <c r="GJ141" i="1"/>
  <c r="GJ140" i="1"/>
  <c r="GJ139" i="1"/>
  <c r="GJ138" i="1"/>
  <c r="GG139" i="1"/>
  <c r="GG138" i="1"/>
  <c r="FW139" i="1"/>
  <c r="FW138" i="1"/>
  <c r="EP139" i="1"/>
  <c r="EP138" i="1"/>
  <c r="EL139" i="1"/>
  <c r="EL138" i="1"/>
  <c r="FC139" i="1"/>
  <c r="FE139" i="1" s="1"/>
  <c r="FF139" i="1" s="1"/>
  <c r="FH139" i="1" s="1"/>
  <c r="FC138" i="1"/>
  <c r="FE138" i="1" s="1"/>
  <c r="FF138" i="1" s="1"/>
  <c r="FH138" i="1" s="1"/>
  <c r="EF139" i="1"/>
  <c r="EF138" i="1"/>
  <c r="EA139" i="1"/>
  <c r="EA138" i="1"/>
  <c r="DU140" i="1"/>
  <c r="DU139" i="1"/>
  <c r="DU138" i="1"/>
  <c r="GW141" i="1"/>
  <c r="GW140" i="1"/>
  <c r="GW137" i="1"/>
  <c r="GW136" i="1"/>
  <c r="GW135" i="1"/>
  <c r="GW134" i="1"/>
  <c r="GW133" i="1"/>
  <c r="GW132" i="1"/>
  <c r="EA146" i="1"/>
  <c r="EA145" i="1"/>
  <c r="EA144" i="1"/>
  <c r="EA142" i="1"/>
  <c r="EA141" i="1"/>
  <c r="EA140" i="1"/>
  <c r="EA137" i="1"/>
  <c r="EA136" i="1"/>
  <c r="EA135" i="1"/>
  <c r="GG142" i="1"/>
  <c r="GG141" i="1"/>
  <c r="GG140" i="1"/>
  <c r="GG137" i="1"/>
  <c r="GG136" i="1"/>
  <c r="GG135" i="1"/>
  <c r="GG134" i="1"/>
  <c r="FW142" i="1"/>
  <c r="FW140" i="1"/>
  <c r="FW137" i="1"/>
  <c r="FW136" i="1"/>
  <c r="FW135" i="1"/>
  <c r="FW134" i="1"/>
  <c r="EP144" i="1"/>
  <c r="EP142" i="1"/>
  <c r="EP141" i="1"/>
  <c r="EP140" i="1"/>
  <c r="EP137" i="1"/>
  <c r="EP136" i="1"/>
  <c r="EP135" i="1"/>
  <c r="EP134" i="1"/>
  <c r="EL142" i="1"/>
  <c r="EL141" i="1"/>
  <c r="EL140" i="1"/>
  <c r="EL137" i="1"/>
  <c r="EL136" i="1"/>
  <c r="EL135" i="1"/>
  <c r="EL134" i="1"/>
  <c r="FC142" i="1"/>
  <c r="FE142" i="1" s="1"/>
  <c r="FF142" i="1" s="1"/>
  <c r="FH142" i="1" s="1"/>
  <c r="FC141" i="1"/>
  <c r="FE141" i="1" s="1"/>
  <c r="FF141" i="1" s="1"/>
  <c r="FH141" i="1" s="1"/>
  <c r="FC140" i="1"/>
  <c r="FE140" i="1" s="1"/>
  <c r="FF140" i="1" s="1"/>
  <c r="FH140" i="1" s="1"/>
  <c r="FC137" i="1"/>
  <c r="FE137" i="1" s="1"/>
  <c r="FF137" i="1" s="1"/>
  <c r="FH137" i="1" s="1"/>
  <c r="FC136" i="1"/>
  <c r="FE136" i="1" s="1"/>
  <c r="FF136" i="1" s="1"/>
  <c r="FH136" i="1" s="1"/>
  <c r="FC135" i="1"/>
  <c r="FE135" i="1" s="1"/>
  <c r="FF135" i="1" s="1"/>
  <c r="FH135" i="1" s="1"/>
  <c r="FC134" i="1"/>
  <c r="FE134" i="1" s="1"/>
  <c r="FF134" i="1" s="1"/>
  <c r="FH134" i="1" s="1"/>
  <c r="EF142" i="1"/>
  <c r="EF141" i="1"/>
  <c r="EF140" i="1"/>
  <c r="EF137" i="1"/>
  <c r="EF136" i="1"/>
  <c r="EF135" i="1"/>
  <c r="EF134" i="1"/>
  <c r="EA134" i="1"/>
  <c r="DU142" i="1"/>
  <c r="DU141" i="1"/>
  <c r="DU137" i="1"/>
  <c r="DU136" i="1"/>
  <c r="DU135" i="1"/>
  <c r="DU134" i="1"/>
  <c r="GG133" i="1"/>
  <c r="FW133" i="1"/>
  <c r="EL133" i="1"/>
  <c r="EP133" i="1"/>
  <c r="EF133" i="1"/>
  <c r="FC133" i="1"/>
  <c r="FE133" i="1" s="1"/>
  <c r="FF133" i="1" s="1"/>
  <c r="FH133" i="1" s="1"/>
  <c r="EA133" i="1"/>
  <c r="GG132" i="1"/>
  <c r="FW132" i="1"/>
  <c r="EL132" i="1"/>
  <c r="EP132" i="1"/>
  <c r="EF132" i="1"/>
  <c r="FC132" i="1"/>
  <c r="FE132" i="1" s="1"/>
  <c r="FF132" i="1" s="1"/>
  <c r="FH132" i="1" s="1"/>
  <c r="EA132" i="1"/>
  <c r="DU132" i="1"/>
  <c r="GW131" i="1"/>
  <c r="GJ137" i="1"/>
  <c r="GJ136" i="1"/>
  <c r="GJ135" i="1"/>
  <c r="GJ134" i="1"/>
  <c r="GJ133" i="1"/>
  <c r="GJ132" i="1"/>
  <c r="GJ131" i="1"/>
  <c r="GJ130" i="1"/>
  <c r="GG131" i="1"/>
  <c r="FW131" i="1"/>
  <c r="EL131" i="1"/>
  <c r="EP131" i="1"/>
  <c r="EF131" i="1"/>
  <c r="FC131" i="1"/>
  <c r="FE131" i="1" s="1"/>
  <c r="FF131" i="1" s="1"/>
  <c r="FH131" i="1" s="1"/>
  <c r="EA131" i="1"/>
  <c r="DU131" i="1"/>
  <c r="GW130" i="1"/>
  <c r="GG130" i="1"/>
  <c r="FW130" i="1"/>
  <c r="FC130" i="1"/>
  <c r="FE130" i="1" s="1"/>
  <c r="FF130" i="1" s="1"/>
  <c r="FH130" i="1" s="1"/>
  <c r="EP130" i="1"/>
  <c r="EL130" i="1"/>
  <c r="EF130" i="1"/>
  <c r="EA130" i="1"/>
  <c r="DU130" i="1"/>
  <c r="GW129" i="1"/>
  <c r="GJ129" i="1"/>
  <c r="GG129" i="1"/>
  <c r="FW129" i="1"/>
  <c r="FC129" i="1"/>
  <c r="FE129" i="1" s="1"/>
  <c r="FF129" i="1" s="1"/>
  <c r="FH129" i="1" s="1"/>
  <c r="EP129" i="1"/>
  <c r="EL129" i="1"/>
  <c r="EF129" i="1"/>
  <c r="EA129" i="1"/>
  <c r="DU129" i="1"/>
  <c r="GG128" i="1"/>
  <c r="FW128" i="1"/>
  <c r="EL128" i="1"/>
  <c r="EP128" i="1"/>
  <c r="EF128" i="1"/>
  <c r="FC128" i="1"/>
  <c r="FE128" i="1" s="1"/>
  <c r="FF128" i="1" s="1"/>
  <c r="FH128" i="1" s="1"/>
  <c r="EA128" i="1"/>
  <c r="DU128" i="1"/>
  <c r="GJ127" i="1"/>
  <c r="GG127" i="1"/>
  <c r="FW127" i="1"/>
  <c r="EL127" i="1"/>
  <c r="EP127" i="1"/>
  <c r="EF127" i="1"/>
  <c r="FC127" i="1"/>
  <c r="FE127" i="1" s="1"/>
  <c r="FF127" i="1" s="1"/>
  <c r="FH127" i="1" s="1"/>
  <c r="EA127" i="1"/>
  <c r="DU127" i="1"/>
  <c r="GJ126" i="1"/>
  <c r="GG126" i="1"/>
  <c r="FW126" i="1"/>
  <c r="EL126" i="1"/>
  <c r="EP126" i="1"/>
  <c r="EF126" i="1"/>
  <c r="FE126" i="1"/>
  <c r="FF126" i="1" s="1"/>
  <c r="FH126" i="1" s="1"/>
  <c r="FI126" i="1" s="1"/>
  <c r="DU126" i="1"/>
  <c r="EA126" i="1"/>
  <c r="GW128" i="1"/>
  <c r="GW127" i="1"/>
  <c r="GW126" i="1"/>
  <c r="GW124" i="1"/>
  <c r="GW123" i="1"/>
  <c r="GW122" i="1"/>
  <c r="GW121" i="1"/>
  <c r="GW120" i="1"/>
  <c r="GW117" i="1"/>
  <c r="GW116" i="1"/>
  <c r="GW113" i="1"/>
  <c r="GW112" i="1"/>
  <c r="GW111" i="1"/>
  <c r="EL124" i="1"/>
  <c r="GJ124" i="1"/>
  <c r="GJ123" i="1"/>
  <c r="GJ122" i="1"/>
  <c r="GG124" i="1"/>
  <c r="GG123" i="1"/>
  <c r="FW124" i="1"/>
  <c r="FW123" i="1"/>
  <c r="EP124" i="1"/>
  <c r="EP123" i="1"/>
  <c r="EL123" i="1"/>
  <c r="FC124" i="1"/>
  <c r="FE124" i="1" s="1"/>
  <c r="FF124" i="1" s="1"/>
  <c r="FH124" i="1" s="1"/>
  <c r="FC123" i="1"/>
  <c r="FE123" i="1" s="1"/>
  <c r="FF123" i="1" s="1"/>
  <c r="FH123" i="1" s="1"/>
  <c r="DU124" i="1"/>
  <c r="DU123" i="1"/>
  <c r="GG122" i="1"/>
  <c r="FW122" i="1"/>
  <c r="EP122" i="1"/>
  <c r="EA124" i="1"/>
  <c r="EA123" i="1"/>
  <c r="EA122" i="1"/>
  <c r="EA121" i="1"/>
  <c r="EA120" i="1"/>
  <c r="EF124" i="1"/>
  <c r="EF123" i="1"/>
  <c r="EF122" i="1"/>
  <c r="DU122" i="1"/>
  <c r="GJ121" i="1"/>
  <c r="GG121" i="1"/>
  <c r="EF121" i="1"/>
  <c r="EF120" i="1"/>
  <c r="DU121" i="1"/>
  <c r="GJ120" i="1"/>
  <c r="GG120" i="1"/>
  <c r="DU120" i="1"/>
  <c r="GJ117" i="1"/>
  <c r="GJ116" i="1"/>
  <c r="GG117" i="1"/>
  <c r="GG116" i="1"/>
  <c r="FW120" i="1"/>
  <c r="FW117" i="1"/>
  <c r="FW116" i="1"/>
  <c r="EP121" i="1"/>
  <c r="EP120" i="1"/>
  <c r="EP117" i="1"/>
  <c r="EP116" i="1"/>
  <c r="EL122" i="1"/>
  <c r="EL121" i="1"/>
  <c r="EL120" i="1"/>
  <c r="EL117" i="1"/>
  <c r="EL116" i="1"/>
  <c r="FC122" i="1"/>
  <c r="FE122" i="1" s="1"/>
  <c r="FF122" i="1" s="1"/>
  <c r="FH122" i="1" s="1"/>
  <c r="FC121" i="1"/>
  <c r="FE121" i="1" s="1"/>
  <c r="FF121" i="1" s="1"/>
  <c r="FH121" i="1" s="1"/>
  <c r="FC120" i="1"/>
  <c r="FE120" i="1" s="1"/>
  <c r="FF120" i="1" s="1"/>
  <c r="FH120" i="1" s="1"/>
  <c r="FC117" i="1"/>
  <c r="FE117" i="1" s="1"/>
  <c r="FF117" i="1" s="1"/>
  <c r="FH117" i="1" s="1"/>
  <c r="FC116" i="1"/>
  <c r="FE116" i="1" s="1"/>
  <c r="FF116" i="1" s="1"/>
  <c r="FH116" i="1" s="1"/>
  <c r="EF117" i="1"/>
  <c r="EF116" i="1"/>
  <c r="EA117" i="1"/>
  <c r="EA116" i="1"/>
  <c r="DU117" i="1"/>
  <c r="DU116" i="1"/>
  <c r="GJ113" i="1"/>
  <c r="GG113" i="1"/>
  <c r="FW113" i="1"/>
  <c r="EL113" i="1"/>
  <c r="EF113" i="1"/>
  <c r="FC113" i="1"/>
  <c r="FE113" i="1" s="1"/>
  <c r="FF113" i="1" s="1"/>
  <c r="FH113" i="1" s="1"/>
  <c r="EA113" i="1"/>
  <c r="GJ112" i="1"/>
  <c r="GG112" i="1"/>
  <c r="FW112" i="1"/>
  <c r="EF112" i="1"/>
  <c r="FC112" i="1"/>
  <c r="FE112" i="1" s="1"/>
  <c r="FF112" i="1" s="1"/>
  <c r="FH112" i="1" s="1"/>
  <c r="EA112" i="1"/>
  <c r="GJ111" i="1"/>
  <c r="GG111" i="1"/>
  <c r="FW111" i="1"/>
  <c r="EP113" i="1"/>
  <c r="EP112" i="1"/>
  <c r="EP111" i="1"/>
  <c r="EF111" i="1"/>
  <c r="FC111" i="1"/>
  <c r="FE111" i="1" s="1"/>
  <c r="FF111" i="1" s="1"/>
  <c r="FH111" i="1" s="1"/>
  <c r="GW110" i="1"/>
  <c r="GJ110" i="1"/>
  <c r="GG110" i="1"/>
  <c r="FW110" i="1"/>
  <c r="FC110" i="1"/>
  <c r="FE110" i="1" s="1"/>
  <c r="FF110" i="1" s="1"/>
  <c r="FH110" i="1" s="1"/>
  <c r="EP110" i="1"/>
  <c r="EL110" i="1"/>
  <c r="EF110" i="1"/>
  <c r="EA110" i="1"/>
  <c r="DU110" i="1"/>
  <c r="GW109" i="1"/>
  <c r="GJ109" i="1"/>
  <c r="GG109" i="1"/>
  <c r="FW109" i="1"/>
  <c r="FC109" i="1"/>
  <c r="FE109" i="1" s="1"/>
  <c r="FF109" i="1" s="1"/>
  <c r="FH109" i="1" s="1"/>
  <c r="EP109" i="1"/>
  <c r="EL109" i="1"/>
  <c r="EF109" i="1"/>
  <c r="EA109" i="1"/>
  <c r="DU109" i="1"/>
  <c r="GG108" i="1"/>
  <c r="FW108" i="1"/>
  <c r="EP108" i="1"/>
  <c r="EA111" i="1"/>
  <c r="EA108" i="1"/>
  <c r="GW108" i="1"/>
  <c r="GW107" i="1"/>
  <c r="GW105" i="1"/>
  <c r="GW104" i="1"/>
  <c r="GW103" i="1"/>
  <c r="GG107" i="1"/>
  <c r="FW107" i="1"/>
  <c r="EP107" i="1"/>
  <c r="EA107" i="1"/>
  <c r="GG105" i="1"/>
  <c r="FW105" i="1"/>
  <c r="EP105" i="1"/>
  <c r="EA105" i="1"/>
  <c r="DU113" i="1"/>
  <c r="DU112" i="1"/>
  <c r="DU111" i="1"/>
  <c r="DU108" i="1"/>
  <c r="DU107" i="1"/>
  <c r="DU105" i="1"/>
  <c r="GJ108" i="1"/>
  <c r="GJ107" i="1"/>
  <c r="GJ105" i="1"/>
  <c r="GJ104" i="1"/>
  <c r="GJ103" i="1"/>
  <c r="GJ102" i="1"/>
  <c r="GJ101" i="1"/>
  <c r="GJ100" i="1"/>
  <c r="GG104" i="1"/>
  <c r="FW104" i="1"/>
  <c r="EP104" i="1"/>
  <c r="EF108" i="1"/>
  <c r="EF107" i="1"/>
  <c r="EF105" i="1"/>
  <c r="EF104" i="1"/>
  <c r="EF103" i="1"/>
  <c r="EA104" i="1"/>
  <c r="DU104" i="1"/>
  <c r="GG103" i="1"/>
  <c r="FW103" i="1"/>
  <c r="EP103" i="1"/>
  <c r="FC108" i="1"/>
  <c r="FE108" i="1" s="1"/>
  <c r="FF108" i="1" s="1"/>
  <c r="FH108" i="1" s="1"/>
  <c r="FC107" i="1"/>
  <c r="FE107" i="1" s="1"/>
  <c r="FF107" i="1" s="1"/>
  <c r="FH107" i="1" s="1"/>
  <c r="FC105" i="1"/>
  <c r="FE105" i="1" s="1"/>
  <c r="FF105" i="1" s="1"/>
  <c r="FH105" i="1" s="1"/>
  <c r="FC104" i="1"/>
  <c r="FE104" i="1" s="1"/>
  <c r="FF104" i="1" s="1"/>
  <c r="FH104" i="1" s="1"/>
  <c r="FC103" i="1"/>
  <c r="FE103" i="1" s="1"/>
  <c r="FF103" i="1" s="1"/>
  <c r="FH103" i="1" s="1"/>
  <c r="EA103" i="1"/>
  <c r="DU103" i="1"/>
  <c r="GW102" i="1"/>
  <c r="GG102" i="1"/>
  <c r="FW102" i="1"/>
  <c r="FC102" i="1"/>
  <c r="FE102" i="1" s="1"/>
  <c r="FF102" i="1" s="1"/>
  <c r="FH102" i="1" s="1"/>
  <c r="EP102" i="1"/>
  <c r="EL102" i="1"/>
  <c r="EF102" i="1"/>
  <c r="EA102" i="1"/>
  <c r="DU102" i="1"/>
  <c r="GW101" i="1"/>
  <c r="GG101" i="1"/>
  <c r="FW101" i="1"/>
  <c r="FC101" i="1"/>
  <c r="FE101" i="1" s="1"/>
  <c r="FF101" i="1" s="1"/>
  <c r="FH101" i="1" s="1"/>
  <c r="EP101" i="1"/>
  <c r="EL101" i="1"/>
  <c r="EF101" i="1"/>
  <c r="EA101" i="1"/>
  <c r="DU101" i="1"/>
  <c r="GW100" i="1"/>
  <c r="GG100" i="1"/>
  <c r="FW100" i="1"/>
  <c r="FC100" i="1"/>
  <c r="FE100" i="1" s="1"/>
  <c r="FF100" i="1" s="1"/>
  <c r="FH100" i="1" s="1"/>
  <c r="EP100" i="1"/>
  <c r="EL100" i="1"/>
  <c r="EF100" i="1"/>
  <c r="EA100" i="1"/>
  <c r="DU100" i="1"/>
  <c r="GJ95" i="1"/>
  <c r="GG99" i="1"/>
  <c r="FW99" i="1"/>
  <c r="EL99" i="1"/>
  <c r="EF99" i="1"/>
  <c r="DU99" i="1"/>
  <c r="EF97" i="1"/>
  <c r="GW99" i="1"/>
  <c r="GW97" i="1"/>
  <c r="GW96" i="1"/>
  <c r="GW95" i="1"/>
  <c r="GJ99" i="1"/>
  <c r="GJ97" i="1"/>
  <c r="GJ96" i="1"/>
  <c r="EL112" i="1"/>
  <c r="EL111" i="1"/>
  <c r="EL108" i="1"/>
  <c r="EL107" i="1"/>
  <c r="EL105" i="1"/>
  <c r="EL104" i="1"/>
  <c r="EL103" i="1"/>
  <c r="EL97" i="1"/>
  <c r="EL96" i="1"/>
  <c r="EP99" i="1"/>
  <c r="EP97" i="1"/>
  <c r="EP96" i="1"/>
  <c r="EP95" i="1"/>
  <c r="FC99" i="1"/>
  <c r="FE99" i="1" s="1"/>
  <c r="FF99" i="1" s="1"/>
  <c r="FH99" i="1" s="1"/>
  <c r="FC97" i="1"/>
  <c r="FE97" i="1" s="1"/>
  <c r="FF97" i="1" s="1"/>
  <c r="FH97" i="1" s="1"/>
  <c r="FC96" i="1"/>
  <c r="FE96" i="1" s="1"/>
  <c r="FF96" i="1" s="1"/>
  <c r="FH96" i="1" s="1"/>
  <c r="FC95" i="1"/>
  <c r="FE95" i="1" s="1"/>
  <c r="FF95" i="1" s="1"/>
  <c r="FH95" i="1" s="1"/>
  <c r="EA99" i="1"/>
  <c r="EA97" i="1"/>
  <c r="EA96" i="1"/>
  <c r="EA95" i="1"/>
  <c r="GW94" i="1"/>
  <c r="GJ94" i="1"/>
  <c r="GG94" i="1"/>
  <c r="FW94" i="1"/>
  <c r="FC94" i="1"/>
  <c r="FE94" i="1" s="1"/>
  <c r="FF94" i="1" s="1"/>
  <c r="FH94" i="1" s="1"/>
  <c r="EP94" i="1"/>
  <c r="EL94" i="1"/>
  <c r="EF94" i="1"/>
  <c r="EA94" i="1"/>
  <c r="DU94" i="1"/>
  <c r="GW93" i="1"/>
  <c r="GJ93" i="1"/>
  <c r="FW97" i="1"/>
  <c r="FW96" i="1"/>
  <c r="FW95" i="1"/>
  <c r="FW93" i="1"/>
  <c r="FC93" i="1"/>
  <c r="FE93" i="1" s="1"/>
  <c r="FF93" i="1" s="1"/>
  <c r="FH93" i="1" s="1"/>
  <c r="EA93" i="1"/>
  <c r="DU97" i="1"/>
  <c r="DU96" i="1"/>
  <c r="DU95" i="1"/>
  <c r="DU93" i="1"/>
  <c r="DU92" i="1"/>
  <c r="GW92" i="1"/>
  <c r="GJ92" i="1"/>
  <c r="GG92" i="1"/>
  <c r="FW92" i="1"/>
  <c r="FC92" i="1"/>
  <c r="FE92" i="1" s="1"/>
  <c r="FF92" i="1" s="1"/>
  <c r="FH92" i="1" s="1"/>
  <c r="EP92" i="1"/>
  <c r="EL92" i="1"/>
  <c r="EF92" i="1"/>
  <c r="EA92" i="1"/>
  <c r="GW91" i="1"/>
  <c r="GJ91" i="1"/>
  <c r="FW91" i="1"/>
  <c r="EF96" i="1"/>
  <c r="EF95" i="1"/>
  <c r="EF93" i="1"/>
  <c r="EF91" i="1"/>
  <c r="FC91" i="1"/>
  <c r="FE91" i="1" s="1"/>
  <c r="FF91" i="1" s="1"/>
  <c r="FH91" i="1" s="1"/>
  <c r="GW90" i="1"/>
  <c r="GJ90" i="1"/>
  <c r="GG90" i="1"/>
  <c r="FW90" i="1"/>
  <c r="FC90" i="1"/>
  <c r="FE90" i="1" s="1"/>
  <c r="FF90" i="1" s="1"/>
  <c r="FH90" i="1" s="1"/>
  <c r="EP90" i="1"/>
  <c r="EL90" i="1"/>
  <c r="EF90" i="1"/>
  <c r="EA90" i="1"/>
  <c r="DU90" i="1"/>
  <c r="GW89" i="1"/>
  <c r="GJ89" i="1"/>
  <c r="GG89" i="1"/>
  <c r="FW89" i="1"/>
  <c r="FC89" i="1"/>
  <c r="FE89" i="1" s="1"/>
  <c r="FF89" i="1" s="1"/>
  <c r="FH89" i="1" s="1"/>
  <c r="EP89" i="1"/>
  <c r="EL89" i="1"/>
  <c r="EF89" i="1"/>
  <c r="EA89" i="1"/>
  <c r="DU89" i="1"/>
  <c r="GJ88" i="1"/>
  <c r="EF88" i="1"/>
  <c r="GJ87" i="1"/>
  <c r="EF87" i="1"/>
  <c r="GW88" i="1"/>
  <c r="GW87" i="1"/>
  <c r="GW86" i="1"/>
  <c r="GW85" i="1"/>
  <c r="GJ86" i="1"/>
  <c r="EF86" i="1"/>
  <c r="EF85" i="1"/>
  <c r="GW84" i="1"/>
  <c r="FW84" i="1"/>
  <c r="EF84" i="1"/>
  <c r="GW83" i="1"/>
  <c r="EF83" i="1"/>
  <c r="GW82" i="1"/>
  <c r="EF82" i="1"/>
  <c r="GW81" i="1"/>
  <c r="EF81" i="1"/>
  <c r="GW80" i="1"/>
  <c r="EA91" i="1"/>
  <c r="EA88" i="1"/>
  <c r="EA87" i="1"/>
  <c r="EA86" i="1"/>
  <c r="EA85" i="1"/>
  <c r="EA84" i="1"/>
  <c r="EA83" i="1"/>
  <c r="EA82" i="1"/>
  <c r="EA81" i="1"/>
  <c r="EA80" i="1"/>
  <c r="EA79" i="1"/>
  <c r="DU91" i="1"/>
  <c r="DU88" i="1"/>
  <c r="DU87" i="1"/>
  <c r="DU85" i="1"/>
  <c r="DU84" i="1"/>
  <c r="DU83" i="1"/>
  <c r="DU82" i="1"/>
  <c r="DU81" i="1"/>
  <c r="DU80" i="1"/>
  <c r="GW79" i="1"/>
  <c r="GJ79" i="1"/>
  <c r="GG79" i="1"/>
  <c r="FW79" i="1"/>
  <c r="FC79" i="1"/>
  <c r="FE79" i="1" s="1"/>
  <c r="FF79" i="1" s="1"/>
  <c r="FH79" i="1" s="1"/>
  <c r="EP79" i="1"/>
  <c r="EL79" i="1"/>
  <c r="EF79" i="1"/>
  <c r="DU79" i="1"/>
  <c r="GW78" i="1"/>
  <c r="GJ78" i="1"/>
  <c r="GG78" i="1"/>
  <c r="FW78" i="1"/>
  <c r="FC78" i="1"/>
  <c r="FE78" i="1" s="1"/>
  <c r="FF78" i="1" s="1"/>
  <c r="FH78" i="1" s="1"/>
  <c r="EP78" i="1"/>
  <c r="EL78" i="1"/>
  <c r="EF78" i="1"/>
  <c r="EA78" i="1"/>
  <c r="DU78" i="1"/>
  <c r="GW77" i="1"/>
  <c r="FW77" i="1"/>
  <c r="GW75" i="1"/>
  <c r="GJ75" i="1"/>
  <c r="GG75" i="1"/>
  <c r="FW75" i="1"/>
  <c r="FC75" i="1"/>
  <c r="FE75" i="1" s="1"/>
  <c r="FF75" i="1" s="1"/>
  <c r="FH75" i="1" s="1"/>
  <c r="EP75" i="1"/>
  <c r="EL75" i="1"/>
  <c r="EF75" i="1"/>
  <c r="EA75" i="1"/>
  <c r="DU75" i="1"/>
  <c r="GW74" i="1"/>
  <c r="GJ74" i="1"/>
  <c r="GG74" i="1"/>
  <c r="FW74" i="1"/>
  <c r="FC74" i="1"/>
  <c r="FE74" i="1" s="1"/>
  <c r="FF74" i="1" s="1"/>
  <c r="FH74" i="1" s="1"/>
  <c r="EP74" i="1"/>
  <c r="EL74" i="1"/>
  <c r="EF74" i="1"/>
  <c r="EA74" i="1"/>
  <c r="DU74" i="1"/>
  <c r="GJ85" i="1"/>
  <c r="GJ84" i="1"/>
  <c r="GJ83" i="1"/>
  <c r="GJ82" i="1"/>
  <c r="GJ81" i="1"/>
  <c r="GJ80" i="1"/>
  <c r="GJ77" i="1"/>
  <c r="GJ76" i="1"/>
  <c r="GJ73" i="1"/>
  <c r="GG97" i="1"/>
  <c r="GG96" i="1"/>
  <c r="GG95" i="1"/>
  <c r="GG93" i="1"/>
  <c r="GG91" i="1"/>
  <c r="GG88" i="1"/>
  <c r="GG87" i="1"/>
  <c r="GG86" i="1"/>
  <c r="GG85" i="1"/>
  <c r="GG84" i="1"/>
  <c r="GG83" i="1"/>
  <c r="GG82" i="1"/>
  <c r="GG81" i="1"/>
  <c r="GG80" i="1"/>
  <c r="GG77" i="1"/>
  <c r="GG76" i="1"/>
  <c r="GG73" i="1"/>
  <c r="FW88" i="1"/>
  <c r="FW87" i="1"/>
  <c r="FW85" i="1"/>
  <c r="FW83" i="1"/>
  <c r="FW82" i="1"/>
  <c r="FW81" i="1"/>
  <c r="FW80" i="1"/>
  <c r="FW76" i="1"/>
  <c r="FW73" i="1"/>
  <c r="EP93" i="1"/>
  <c r="EP91" i="1"/>
  <c r="EP88" i="1"/>
  <c r="EP87" i="1"/>
  <c r="EP86" i="1"/>
  <c r="EP85" i="1"/>
  <c r="EP84" i="1"/>
  <c r="EP83" i="1"/>
  <c r="EP82" i="1"/>
  <c r="EP81" i="1"/>
  <c r="EP80" i="1"/>
  <c r="EP77" i="1"/>
  <c r="EP76" i="1"/>
  <c r="EP73" i="1"/>
  <c r="EL95" i="1"/>
  <c r="EL93" i="1"/>
  <c r="EL91" i="1"/>
  <c r="EL88" i="1"/>
  <c r="EL87" i="1"/>
  <c r="EL86" i="1"/>
  <c r="EL85" i="1"/>
  <c r="EL84" i="1"/>
  <c r="EL83" i="1"/>
  <c r="EL82" i="1"/>
  <c r="EL81" i="1"/>
  <c r="EL80" i="1"/>
  <c r="EL77" i="1"/>
  <c r="EL76" i="1"/>
  <c r="EL73" i="1"/>
  <c r="FC88" i="1"/>
  <c r="FE88" i="1" s="1"/>
  <c r="FF88" i="1" s="1"/>
  <c r="FH88" i="1" s="1"/>
  <c r="FC87" i="1"/>
  <c r="FE87" i="1" s="1"/>
  <c r="FF87" i="1" s="1"/>
  <c r="FH87" i="1" s="1"/>
  <c r="FC86" i="1"/>
  <c r="FE86" i="1" s="1"/>
  <c r="FF86" i="1" s="1"/>
  <c r="FH86" i="1" s="1"/>
  <c r="FC85" i="1"/>
  <c r="FE85" i="1" s="1"/>
  <c r="FF85" i="1" s="1"/>
  <c r="FH85" i="1" s="1"/>
  <c r="FC84" i="1"/>
  <c r="FE84" i="1" s="1"/>
  <c r="FF84" i="1" s="1"/>
  <c r="FH84" i="1" s="1"/>
  <c r="FC83" i="1"/>
  <c r="FE83" i="1" s="1"/>
  <c r="FF83" i="1" s="1"/>
  <c r="FH83" i="1" s="1"/>
  <c r="FC82" i="1"/>
  <c r="FE82" i="1" s="1"/>
  <c r="FF82" i="1" s="1"/>
  <c r="FH82" i="1" s="1"/>
  <c r="FC81" i="1"/>
  <c r="FE81" i="1" s="1"/>
  <c r="FF81" i="1" s="1"/>
  <c r="FH81" i="1" s="1"/>
  <c r="FC80" i="1"/>
  <c r="FE80" i="1" s="1"/>
  <c r="FF80" i="1" s="1"/>
  <c r="FH80" i="1" s="1"/>
  <c r="FC77" i="1"/>
  <c r="FE77" i="1" s="1"/>
  <c r="FF77" i="1" s="1"/>
  <c r="FH77" i="1" s="1"/>
  <c r="FC76" i="1"/>
  <c r="FE76" i="1" s="1"/>
  <c r="FF76" i="1" s="1"/>
  <c r="FH76" i="1" s="1"/>
  <c r="FC73" i="1"/>
  <c r="FE73" i="1" s="1"/>
  <c r="FF73" i="1" s="1"/>
  <c r="FH73" i="1" s="1"/>
  <c r="EF80" i="1"/>
  <c r="EF77" i="1"/>
  <c r="EF76" i="1"/>
  <c r="EF73" i="1"/>
  <c r="EA77" i="1"/>
  <c r="EA76" i="1"/>
  <c r="EA73" i="1"/>
  <c r="GJ72" i="1"/>
  <c r="GG72" i="1"/>
  <c r="FW72" i="1"/>
  <c r="EL72" i="1"/>
  <c r="EP72" i="1"/>
  <c r="EF72" i="1"/>
  <c r="FC72" i="1"/>
  <c r="FE72" i="1" s="1"/>
  <c r="FF72" i="1" s="1"/>
  <c r="FH72" i="1" s="1"/>
  <c r="DU77" i="1"/>
  <c r="DU76" i="1"/>
  <c r="DU73" i="1"/>
  <c r="DU72" i="1"/>
  <c r="EA72" i="1"/>
  <c r="GW76" i="1"/>
  <c r="GW73" i="1"/>
  <c r="GW72" i="1"/>
  <c r="GW71" i="1"/>
  <c r="GJ71" i="1"/>
  <c r="GG71" i="1"/>
  <c r="FW71" i="1"/>
  <c r="EL71" i="1"/>
  <c r="EP71" i="1"/>
  <c r="EF71" i="1"/>
  <c r="FC71" i="1"/>
  <c r="FE71" i="1" s="1"/>
  <c r="FF71" i="1" s="1"/>
  <c r="FH71" i="1" s="1"/>
  <c r="DU71" i="1"/>
  <c r="GJ70" i="1"/>
  <c r="GG70" i="1"/>
  <c r="FW70" i="1"/>
  <c r="EL70" i="1"/>
  <c r="EP70" i="1"/>
  <c r="FC70" i="1"/>
  <c r="FE70" i="1" s="1"/>
  <c r="FF70" i="1" s="1"/>
  <c r="FH70" i="1" s="1"/>
  <c r="EF70" i="1"/>
  <c r="EA71" i="1"/>
  <c r="EA70" i="1"/>
  <c r="EA69" i="1"/>
  <c r="EA68" i="1"/>
  <c r="DU70" i="1"/>
  <c r="GW69" i="1"/>
  <c r="GJ69" i="1"/>
  <c r="GG69" i="1"/>
  <c r="FW69" i="1"/>
  <c r="FC69" i="1"/>
  <c r="FE69" i="1" s="1"/>
  <c r="FF69" i="1" s="1"/>
  <c r="FH69" i="1" s="1"/>
  <c r="EP69" i="1"/>
  <c r="EL69" i="1"/>
  <c r="EF69" i="1"/>
  <c r="DU69" i="1"/>
  <c r="GW68" i="1"/>
  <c r="GJ68" i="1"/>
  <c r="GG68" i="1"/>
  <c r="FW68" i="1"/>
  <c r="FC68" i="1"/>
  <c r="FE68" i="1" s="1"/>
  <c r="FF68" i="1" s="1"/>
  <c r="FH68" i="1" s="1"/>
  <c r="EP68" i="1"/>
  <c r="EL68" i="1"/>
  <c r="EF68" i="1"/>
  <c r="DU68" i="1"/>
  <c r="GW67" i="1"/>
  <c r="GJ67" i="1"/>
  <c r="GG67" i="1"/>
  <c r="FW67" i="1"/>
  <c r="EL67" i="1"/>
  <c r="EP67" i="1"/>
  <c r="EF67" i="1"/>
  <c r="FC67" i="1"/>
  <c r="FE67" i="1" s="1"/>
  <c r="FF67" i="1" s="1"/>
  <c r="FH67" i="1" s="1"/>
  <c r="DU67" i="1"/>
  <c r="EA67" i="1"/>
  <c r="GW66" i="1"/>
  <c r="GJ66" i="1"/>
  <c r="GG66" i="1"/>
  <c r="FW66" i="1"/>
  <c r="FC66" i="1"/>
  <c r="FE66" i="1" s="1"/>
  <c r="FF66" i="1" s="1"/>
  <c r="FH66" i="1" s="1"/>
  <c r="EP66" i="1"/>
  <c r="EL66" i="1"/>
  <c r="EF66" i="1"/>
  <c r="EA66" i="1"/>
  <c r="DU66" i="1"/>
  <c r="GW64" i="1"/>
  <c r="GJ64" i="1"/>
  <c r="GG64" i="1"/>
  <c r="FW64" i="1"/>
  <c r="FC64" i="1"/>
  <c r="FE64" i="1" s="1"/>
  <c r="FF64" i="1" s="1"/>
  <c r="FH64" i="1" s="1"/>
  <c r="EA64" i="1"/>
  <c r="DU64" i="1"/>
  <c r="GW63" i="1"/>
  <c r="GJ63" i="1"/>
  <c r="GG63" i="1"/>
  <c r="FW63" i="1"/>
  <c r="FC63" i="1"/>
  <c r="FE63" i="1" s="1"/>
  <c r="FF63" i="1" s="1"/>
  <c r="FH63" i="1" s="1"/>
  <c r="EA63" i="1"/>
  <c r="DU63" i="1"/>
  <c r="GW62" i="1"/>
  <c r="GJ62" i="1"/>
  <c r="GG62" i="1"/>
  <c r="FW62" i="1"/>
  <c r="FC62" i="1"/>
  <c r="FE62" i="1" s="1"/>
  <c r="FF62" i="1" s="1"/>
  <c r="FH62" i="1" s="1"/>
  <c r="EA61" i="1"/>
  <c r="EA60" i="1"/>
  <c r="EA59" i="1"/>
  <c r="EA58" i="1"/>
  <c r="EA57" i="1"/>
  <c r="EA56" i="1"/>
  <c r="EA55" i="1"/>
  <c r="EA54" i="1"/>
  <c r="EA53" i="1"/>
  <c r="EA52" i="1"/>
  <c r="EA51" i="1"/>
  <c r="EA50" i="1"/>
  <c r="GW61" i="1"/>
  <c r="GJ61" i="1"/>
  <c r="GG61" i="1"/>
  <c r="FW61" i="1"/>
  <c r="FC61" i="1"/>
  <c r="FE61" i="1" s="1"/>
  <c r="FF61" i="1" s="1"/>
  <c r="FH61" i="1" s="1"/>
  <c r="EP61" i="1"/>
  <c r="EL61" i="1"/>
  <c r="EF61" i="1"/>
  <c r="DU61" i="1"/>
  <c r="GW60" i="1"/>
  <c r="GJ60" i="1"/>
  <c r="GG60" i="1"/>
  <c r="FW60" i="1"/>
  <c r="FC60" i="1"/>
  <c r="FE60" i="1" s="1"/>
  <c r="FF60" i="1" s="1"/>
  <c r="FH60" i="1" s="1"/>
  <c r="EP60" i="1"/>
  <c r="EL60" i="1"/>
  <c r="EF60" i="1"/>
  <c r="DU60" i="1"/>
  <c r="GW59" i="1"/>
  <c r="GJ59" i="1"/>
  <c r="GG59" i="1"/>
  <c r="FW59" i="1"/>
  <c r="FC59" i="1"/>
  <c r="FE59" i="1" s="1"/>
  <c r="FF59" i="1" s="1"/>
  <c r="FH59" i="1" s="1"/>
  <c r="EP59" i="1"/>
  <c r="EL59" i="1"/>
  <c r="EF59" i="1"/>
  <c r="DU59" i="1"/>
  <c r="GW58" i="1"/>
  <c r="GJ58" i="1"/>
  <c r="GG58" i="1"/>
  <c r="FW58" i="1"/>
  <c r="FC58" i="1"/>
  <c r="FE58" i="1" s="1"/>
  <c r="FF58" i="1" s="1"/>
  <c r="FH58" i="1" s="1"/>
  <c r="EP58" i="1"/>
  <c r="EL58" i="1"/>
  <c r="EF58" i="1"/>
  <c r="DU58" i="1"/>
  <c r="GW57" i="1"/>
  <c r="GJ57" i="1"/>
  <c r="GG57" i="1"/>
  <c r="FW57" i="1"/>
  <c r="FC57" i="1"/>
  <c r="FE57" i="1" s="1"/>
  <c r="FF57" i="1" s="1"/>
  <c r="FH57" i="1" s="1"/>
  <c r="EP57" i="1"/>
  <c r="EL57" i="1"/>
  <c r="EF57" i="1"/>
  <c r="DU57" i="1"/>
  <c r="GW56" i="1"/>
  <c r="GJ56" i="1"/>
  <c r="GG56" i="1"/>
  <c r="FW56" i="1"/>
  <c r="FC56" i="1"/>
  <c r="FE56" i="1" s="1"/>
  <c r="FF56" i="1" s="1"/>
  <c r="FH56" i="1" s="1"/>
  <c r="EP56" i="1"/>
  <c r="EL56" i="1"/>
  <c r="EF56" i="1"/>
  <c r="DU56" i="1"/>
  <c r="GW55" i="1"/>
  <c r="GJ55" i="1"/>
  <c r="GG55" i="1"/>
  <c r="FW55" i="1"/>
  <c r="FC55" i="1"/>
  <c r="FE55" i="1" s="1"/>
  <c r="FF55" i="1" s="1"/>
  <c r="FH55" i="1" s="1"/>
  <c r="EP55" i="1"/>
  <c r="EL55" i="1"/>
  <c r="EF55" i="1"/>
  <c r="DU55" i="1"/>
  <c r="GW54" i="1"/>
  <c r="GJ54" i="1"/>
  <c r="GG54" i="1"/>
  <c r="FW54" i="1"/>
  <c r="FC54" i="1"/>
  <c r="FE54" i="1" s="1"/>
  <c r="FF54" i="1" s="1"/>
  <c r="FH54" i="1" s="1"/>
  <c r="EP54" i="1"/>
  <c r="EL54" i="1"/>
  <c r="EF54" i="1"/>
  <c r="DU54" i="1"/>
  <c r="GW53" i="1"/>
  <c r="GJ53" i="1"/>
  <c r="GG53" i="1"/>
  <c r="FW53" i="1"/>
  <c r="FC53" i="1"/>
  <c r="FE53" i="1" s="1"/>
  <c r="FF53" i="1" s="1"/>
  <c r="FH53" i="1" s="1"/>
  <c r="EP53" i="1"/>
  <c r="EL53" i="1"/>
  <c r="EF53" i="1"/>
  <c r="DU53" i="1"/>
  <c r="GW52" i="1"/>
  <c r="GJ52" i="1"/>
  <c r="GG52" i="1"/>
  <c r="FW52" i="1"/>
  <c r="FC52" i="1"/>
  <c r="FE52" i="1" s="1"/>
  <c r="FF52" i="1" s="1"/>
  <c r="FH52" i="1" s="1"/>
  <c r="EP52" i="1"/>
  <c r="EL52" i="1"/>
  <c r="EF52" i="1"/>
  <c r="DU52" i="1"/>
  <c r="GW51" i="1"/>
  <c r="GJ51" i="1"/>
  <c r="GG51" i="1"/>
  <c r="FW51" i="1"/>
  <c r="FC51" i="1"/>
  <c r="FE51" i="1" s="1"/>
  <c r="FF51" i="1" s="1"/>
  <c r="FH51" i="1" s="1"/>
  <c r="EP51" i="1"/>
  <c r="EL51" i="1"/>
  <c r="EF51" i="1"/>
  <c r="DU51" i="1"/>
  <c r="GW50" i="1"/>
  <c r="GJ50" i="1"/>
  <c r="GG50" i="1"/>
  <c r="FW50" i="1"/>
  <c r="FC50" i="1"/>
  <c r="FE50" i="1" s="1"/>
  <c r="FF50" i="1" s="1"/>
  <c r="FH50" i="1" s="1"/>
  <c r="EP50" i="1"/>
  <c r="EL50" i="1"/>
  <c r="EF50" i="1"/>
  <c r="DU50" i="1"/>
  <c r="EP64" i="1"/>
  <c r="EP63" i="1"/>
  <c r="EP62" i="1"/>
  <c r="EL64" i="1"/>
  <c r="EL63" i="1"/>
  <c r="EL62" i="1"/>
  <c r="EF64" i="1"/>
  <c r="EF63" i="1"/>
  <c r="EF62" i="1"/>
  <c r="EA62" i="1"/>
  <c r="DU62" i="1"/>
  <c r="GW49" i="1"/>
  <c r="GW48" i="1"/>
  <c r="GG49" i="1"/>
  <c r="GG48" i="1"/>
  <c r="GG47" i="1"/>
  <c r="FW49" i="1"/>
  <c r="FW48" i="1"/>
  <c r="FW47" i="1"/>
  <c r="GW47" i="1"/>
  <c r="GW46" i="1"/>
  <c r="GW45" i="1"/>
  <c r="GW44" i="1"/>
  <c r="GJ49" i="1"/>
  <c r="GJ48" i="1"/>
  <c r="GJ47" i="1"/>
  <c r="GJ46" i="1"/>
  <c r="GJ45" i="1"/>
  <c r="GJ44" i="1"/>
  <c r="GG46" i="1"/>
  <c r="GG45" i="1"/>
  <c r="GG44" i="1"/>
  <c r="GG43" i="1"/>
  <c r="FW46" i="1"/>
  <c r="FW45" i="1"/>
  <c r="FW44" i="1"/>
  <c r="FC49" i="1"/>
  <c r="FE49" i="1" s="1"/>
  <c r="FF49" i="1" s="1"/>
  <c r="FH49" i="1" s="1"/>
  <c r="FC48" i="1"/>
  <c r="FE48" i="1" s="1"/>
  <c r="FF48" i="1" s="1"/>
  <c r="FH48" i="1" s="1"/>
  <c r="FC47" i="1"/>
  <c r="FE47" i="1" s="1"/>
  <c r="FF47" i="1" s="1"/>
  <c r="FH47" i="1" s="1"/>
  <c r="FC46" i="1"/>
  <c r="FE46" i="1" s="1"/>
  <c r="FF46" i="1" s="1"/>
  <c r="FH46" i="1" s="1"/>
  <c r="FC45" i="1"/>
  <c r="FE45" i="1" s="1"/>
  <c r="FF45" i="1" s="1"/>
  <c r="FH45" i="1" s="1"/>
  <c r="FC44" i="1"/>
  <c r="FE44" i="1" s="1"/>
  <c r="FF44" i="1" s="1"/>
  <c r="FH44" i="1" s="1"/>
  <c r="EP49" i="1"/>
  <c r="EP48" i="1"/>
  <c r="EP47" i="1"/>
  <c r="EP46" i="1"/>
  <c r="EP45" i="1"/>
  <c r="EP44" i="1"/>
  <c r="EL49" i="1"/>
  <c r="EL48" i="1"/>
  <c r="EL47" i="1"/>
  <c r="EL46" i="1"/>
  <c r="EL45" i="1"/>
  <c r="EL44" i="1"/>
  <c r="EF49" i="1"/>
  <c r="EF48" i="1"/>
  <c r="EF47" i="1"/>
  <c r="EF46" i="1"/>
  <c r="EF45" i="1"/>
  <c r="EF44" i="1"/>
  <c r="EA49" i="1"/>
  <c r="EA48" i="1"/>
  <c r="EA47" i="1"/>
  <c r="EA46" i="1"/>
  <c r="EA45" i="1"/>
  <c r="EA44" i="1"/>
  <c r="DU49" i="1"/>
  <c r="DU48" i="1"/>
  <c r="DU47" i="1"/>
  <c r="DU46" i="1"/>
  <c r="DU45" i="1"/>
  <c r="DU44" i="1"/>
  <c r="DU43" i="1"/>
  <c r="GW43" i="1"/>
  <c r="GJ43" i="1"/>
  <c r="FW43" i="1"/>
  <c r="EP43" i="1"/>
  <c r="EL43" i="1"/>
  <c r="EF43" i="1"/>
  <c r="EA43" i="1"/>
  <c r="GW42" i="1"/>
  <c r="GJ42" i="1"/>
  <c r="GG42" i="1"/>
  <c r="GA42" i="1"/>
  <c r="GB42" i="1" s="1"/>
  <c r="FW42" i="1"/>
  <c r="EL42" i="1"/>
  <c r="EP42" i="1"/>
  <c r="FC43" i="1"/>
  <c r="FE43" i="1" s="1"/>
  <c r="FF43" i="1" s="1"/>
  <c r="FH43" i="1" s="1"/>
  <c r="FC42" i="1"/>
  <c r="FE42" i="1" s="1"/>
  <c r="FF42" i="1" s="1"/>
  <c r="FH42" i="1" s="1"/>
  <c r="EF42" i="1"/>
  <c r="EA42" i="1"/>
  <c r="GW41" i="1"/>
  <c r="GJ41" i="1"/>
  <c r="GG41" i="1"/>
  <c r="FW41" i="1"/>
  <c r="GA41" i="1"/>
  <c r="GB41" i="1" s="1"/>
  <c r="EL41" i="1"/>
  <c r="EP41" i="1"/>
  <c r="EF41" i="1"/>
  <c r="FC41" i="1"/>
  <c r="FE41" i="1" s="1"/>
  <c r="FF41" i="1" s="1"/>
  <c r="FH41" i="1" s="1"/>
  <c r="GW40" i="1"/>
  <c r="GJ40" i="1"/>
  <c r="GG40" i="1"/>
  <c r="GA40" i="1"/>
  <c r="GB40" i="1" s="1"/>
  <c r="FW40" i="1"/>
  <c r="EL40" i="1"/>
  <c r="EP40" i="1"/>
  <c r="FC40" i="1"/>
  <c r="FE40" i="1" s="1"/>
  <c r="FF40" i="1" s="1"/>
  <c r="FH40" i="1" s="1"/>
  <c r="GW39" i="1"/>
  <c r="GJ39" i="1"/>
  <c r="GG39" i="1"/>
  <c r="FW39" i="1"/>
  <c r="GA39" i="1"/>
  <c r="GB39" i="1" s="1"/>
  <c r="EP39" i="1"/>
  <c r="EL39" i="1"/>
  <c r="FC39" i="1"/>
  <c r="FE39" i="1" s="1"/>
  <c r="FF39" i="1" s="1"/>
  <c r="FH39" i="1" s="1"/>
  <c r="GW38" i="1"/>
  <c r="GJ38" i="1"/>
  <c r="GG38" i="1"/>
  <c r="FW38" i="1"/>
  <c r="GA38" i="1"/>
  <c r="GB38" i="1" s="1"/>
  <c r="EL38" i="1"/>
  <c r="EP38" i="1"/>
  <c r="GW37" i="1"/>
  <c r="GJ37" i="1"/>
  <c r="GG37" i="1"/>
  <c r="GA37" i="1"/>
  <c r="GB37" i="1" s="1"/>
  <c r="GA36" i="1"/>
  <c r="GB36" i="1" s="1"/>
  <c r="FW37" i="1"/>
  <c r="EL37" i="1"/>
  <c r="EP37" i="1"/>
  <c r="GW36" i="1"/>
  <c r="GJ36" i="1"/>
  <c r="GG36" i="1"/>
  <c r="FW36" i="1"/>
  <c r="EP36" i="1"/>
  <c r="EL36" i="1"/>
  <c r="GW35" i="1"/>
  <c r="GG35" i="1"/>
  <c r="GA35" i="1"/>
  <c r="GB35" i="1" s="1"/>
  <c r="FW35" i="1"/>
  <c r="EP35" i="1"/>
  <c r="GW34" i="1"/>
  <c r="GJ35" i="1"/>
  <c r="GJ34" i="1"/>
  <c r="GG34" i="1"/>
  <c r="GA34" i="1"/>
  <c r="GB34" i="1" s="1"/>
  <c r="FW34" i="1"/>
  <c r="FC38" i="1"/>
  <c r="FE38" i="1" s="1"/>
  <c r="FF38" i="1" s="1"/>
  <c r="FH38" i="1" s="1"/>
  <c r="FC37" i="1"/>
  <c r="FE37" i="1" s="1"/>
  <c r="FF37" i="1" s="1"/>
  <c r="FH37" i="1" s="1"/>
  <c r="FC36" i="1"/>
  <c r="FE36" i="1" s="1"/>
  <c r="FF36" i="1" s="1"/>
  <c r="FH36" i="1" s="1"/>
  <c r="FC35" i="1"/>
  <c r="FE35" i="1" s="1"/>
  <c r="FF35" i="1" s="1"/>
  <c r="FH35" i="1" s="1"/>
  <c r="FC34" i="1"/>
  <c r="FE34" i="1" s="1"/>
  <c r="FF34" i="1" s="1"/>
  <c r="FH34" i="1" s="1"/>
  <c r="EP34" i="1"/>
  <c r="EL34" i="1"/>
  <c r="EF40" i="1"/>
  <c r="EF39" i="1"/>
  <c r="EF38" i="1"/>
  <c r="EF37" i="1"/>
  <c r="EF36" i="1"/>
  <c r="EF35" i="1"/>
  <c r="EF34" i="1"/>
  <c r="EA41" i="1"/>
  <c r="EA40" i="1"/>
  <c r="EA39" i="1"/>
  <c r="EA38" i="1"/>
  <c r="EA37" i="1"/>
  <c r="EA36" i="1"/>
  <c r="EA35" i="1"/>
  <c r="EA34" i="1"/>
  <c r="DU42" i="1"/>
  <c r="DU41" i="1"/>
  <c r="DU40" i="1"/>
  <c r="DU39" i="1"/>
  <c r="DU38" i="1"/>
  <c r="DU37" i="1"/>
  <c r="DU36" i="1"/>
  <c r="DU35" i="1"/>
  <c r="DU34" i="1"/>
  <c r="GW33" i="1"/>
  <c r="GJ33" i="1"/>
  <c r="GG33" i="1"/>
  <c r="GA33" i="1"/>
  <c r="GB33" i="1" s="1"/>
  <c r="GA32" i="1"/>
  <c r="GB32" i="1" s="1"/>
  <c r="FW33" i="1"/>
  <c r="EP33" i="1"/>
  <c r="EF33" i="1"/>
  <c r="FC33" i="1"/>
  <c r="FE33" i="1" s="1"/>
  <c r="FF33" i="1" s="1"/>
  <c r="FH33" i="1" s="1"/>
  <c r="EA33" i="1"/>
  <c r="DU33" i="1"/>
  <c r="GW32" i="1"/>
  <c r="GJ32" i="1"/>
  <c r="GG32" i="1"/>
  <c r="FW32" i="1"/>
  <c r="EL35" i="1"/>
  <c r="EL33" i="1"/>
  <c r="EL32" i="1"/>
  <c r="EP32" i="1"/>
  <c r="EF32" i="1"/>
  <c r="FC32" i="1"/>
  <c r="FE32" i="1" s="1"/>
  <c r="FF32" i="1" s="1"/>
  <c r="FH32" i="1" s="1"/>
  <c r="EA32" i="1"/>
  <c r="DU32" i="1"/>
  <c r="GW31" i="1"/>
  <c r="GJ31" i="1"/>
  <c r="GG31" i="1"/>
  <c r="GA31" i="1"/>
  <c r="GB31" i="1" s="1"/>
  <c r="FW31" i="1"/>
  <c r="EP31" i="1"/>
  <c r="EL31" i="1"/>
  <c r="EF31" i="1"/>
  <c r="FC31" i="1"/>
  <c r="FE31" i="1" s="1"/>
  <c r="FF31" i="1" s="1"/>
  <c r="FH31" i="1" s="1"/>
  <c r="EA31" i="1"/>
  <c r="DU31" i="1"/>
  <c r="GW30" i="1"/>
  <c r="GJ30" i="1"/>
  <c r="GG30" i="1"/>
  <c r="GA30" i="1"/>
  <c r="GB30" i="1" s="1"/>
  <c r="FW30" i="1"/>
  <c r="EP30" i="1"/>
  <c r="EL30" i="1"/>
  <c r="EF30" i="1"/>
  <c r="FC30" i="1"/>
  <c r="FE30" i="1" s="1"/>
  <c r="FF30" i="1" s="1"/>
  <c r="FH30" i="1" s="1"/>
  <c r="EA30" i="1"/>
  <c r="DU30" i="1"/>
  <c r="GW29" i="1"/>
  <c r="GJ29" i="1"/>
  <c r="GG29" i="1"/>
  <c r="GA29" i="1"/>
  <c r="GB29" i="1" s="1"/>
  <c r="FW29" i="1"/>
  <c r="EP29" i="1"/>
  <c r="EL29" i="1"/>
  <c r="EF29" i="1"/>
  <c r="FC29" i="1"/>
  <c r="FE29" i="1" s="1"/>
  <c r="FF29" i="1" s="1"/>
  <c r="FH29" i="1" s="1"/>
  <c r="EA29" i="1"/>
  <c r="DU29" i="1"/>
  <c r="GW28" i="1"/>
  <c r="GJ28" i="1"/>
  <c r="GG28" i="1"/>
  <c r="GA28" i="1"/>
  <c r="GB28" i="1" s="1"/>
  <c r="FW28" i="1"/>
  <c r="EP28" i="1"/>
  <c r="EF28" i="1"/>
  <c r="FC28" i="1"/>
  <c r="FE28" i="1" s="1"/>
  <c r="FF28" i="1" s="1"/>
  <c r="FH28" i="1" s="1"/>
  <c r="EA28" i="1"/>
  <c r="DU28" i="1"/>
  <c r="GW27" i="1"/>
  <c r="GJ27" i="1"/>
  <c r="GG27" i="1"/>
  <c r="GA27" i="1"/>
  <c r="GB27" i="1" s="1"/>
  <c r="FW27" i="1"/>
  <c r="EP27" i="1"/>
  <c r="EF27" i="1"/>
  <c r="FC27" i="1"/>
  <c r="FE27" i="1" s="1"/>
  <c r="FF27" i="1" s="1"/>
  <c r="FH27" i="1" s="1"/>
  <c r="EA27" i="1"/>
  <c r="DU27" i="1"/>
  <c r="GW26" i="1"/>
  <c r="GJ26" i="1"/>
  <c r="GG26" i="1"/>
  <c r="GG25" i="1"/>
  <c r="GG24" i="1"/>
  <c r="GG23" i="1"/>
  <c r="GG22" i="1"/>
  <c r="GG21" i="1"/>
  <c r="GG20" i="1"/>
  <c r="GG19" i="1"/>
  <c r="GG18" i="1"/>
  <c r="GG17" i="1"/>
  <c r="GG16" i="1"/>
  <c r="GG14" i="1"/>
  <c r="GG13" i="1"/>
  <c r="GG12" i="1"/>
  <c r="GG11" i="1"/>
  <c r="GA26" i="1"/>
  <c r="GB26" i="1" s="1"/>
  <c r="FW26" i="1"/>
  <c r="EP26" i="1"/>
  <c r="EF26" i="1"/>
  <c r="FC26" i="1"/>
  <c r="FE26" i="1" s="1"/>
  <c r="FF26" i="1" s="1"/>
  <c r="FH26" i="1" s="1"/>
  <c r="EA26" i="1"/>
  <c r="DU26" i="1"/>
  <c r="GW25" i="1"/>
  <c r="GJ25" i="1"/>
  <c r="GA25" i="1"/>
  <c r="GB25" i="1" s="1"/>
  <c r="FW25" i="1"/>
  <c r="EP25" i="1"/>
  <c r="EF25" i="1"/>
  <c r="FC25" i="1"/>
  <c r="FE25" i="1" s="1"/>
  <c r="FF25" i="1" s="1"/>
  <c r="FH25" i="1" s="1"/>
  <c r="EA25" i="1"/>
  <c r="DU25" i="1"/>
  <c r="GW24" i="1"/>
  <c r="GJ24" i="1"/>
  <c r="GJ23" i="1"/>
  <c r="GJ22" i="1"/>
  <c r="GJ21" i="1"/>
  <c r="GJ20" i="1"/>
  <c r="GJ19" i="1"/>
  <c r="GJ18" i="1"/>
  <c r="GJ17" i="1"/>
  <c r="GJ16" i="1"/>
  <c r="FW24" i="1"/>
  <c r="GA24" i="1"/>
  <c r="GB24" i="1" s="1"/>
  <c r="EP24" i="1"/>
  <c r="EF24" i="1"/>
  <c r="FC24" i="1"/>
  <c r="FE24" i="1" s="1"/>
  <c r="FF24" i="1" s="1"/>
  <c r="FH24" i="1" s="1"/>
  <c r="DU24" i="1"/>
  <c r="EA24" i="1"/>
  <c r="FW19" i="1"/>
  <c r="FW18" i="1"/>
  <c r="FW17" i="1"/>
  <c r="FW16" i="1"/>
  <c r="FW14" i="1"/>
  <c r="FW13" i="1"/>
  <c r="FW12" i="1"/>
  <c r="FW11" i="1"/>
  <c r="FW10" i="1"/>
  <c r="FW9" i="1"/>
  <c r="FW8" i="1"/>
  <c r="FW7" i="1"/>
  <c r="FW6" i="1"/>
  <c r="FW5" i="1"/>
  <c r="FW4" i="1"/>
  <c r="FW3" i="1"/>
  <c r="FW23" i="1"/>
  <c r="FW22" i="1"/>
  <c r="FW21" i="1"/>
  <c r="FW20" i="1"/>
  <c r="FC19" i="1"/>
  <c r="FE19" i="1" s="1"/>
  <c r="FF19" i="1" s="1"/>
  <c r="FH19" i="1" s="1"/>
  <c r="FC18" i="1"/>
  <c r="FE18" i="1" s="1"/>
  <c r="FF18" i="1" s="1"/>
  <c r="FH18" i="1" s="1"/>
  <c r="FC17" i="1"/>
  <c r="FE17" i="1" s="1"/>
  <c r="FF17" i="1" s="1"/>
  <c r="FH17" i="1" s="1"/>
  <c r="FC16" i="1"/>
  <c r="FE16" i="1" s="1"/>
  <c r="FF16" i="1" s="1"/>
  <c r="FH16" i="1" s="1"/>
  <c r="FC14" i="1"/>
  <c r="FE14" i="1" s="1"/>
  <c r="FF14" i="1" s="1"/>
  <c r="FH14" i="1" s="1"/>
  <c r="FC13" i="1"/>
  <c r="FE13" i="1" s="1"/>
  <c r="FF13" i="1" s="1"/>
  <c r="FH13" i="1" s="1"/>
  <c r="FC12" i="1"/>
  <c r="FE12" i="1" s="1"/>
  <c r="FF12" i="1" s="1"/>
  <c r="FH12" i="1" s="1"/>
  <c r="FC11" i="1"/>
  <c r="FE11" i="1" s="1"/>
  <c r="FF11" i="1" s="1"/>
  <c r="FH11" i="1" s="1"/>
  <c r="FC10" i="1"/>
  <c r="FE10" i="1" s="1"/>
  <c r="FF10" i="1" s="1"/>
  <c r="FH10" i="1" s="1"/>
  <c r="FC9" i="1"/>
  <c r="FE9" i="1" s="1"/>
  <c r="FF9" i="1" s="1"/>
  <c r="FH9" i="1" s="1"/>
  <c r="FC8" i="1"/>
  <c r="FE8" i="1" s="1"/>
  <c r="FF8" i="1" s="1"/>
  <c r="FH8" i="1" s="1"/>
  <c r="FC7" i="1"/>
  <c r="FE7" i="1" s="1"/>
  <c r="FF7" i="1" s="1"/>
  <c r="FH7" i="1" s="1"/>
  <c r="FC6" i="1"/>
  <c r="FE6" i="1" s="1"/>
  <c r="FF6" i="1" s="1"/>
  <c r="FH6" i="1" s="1"/>
  <c r="FC5" i="1"/>
  <c r="FE5" i="1" s="1"/>
  <c r="FF5" i="1" s="1"/>
  <c r="FH5" i="1" s="1"/>
  <c r="FC4" i="1"/>
  <c r="FE4" i="1" s="1"/>
  <c r="FF4" i="1" s="1"/>
  <c r="FH4" i="1" s="1"/>
  <c r="FC3" i="1"/>
  <c r="FE3" i="1" s="1"/>
  <c r="FF3" i="1" s="1"/>
  <c r="FH3" i="1" s="1"/>
  <c r="FI3" i="1" s="1"/>
  <c r="FC23" i="1"/>
  <c r="FE23" i="1" s="1"/>
  <c r="FF23" i="1" s="1"/>
  <c r="FH23" i="1" s="1"/>
  <c r="FC22" i="1"/>
  <c r="FE22" i="1" s="1"/>
  <c r="FF22" i="1" s="1"/>
  <c r="FH22" i="1" s="1"/>
  <c r="FC21" i="1"/>
  <c r="FE21" i="1" s="1"/>
  <c r="FF21" i="1" s="1"/>
  <c r="FH21" i="1" s="1"/>
  <c r="FC20" i="1"/>
  <c r="FE20" i="1" s="1"/>
  <c r="FF20" i="1" s="1"/>
  <c r="FH20" i="1" s="1"/>
  <c r="EP19" i="1"/>
  <c r="EP18" i="1"/>
  <c r="EP17" i="1"/>
  <c r="EP16" i="1"/>
  <c r="EP14" i="1"/>
  <c r="EP13" i="1"/>
  <c r="EP12" i="1"/>
  <c r="EP11" i="1"/>
  <c r="EP10" i="1"/>
  <c r="EP9" i="1"/>
  <c r="EP8" i="1"/>
  <c r="EP7" i="1"/>
  <c r="EP6" i="1"/>
  <c r="EP5" i="1"/>
  <c r="EP4" i="1"/>
  <c r="EP3" i="1"/>
  <c r="EP23" i="1"/>
  <c r="EP22" i="1"/>
  <c r="EP21" i="1"/>
  <c r="EP20" i="1"/>
  <c r="EL28" i="1"/>
  <c r="EL27" i="1"/>
  <c r="EL26" i="1"/>
  <c r="EL25" i="1"/>
  <c r="EL24" i="1"/>
  <c r="EL23" i="1"/>
  <c r="EL22" i="1"/>
  <c r="EL21" i="1"/>
  <c r="EL20" i="1"/>
  <c r="EL19" i="1"/>
  <c r="EL18" i="1"/>
  <c r="EL17" i="1"/>
  <c r="EL16" i="1"/>
  <c r="EL14" i="1"/>
  <c r="EL13" i="1"/>
  <c r="EL12" i="1"/>
  <c r="GW23" i="1"/>
  <c r="GA23" i="1"/>
  <c r="GB23" i="1" s="1"/>
  <c r="EF23" i="1"/>
  <c r="EA23" i="1"/>
  <c r="DU23" i="1"/>
  <c r="GW22" i="1"/>
  <c r="GA22" i="1"/>
  <c r="GB22" i="1" s="1"/>
  <c r="EF22" i="1"/>
  <c r="EA22" i="1"/>
  <c r="DU22" i="1"/>
  <c r="GW21" i="1"/>
  <c r="GA21" i="1"/>
  <c r="GB21" i="1" s="1"/>
  <c r="EF21" i="1"/>
  <c r="EA21" i="1"/>
  <c r="DU21" i="1"/>
  <c r="GW20" i="1"/>
  <c r="GA20" i="1"/>
  <c r="GB20" i="1" s="1"/>
  <c r="EF20" i="1"/>
  <c r="EA20" i="1"/>
  <c r="DU20" i="1"/>
  <c r="GW19" i="1"/>
  <c r="GA19" i="1"/>
  <c r="GB19" i="1" s="1"/>
  <c r="EF19" i="1"/>
  <c r="EA19" i="1"/>
  <c r="DU19" i="1"/>
  <c r="GW18" i="1"/>
  <c r="GA18" i="1"/>
  <c r="GB18" i="1" s="1"/>
  <c r="EF18" i="1"/>
  <c r="EA18" i="1"/>
  <c r="DU18" i="1"/>
  <c r="GW17" i="1"/>
  <c r="GA17" i="1"/>
  <c r="GB17" i="1" s="1"/>
  <c r="EF17" i="1"/>
  <c r="EF16" i="1"/>
  <c r="EA17" i="1"/>
  <c r="DU17" i="1"/>
  <c r="GW16" i="1"/>
  <c r="GA16" i="1"/>
  <c r="GB16" i="1" s="1"/>
  <c r="EA16" i="1"/>
  <c r="EA14" i="1"/>
  <c r="DU16" i="1"/>
  <c r="GW15" i="1"/>
  <c r="GW14" i="1"/>
  <c r="GS15" i="1"/>
  <c r="GR15" i="1"/>
  <c r="GP15" i="1"/>
  <c r="GO15" i="1"/>
  <c r="GM15" i="1"/>
  <c r="GL15" i="1"/>
  <c r="GI15" i="1"/>
  <c r="GH15" i="1"/>
  <c r="GF15" i="1"/>
  <c r="GE15" i="1"/>
  <c r="FY15" i="1"/>
  <c r="GA15" i="1" s="1"/>
  <c r="FX15" i="1"/>
  <c r="FV15" i="1"/>
  <c r="FT15" i="1"/>
  <c r="FS15" i="1"/>
  <c r="FR15" i="1"/>
  <c r="FQ15" i="1"/>
  <c r="FP15" i="1"/>
  <c r="GC15" i="1" s="1"/>
  <c r="FN15" i="1"/>
  <c r="FO15" i="1" s="1"/>
  <c r="FM15" i="1"/>
  <c r="FL15" i="1"/>
  <c r="FK15" i="1"/>
  <c r="FJ15" i="1"/>
  <c r="GD15" i="1" s="1"/>
  <c r="FB15" i="1"/>
  <c r="FA15" i="1"/>
  <c r="EZ15" i="1"/>
  <c r="EY15" i="1"/>
  <c r="EX15" i="1"/>
  <c r="EW15" i="1"/>
  <c r="EV15" i="1"/>
  <c r="EU15" i="1"/>
  <c r="ET15" i="1"/>
  <c r="ES15" i="1"/>
  <c r="EQ15" i="1"/>
  <c r="ER15" i="1" s="1"/>
  <c r="EM15" i="1"/>
  <c r="EK15" i="1"/>
  <c r="EJ15" i="1"/>
  <c r="EP15" i="1" s="1"/>
  <c r="EI15" i="1"/>
  <c r="EE15" i="1"/>
  <c r="EF15" i="1" s="1"/>
  <c r="ED15" i="1"/>
  <c r="FG15" i="1" s="1"/>
  <c r="EC15" i="1"/>
  <c r="FC15" i="1" s="1"/>
  <c r="EB15" i="1"/>
  <c r="DZ15" i="1"/>
  <c r="EA15" i="1" s="1"/>
  <c r="DY15" i="1"/>
  <c r="DX15" i="1"/>
  <c r="DW15" i="1"/>
  <c r="DV15" i="1"/>
  <c r="DT15" i="1"/>
  <c r="DS15" i="1"/>
  <c r="DR15" i="1"/>
  <c r="DQ15" i="1"/>
  <c r="DP15" i="1"/>
  <c r="DO15" i="1"/>
  <c r="DN15" i="1"/>
  <c r="GJ14" i="1"/>
  <c r="GA14" i="1"/>
  <c r="GB14" i="1" s="1"/>
  <c r="GW13" i="1"/>
  <c r="GJ13" i="1"/>
  <c r="EF14" i="1"/>
  <c r="DU14" i="1"/>
  <c r="GW12" i="1"/>
  <c r="GJ12" i="1"/>
  <c r="GA13" i="1"/>
  <c r="GB13" i="1" s="1"/>
  <c r="EA13" i="1"/>
  <c r="DU12" i="1"/>
  <c r="DU11" i="1"/>
  <c r="DU10" i="1"/>
  <c r="DU9" i="1"/>
  <c r="DU13" i="1"/>
  <c r="GW10" i="1"/>
  <c r="GW11" i="1"/>
  <c r="GJ11" i="1"/>
  <c r="GA11" i="1"/>
  <c r="GB11" i="1" s="1"/>
  <c r="LF4" i="9" l="1"/>
  <c r="EG15" i="1"/>
  <c r="EH15" i="1"/>
  <c r="FE15" i="1"/>
  <c r="FF15" i="1" s="1"/>
  <c r="FH15" i="1" s="1"/>
  <c r="FI15" i="1" s="1"/>
  <c r="FD15" i="1" s="1"/>
  <c r="FI16" i="1"/>
  <c r="FD16" i="1" s="1"/>
  <c r="FI34" i="1"/>
  <c r="FD34" i="1" s="1"/>
  <c r="FI53" i="1"/>
  <c r="FD53" i="1" s="1"/>
  <c r="FI89" i="1"/>
  <c r="FD89" i="1" s="1"/>
  <c r="FI101" i="1"/>
  <c r="FD101" i="1" s="1"/>
  <c r="FI104" i="1"/>
  <c r="FD104" i="1" s="1"/>
  <c r="FI110" i="1"/>
  <c r="FD110" i="1" s="1"/>
  <c r="FI116" i="1"/>
  <c r="FD116" i="1" s="1"/>
  <c r="FI146" i="1"/>
  <c r="FD146" i="1" s="1"/>
  <c r="FI157" i="1"/>
  <c r="FD157" i="1" s="1"/>
  <c r="FI159" i="1"/>
  <c r="FD159" i="1" s="1"/>
  <c r="FI182" i="1"/>
  <c r="FD182" i="1" s="1"/>
  <c r="FI183" i="1"/>
  <c r="FD183" i="1" s="1"/>
  <c r="FI185" i="1"/>
  <c r="FD185" i="1" s="1"/>
  <c r="FI187" i="1"/>
  <c r="FD187" i="1" s="1"/>
  <c r="FI199" i="1"/>
  <c r="FD199" i="1" s="1"/>
  <c r="FI221" i="1"/>
  <c r="FD221" i="1" s="1"/>
  <c r="FI237" i="1"/>
  <c r="FD237" i="1" s="1"/>
  <c r="FI119" i="1"/>
  <c r="FD119" i="1" s="1"/>
  <c r="FI147" i="1"/>
  <c r="FD147" i="1" s="1"/>
  <c r="FI196" i="1"/>
  <c r="FD196" i="1" s="1"/>
  <c r="FI17" i="1"/>
  <c r="FD17" i="1" s="1"/>
  <c r="FI32" i="1"/>
  <c r="FD32" i="1" s="1"/>
  <c r="FI35" i="1"/>
  <c r="FD35" i="1" s="1"/>
  <c r="FI43" i="1"/>
  <c r="FD43" i="1" s="1"/>
  <c r="FI46" i="1"/>
  <c r="FD46" i="1" s="1"/>
  <c r="FI54" i="1"/>
  <c r="FD54" i="1" s="1"/>
  <c r="FI62" i="1"/>
  <c r="FD62" i="1" s="1"/>
  <c r="FI66" i="1"/>
  <c r="FD66" i="1" s="1"/>
  <c r="FI81" i="1"/>
  <c r="FD81" i="1" s="1"/>
  <c r="FI102" i="1"/>
  <c r="FD102" i="1" s="1"/>
  <c r="FI105" i="1"/>
  <c r="FD105" i="1" s="1"/>
  <c r="FI117" i="1"/>
  <c r="FD117" i="1" s="1"/>
  <c r="FI128" i="1"/>
  <c r="FD128" i="1" s="1"/>
  <c r="FI135" i="1"/>
  <c r="FD135" i="1" s="1"/>
  <c r="FI181" i="1"/>
  <c r="FD181" i="1" s="1"/>
  <c r="FI195" i="1"/>
  <c r="FD195" i="1" s="1"/>
  <c r="FI200" i="1"/>
  <c r="FD200" i="1" s="1"/>
  <c r="FI204" i="1"/>
  <c r="FD204" i="1" s="1"/>
  <c r="FI208" i="1"/>
  <c r="FD208" i="1" s="1"/>
  <c r="FI220" i="1"/>
  <c r="FD220" i="1" s="1"/>
  <c r="FI229" i="1"/>
  <c r="FD229" i="1" s="1"/>
  <c r="FI248" i="1"/>
  <c r="FD248" i="1" s="1"/>
  <c r="FI252" i="1"/>
  <c r="FD252" i="1" s="1"/>
  <c r="FI256" i="1"/>
  <c r="FD256" i="1" s="1"/>
  <c r="FI267" i="1"/>
  <c r="FD267" i="1" s="1"/>
  <c r="FI42" i="1"/>
  <c r="FD42" i="1" s="1"/>
  <c r="FI67" i="1"/>
  <c r="FD67" i="1" s="1"/>
  <c r="FI70" i="1"/>
  <c r="FD70" i="1" s="1"/>
  <c r="FI75" i="1"/>
  <c r="FD75" i="1" s="1"/>
  <c r="FI127" i="1"/>
  <c r="FD127" i="1" s="1"/>
  <c r="FI134" i="1"/>
  <c r="FD134" i="1" s="1"/>
  <c r="FI180" i="1"/>
  <c r="FD180" i="1" s="1"/>
  <c r="FI212" i="1"/>
  <c r="FD212" i="1" s="1"/>
  <c r="FI214" i="1"/>
  <c r="FD214" i="1" s="1"/>
  <c r="FI233" i="1"/>
  <c r="FD233" i="1" s="1"/>
  <c r="FI241" i="1"/>
  <c r="FD241" i="1" s="1"/>
  <c r="FI262" i="1"/>
  <c r="FD262" i="1" s="1"/>
  <c r="FI167" i="1"/>
  <c r="FD167" i="1" s="1"/>
  <c r="FI114" i="1"/>
  <c r="FD114" i="1" s="1"/>
  <c r="FI173" i="1"/>
  <c r="FD173" i="1" s="1"/>
  <c r="FI21" i="1"/>
  <c r="FD21" i="1" s="1"/>
  <c r="FI8" i="1"/>
  <c r="FD8" i="1" s="1"/>
  <c r="FI22" i="1"/>
  <c r="FD22" i="1" s="1"/>
  <c r="FI9" i="1"/>
  <c r="FD9" i="1" s="1"/>
  <c r="FI18" i="1"/>
  <c r="FD18" i="1" s="1"/>
  <c r="FI24" i="1"/>
  <c r="FD24" i="1" s="1"/>
  <c r="FI36" i="1"/>
  <c r="FD36" i="1" s="1"/>
  <c r="FI47" i="1"/>
  <c r="FD47" i="1" s="1"/>
  <c r="FI55" i="1"/>
  <c r="FD55" i="1" s="1"/>
  <c r="FI82" i="1"/>
  <c r="FD82" i="1" s="1"/>
  <c r="FI90" i="1"/>
  <c r="FD90" i="1" s="1"/>
  <c r="FI94" i="1"/>
  <c r="FD94" i="1" s="1"/>
  <c r="FI107" i="1"/>
  <c r="FD107" i="1" s="1"/>
  <c r="FI120" i="1"/>
  <c r="FD120" i="1" s="1"/>
  <c r="FI136" i="1"/>
  <c r="FD136" i="1" s="1"/>
  <c r="FI148" i="1"/>
  <c r="FD148" i="1" s="1"/>
  <c r="FI149" i="1"/>
  <c r="FD149" i="1" s="1"/>
  <c r="FI150" i="1"/>
  <c r="FD150" i="1" s="1"/>
  <c r="FI160" i="1"/>
  <c r="FD160" i="1" s="1"/>
  <c r="FI213" i="1"/>
  <c r="FD213" i="1" s="1"/>
  <c r="FI230" i="1"/>
  <c r="FD230" i="1" s="1"/>
  <c r="FI234" i="1"/>
  <c r="FD234" i="1" s="1"/>
  <c r="FI238" i="1"/>
  <c r="FD238" i="1" s="1"/>
  <c r="FI242" i="1"/>
  <c r="FD242" i="1" s="1"/>
  <c r="FI258" i="1"/>
  <c r="FD258" i="1" s="1"/>
  <c r="FI263" i="1"/>
  <c r="FD263" i="1" s="1"/>
  <c r="FI168" i="1"/>
  <c r="FD168" i="1" s="1"/>
  <c r="FI125" i="1"/>
  <c r="FD125" i="1" s="1"/>
  <c r="FI155" i="1"/>
  <c r="FD155" i="1" s="1"/>
  <c r="FI179" i="1"/>
  <c r="FD179" i="1" s="1"/>
  <c r="FI6" i="1"/>
  <c r="FD6" i="1" s="1"/>
  <c r="FI60" i="1"/>
  <c r="FD60" i="1" s="1"/>
  <c r="FI103" i="1"/>
  <c r="FD103" i="1" s="1"/>
  <c r="FI156" i="1"/>
  <c r="FD156" i="1" s="1"/>
  <c r="FI203" i="1"/>
  <c r="FD203" i="1" s="1"/>
  <c r="FI228" i="1"/>
  <c r="FD228" i="1" s="1"/>
  <c r="FI247" i="1"/>
  <c r="FD247" i="1" s="1"/>
  <c r="FI251" i="1"/>
  <c r="FD251" i="1" s="1"/>
  <c r="FI266" i="1"/>
  <c r="FD266" i="1" s="1"/>
  <c r="FI243" i="1"/>
  <c r="FD243" i="1" s="1"/>
  <c r="FI249" i="1"/>
  <c r="FD249" i="1" s="1"/>
  <c r="FI253" i="1"/>
  <c r="FD253" i="1" s="1"/>
  <c r="FI268" i="1"/>
  <c r="FD268" i="1" s="1"/>
  <c r="FI71" i="1"/>
  <c r="FD71" i="1" s="1"/>
  <c r="FI20" i="1"/>
  <c r="FD20" i="1" s="1"/>
  <c r="FI45" i="1"/>
  <c r="FD45" i="1" s="1"/>
  <c r="FI80" i="1"/>
  <c r="FD80" i="1" s="1"/>
  <c r="FI23" i="1"/>
  <c r="FD23" i="1" s="1"/>
  <c r="FI19" i="1"/>
  <c r="FD19" i="1" s="1"/>
  <c r="FI48" i="1"/>
  <c r="FD48" i="1" s="1"/>
  <c r="FI56" i="1"/>
  <c r="FD56" i="1" s="1"/>
  <c r="FI83" i="1"/>
  <c r="FD83" i="1" s="1"/>
  <c r="FI92" i="1"/>
  <c r="FD92" i="1" s="1"/>
  <c r="FI95" i="1"/>
  <c r="FD95" i="1" s="1"/>
  <c r="FI108" i="1"/>
  <c r="FD108" i="1" s="1"/>
  <c r="FI121" i="1"/>
  <c r="FD121" i="1" s="1"/>
  <c r="FI123" i="1"/>
  <c r="FD123" i="1" s="1"/>
  <c r="FI137" i="1"/>
  <c r="FD137" i="1" s="1"/>
  <c r="FI143" i="1"/>
  <c r="FD143" i="1" s="1"/>
  <c r="FI151" i="1"/>
  <c r="FD151" i="1" s="1"/>
  <c r="FI169" i="1"/>
  <c r="FD169" i="1" s="1"/>
  <c r="FI171" i="1"/>
  <c r="FD171" i="1" s="1"/>
  <c r="FI184" i="1"/>
  <c r="FD184" i="1" s="1"/>
  <c r="FI201" i="1"/>
  <c r="FD201" i="1" s="1"/>
  <c r="FI209" i="1"/>
  <c r="FD209" i="1" s="1"/>
  <c r="FI11" i="1"/>
  <c r="FD11" i="1" s="1"/>
  <c r="FI26" i="1"/>
  <c r="FD26" i="1" s="1"/>
  <c r="FI27" i="1"/>
  <c r="FD27" i="1" s="1"/>
  <c r="FI38" i="1"/>
  <c r="FD38" i="1" s="1"/>
  <c r="FI49" i="1"/>
  <c r="FD49" i="1" s="1"/>
  <c r="FI57" i="1"/>
  <c r="FD57" i="1" s="1"/>
  <c r="FI68" i="1"/>
  <c r="FD68" i="1" s="1"/>
  <c r="FI84" i="1"/>
  <c r="FD84" i="1" s="1"/>
  <c r="FI78" i="1"/>
  <c r="FD78" i="1" s="1"/>
  <c r="FI96" i="1"/>
  <c r="FD96" i="1" s="1"/>
  <c r="FI113" i="1"/>
  <c r="FD113" i="1" s="1"/>
  <c r="FI122" i="1"/>
  <c r="FD122" i="1" s="1"/>
  <c r="FI124" i="1"/>
  <c r="FD124" i="1" s="1"/>
  <c r="FI129" i="1"/>
  <c r="FD129" i="1" s="1"/>
  <c r="FI131" i="1"/>
  <c r="FD131" i="1" s="1"/>
  <c r="FI133" i="1"/>
  <c r="FD133" i="1" s="1"/>
  <c r="FI140" i="1"/>
  <c r="FD140" i="1" s="1"/>
  <c r="FI139" i="1"/>
  <c r="FD139" i="1" s="1"/>
  <c r="FI144" i="1"/>
  <c r="FD144" i="1" s="1"/>
  <c r="FI152" i="1"/>
  <c r="FD152" i="1" s="1"/>
  <c r="FI163" i="1"/>
  <c r="FD163" i="1" s="1"/>
  <c r="FI165" i="1"/>
  <c r="FD165" i="1" s="1"/>
  <c r="FI170" i="1"/>
  <c r="FD170" i="1" s="1"/>
  <c r="FI190" i="1"/>
  <c r="FD190" i="1" s="1"/>
  <c r="FI222" i="1"/>
  <c r="FD222" i="1" s="1"/>
  <c r="FI231" i="1"/>
  <c r="FD231" i="1" s="1"/>
  <c r="FI235" i="1"/>
  <c r="FD235" i="1" s="1"/>
  <c r="FI239" i="1"/>
  <c r="FD239" i="1" s="1"/>
  <c r="FI259" i="1"/>
  <c r="FD259" i="1" s="1"/>
  <c r="FI264" i="1"/>
  <c r="FI269" i="1"/>
  <c r="FD269" i="1" s="1"/>
  <c r="FI65" i="1"/>
  <c r="FD65" i="1" s="1"/>
  <c r="FI98" i="1"/>
  <c r="FD98" i="1" s="1"/>
  <c r="FI162" i="1"/>
  <c r="FD162" i="1" s="1"/>
  <c r="FI188" i="1"/>
  <c r="FD188" i="1" s="1"/>
  <c r="FI44" i="1"/>
  <c r="FD44" i="1" s="1"/>
  <c r="FI52" i="1"/>
  <c r="FD52" i="1" s="1"/>
  <c r="FI64" i="1"/>
  <c r="FD64" i="1" s="1"/>
  <c r="FI77" i="1"/>
  <c r="FD77" i="1" s="1"/>
  <c r="FI100" i="1"/>
  <c r="FD100" i="1" s="1"/>
  <c r="FI177" i="1"/>
  <c r="FD177" i="1" s="1"/>
  <c r="FI175" i="1"/>
  <c r="FD175" i="1" s="1"/>
  <c r="FI194" i="1"/>
  <c r="FD194" i="1" s="1"/>
  <c r="FI207" i="1"/>
  <c r="FD207" i="1" s="1"/>
  <c r="FI210" i="1"/>
  <c r="FD210" i="1" s="1"/>
  <c r="FI215" i="1"/>
  <c r="FD215" i="1" s="1"/>
  <c r="FI219" i="1"/>
  <c r="FD219" i="1" s="1"/>
  <c r="FI246" i="1"/>
  <c r="FD246" i="1" s="1"/>
  <c r="FI255" i="1"/>
  <c r="FD255" i="1" s="1"/>
  <c r="FI7" i="1"/>
  <c r="FD7" i="1" s="1"/>
  <c r="FI29" i="1"/>
  <c r="FD29" i="1" s="1"/>
  <c r="FI61" i="1"/>
  <c r="FD61" i="1" s="1"/>
  <c r="FI63" i="1"/>
  <c r="FD63" i="1" s="1"/>
  <c r="FI88" i="1"/>
  <c r="FD88" i="1" s="1"/>
  <c r="FI10" i="1"/>
  <c r="FD10" i="1" s="1"/>
  <c r="FI25" i="1"/>
  <c r="FD25" i="1" s="1"/>
  <c r="FI30" i="1"/>
  <c r="FD30" i="1" s="1"/>
  <c r="FI37" i="1"/>
  <c r="FD37" i="1" s="1"/>
  <c r="FI138" i="1"/>
  <c r="FD138" i="1" s="1"/>
  <c r="FI161" i="1"/>
  <c r="FD161" i="1" s="1"/>
  <c r="FI205" i="1"/>
  <c r="FD205" i="1" s="1"/>
  <c r="FI257" i="1"/>
  <c r="FD257" i="1" s="1"/>
  <c r="FI4" i="1"/>
  <c r="FD4" i="1" s="1"/>
  <c r="FI12" i="1"/>
  <c r="FD12" i="1" s="1"/>
  <c r="FI33" i="1"/>
  <c r="FD33" i="1" s="1"/>
  <c r="FI39" i="1"/>
  <c r="FD39" i="1" s="1"/>
  <c r="FI40" i="1"/>
  <c r="FD40" i="1" s="1"/>
  <c r="FI41" i="1"/>
  <c r="FD41" i="1" s="1"/>
  <c r="FI50" i="1"/>
  <c r="FD50" i="1" s="1"/>
  <c r="FI58" i="1"/>
  <c r="FD58" i="1" s="1"/>
  <c r="FI69" i="1"/>
  <c r="FD69" i="1" s="1"/>
  <c r="FI73" i="1"/>
  <c r="FD73" i="1" s="1"/>
  <c r="FI85" i="1"/>
  <c r="FD85" i="1" s="1"/>
  <c r="FI79" i="1"/>
  <c r="FD79" i="1" s="1"/>
  <c r="FI97" i="1"/>
  <c r="FD97" i="1" s="1"/>
  <c r="FI111" i="1"/>
  <c r="FD111" i="1" s="1"/>
  <c r="FI132" i="1"/>
  <c r="FD132" i="1" s="1"/>
  <c r="FI141" i="1"/>
  <c r="FD141" i="1" s="1"/>
  <c r="FI145" i="1"/>
  <c r="FD145" i="1" s="1"/>
  <c r="FI153" i="1"/>
  <c r="FD153" i="1" s="1"/>
  <c r="FI164" i="1"/>
  <c r="FD164" i="1" s="1"/>
  <c r="FI174" i="1"/>
  <c r="FD174" i="1" s="1"/>
  <c r="FI189" i="1"/>
  <c r="FD189" i="1" s="1"/>
  <c r="FI191" i="1"/>
  <c r="FD191" i="1" s="1"/>
  <c r="FI202" i="1"/>
  <c r="FD202" i="1" s="1"/>
  <c r="FI206" i="1"/>
  <c r="FD206" i="1" s="1"/>
  <c r="FI217" i="1"/>
  <c r="FD217" i="1" s="1"/>
  <c r="FI218" i="1"/>
  <c r="FD218" i="1" s="1"/>
  <c r="FI223" i="1"/>
  <c r="FD223" i="1" s="1"/>
  <c r="FI227" i="1"/>
  <c r="FD227" i="1" s="1"/>
  <c r="FI244" i="1"/>
  <c r="FD244" i="1" s="1"/>
  <c r="FI250" i="1"/>
  <c r="FD250" i="1" s="1"/>
  <c r="FI254" i="1"/>
  <c r="FD254" i="1" s="1"/>
  <c r="FI260" i="1"/>
  <c r="FD260" i="1" s="1"/>
  <c r="FI265" i="1"/>
  <c r="FD265" i="1" s="1"/>
  <c r="FI14" i="1"/>
  <c r="FD14" i="1" s="1"/>
  <c r="FI72" i="1"/>
  <c r="FD72" i="1" s="1"/>
  <c r="FI87" i="1"/>
  <c r="FD87" i="1" s="1"/>
  <c r="FI91" i="1"/>
  <c r="FD91" i="1" s="1"/>
  <c r="FI5" i="1"/>
  <c r="FD5" i="1" s="1"/>
  <c r="FI13" i="1"/>
  <c r="FD13" i="1" s="1"/>
  <c r="FI28" i="1"/>
  <c r="FD28" i="1" s="1"/>
  <c r="FI31" i="1"/>
  <c r="FD31" i="1" s="1"/>
  <c r="FI51" i="1"/>
  <c r="FD51" i="1" s="1"/>
  <c r="FI59" i="1"/>
  <c r="FD59" i="1" s="1"/>
  <c r="FI76" i="1"/>
  <c r="FD76" i="1" s="1"/>
  <c r="FI86" i="1"/>
  <c r="FD86" i="1" s="1"/>
  <c r="FI74" i="1"/>
  <c r="FD74" i="1" s="1"/>
  <c r="FI93" i="1"/>
  <c r="FD93" i="1" s="1"/>
  <c r="FI99" i="1"/>
  <c r="FD99" i="1" s="1"/>
  <c r="FI109" i="1"/>
  <c r="FD109" i="1" s="1"/>
  <c r="FI112" i="1"/>
  <c r="FD112" i="1" s="1"/>
  <c r="FI130" i="1"/>
  <c r="FD130" i="1" s="1"/>
  <c r="FI142" i="1"/>
  <c r="FD142" i="1" s="1"/>
  <c r="FI154" i="1"/>
  <c r="FD154" i="1" s="1"/>
  <c r="FI158" i="1"/>
  <c r="FD158" i="1" s="1"/>
  <c r="FI166" i="1"/>
  <c r="FD166" i="1" s="1"/>
  <c r="FI176" i="1"/>
  <c r="FD176" i="1" s="1"/>
  <c r="FI178" i="1"/>
  <c r="FD178" i="1" s="1"/>
  <c r="FI186" i="1"/>
  <c r="FD186" i="1" s="1"/>
  <c r="FI193" i="1"/>
  <c r="FD193" i="1" s="1"/>
  <c r="FI197" i="1"/>
  <c r="FD197" i="1" s="1"/>
  <c r="FI198" i="1"/>
  <c r="FD198" i="1" s="1"/>
  <c r="FI211" i="1"/>
  <c r="FD211" i="1" s="1"/>
  <c r="FI216" i="1"/>
  <c r="FD216" i="1" s="1"/>
  <c r="FI224" i="1"/>
  <c r="FD224" i="1" s="1"/>
  <c r="FI225" i="1"/>
  <c r="FD225" i="1" s="1"/>
  <c r="FI232" i="1"/>
  <c r="FD232" i="1" s="1"/>
  <c r="FI236" i="1"/>
  <c r="FD236" i="1" s="1"/>
  <c r="FI240" i="1"/>
  <c r="FD240" i="1" s="1"/>
  <c r="FI245" i="1"/>
  <c r="FD245" i="1" s="1"/>
  <c r="FI261" i="1"/>
  <c r="FD261" i="1" s="1"/>
  <c r="FI115" i="1"/>
  <c r="FD115" i="1" s="1"/>
  <c r="FI118" i="1"/>
  <c r="FD118" i="1" s="1"/>
  <c r="FI106" i="1"/>
  <c r="FD106" i="1" s="1"/>
  <c r="FI172" i="1"/>
  <c r="FD172" i="1" s="1"/>
  <c r="FI192" i="1"/>
  <c r="FD192" i="1" s="1"/>
  <c r="GB15" i="1"/>
  <c r="FU15" i="1"/>
  <c r="DU15" i="1"/>
  <c r="FW15" i="1"/>
  <c r="GG15" i="1"/>
  <c r="GJ15" i="1"/>
  <c r="EL15" i="1"/>
  <c r="EA11" i="1"/>
  <c r="GJ10" i="1"/>
  <c r="GG10" i="1"/>
  <c r="GA10" i="1"/>
  <c r="GB10" i="1" s="1"/>
  <c r="EF10" i="1"/>
  <c r="EA10" i="1"/>
  <c r="GA12" i="1"/>
  <c r="GB12" i="1" s="1"/>
  <c r="EA12" i="1"/>
  <c r="GJ9" i="1"/>
  <c r="GG9" i="1"/>
  <c r="GA9" i="1"/>
  <c r="GB9" i="1" s="1"/>
  <c r="EA8" i="1"/>
  <c r="EA9" i="1"/>
  <c r="GJ8" i="1"/>
  <c r="GJ7" i="1"/>
  <c r="GJ6" i="1"/>
  <c r="GJ5" i="1"/>
  <c r="GJ4" i="1"/>
  <c r="GJ3" i="1"/>
  <c r="GG8" i="1"/>
  <c r="GG7" i="1"/>
  <c r="GG6" i="1"/>
  <c r="GG5" i="1"/>
  <c r="GG4" i="1"/>
  <c r="GG3" i="1"/>
  <c r="GA6" i="1"/>
  <c r="GB6" i="1" s="1"/>
  <c r="GA5" i="1"/>
  <c r="GB5" i="1" s="1"/>
  <c r="GA4" i="1"/>
  <c r="GB4" i="1" s="1"/>
  <c r="GA3" i="1"/>
  <c r="GB3" i="1" s="1"/>
  <c r="GA8" i="1"/>
  <c r="GB8" i="1" s="1"/>
  <c r="GA7" i="1"/>
  <c r="GB7" i="1" s="1"/>
  <c r="EA6" i="1"/>
  <c r="EF5" i="1"/>
  <c r="EA5" i="1"/>
  <c r="EF4" i="1"/>
  <c r="EF3" i="1"/>
  <c r="EA4" i="1"/>
  <c r="EA3" i="1"/>
  <c r="FD3" i="1" l="1"/>
</calcChain>
</file>

<file path=xl/sharedStrings.xml><?xml version="1.0" encoding="utf-8"?>
<sst xmlns="http://schemas.openxmlformats.org/spreadsheetml/2006/main" count="3371" uniqueCount="1323">
  <si>
    <t>IDENTIFICAÇÃO</t>
  </si>
  <si>
    <t>TIMINGS</t>
  </si>
  <si>
    <t>COMORBILIDADES</t>
  </si>
  <si>
    <t>INFLAMAÇÃO</t>
  </si>
  <si>
    <t>RIM</t>
  </si>
  <si>
    <t>FÍGADO</t>
  </si>
  <si>
    <t>PULMÃO</t>
  </si>
  <si>
    <t>CORAÇÃO</t>
  </si>
  <si>
    <t>ECHO</t>
  </si>
  <si>
    <t>NºDOENTE</t>
  </si>
  <si>
    <t>NOME</t>
  </si>
  <si>
    <t>PROCESSO</t>
  </si>
  <si>
    <t>DATA DE AVALIAÇÃO</t>
  </si>
  <si>
    <t>DATA NASCIMENTO</t>
  </si>
  <si>
    <t>IDADE</t>
  </si>
  <si>
    <t>SEXO</t>
  </si>
  <si>
    <t>PESO</t>
  </si>
  <si>
    <t>ALT</t>
  </si>
  <si>
    <t>BSA</t>
  </si>
  <si>
    <t>DIA</t>
  </si>
  <si>
    <t>DATA ADMISSÃO HOSPITAL</t>
  </si>
  <si>
    <t>DATA ADMISSÃO UCI</t>
  </si>
  <si>
    <t>DATA ALTA UCI</t>
  </si>
  <si>
    <t>DATA ALTA HOSPITAL</t>
  </si>
  <si>
    <t>ÓBITO</t>
  </si>
  <si>
    <t>Data Óbito</t>
  </si>
  <si>
    <t>OBESIDADE</t>
  </si>
  <si>
    <t>HTA</t>
  </si>
  <si>
    <t>IECA</t>
  </si>
  <si>
    <t>ARA</t>
  </si>
  <si>
    <t>DM</t>
  </si>
  <si>
    <t>DCV</t>
  </si>
  <si>
    <t>DPOC</t>
  </si>
  <si>
    <t>DRC</t>
  </si>
  <si>
    <t>NEOPLASIA</t>
  </si>
  <si>
    <t>APACHE</t>
  </si>
  <si>
    <t>SAPS II</t>
  </si>
  <si>
    <t>SOFA adm</t>
  </si>
  <si>
    <t>SOFA max</t>
  </si>
  <si>
    <t>delta SOFA</t>
  </si>
  <si>
    <t>LINFOCITOS</t>
  </si>
  <si>
    <t>LEUCOCITOS</t>
  </si>
  <si>
    <t>PCR</t>
  </si>
  <si>
    <t>PCT</t>
  </si>
  <si>
    <t>SARS-CoV-2</t>
  </si>
  <si>
    <t>Microbiologia +</t>
  </si>
  <si>
    <t>Agente</t>
  </si>
  <si>
    <t>VS</t>
  </si>
  <si>
    <t>FERRITINA</t>
  </si>
  <si>
    <t>Ac HIV 1 e 2</t>
  </si>
  <si>
    <t>Hb</t>
  </si>
  <si>
    <t>INR</t>
  </si>
  <si>
    <t>aPTT</t>
  </si>
  <si>
    <t>CD4/CD8</t>
  </si>
  <si>
    <t>DDIMEROS</t>
  </si>
  <si>
    <t>FIBRINOGENEO</t>
  </si>
  <si>
    <t>PLAQUETAS</t>
  </si>
  <si>
    <t>LRA</t>
  </si>
  <si>
    <t>TSR</t>
  </si>
  <si>
    <t>CREAT</t>
  </si>
  <si>
    <t>UREIA</t>
  </si>
  <si>
    <t>Na</t>
  </si>
  <si>
    <t>K</t>
  </si>
  <si>
    <t xml:space="preserve">Mg </t>
  </si>
  <si>
    <t>Fosf</t>
  </si>
  <si>
    <t>Calcio</t>
  </si>
  <si>
    <t>Prot T</t>
  </si>
  <si>
    <t>Albumina</t>
  </si>
  <si>
    <t>CK</t>
  </si>
  <si>
    <t>AST</t>
  </si>
  <si>
    <t>BILIRUB</t>
  </si>
  <si>
    <t>FA</t>
  </si>
  <si>
    <t>LDH</t>
  </si>
  <si>
    <t>VM</t>
  </si>
  <si>
    <t>DIAS VM</t>
  </si>
  <si>
    <t>P/F</t>
  </si>
  <si>
    <t>PAs</t>
  </si>
  <si>
    <t>PAd</t>
  </si>
  <si>
    <t>PAm</t>
  </si>
  <si>
    <t>FC</t>
  </si>
  <si>
    <t>PVC</t>
  </si>
  <si>
    <t>BH</t>
  </si>
  <si>
    <t>DU</t>
  </si>
  <si>
    <t>Lact</t>
  </si>
  <si>
    <t>ScvO2</t>
  </si>
  <si>
    <t>gapCO2</t>
  </si>
  <si>
    <t>IC</t>
  </si>
  <si>
    <t>SV</t>
  </si>
  <si>
    <t>TFC</t>
  </si>
  <si>
    <t>SVV</t>
  </si>
  <si>
    <t>PPV</t>
  </si>
  <si>
    <t>ISVR</t>
  </si>
  <si>
    <t>pH</t>
  </si>
  <si>
    <t>pCO2</t>
  </si>
  <si>
    <t>pO2</t>
  </si>
  <si>
    <t>HCO3</t>
  </si>
  <si>
    <t>Nora</t>
  </si>
  <si>
    <t>2º vasopressor</t>
  </si>
  <si>
    <t>INOTROP</t>
  </si>
  <si>
    <t>TROPONINA</t>
  </si>
  <si>
    <t>NTproBNP</t>
  </si>
  <si>
    <t>DISF+</t>
  </si>
  <si>
    <t>IVS</t>
  </si>
  <si>
    <t>LVPW</t>
  </si>
  <si>
    <t>LVEDD</t>
  </si>
  <si>
    <t>LVESD</t>
  </si>
  <si>
    <t>LVShF</t>
  </si>
  <si>
    <t>EF Teich</t>
  </si>
  <si>
    <t>LVEF</t>
  </si>
  <si>
    <t>LVESV</t>
  </si>
  <si>
    <t>LVEDV</t>
  </si>
  <si>
    <t>LVSV</t>
  </si>
  <si>
    <t>GLS VE</t>
  </si>
  <si>
    <t>GWI</t>
  </si>
  <si>
    <t>GWE</t>
  </si>
  <si>
    <t>HR</t>
  </si>
  <si>
    <t>CO</t>
  </si>
  <si>
    <t>LVOT VTI</t>
  </si>
  <si>
    <t>ET</t>
  </si>
  <si>
    <t>SV Dopp</t>
  </si>
  <si>
    <t>S´</t>
  </si>
  <si>
    <t>E VE</t>
  </si>
  <si>
    <t>A VE</t>
  </si>
  <si>
    <t>E/A</t>
  </si>
  <si>
    <t>TdesVE</t>
  </si>
  <si>
    <t>e' lat</t>
  </si>
  <si>
    <t>e' sep</t>
  </si>
  <si>
    <t>E/E'</t>
  </si>
  <si>
    <t>LAV max</t>
  </si>
  <si>
    <t>LAV min</t>
  </si>
  <si>
    <t>LAV preA</t>
  </si>
  <si>
    <t>LA R</t>
  </si>
  <si>
    <t>LA CD</t>
  </si>
  <si>
    <t>LA CT</t>
  </si>
  <si>
    <t>IVRT</t>
  </si>
  <si>
    <t>IVRT'</t>
  </si>
  <si>
    <t>IVCT</t>
  </si>
  <si>
    <t>IVCT'</t>
  </si>
  <si>
    <t>pre-TE</t>
  </si>
  <si>
    <t>TE</t>
  </si>
  <si>
    <t>AV-DECOUP</t>
  </si>
  <si>
    <t>RV GLS</t>
  </si>
  <si>
    <t>RA R</t>
  </si>
  <si>
    <t>RA CD</t>
  </si>
  <si>
    <t>RA CT</t>
  </si>
  <si>
    <t>RV FAC</t>
  </si>
  <si>
    <t>TAPSE</t>
  </si>
  <si>
    <t>S' VD</t>
  </si>
  <si>
    <t>E VD</t>
  </si>
  <si>
    <t>A VD</t>
  </si>
  <si>
    <t>e' VD</t>
  </si>
  <si>
    <t>E/e' VD</t>
  </si>
  <si>
    <t>RV-ActT</t>
  </si>
  <si>
    <t>VD-AD</t>
  </si>
  <si>
    <t>PSAP</t>
  </si>
  <si>
    <t>VCImáx</t>
  </si>
  <si>
    <t>VCImín</t>
  </si>
  <si>
    <t>VCI %</t>
  </si>
  <si>
    <t>PVmax</t>
  </si>
  <si>
    <t>PVmin</t>
  </si>
  <si>
    <t>PVP</t>
  </si>
  <si>
    <t>VSH S&gt;D</t>
  </si>
  <si>
    <t>VSH S&lt;D</t>
  </si>
  <si>
    <t>VSH invS</t>
  </si>
  <si>
    <t>Vporta - Continuo</t>
  </si>
  <si>
    <t>Vporta - pulsátil ligeiro</t>
  </si>
  <si>
    <t>Vporta - pulsátil grave</t>
  </si>
  <si>
    <t>Vrenais - CONTINUO</t>
  </si>
  <si>
    <t>Vrenais S&gt;D</t>
  </si>
  <si>
    <t>Vrenais S&lt;D</t>
  </si>
  <si>
    <t>Vrenais MONOFÁSICO</t>
  </si>
  <si>
    <t>ARenais - Vmáx</t>
  </si>
  <si>
    <t>ARenais - Vmin</t>
  </si>
  <si>
    <t>Índice resistencia (Vmax-Vmin / Vmax)</t>
  </si>
  <si>
    <t>Vrenais - padrão &lt;0,7</t>
  </si>
  <si>
    <t>VTI RVOT</t>
  </si>
  <si>
    <t>F</t>
  </si>
  <si>
    <t>E. coli</t>
  </si>
  <si>
    <t>M</t>
  </si>
  <si>
    <t>4.8</t>
  </si>
  <si>
    <t/>
  </si>
  <si>
    <t>P. aeruginosa</t>
  </si>
  <si>
    <t>12.6</t>
  </si>
  <si>
    <t>7.42</t>
  </si>
  <si>
    <t>S. ludgnunensis</t>
  </si>
  <si>
    <t>E.coli</t>
  </si>
  <si>
    <t>&gt;1000</t>
  </si>
  <si>
    <t>1.1</t>
  </si>
  <si>
    <t>3.9</t>
  </si>
  <si>
    <t>P.aeruginosa</t>
  </si>
  <si>
    <t>H.Influenza</t>
  </si>
  <si>
    <t>S. pneumoniae</t>
  </si>
  <si>
    <t>Strepto pyogenes</t>
  </si>
  <si>
    <t>M. tuberculosis</t>
  </si>
  <si>
    <t>18.8</t>
  </si>
  <si>
    <t>E. faecium</t>
  </si>
  <si>
    <t>C. freundii</t>
  </si>
  <si>
    <t>S. pyogenes</t>
  </si>
  <si>
    <t>H. influenzae</t>
  </si>
  <si>
    <t>C. albicans</t>
  </si>
  <si>
    <t>S. marescescens</t>
  </si>
  <si>
    <t xml:space="preserve"> 17-05-2023 </t>
  </si>
  <si>
    <t>K. pneumoniae</t>
  </si>
  <si>
    <t>S. epidermidis</t>
  </si>
  <si>
    <t>Ecoli (UC)</t>
  </si>
  <si>
    <t>.11.18</t>
  </si>
  <si>
    <t xml:space="preserve"> 28-05-2023  </t>
  </si>
  <si>
    <t>E.Faecalis</t>
  </si>
  <si>
    <t>E coli (exp)</t>
  </si>
  <si>
    <t>E.Coli (lAsc)</t>
  </si>
  <si>
    <t>Pus abd: Candida glabrata, Kleb pneum, E. coli, Enteroc faecalis</t>
  </si>
  <si>
    <t>enterobacter / ps A./Stap A. (exp)</t>
  </si>
  <si>
    <t>&gt;35000</t>
  </si>
  <si>
    <t>SB_Pseud aeruginosa</t>
  </si>
  <si>
    <t>MSSA</t>
  </si>
  <si>
    <t>Enteroc gallinarum, E. coli</t>
  </si>
  <si>
    <t>SB: Strep pneum, H. influenza</t>
  </si>
  <si>
    <t>26.3</t>
  </si>
  <si>
    <t>S. aureus</t>
  </si>
  <si>
    <t>LBA: H influenza, Stap aureus; UC: E.coli; pus ferida: Stap aureus</t>
  </si>
  <si>
    <t>Stahp A + Strepyto Piogenes (pele)</t>
  </si>
  <si>
    <t>e.Hormaechei (exp)</t>
  </si>
  <si>
    <t>Kleibsella pn.</t>
  </si>
  <si>
    <t>Sathp A + E coli MS (HC´s)</t>
  </si>
  <si>
    <t>&lt;5</t>
  </si>
  <si>
    <t>MRSA + Klebsiella pneumoniae na urina</t>
  </si>
  <si>
    <t xml:space="preserve">Klebsiella pneumoniae (SBR´s + Hc´s) )+ Sathp a. HC´s </t>
  </si>
  <si>
    <t>16/082023</t>
  </si>
  <si>
    <t>7,,34</t>
  </si>
  <si>
    <t xml:space="preserve">Coli ESBL </t>
  </si>
  <si>
    <t>Enterococcus faecium (l.Asc)</t>
  </si>
  <si>
    <t>Klebsiella pneumoniae (sbrs)</t>
  </si>
  <si>
    <t>Strepto Agalactie</t>
  </si>
  <si>
    <t>Stahp Hominis</t>
  </si>
  <si>
    <t xml:space="preserve">malaria </t>
  </si>
  <si>
    <t>Pseudomonas, Klebsiella pneumoniae, Proteus mirabilis, E.faecalis (bp cutanea)</t>
  </si>
  <si>
    <t xml:space="preserve"> </t>
  </si>
  <si>
    <t>68.9</t>
  </si>
  <si>
    <t>Stahp Aureus (HC´s)</t>
  </si>
  <si>
    <t>23.3</t>
  </si>
  <si>
    <t>Pseudomonas aeruginosa(HC´s) + MRSA nasal</t>
  </si>
  <si>
    <t>Sthap Aureus(hc´s+CVC)</t>
  </si>
  <si>
    <t>Staphylococcus aureus (HC) + Kleibsella ESBL (UC)</t>
  </si>
  <si>
    <t>1.65</t>
  </si>
  <si>
    <t>DysVE.S.FE</t>
  </si>
  <si>
    <t>DysVE.S.strain</t>
  </si>
  <si>
    <t>DysVE.D.classic</t>
  </si>
  <si>
    <t>DysVE.D.strain</t>
  </si>
  <si>
    <t>DysVE</t>
  </si>
  <si>
    <t>DysVD.S.TAPSE</t>
  </si>
  <si>
    <t>DysVE.D.indeterminate</t>
  </si>
  <si>
    <t>DysVE.D.simplified</t>
  </si>
  <si>
    <t>DysVE.S</t>
  </si>
  <si>
    <t>DysVE.D</t>
  </si>
  <si>
    <t>DysVD.S</t>
  </si>
  <si>
    <t>DysVD.S.strain</t>
  </si>
  <si>
    <t>DysVD.D.classic</t>
  </si>
  <si>
    <t>Dys.VD.D.strain</t>
  </si>
  <si>
    <t>DysVD.D</t>
  </si>
  <si>
    <t>DysVD</t>
  </si>
  <si>
    <t>Recov</t>
  </si>
  <si>
    <t>RecovTime</t>
  </si>
  <si>
    <t>E/A VD</t>
  </si>
  <si>
    <t>RA-Vi</t>
  </si>
  <si>
    <t>RA-V</t>
  </si>
  <si>
    <t>RV coup</t>
  </si>
  <si>
    <t>RV-FAC/VTI</t>
  </si>
  <si>
    <t>RV-GLS/VTI</t>
  </si>
  <si>
    <t>LV-FE/VTI</t>
  </si>
  <si>
    <t>tNd</t>
  </si>
  <si>
    <t>End(Avg)</t>
  </si>
  <si>
    <t>Ea</t>
  </si>
  <si>
    <t>End(Est)</t>
  </si>
  <si>
    <t>Ees</t>
  </si>
  <si>
    <t>LV-GLS/VTI</t>
  </si>
  <si>
    <t>LAVi</t>
  </si>
  <si>
    <t>Dias internamento UCI</t>
  </si>
  <si>
    <t>Dias Internamento hospitalar</t>
  </si>
  <si>
    <t>Dias até morte</t>
  </si>
  <si>
    <t>IPVR</t>
  </si>
  <si>
    <t>Variáveis</t>
  </si>
  <si>
    <r>
      <t xml:space="preserve">Vrenais - padrão </t>
    </r>
    <r>
      <rPr>
        <sz val="11"/>
        <color theme="1"/>
        <rFont val="Calibri"/>
        <family val="2"/>
      </rPr>
      <t xml:space="preserve">≥  </t>
    </r>
    <r>
      <rPr>
        <sz val="11"/>
        <color theme="1"/>
        <rFont val="Calibri"/>
        <family val="2"/>
        <scheme val="minor"/>
      </rPr>
      <t>0,8</t>
    </r>
  </si>
  <si>
    <t>Descrição</t>
  </si>
  <si>
    <t>altura</t>
  </si>
  <si>
    <t>área de superfície corporal</t>
  </si>
  <si>
    <t>dia de avaliação-timepoint</t>
  </si>
  <si>
    <t>hipertensão arterial</t>
  </si>
  <si>
    <t>uso de inibidor da enzima de conversão da angiotensina</t>
  </si>
  <si>
    <t>uso de antagonista dos recetores da angiotensina</t>
  </si>
  <si>
    <t>diabetes mellitus</t>
  </si>
  <si>
    <t>doença cardiovascular prévia</t>
  </si>
  <si>
    <t>doença pulmonar obstrutiva crónica</t>
  </si>
  <si>
    <t>doença renal crónica</t>
  </si>
  <si>
    <t>presença de neoplasia ativa</t>
  </si>
  <si>
    <t>score de gravidade</t>
  </si>
  <si>
    <t>SOFA à admissão</t>
  </si>
  <si>
    <t>SOFA máximo durante o internamento na UCI</t>
  </si>
  <si>
    <t>diferença entre os dois SOFAs colhidos</t>
  </si>
  <si>
    <t>proteína C reativa</t>
  </si>
  <si>
    <t>procalcitonina</t>
  </si>
  <si>
    <t>infeção ativa a SARS-CoV-2</t>
  </si>
  <si>
    <t>isolamento microbiológico à admissão</t>
  </si>
  <si>
    <t>qual a bactéria ou fungo</t>
  </si>
  <si>
    <t>velocidade de sedimentação</t>
  </si>
  <si>
    <t>infeção ativa a HIV 1</t>
  </si>
  <si>
    <t>Hemoglobina</t>
  </si>
  <si>
    <t>coagulação</t>
  </si>
  <si>
    <t>relação de linfócitos CD4/CD8</t>
  </si>
  <si>
    <t>Lesão renal aguda</t>
  </si>
  <si>
    <t>uso de técnica de substituição renal</t>
  </si>
  <si>
    <t>creatinina</t>
  </si>
  <si>
    <t>sódio</t>
  </si>
  <si>
    <t>potássio</t>
  </si>
  <si>
    <t>magnésio</t>
  </si>
  <si>
    <t>fósforo</t>
  </si>
  <si>
    <t>proteínas totais</t>
  </si>
  <si>
    <t>enzima creatina kinase</t>
  </si>
  <si>
    <t>aspartato aminotransferase</t>
  </si>
  <si>
    <t>alanina aminotransferase</t>
  </si>
  <si>
    <t>bilirrubina total</t>
  </si>
  <si>
    <t>fosfatase alcalina</t>
  </si>
  <si>
    <t>desidrogenase lática</t>
  </si>
  <si>
    <t>ventilação mecânica invasiva</t>
  </si>
  <si>
    <t>ratio de PaO2/FiO2</t>
  </si>
  <si>
    <t>pressão arterial sistólica</t>
  </si>
  <si>
    <t>pressão arterial diastólica</t>
  </si>
  <si>
    <t>pressão arterial média</t>
  </si>
  <si>
    <t>frequência cardíaca</t>
  </si>
  <si>
    <t>pressão venosa central</t>
  </si>
  <si>
    <t>diurese nas 24h</t>
  </si>
  <si>
    <t>balanço hídrico nas 24h</t>
  </si>
  <si>
    <t>lactato</t>
  </si>
  <si>
    <t>saturação venosa central de O2</t>
  </si>
  <si>
    <t>diferença entre o CO2 venoso e o CO2 arterial</t>
  </si>
  <si>
    <t>variação do volume sistólico</t>
  </si>
  <si>
    <t>variação da pressão de pulso</t>
  </si>
  <si>
    <t>pressão parcial de CO2</t>
  </si>
  <si>
    <t>pressão parcial de O2</t>
  </si>
  <si>
    <t>bicarbonato</t>
  </si>
  <si>
    <t>noradrenalina</t>
  </si>
  <si>
    <t>uso de 2º vasopressor - vasopressina</t>
  </si>
  <si>
    <t>uso de inotrópico</t>
  </si>
  <si>
    <t>presença de disfunção cardíaca de qualquer tipo</t>
  </si>
  <si>
    <t>em que timepoint recuperou: 7dias, 30 dias, 180 dias</t>
  </si>
  <si>
    <t>disfunção do ventrículo esquerdo</t>
  </si>
  <si>
    <t>disfunção do ventrículo esquerdo sistólica</t>
  </si>
  <si>
    <t>disfunção do ventrículo esquerdo sistólica por Fração de Ejeção</t>
  </si>
  <si>
    <t>disfunção do ventrículo esquerdo sistólica por Strain</t>
  </si>
  <si>
    <t>disfunção do ventrículo esquerdo diastólica</t>
  </si>
  <si>
    <t>disfunção do ventrículo esquerdo diastólica clássica</t>
  </si>
  <si>
    <t>disfunção do ventrículo esquerdo diastólica indeterminada</t>
  </si>
  <si>
    <t>disfunção do ventrículo esquerdo diastólica simplificada</t>
  </si>
  <si>
    <t>disfunção do ventrículo esquerdo diastólica por strain</t>
  </si>
  <si>
    <t>disfunção do ventrículo direito</t>
  </si>
  <si>
    <t>disfunção do ventrículo direito sistólica</t>
  </si>
  <si>
    <t>disfunção do ventrículo direito sistólica por TAPSE</t>
  </si>
  <si>
    <t>disfunção do ventrículo direito sistólica por strain</t>
  </si>
  <si>
    <t>disfunção do ventrículo direito diastólica</t>
  </si>
  <si>
    <t>disfunção do ventrículo direito diastólica clássica</t>
  </si>
  <si>
    <t>disfunção do ventrículo direito diastólica por strain</t>
  </si>
  <si>
    <t>septo interventricular</t>
  </si>
  <si>
    <t>parede posterior do ventrículo esquerdo (VE)</t>
  </si>
  <si>
    <t>diâmetro telediastólico do VE</t>
  </si>
  <si>
    <t>diâmetro telesistólico do VE</t>
  </si>
  <si>
    <t>fração de encurtamento do VE</t>
  </si>
  <si>
    <t>Fração de ejeção do VE por método de Teich</t>
  </si>
  <si>
    <t>Fração de ejeção do VE por método de Simpson</t>
  </si>
  <si>
    <t>voluma telesistólico do VE</t>
  </si>
  <si>
    <t>volume telediastólico do VE</t>
  </si>
  <si>
    <t>volume sistólico do VE</t>
  </si>
  <si>
    <t>strain longitudinal global do VE</t>
  </si>
  <si>
    <t>eficiência do trabalho cardíaco</t>
  </si>
  <si>
    <t>índice do trabalho cardíaco</t>
  </si>
  <si>
    <t>frequência cardíaca por Eco</t>
  </si>
  <si>
    <t>débito cardíaco por Eco</t>
  </si>
  <si>
    <t>índice cardíaco por Eco</t>
  </si>
  <si>
    <t>tempo de ejeção</t>
  </si>
  <si>
    <t>volume sistólico por Doppler</t>
  </si>
  <si>
    <t>índice cardíaco por Bioreatânia</t>
  </si>
  <si>
    <t>conteúdo de fluído torácico total por Bioreatância</t>
  </si>
  <si>
    <t>resistência vascular periférica indexada por Bioreatância</t>
  </si>
  <si>
    <t>resistência vascular sistémica indexada calculada</t>
  </si>
  <si>
    <t>débito cardíaco por Doppler</t>
  </si>
  <si>
    <t>índice cardíaco por Doppler</t>
  </si>
  <si>
    <t>ratio fração de ejeção do VE/VTI do VE</t>
  </si>
  <si>
    <t>integral velocidade tempo (VTI) do VE</t>
  </si>
  <si>
    <t>ratio strain longitudinal global do VE/VTI do VE</t>
  </si>
  <si>
    <t>velocidade miocárdica durante a sístole</t>
  </si>
  <si>
    <t>onda E do VE</t>
  </si>
  <si>
    <t>onda A do VE</t>
  </si>
  <si>
    <t>ratio ondas E/A</t>
  </si>
  <si>
    <t>tempo de desaceleração do VE</t>
  </si>
  <si>
    <t>velocidade miocárdica e' lateral</t>
  </si>
  <si>
    <t>ratio de onda E com onda e' média</t>
  </si>
  <si>
    <t>volume da aurícula esquerda indexado</t>
  </si>
  <si>
    <t>volume da aurícula esquerda mínimo</t>
  </si>
  <si>
    <t>volume da aurícula esquerda pre-contração auricular</t>
  </si>
  <si>
    <t>volume da aurícula esquerda (AE) máximo</t>
  </si>
  <si>
    <t>strain AE de reservatório</t>
  </si>
  <si>
    <t>strain AE de condução</t>
  </si>
  <si>
    <t>strain AE de contração</t>
  </si>
  <si>
    <t>4.2</t>
  </si>
  <si>
    <t>tempo de relaxamento isovolumétrico miocárdico</t>
  </si>
  <si>
    <t>tempo de relaxamento isovolumétrico doppler</t>
  </si>
  <si>
    <t>tempo de contração isovolumétrico doppler</t>
  </si>
  <si>
    <t>tempo de contração isovolumétrico miocárdico</t>
  </si>
  <si>
    <t>tempo de pré-ejeção</t>
  </si>
  <si>
    <t>Elastância arterial</t>
  </si>
  <si>
    <t>Performance cardíaca</t>
  </si>
  <si>
    <t>variável de cálculo</t>
  </si>
  <si>
    <t>strain longitudinal global do ventrículo direito (VD)</t>
  </si>
  <si>
    <t>strain reservatório da aurícula direita (AD)</t>
  </si>
  <si>
    <t>strain condução da aurícula direita (AD)</t>
  </si>
  <si>
    <t>strain contração da aurícula direita (AD)</t>
  </si>
  <si>
    <t>volume da AD</t>
  </si>
  <si>
    <t>volume da AD indexado</t>
  </si>
  <si>
    <t>fração de área alterada do VD</t>
  </si>
  <si>
    <t>excursão sistólica do anel da tricúspide</t>
  </si>
  <si>
    <t>velocidade s' do VD</t>
  </si>
  <si>
    <t>onda E do VD</t>
  </si>
  <si>
    <t>onda A do VD</t>
  </si>
  <si>
    <t>ratio E/A do VD</t>
  </si>
  <si>
    <t>velocidade e' do VD</t>
  </si>
  <si>
    <t>ratio E/e'</t>
  </si>
  <si>
    <t>tempo de aceleração na válvula pulmonar</t>
  </si>
  <si>
    <t>gradiente de pressão VD-AD</t>
  </si>
  <si>
    <t>VTI do VD</t>
  </si>
  <si>
    <t>pressão arterial sistólica da artéria pulmonar</t>
  </si>
  <si>
    <t>acoplamento ventriculo-arterial do VD</t>
  </si>
  <si>
    <t>acoplamento ventriculo-arterial do VE</t>
  </si>
  <si>
    <t>ratio FAC/VTI</t>
  </si>
  <si>
    <t>ratio GLS/VTI</t>
  </si>
  <si>
    <t>veia cava inferior máxima</t>
  </si>
  <si>
    <t>veia cava inferior mínima</t>
  </si>
  <si>
    <t>variação da veia cava inferior</t>
  </si>
  <si>
    <t>fluxo da veia porta máximo</t>
  </si>
  <si>
    <t>fluxo da veia porta mínimo</t>
  </si>
  <si>
    <t>pulstabilidade da veia porta</t>
  </si>
  <si>
    <t>padrão sístole maior que diástole nas veias suprahepáticas</t>
  </si>
  <si>
    <t>padrão inversão da sístole nas veias suprahepáticas</t>
  </si>
  <si>
    <t>fluxo contínuo na veia porta</t>
  </si>
  <si>
    <t>fluxo pulsátil ligeiro na veia porta</t>
  </si>
  <si>
    <t>fluxo pulsátil grave na veia porta</t>
  </si>
  <si>
    <t>fluxo contínuo nas veias renais</t>
  </si>
  <si>
    <t>fluxo monofásico nas veias renais</t>
  </si>
  <si>
    <t>padrão sístole maior que diástole nas veias renais</t>
  </si>
  <si>
    <t>padrão sístole menor que diástole nas veias suprahepáticas</t>
  </si>
  <si>
    <t>padrão sístole menor que diástole nas veias renais</t>
  </si>
  <si>
    <t>velocidade máxima nas artéria renais</t>
  </si>
  <si>
    <t>velocidade mínima nas artéria renais</t>
  </si>
  <si>
    <t>índice de resistência nas artérias renais</t>
  </si>
  <si>
    <t>padrão de índice de resistência inferior a 0,7</t>
  </si>
  <si>
    <t>padrão de índice de resistência superior ou igual a 0,8</t>
  </si>
  <si>
    <t>Quando é pior?</t>
  </si>
  <si>
    <t>Cut-offs</t>
  </si>
  <si>
    <t>mais</t>
  </si>
  <si>
    <t>presente</t>
  </si>
  <si>
    <t>menos</t>
  </si>
  <si>
    <t>não interessa</t>
  </si>
  <si>
    <t>volume sistólico indexado por Bioreatância</t>
  </si>
  <si>
    <t>mens</t>
  </si>
  <si>
    <t xml:space="preserve">se recuperou da disfunção que tinha inicialmente: </t>
  </si>
  <si>
    <t>0 - não recuperou nada; 1 - total; 2 - parcial; 3 - agravou</t>
  </si>
  <si>
    <t>melhor</t>
  </si>
  <si>
    <t>pior</t>
  </si>
  <si>
    <t>pior pior</t>
  </si>
  <si>
    <t>N</t>
  </si>
  <si>
    <t>DATA_NASCIMENTO</t>
  </si>
  <si>
    <t>DATA_ALTA_UCI</t>
  </si>
  <si>
    <t>DATA_ALTA_HOSPITAL</t>
  </si>
  <si>
    <t>Dias_internamento_UCI</t>
  </si>
  <si>
    <t>DATA_AVALIACAO</t>
  </si>
  <si>
    <t>DATA _ADMISSAO_HOSPITAL</t>
  </si>
  <si>
    <t>DATA_ADMISSAO_UCI</t>
  </si>
  <si>
    <t>OBITO</t>
  </si>
  <si>
    <t>Data_Obito</t>
  </si>
  <si>
    <t>Dias_Internamento_hospitalar</t>
  </si>
  <si>
    <t>Dias_ate_morte</t>
  </si>
  <si>
    <t>SAPSII</t>
  </si>
  <si>
    <t>SOFA_adm</t>
  </si>
  <si>
    <t>SOFA_max</t>
  </si>
  <si>
    <t>delta_SOFA</t>
  </si>
  <si>
    <t>SARS_CoV_2</t>
  </si>
  <si>
    <t>Microbiologia_+</t>
  </si>
  <si>
    <t>Ac_HIV_1</t>
  </si>
  <si>
    <t>CD4_CD8</t>
  </si>
  <si>
    <t>Prot_T</t>
  </si>
  <si>
    <t>P_F</t>
  </si>
  <si>
    <t>Scv_O2</t>
  </si>
  <si>
    <t>gap_CO2</t>
  </si>
  <si>
    <t>2o_vasopressor</t>
  </si>
  <si>
    <t>DISF_+</t>
  </si>
  <si>
    <t>DysVE_S</t>
  </si>
  <si>
    <t>DysVE_S_FE</t>
  </si>
  <si>
    <t>DysVE_S_strain</t>
  </si>
  <si>
    <t>DysVE_D</t>
  </si>
  <si>
    <t>DysVE_D_classic</t>
  </si>
  <si>
    <t>DysVE_D_indeterminate</t>
  </si>
  <si>
    <t>DysVE_D_simplified</t>
  </si>
  <si>
    <t>DysVE_D_strain</t>
  </si>
  <si>
    <t>DysVD_S</t>
  </si>
  <si>
    <t>DysVD_S_TAPSE</t>
  </si>
  <si>
    <t>DysVD_S_strain</t>
  </si>
  <si>
    <t>DysVD_D</t>
  </si>
  <si>
    <t>DysVD_D_classic</t>
  </si>
  <si>
    <t>Dys_VD_D_strain</t>
  </si>
  <si>
    <t>EF_Teich</t>
  </si>
  <si>
    <t>GLS_VE</t>
  </si>
  <si>
    <t>LVOT_VTI</t>
  </si>
  <si>
    <t>SV_Dopp</t>
  </si>
  <si>
    <t>LV-FE_VTI</t>
  </si>
  <si>
    <t>LV-GLS_VTI</t>
  </si>
  <si>
    <t>E_VE</t>
  </si>
  <si>
    <t>S</t>
  </si>
  <si>
    <t>A_VE</t>
  </si>
  <si>
    <t>e_lat</t>
  </si>
  <si>
    <t>e_sep</t>
  </si>
  <si>
    <t>E/e</t>
  </si>
  <si>
    <t>LAV_max</t>
  </si>
  <si>
    <t>LAV_min</t>
  </si>
  <si>
    <t>LAV_preA</t>
  </si>
  <si>
    <t>LA_R</t>
  </si>
  <si>
    <t>LA_CD</t>
  </si>
  <si>
    <t>LA_CT</t>
  </si>
  <si>
    <t>pre_TE</t>
  </si>
  <si>
    <t>AV_DECOUP</t>
  </si>
  <si>
    <t>RV_GLS</t>
  </si>
  <si>
    <t>RA_R</t>
  </si>
  <si>
    <t>RA_CD</t>
  </si>
  <si>
    <t>RA_CT</t>
  </si>
  <si>
    <t>RA_V</t>
  </si>
  <si>
    <t>RA_Vi</t>
  </si>
  <si>
    <t>RV_FAC</t>
  </si>
  <si>
    <t>S_VD</t>
  </si>
  <si>
    <t>E_VD</t>
  </si>
  <si>
    <t>A_VD</t>
  </si>
  <si>
    <t>E/A_VD</t>
  </si>
  <si>
    <t>e_VD</t>
  </si>
  <si>
    <t>E/e_VD</t>
  </si>
  <si>
    <t>RV_ActT</t>
  </si>
  <si>
    <t>VD_AD</t>
  </si>
  <si>
    <t>VTI_RVOT</t>
  </si>
  <si>
    <t>RV_coup</t>
  </si>
  <si>
    <t>RV_FAC/VTI</t>
  </si>
  <si>
    <t>RV_GLS/VTI</t>
  </si>
  <si>
    <t>VCImax</t>
  </si>
  <si>
    <t>VCImin</t>
  </si>
  <si>
    <t>VCI_%</t>
  </si>
  <si>
    <t>VSH_S&gt;D</t>
  </si>
  <si>
    <t>VSH_S&lt;D</t>
  </si>
  <si>
    <t>VSH_invS</t>
  </si>
  <si>
    <t>Vporta _Continuo</t>
  </si>
  <si>
    <t>Vporta_pulsátil ligeiro</t>
  </si>
  <si>
    <t>Vporta_pulsátil grave</t>
  </si>
  <si>
    <t>Vrenais_CONTINUO</t>
  </si>
  <si>
    <t>Vrenais_MONOFÁSICO</t>
  </si>
  <si>
    <t>ARenais_Vmax</t>
  </si>
  <si>
    <t>Arenais_Vmin</t>
  </si>
  <si>
    <t>Indice_resistencia</t>
  </si>
  <si>
    <r>
      <t>Vrenais_padrão</t>
    </r>
    <r>
      <rPr>
        <b/>
        <sz val="11"/>
        <color theme="1"/>
        <rFont val="Calibri"/>
        <family val="2"/>
      </rPr>
      <t>≥</t>
    </r>
    <r>
      <rPr>
        <b/>
        <sz val="11"/>
        <color theme="1"/>
        <rFont val="Calibri"/>
        <family val="2"/>
        <scheme val="minor"/>
      </rPr>
      <t>0,8</t>
    </r>
  </si>
  <si>
    <t>Vrenais_padrao&lt;0,7</t>
  </si>
  <si>
    <t>Objetivos</t>
  </si>
  <si>
    <t>todas as variáveis</t>
  </si>
  <si>
    <t>há alguma variável ecocardiográfica que prediga baixo débito</t>
  </si>
  <si>
    <t>diferença entre grupos?</t>
  </si>
  <si>
    <t>diferença na dose de NA</t>
  </si>
  <si>
    <t>ROC curve</t>
  </si>
  <si>
    <t>E, coli</t>
  </si>
  <si>
    <t>P, aeruginosa</t>
  </si>
  <si>
    <t>S, ludgnunensis</t>
  </si>
  <si>
    <t>E,coli</t>
  </si>
  <si>
    <t>P,aeruginosa</t>
  </si>
  <si>
    <t>H,Influenza</t>
  </si>
  <si>
    <t>S, pneumoniae</t>
  </si>
  <si>
    <t>M, tuberculosis</t>
  </si>
  <si>
    <t>E, faecium</t>
  </si>
  <si>
    <t>C, freundii</t>
  </si>
  <si>
    <t>S, pyogenes</t>
  </si>
  <si>
    <t>H, influenzae</t>
  </si>
  <si>
    <t>C, albicans</t>
  </si>
  <si>
    <t>S, marescescens</t>
  </si>
  <si>
    <t>K, pneumoniae</t>
  </si>
  <si>
    <t>S, epidermidis</t>
  </si>
  <si>
    <t>,11,18</t>
  </si>
  <si>
    <t>E,Faecalis</t>
  </si>
  <si>
    <t>E,Coli (lAsc)</t>
  </si>
  <si>
    <t>Pus abd: Candida glabrata, Kleb pneum, E, coli, Enteroc faecalis</t>
  </si>
  <si>
    <t>enterobacter / ps A,/Stap A, (exp)</t>
  </si>
  <si>
    <t>Enteroc gallinarum, E, coli</t>
  </si>
  <si>
    <t>SB: Strep pneum, H, influenza</t>
  </si>
  <si>
    <t>S, aureus</t>
  </si>
  <si>
    <t>LBA: H influenza, Stap aureus; UC: E,coli; pus ferida: Stap aureus</t>
  </si>
  <si>
    <t>e,Hormaechei (exp)</t>
  </si>
  <si>
    <t>Kleibsella pn,</t>
  </si>
  <si>
    <t xml:space="preserve">Klebsiella pneumoniae (SBR´s + Hc´s) )+ Sathp a, HC´s </t>
  </si>
  <si>
    <t>Enterococcus faecium (l,Asc)</t>
  </si>
  <si>
    <t>Pseudomonas, Klebsiella pneumoniae, Proteus mirabilis, E,faecalis (bp cutanea)</t>
  </si>
  <si>
    <t>DATA_AVALIACAO_TP1</t>
  </si>
  <si>
    <t>DATA_NASCIMENTO_TP1</t>
  </si>
  <si>
    <t>IDADE_TP1</t>
  </si>
  <si>
    <t>SEXO_TP1</t>
  </si>
  <si>
    <t>PESO_TP1</t>
  </si>
  <si>
    <t>ALTURA_TP1</t>
  </si>
  <si>
    <t>BSA_TP1</t>
  </si>
  <si>
    <t>DIA_TP1</t>
  </si>
  <si>
    <t>DATA _ADMISSAO_HOSPITAL_TP1</t>
  </si>
  <si>
    <t>DATA_ADMISSAO_UCI_TP1</t>
  </si>
  <si>
    <t>DATA_ALTA_UCI_TP1</t>
  </si>
  <si>
    <t>DATA_ALTA_HOSPITAL_TP1</t>
  </si>
  <si>
    <t>OBITO_TP1</t>
  </si>
  <si>
    <t>Data_Obito_TP1</t>
  </si>
  <si>
    <t>Dias_internamento_UCI_TP1</t>
  </si>
  <si>
    <t>Dias_Internamento_hospitalar_TP1</t>
  </si>
  <si>
    <t>Dias_ate_morte_TP1</t>
  </si>
  <si>
    <t>OBESIDADE_TP1</t>
  </si>
  <si>
    <t>HTA_TP1</t>
  </si>
  <si>
    <t>IECA_TP1</t>
  </si>
  <si>
    <t>ARA_TP1</t>
  </si>
  <si>
    <t>DM_TP1</t>
  </si>
  <si>
    <t>DCV_TP1</t>
  </si>
  <si>
    <t>DPOC_TP1</t>
  </si>
  <si>
    <t>DRC_TP1</t>
  </si>
  <si>
    <t>NEOPLASIA_TP1</t>
  </si>
  <si>
    <t>APACHE_TP1</t>
  </si>
  <si>
    <t>SAPSII_TP1</t>
  </si>
  <si>
    <t>SOFA_adm_TP1</t>
  </si>
  <si>
    <t>SOFA_max_TP1</t>
  </si>
  <si>
    <t>delta_SOFA_TP1</t>
  </si>
  <si>
    <t>LINFOCITOS_TP1</t>
  </si>
  <si>
    <t>LEUCOCITOS_TP1</t>
  </si>
  <si>
    <t>PCR_TP1</t>
  </si>
  <si>
    <t>PCT_TP1</t>
  </si>
  <si>
    <t>SARS_CoV_2_TP1</t>
  </si>
  <si>
    <t>Microbiologia_+_TP1</t>
  </si>
  <si>
    <t>Agente_TP1</t>
  </si>
  <si>
    <t>VS_TP1</t>
  </si>
  <si>
    <t>FERRITINA_TP1</t>
  </si>
  <si>
    <t>Ac_HIV_1_TP1</t>
  </si>
  <si>
    <t>Hb_TP1</t>
  </si>
  <si>
    <t>INR_TP1</t>
  </si>
  <si>
    <t>aPTT_TP1</t>
  </si>
  <si>
    <t>CD4_CD8_TP1</t>
  </si>
  <si>
    <t>DDIMEROS_TP1</t>
  </si>
  <si>
    <t>FIBRINOGENEO_TP1</t>
  </si>
  <si>
    <t>PLAQUETAS_TP1</t>
  </si>
  <si>
    <t>LRA_TP1</t>
  </si>
  <si>
    <t>TSR_TP1</t>
  </si>
  <si>
    <t>CREAT_TP1</t>
  </si>
  <si>
    <t>UREIA_TP1</t>
  </si>
  <si>
    <t>Na_TP1</t>
  </si>
  <si>
    <t>K_TP1</t>
  </si>
  <si>
    <t>Mg _TP1</t>
  </si>
  <si>
    <t>Fosf_TP1</t>
  </si>
  <si>
    <t>Calcio_TP1</t>
  </si>
  <si>
    <t>Prot_T_TP1</t>
  </si>
  <si>
    <t>Albumina_TP1</t>
  </si>
  <si>
    <t>CK_TP1</t>
  </si>
  <si>
    <t>AST_TP1</t>
  </si>
  <si>
    <t>ALT_TP1</t>
  </si>
  <si>
    <t>BILIRUB_TP1</t>
  </si>
  <si>
    <t>FA_TP1</t>
  </si>
  <si>
    <t>LDH_TP1</t>
  </si>
  <si>
    <t>VM_TP1</t>
  </si>
  <si>
    <t>DIAS VM_TP1</t>
  </si>
  <si>
    <t>P_F_TP1</t>
  </si>
  <si>
    <t>PAs_TP1</t>
  </si>
  <si>
    <t>PAd_TP1</t>
  </si>
  <si>
    <t>PAm_TP1</t>
  </si>
  <si>
    <t>FC_TP1</t>
  </si>
  <si>
    <t>PVC_TP1</t>
  </si>
  <si>
    <t>BH_TP1</t>
  </si>
  <si>
    <t>DU_TP1</t>
  </si>
  <si>
    <t>Lact_TP1</t>
  </si>
  <si>
    <t>Scv_O2_TP1</t>
  </si>
  <si>
    <t>gap_CO2_TP1</t>
  </si>
  <si>
    <t>IC_BioR_TP1</t>
  </si>
  <si>
    <t>TFC_TP1</t>
  </si>
  <si>
    <t>SVV_TP1</t>
  </si>
  <si>
    <t>PPV_TP1</t>
  </si>
  <si>
    <t>IPVR_TP1</t>
  </si>
  <si>
    <t>ISVR_TP1</t>
  </si>
  <si>
    <t>pH_TP1</t>
  </si>
  <si>
    <t>pCO2_TP1</t>
  </si>
  <si>
    <t>pO2_TP1</t>
  </si>
  <si>
    <t>HCO3_TP1</t>
  </si>
  <si>
    <t>Nora_TP1</t>
  </si>
  <si>
    <t>2o_vasopressor_TP1</t>
  </si>
  <si>
    <t>INOTROP_TP1</t>
  </si>
  <si>
    <t>TROPONINA_TP1</t>
  </si>
  <si>
    <t>NTproBNP_TP1</t>
  </si>
  <si>
    <t>IVS_TP1</t>
  </si>
  <si>
    <t>LVPW_TP1</t>
  </si>
  <si>
    <t>LVEDD_TP1</t>
  </si>
  <si>
    <t>LVESD_TP1</t>
  </si>
  <si>
    <t>LVShF_TP1</t>
  </si>
  <si>
    <t>EF_Teich_TP1</t>
  </si>
  <si>
    <t>LVEF_TP1</t>
  </si>
  <si>
    <t>LVESV_TP1</t>
  </si>
  <si>
    <t>LVEDV_TP1</t>
  </si>
  <si>
    <t>LVSV_TP1</t>
  </si>
  <si>
    <t>GLS_VE_TP1</t>
  </si>
  <si>
    <t>GWI_TP1</t>
  </si>
  <si>
    <t>GWE_TP1</t>
  </si>
  <si>
    <t>FC_Eco_TP1</t>
  </si>
  <si>
    <t>CO_Simpson_TP1</t>
  </si>
  <si>
    <t>IC_Simpson_TP1</t>
  </si>
  <si>
    <t>LVOT_VTI_TP1</t>
  </si>
  <si>
    <t>ET_TP1</t>
  </si>
  <si>
    <t>SV_Dopp_TP1</t>
  </si>
  <si>
    <t>CO_Doppler_TP1</t>
  </si>
  <si>
    <t>IC_Doppler_TP1</t>
  </si>
  <si>
    <t>LV-FE_VTI_TP1</t>
  </si>
  <si>
    <t>LV-GLS_VTI_TP1</t>
  </si>
  <si>
    <t>S_TP1</t>
  </si>
  <si>
    <t>E_VE_TP1</t>
  </si>
  <si>
    <t>A_VE_TP1</t>
  </si>
  <si>
    <t>E/A_TP1</t>
  </si>
  <si>
    <t>TdesVE_TP1</t>
  </si>
  <si>
    <t>e_lat_TP1</t>
  </si>
  <si>
    <t>e_sep_TP1</t>
  </si>
  <si>
    <t>E/e_TP1</t>
  </si>
  <si>
    <t>LAV_max_TP1</t>
  </si>
  <si>
    <t>LAVi_TP1</t>
  </si>
  <si>
    <t>LAV_min_TP1</t>
  </si>
  <si>
    <t>LAV_preA_TP1</t>
  </si>
  <si>
    <t>LA_R_TP1</t>
  </si>
  <si>
    <t>LA_CD_TP1</t>
  </si>
  <si>
    <t>LA_CT_TP1</t>
  </si>
  <si>
    <t>IVRT_TP1</t>
  </si>
  <si>
    <t>IVRT'_TP1</t>
  </si>
  <si>
    <t>IVCT_TP1</t>
  </si>
  <si>
    <t>IVCT'_TP1</t>
  </si>
  <si>
    <t>pre_TE_TP1</t>
  </si>
  <si>
    <t>TE_TP1</t>
  </si>
  <si>
    <t>AV_DECOUP_TP1</t>
  </si>
  <si>
    <t>tNd_TP1</t>
  </si>
  <si>
    <t>End(Avg)_TP1</t>
  </si>
  <si>
    <t>Ea_TP1</t>
  </si>
  <si>
    <t>End(Est)_TP1</t>
  </si>
  <si>
    <t>Ees_TP1</t>
  </si>
  <si>
    <t>RV_GLS_TP1</t>
  </si>
  <si>
    <t>RA_R_TP1</t>
  </si>
  <si>
    <t>RA_CD_TP1</t>
  </si>
  <si>
    <t>RA_CT_TP1</t>
  </si>
  <si>
    <t>RA_V_TP1</t>
  </si>
  <si>
    <t>RA_Vi_TP1</t>
  </si>
  <si>
    <t>RV_FAC_TP1</t>
  </si>
  <si>
    <t>TAPSE_TP1</t>
  </si>
  <si>
    <t>S_VD_TP1</t>
  </si>
  <si>
    <t>E_VD_TP1</t>
  </si>
  <si>
    <t>A_VD_TP1</t>
  </si>
  <si>
    <t>E/A_VD_TP1</t>
  </si>
  <si>
    <t>e_VD_TP1</t>
  </si>
  <si>
    <t>E/e_VD_TP1</t>
  </si>
  <si>
    <t>RV_ActT_TP1</t>
  </si>
  <si>
    <t>VD_AD_TP1</t>
  </si>
  <si>
    <t>VTI_RVOT_TP1</t>
  </si>
  <si>
    <t>PSAP_TP1</t>
  </si>
  <si>
    <t>RV_coup_TP1</t>
  </si>
  <si>
    <t>RV_FAC/VTI_TP1</t>
  </si>
  <si>
    <t>RV_GLS/VTI_TP1</t>
  </si>
  <si>
    <t>VCImax_TP1</t>
  </si>
  <si>
    <t>VCImin_TP1</t>
  </si>
  <si>
    <t>VCI_%_TP1</t>
  </si>
  <si>
    <t>PVmax_TP1</t>
  </si>
  <si>
    <t>PVmin_TP1</t>
  </si>
  <si>
    <t>PVP_TP1</t>
  </si>
  <si>
    <t>VSH_S&gt;D_TP1</t>
  </si>
  <si>
    <t>VSH_S&lt;D_TP1</t>
  </si>
  <si>
    <t>VSH_invS_TP1</t>
  </si>
  <si>
    <t>Vporta _Continuo_TP1</t>
  </si>
  <si>
    <t>Vporta_pulsátil ligeiro_TP1</t>
  </si>
  <si>
    <t>Vporta_pulsátil grave_TP1</t>
  </si>
  <si>
    <t>Vrenais_CONTINUO_TP1</t>
  </si>
  <si>
    <t>Vrenais S&gt;D_TP1</t>
  </si>
  <si>
    <t>Vrenais S&lt;D_TP1</t>
  </si>
  <si>
    <t>Vrenais_MONOFÁSICO_TP1</t>
  </si>
  <si>
    <t>ARenais_Vmax_TP1</t>
  </si>
  <si>
    <t>Arenais_Vmin_TP1</t>
  </si>
  <si>
    <t>Indice_resistencia_TP1</t>
  </si>
  <si>
    <t>Vrenais_padrao&lt;0,7_TP1</t>
  </si>
  <si>
    <r>
      <t>Vrenais_padrão</t>
    </r>
    <r>
      <rPr>
        <b/>
        <sz val="11"/>
        <color theme="1"/>
        <rFont val="Calibri"/>
        <family val="2"/>
      </rPr>
      <t>≥</t>
    </r>
    <r>
      <rPr>
        <b/>
        <sz val="11"/>
        <color theme="1"/>
        <rFont val="Calibri"/>
        <family val="2"/>
        <scheme val="minor"/>
      </rPr>
      <t>0,8_TP1</t>
    </r>
  </si>
  <si>
    <t>FIM_TP1</t>
  </si>
  <si>
    <t>FIM_TP2</t>
  </si>
  <si>
    <t>FIM_TP3</t>
  </si>
  <si>
    <t>FIM_TP4</t>
  </si>
  <si>
    <t>DATA_AVALIACAO_TP2</t>
  </si>
  <si>
    <t>BSAv</t>
  </si>
  <si>
    <t>DIA_TP2</t>
  </si>
  <si>
    <t>LINFOCITOS_TP2</t>
  </si>
  <si>
    <t>LEUCOCITOS_TP2</t>
  </si>
  <si>
    <t>PCR_TP2</t>
  </si>
  <si>
    <t>PCT_TP2</t>
  </si>
  <si>
    <t>SARS_CoV_2_TP2</t>
  </si>
  <si>
    <t>Microbiologia_+_TP2</t>
  </si>
  <si>
    <t>Agente_TP2</t>
  </si>
  <si>
    <t>VS_TP2</t>
  </si>
  <si>
    <t>FERRITINA_TP2</t>
  </si>
  <si>
    <t>Ac_HIV_1_TP2</t>
  </si>
  <si>
    <t>Hb_TP2</t>
  </si>
  <si>
    <t>INR_TP2</t>
  </si>
  <si>
    <t>aPTT_TP2</t>
  </si>
  <si>
    <t>CD4_CD8_TP2</t>
  </si>
  <si>
    <t>DDIMEROS_TP2</t>
  </si>
  <si>
    <t>FIBRINOGENEO_TP2</t>
  </si>
  <si>
    <t>PLAQUETAS_TP2</t>
  </si>
  <si>
    <t>LRA_TP2</t>
  </si>
  <si>
    <t>TSR_TP2</t>
  </si>
  <si>
    <r>
      <t>CREAT</t>
    </r>
    <r>
      <rPr>
        <b/>
        <strike/>
        <sz val="11"/>
        <color theme="1"/>
        <rFont val="Calibri"/>
        <family val="2"/>
        <scheme val="minor"/>
      </rPr>
      <t>_TP2</t>
    </r>
  </si>
  <si>
    <t>UREIA_TP2</t>
  </si>
  <si>
    <t>Na_TP2</t>
  </si>
  <si>
    <t>K_TP2</t>
  </si>
  <si>
    <t>Mg _TP2</t>
  </si>
  <si>
    <t>Fosf_TP2</t>
  </si>
  <si>
    <t>Calcio_TP2</t>
  </si>
  <si>
    <t>Prot_T_TP2</t>
  </si>
  <si>
    <t>Albumina_TP2</t>
  </si>
  <si>
    <t>CK_TP2</t>
  </si>
  <si>
    <t>AST_TP2</t>
  </si>
  <si>
    <t>ALT_TP2</t>
  </si>
  <si>
    <t>BILIRUB_TP2</t>
  </si>
  <si>
    <t>LDH_TP2</t>
  </si>
  <si>
    <t>VM_TP2</t>
  </si>
  <si>
    <t>DIAS VM_TP2</t>
  </si>
  <si>
    <t>P_F_TP2</t>
  </si>
  <si>
    <t>PAs_TP2</t>
  </si>
  <si>
    <t>PAd_TP2</t>
  </si>
  <si>
    <t>PAm_TP2</t>
  </si>
  <si>
    <t>FC_TP2</t>
  </si>
  <si>
    <t>PVC_TP2</t>
  </si>
  <si>
    <t>BH_TP2</t>
  </si>
  <si>
    <t>DU_TP2</t>
  </si>
  <si>
    <t>Lact_TP2</t>
  </si>
  <si>
    <t>Scv_O2_TP2</t>
  </si>
  <si>
    <t>gap_CO2_TP2</t>
  </si>
  <si>
    <t>IC_BioR_TP2</t>
  </si>
  <si>
    <r>
      <t>Svi_BioR</t>
    </r>
    <r>
      <rPr>
        <b/>
        <strike/>
        <sz val="11"/>
        <color theme="1"/>
        <rFont val="Calibri"/>
        <family val="2"/>
        <scheme val="minor"/>
      </rPr>
      <t>_TP2</t>
    </r>
  </si>
  <si>
    <t>TFC_TP2</t>
  </si>
  <si>
    <t>SVV_TP2</t>
  </si>
  <si>
    <t>PPV_TP2</t>
  </si>
  <si>
    <t>IPVR_TP2</t>
  </si>
  <si>
    <t>ISVR_TP2</t>
  </si>
  <si>
    <t>pH_TP2</t>
  </si>
  <si>
    <t>pCO2_TP2</t>
  </si>
  <si>
    <t>pO2_TP2</t>
  </si>
  <si>
    <t>HCO3_TP2</t>
  </si>
  <si>
    <t>Nora_TP2</t>
  </si>
  <si>
    <t>2o_vasopressor_TP2</t>
  </si>
  <si>
    <t>INOTROP_TP2</t>
  </si>
  <si>
    <t>TROPONINA_TP2</t>
  </si>
  <si>
    <t>NTproBNP_TP2</t>
  </si>
  <si>
    <t>IVS_TP2</t>
  </si>
  <si>
    <t>LVPW_TP2</t>
  </si>
  <si>
    <t>LVEDD_TP2</t>
  </si>
  <si>
    <t>LVESD_TP2</t>
  </si>
  <si>
    <t>LVShF_TP2</t>
  </si>
  <si>
    <t>EF_Teich_TP2</t>
  </si>
  <si>
    <t>LVEF_TP2</t>
  </si>
  <si>
    <t>LVESV_TP2</t>
  </si>
  <si>
    <t>LVEDV_TP2</t>
  </si>
  <si>
    <t>LVSV_TP2</t>
  </si>
  <si>
    <t>GLS_VE_TP2</t>
  </si>
  <si>
    <t>GWI_TP2</t>
  </si>
  <si>
    <t>GWE_TP2</t>
  </si>
  <si>
    <t>HR_Eco_TP2</t>
  </si>
  <si>
    <t>CO_Simpson_TP2</t>
  </si>
  <si>
    <t>IC_Simpson_TP2</t>
  </si>
  <si>
    <t>LVOT_VTI_TP2</t>
  </si>
  <si>
    <t>ET_TP2</t>
  </si>
  <si>
    <t>SV_Dopp_TP2</t>
  </si>
  <si>
    <t>CO_Doppler_TP2</t>
  </si>
  <si>
    <t>IC_Doppler_TP2</t>
  </si>
  <si>
    <t>LV-FE_VTI_TP2</t>
  </si>
  <si>
    <t>LV-GLS_VTI_TP2</t>
  </si>
  <si>
    <t>S_TP2</t>
  </si>
  <si>
    <t>E_VE_TP2</t>
  </si>
  <si>
    <t>A_VE_TP2</t>
  </si>
  <si>
    <t>E/A_TP2</t>
  </si>
  <si>
    <t>TdesVE_TP2</t>
  </si>
  <si>
    <t>e_lat_TP2</t>
  </si>
  <si>
    <t>e_sep_TP2</t>
  </si>
  <si>
    <t>E/e_TP2</t>
  </si>
  <si>
    <t>LAV_max_TP2</t>
  </si>
  <si>
    <t>LAVi_TP2</t>
  </si>
  <si>
    <t>LAV_min_TP2</t>
  </si>
  <si>
    <t>LAV_preA_TP2</t>
  </si>
  <si>
    <t>LA_R_TP2</t>
  </si>
  <si>
    <t>LA_CD_TP2</t>
  </si>
  <si>
    <t>LA_CT_TP2</t>
  </si>
  <si>
    <t>IVRT_TP2</t>
  </si>
  <si>
    <t>IVRT'_TP2</t>
  </si>
  <si>
    <t>IVCT_TP2</t>
  </si>
  <si>
    <t>IVCT'_TP2</t>
  </si>
  <si>
    <t>pre_TE_TP2</t>
  </si>
  <si>
    <t>TE_TP2</t>
  </si>
  <si>
    <t>AV_DECOUP_TP2</t>
  </si>
  <si>
    <t>tNd_TP2</t>
  </si>
  <si>
    <t>End(Avg)_TP2</t>
  </si>
  <si>
    <t>Ea_TP2</t>
  </si>
  <si>
    <t>End(Est)_TP2</t>
  </si>
  <si>
    <t>Ees_TP2</t>
  </si>
  <si>
    <t>RV_GLS_TP2</t>
  </si>
  <si>
    <t>RA_R_TP2</t>
  </si>
  <si>
    <t>RA_CD_TP2</t>
  </si>
  <si>
    <t>RA_CT_TP2</t>
  </si>
  <si>
    <t>RA_V_TP2</t>
  </si>
  <si>
    <t>RA_Vi_TP2</t>
  </si>
  <si>
    <t>RV_FAC_TP2</t>
  </si>
  <si>
    <t>TAPSE_TP2</t>
  </si>
  <si>
    <t>S_VD_TP2</t>
  </si>
  <si>
    <t>E_VD_TP2</t>
  </si>
  <si>
    <t>A_VD_TP2</t>
  </si>
  <si>
    <t>E/A_VD_TP2</t>
  </si>
  <si>
    <t>e_VD_TP2</t>
  </si>
  <si>
    <t>E/e_VD_TP2</t>
  </si>
  <si>
    <t>RV_ActT_TP2</t>
  </si>
  <si>
    <t>VD_AD_TP2</t>
  </si>
  <si>
    <t>VTI_RVOT_TP2</t>
  </si>
  <si>
    <t>PSAP_TP2</t>
  </si>
  <si>
    <t>RV_coup_TP2</t>
  </si>
  <si>
    <t>RV_FAC/VTI_TP2</t>
  </si>
  <si>
    <t>RV_GLS/VTI_TP2</t>
  </si>
  <si>
    <t>VCImax_TP2</t>
  </si>
  <si>
    <t>VCImin_TP2</t>
  </si>
  <si>
    <t>VCI_%_TP2</t>
  </si>
  <si>
    <t>PVmax_TP2</t>
  </si>
  <si>
    <t>PVmin_TP2</t>
  </si>
  <si>
    <t>PVP_TP2</t>
  </si>
  <si>
    <t>VSH_S&gt;D_TP2</t>
  </si>
  <si>
    <t>VSH_S&lt;D_TP2</t>
  </si>
  <si>
    <t>VSH_invS_TP2</t>
  </si>
  <si>
    <t>Vporta _Continuo_TP2</t>
  </si>
  <si>
    <t>Vporta_pulsátil ligeiro_TP2</t>
  </si>
  <si>
    <t>Vporta_pulsátil grave_TP2</t>
  </si>
  <si>
    <t>Vrenais_CONTINUO_TP2</t>
  </si>
  <si>
    <t>Vrenais S&gt;D_TP2</t>
  </si>
  <si>
    <t>Vrenais S&lt;D_TP2</t>
  </si>
  <si>
    <t>Vrenais_MONOFÁSICO_TP2</t>
  </si>
  <si>
    <t>ARenais_Vmax_TP2</t>
  </si>
  <si>
    <t>Arenais_Vmin_TP2</t>
  </si>
  <si>
    <t>Indice_resistencia_TP2</t>
  </si>
  <si>
    <t>Vrenais_padrao&lt;0,7_TP2</t>
  </si>
  <si>
    <r>
      <t>Vrenais_padrão</t>
    </r>
    <r>
      <rPr>
        <b/>
        <sz val="11"/>
        <color theme="1"/>
        <rFont val="Calibri"/>
        <family val="2"/>
      </rPr>
      <t>≥</t>
    </r>
    <r>
      <rPr>
        <b/>
        <sz val="11"/>
        <color theme="1"/>
        <rFont val="Calibri"/>
        <family val="2"/>
        <scheme val="minor"/>
      </rPr>
      <t>0,8</t>
    </r>
    <r>
      <rPr>
        <b/>
        <strike/>
        <sz val="11"/>
        <color theme="1"/>
        <rFont val="Calibri"/>
        <family val="2"/>
        <scheme val="minor"/>
      </rPr>
      <t>_TP2</t>
    </r>
  </si>
  <si>
    <t>DATA_AVALIACAO_TP3</t>
  </si>
  <si>
    <t>BSA_TP3</t>
  </si>
  <si>
    <t>DIA_TP3</t>
  </si>
  <si>
    <t>LINFOCITOS_TP3</t>
  </si>
  <si>
    <t>LEUCOCITOS_TP3</t>
  </si>
  <si>
    <t>PCR_TP3</t>
  </si>
  <si>
    <t>PCT_TP3</t>
  </si>
  <si>
    <t>SARS_CoV_2_TP3</t>
  </si>
  <si>
    <t>Microbiologia_+_TP3</t>
  </si>
  <si>
    <t>Agente_TP3</t>
  </si>
  <si>
    <t>VS_TP3</t>
  </si>
  <si>
    <t>FERRITINA_TP3</t>
  </si>
  <si>
    <t>Ac_HIV_1_TP3</t>
  </si>
  <si>
    <t>Hb_TP3</t>
  </si>
  <si>
    <t>INR_TP3</t>
  </si>
  <si>
    <t>aPTT_TP3</t>
  </si>
  <si>
    <t>CD4_CD8_TP3</t>
  </si>
  <si>
    <t>DDIMEROS_TP3</t>
  </si>
  <si>
    <t>FIBRINOGENEO_TP3</t>
  </si>
  <si>
    <t>PLAQUETAS_TP3</t>
  </si>
  <si>
    <t>LRA_TP3</t>
  </si>
  <si>
    <t>TSR_TP3</t>
  </si>
  <si>
    <t>CREAT_TP3</t>
  </si>
  <si>
    <t>UREIA_TP3</t>
  </si>
  <si>
    <t>Na_TP3</t>
  </si>
  <si>
    <t>K_TP3</t>
  </si>
  <si>
    <t>Mg _TP3</t>
  </si>
  <si>
    <t>Fosf_TP3</t>
  </si>
  <si>
    <t>Calcio_TP3</t>
  </si>
  <si>
    <t>Prot_T_TP3</t>
  </si>
  <si>
    <t>Albumina_TP3</t>
  </si>
  <si>
    <t>CK_TP3</t>
  </si>
  <si>
    <t>AST_TP3</t>
  </si>
  <si>
    <t>ALT_TP3</t>
  </si>
  <si>
    <t>BILIRUB_TP3</t>
  </si>
  <si>
    <t>FA_TP3</t>
  </si>
  <si>
    <t>LDH_TP3</t>
  </si>
  <si>
    <t>VM_TP3</t>
  </si>
  <si>
    <r>
      <t>DIAS VM</t>
    </r>
    <r>
      <rPr>
        <b/>
        <strike/>
        <sz val="11"/>
        <color theme="1"/>
        <rFont val="Calibri"/>
        <family val="2"/>
        <scheme val="minor"/>
      </rPr>
      <t>_TP3</t>
    </r>
  </si>
  <si>
    <t>P_F_TP3</t>
  </si>
  <si>
    <t>PAs_TP3</t>
  </si>
  <si>
    <t>PAd_TP3</t>
  </si>
  <si>
    <t>PAm_TP3</t>
  </si>
  <si>
    <t>FC_TP3</t>
  </si>
  <si>
    <t>PVC_TP3</t>
  </si>
  <si>
    <t>BH_TP3</t>
  </si>
  <si>
    <t>DU_TP3</t>
  </si>
  <si>
    <t>Lact_TP3</t>
  </si>
  <si>
    <t>Scv_O2_TP3</t>
  </si>
  <si>
    <t>gap_CO2_TP3</t>
  </si>
  <si>
    <t>IC_BioR_TP3</t>
  </si>
  <si>
    <t>Svi_BioR_TP3</t>
  </si>
  <si>
    <t>TFC_TP3</t>
  </si>
  <si>
    <t>SVV_TP3</t>
  </si>
  <si>
    <t>PPV_TP3</t>
  </si>
  <si>
    <t>IPVR_TP3</t>
  </si>
  <si>
    <t>ISVR_TP3</t>
  </si>
  <si>
    <t>pH_TP3</t>
  </si>
  <si>
    <t>pCO2_TP3</t>
  </si>
  <si>
    <t>pO2_TP3</t>
  </si>
  <si>
    <t>HCO3_TP3</t>
  </si>
  <si>
    <t>Nora_TP3</t>
  </si>
  <si>
    <t>2o_vasopressor_TP3</t>
  </si>
  <si>
    <t>INOTROP_TP3</t>
  </si>
  <si>
    <t>TROPONINA_TP3</t>
  </si>
  <si>
    <t>NTproBNP_TP3</t>
  </si>
  <si>
    <t>IVS_TP3</t>
  </si>
  <si>
    <t>LVPW_TP3</t>
  </si>
  <si>
    <t>LVEDD_TP3</t>
  </si>
  <si>
    <t>LVESD_TP3</t>
  </si>
  <si>
    <t>LVShF_TP3</t>
  </si>
  <si>
    <t>EF_Teich_TP3</t>
  </si>
  <si>
    <t>LVEF_TP3</t>
  </si>
  <si>
    <t>LVESV_TP3</t>
  </si>
  <si>
    <t>LVEDV_TP3</t>
  </si>
  <si>
    <t>LVSV_TP3</t>
  </si>
  <si>
    <t>GLS_VE_TP3</t>
  </si>
  <si>
    <t>GWI_TP3</t>
  </si>
  <si>
    <t>GWE_TP3</t>
  </si>
  <si>
    <t>HR_TP3</t>
  </si>
  <si>
    <t>CO_Simpson__TP3</t>
  </si>
  <si>
    <t>IC_Simpson_TP3</t>
  </si>
  <si>
    <t>LVOT_VTI_TP3</t>
  </si>
  <si>
    <t>ET_TP3</t>
  </si>
  <si>
    <t>SV_Dopp_TP3</t>
  </si>
  <si>
    <t>CO_Doppler_TP3</t>
  </si>
  <si>
    <t>IC_Doppler_TP3</t>
  </si>
  <si>
    <t>LV-FE_VTI_TP3</t>
  </si>
  <si>
    <t>LV-GLS_VTI_TP3</t>
  </si>
  <si>
    <t>E_VE_TP3</t>
  </si>
  <si>
    <t>A_VE_TP3</t>
  </si>
  <si>
    <t>E/A_TP3</t>
  </si>
  <si>
    <t>TdesVE_TP3</t>
  </si>
  <si>
    <t>e_lat_TP3</t>
  </si>
  <si>
    <r>
      <t>e_sep</t>
    </r>
    <r>
      <rPr>
        <b/>
        <strike/>
        <sz val="11"/>
        <color theme="1"/>
        <rFont val="Calibri"/>
        <family val="2"/>
        <scheme val="minor"/>
      </rPr>
      <t>_TP3</t>
    </r>
  </si>
  <si>
    <t>E/e_TP3</t>
  </si>
  <si>
    <t>LAV_max_TP3</t>
  </si>
  <si>
    <t>LAVi_TP3</t>
  </si>
  <si>
    <t>LAV_min_TP3</t>
  </si>
  <si>
    <t>LAV_preA_TP3</t>
  </si>
  <si>
    <t>LA_R_TP3</t>
  </si>
  <si>
    <t>LA_CD_TP3</t>
  </si>
  <si>
    <t>LA_CT_TP3</t>
  </si>
  <si>
    <t>IVRT_TP3</t>
  </si>
  <si>
    <t>IVRT'_TP3</t>
  </si>
  <si>
    <t>IVCT_TP3</t>
  </si>
  <si>
    <t>IVCT'_TP3</t>
  </si>
  <si>
    <t>pre_TE_TP3</t>
  </si>
  <si>
    <t>TE_TP3</t>
  </si>
  <si>
    <t>AV_DECOUP_TP3</t>
  </si>
  <si>
    <t>tNd_TP3</t>
  </si>
  <si>
    <t>End(Avg)_TP3</t>
  </si>
  <si>
    <t>Ea_TP3</t>
  </si>
  <si>
    <t>End(Est)_TP3</t>
  </si>
  <si>
    <t>Ees_TP3</t>
  </si>
  <si>
    <r>
      <t>RV_GLS</t>
    </r>
    <r>
      <rPr>
        <b/>
        <strike/>
        <sz val="11"/>
        <color theme="1"/>
        <rFont val="Calibri"/>
        <family val="2"/>
        <scheme val="minor"/>
      </rPr>
      <t>_TP3</t>
    </r>
  </si>
  <si>
    <t>RA_R_TP3</t>
  </si>
  <si>
    <t>RA_CD_TP3</t>
  </si>
  <si>
    <t>RA_CT_TP3</t>
  </si>
  <si>
    <t>RA_V_TP3</t>
  </si>
  <si>
    <t>RA_Vi_TP3</t>
  </si>
  <si>
    <t>RV_FAC_TP3</t>
  </si>
  <si>
    <t>TAPSE_TP3</t>
  </si>
  <si>
    <t>S_VD_TP3</t>
  </si>
  <si>
    <t>E_VD_TP3</t>
  </si>
  <si>
    <t>A_VD_TP3</t>
  </si>
  <si>
    <t>E/A_VD_TP3</t>
  </si>
  <si>
    <t>e_VD_TP3</t>
  </si>
  <si>
    <t>E/e_VD_TP3</t>
  </si>
  <si>
    <t>RV_ActT_TP3</t>
  </si>
  <si>
    <t>VD_AD_TP3</t>
  </si>
  <si>
    <t>VTI_RVOT_TP3</t>
  </si>
  <si>
    <t>PSAP_TP3</t>
  </si>
  <si>
    <t>RV_coup_TP3</t>
  </si>
  <si>
    <t>RV_FAC/VTI_TP3</t>
  </si>
  <si>
    <t>RV_GLS/VTI_TP3</t>
  </si>
  <si>
    <t>VCImax_TP3</t>
  </si>
  <si>
    <t>VCImin_TP3</t>
  </si>
  <si>
    <t>VCI_%_TP3</t>
  </si>
  <si>
    <t>PVmax_TP3</t>
  </si>
  <si>
    <t>PVmin_TP3</t>
  </si>
  <si>
    <t>PVP_TP3</t>
  </si>
  <si>
    <t>VSH_S&gt;D_TP3</t>
  </si>
  <si>
    <t>VSH_S&lt;D_TP3</t>
  </si>
  <si>
    <t>VSH_invS_TP3</t>
  </si>
  <si>
    <t>Vporta _Continuo_TP3</t>
  </si>
  <si>
    <t>Vporta_pulsátil ligeiro_TP3</t>
  </si>
  <si>
    <t>Vporta_pulsátil grave_TP3</t>
  </si>
  <si>
    <t>Vrenais_CONTINUO_TP3</t>
  </si>
  <si>
    <t>Vrenais S&gt;D_TP3</t>
  </si>
  <si>
    <r>
      <t>Vrenais S&lt;D</t>
    </r>
    <r>
      <rPr>
        <b/>
        <strike/>
        <sz val="11"/>
        <color theme="1"/>
        <rFont val="Calibri"/>
        <family val="2"/>
        <scheme val="minor"/>
      </rPr>
      <t>_TP3</t>
    </r>
  </si>
  <si>
    <t>Vrenais_MONOFÁSICO_TP3</t>
  </si>
  <si>
    <t>ARenais_Vmax_TP3</t>
  </si>
  <si>
    <t>Arenais_Vmin_TP3</t>
  </si>
  <si>
    <t>Indice_resistencia_TP3</t>
  </si>
  <si>
    <t>Vrenais_padrao&lt;0,7_TP3</t>
  </si>
  <si>
    <r>
      <t>Vrenais_padrão</t>
    </r>
    <r>
      <rPr>
        <b/>
        <sz val="11"/>
        <color theme="1"/>
        <rFont val="Calibri"/>
        <family val="2"/>
      </rPr>
      <t>≥</t>
    </r>
    <r>
      <rPr>
        <b/>
        <sz val="11"/>
        <color theme="1"/>
        <rFont val="Calibri"/>
        <family val="2"/>
        <scheme val="minor"/>
      </rPr>
      <t>0,8_TP3</t>
    </r>
  </si>
  <si>
    <t>DATA_AVALIACAO_TP4</t>
  </si>
  <si>
    <t>BSA_TP4</t>
  </si>
  <si>
    <t>DIA_TP4</t>
  </si>
  <si>
    <t>LINFOCITOS_TP4</t>
  </si>
  <si>
    <t>LEUCOCITOS_TP4</t>
  </si>
  <si>
    <t>PCR_TP4</t>
  </si>
  <si>
    <t>PCT_TP4</t>
  </si>
  <si>
    <t>SARS_CoV_2_TP4</t>
  </si>
  <si>
    <t>Microbiologia_+_TP4</t>
  </si>
  <si>
    <t>Agente_TP4</t>
  </si>
  <si>
    <t>VS_TP4</t>
  </si>
  <si>
    <t>FERRITINA_TP4</t>
  </si>
  <si>
    <t>Ac_HIV_1_TP4</t>
  </si>
  <si>
    <t>Hb_TP4</t>
  </si>
  <si>
    <t>INR_TP4</t>
  </si>
  <si>
    <t>aPTT_TP4</t>
  </si>
  <si>
    <t>CD4_CD8_TP4</t>
  </si>
  <si>
    <t>DDIMEROS_TP4</t>
  </si>
  <si>
    <t>FIBRINOGENEO_TP4</t>
  </si>
  <si>
    <t>PLAQUETAS_TP4</t>
  </si>
  <si>
    <t>LRA_TP4</t>
  </si>
  <si>
    <t>TSR_TP4</t>
  </si>
  <si>
    <t>CREAT_TP4</t>
  </si>
  <si>
    <t>UREIA_TP4</t>
  </si>
  <si>
    <t>Na_TP4</t>
  </si>
  <si>
    <t>K_TP4</t>
  </si>
  <si>
    <t>Mg _TP4</t>
  </si>
  <si>
    <t>Fosf_TP4</t>
  </si>
  <si>
    <t>Calcio_TP4</t>
  </si>
  <si>
    <t>Prot_T_TP4</t>
  </si>
  <si>
    <t>Albumina_TP4</t>
  </si>
  <si>
    <t>CK_TP4</t>
  </si>
  <si>
    <t>AST_TP4</t>
  </si>
  <si>
    <t>ALT_TP4</t>
  </si>
  <si>
    <t>BILIRUB_TP4</t>
  </si>
  <si>
    <t>FA_TP4</t>
  </si>
  <si>
    <t>LDH_TP4</t>
  </si>
  <si>
    <t>VM_TP4</t>
  </si>
  <si>
    <t>DIAS VM_TP4</t>
  </si>
  <si>
    <t>P_F_TP4</t>
  </si>
  <si>
    <t>PAs_TP4</t>
  </si>
  <si>
    <t>PAd_TP4</t>
  </si>
  <si>
    <t>PAm_TP4</t>
  </si>
  <si>
    <t>FC_TP4</t>
  </si>
  <si>
    <t>PVC_TP4</t>
  </si>
  <si>
    <t>BH_TP4</t>
  </si>
  <si>
    <t>DU_TP4</t>
  </si>
  <si>
    <t>Lact_TP4</t>
  </si>
  <si>
    <t>Scv_O2_TP4</t>
  </si>
  <si>
    <t>gap_CO2_TP4</t>
  </si>
  <si>
    <t>IC_BioR_TP4</t>
  </si>
  <si>
    <t>Svi_BioR_TP4</t>
  </si>
  <si>
    <t>TFC_TP4</t>
  </si>
  <si>
    <t>SVV_TP4</t>
  </si>
  <si>
    <t>PPV_TP4</t>
  </si>
  <si>
    <t>IPVR_TP4</t>
  </si>
  <si>
    <t>ISVR_TP4</t>
  </si>
  <si>
    <t>pH_TP4</t>
  </si>
  <si>
    <t>pCO2_TP4</t>
  </si>
  <si>
    <t>pO2_TP4</t>
  </si>
  <si>
    <t>HCO3_TP4</t>
  </si>
  <si>
    <t>Nora_TP4</t>
  </si>
  <si>
    <t>2o_vasopressor_TP4</t>
  </si>
  <si>
    <t>INOTROP_TP4</t>
  </si>
  <si>
    <t>TROPONINA_TP4</t>
  </si>
  <si>
    <t>NTproBNP_TP4</t>
  </si>
  <si>
    <t>LVPW_TP4</t>
  </si>
  <si>
    <t>LVEDD_TP4</t>
  </si>
  <si>
    <t>LVESD_TP4</t>
  </si>
  <si>
    <t>LVShF_TP4</t>
  </si>
  <si>
    <t>EF_Teich_TP4</t>
  </si>
  <si>
    <t>LVEF_TP4</t>
  </si>
  <si>
    <t>LVESV_TP4</t>
  </si>
  <si>
    <t>LVEDV_TP4</t>
  </si>
  <si>
    <t>LVSV_TP4</t>
  </si>
  <si>
    <t>GLS_VE_TP4</t>
  </si>
  <si>
    <t>GWI_TP4</t>
  </si>
  <si>
    <t>GWE_TP4</t>
  </si>
  <si>
    <t>HR_TP4</t>
  </si>
  <si>
    <t>IC_Simpson_TP4</t>
  </si>
  <si>
    <t>LVOT_VTI_TP4</t>
  </si>
  <si>
    <t>SV_Dopp_TP4</t>
  </si>
  <si>
    <t>ET_TP4</t>
  </si>
  <si>
    <t>CO_Doppler_TP4</t>
  </si>
  <si>
    <t>IC_Doppler_TP4</t>
  </si>
  <si>
    <t>LV-FE_VTI_TP4</t>
  </si>
  <si>
    <t>LV-GLS_VTI_TP4</t>
  </si>
  <si>
    <t>S_TP4</t>
  </si>
  <si>
    <t>E_VE_TP4</t>
  </si>
  <si>
    <t>A_VE_TP4</t>
  </si>
  <si>
    <t>E/A_TP4</t>
  </si>
  <si>
    <t>TdesVE_TP4</t>
  </si>
  <si>
    <t>e_lat_TP4</t>
  </si>
  <si>
    <t>e_sep_TP4</t>
  </si>
  <si>
    <t>E/e_TP4</t>
  </si>
  <si>
    <t>LAV_max_TP4</t>
  </si>
  <si>
    <t>LAVi_TP4</t>
  </si>
  <si>
    <t>LAV_min_TP4</t>
  </si>
  <si>
    <t>LAV_preA_TP4</t>
  </si>
  <si>
    <t>LA_R_TP4</t>
  </si>
  <si>
    <t>LA_CD_TP4</t>
  </si>
  <si>
    <t>LA_CT_TP4</t>
  </si>
  <si>
    <t>IVRT_TP4</t>
  </si>
  <si>
    <t>IVRT'_TP4</t>
  </si>
  <si>
    <t>IVCT_TP4</t>
  </si>
  <si>
    <t>IVCT'_TP4</t>
  </si>
  <si>
    <t>pre_TE_TP4</t>
  </si>
  <si>
    <t>TE_TP4</t>
  </si>
  <si>
    <t>AV_DECOUP_TP4</t>
  </si>
  <si>
    <t>tNd_TP4</t>
  </si>
  <si>
    <t>End(Avg)_TP4</t>
  </si>
  <si>
    <t>Ea_TP4</t>
  </si>
  <si>
    <t>End(Est)_TP4</t>
  </si>
  <si>
    <t>Ees_TP4</t>
  </si>
  <si>
    <t>RV_GLS_TP4</t>
  </si>
  <si>
    <t>RA_R_TP4</t>
  </si>
  <si>
    <t>RA_CD_TP4</t>
  </si>
  <si>
    <t>RA_CT_TP4</t>
  </si>
  <si>
    <t>RA_V_TP4</t>
  </si>
  <si>
    <t>RA_Vi_TP4</t>
  </si>
  <si>
    <t>RV_FAC_TP4</t>
  </si>
  <si>
    <t>TAPSE_TP4</t>
  </si>
  <si>
    <t>S_VD_TP4</t>
  </si>
  <si>
    <t>E_VD_TP4</t>
  </si>
  <si>
    <t>A_VD_TP4</t>
  </si>
  <si>
    <t>E/A_VD_TP4</t>
  </si>
  <si>
    <t>e_VD_TP4</t>
  </si>
  <si>
    <t>E/e_VD_TP4</t>
  </si>
  <si>
    <t>RV_ActT_TP4</t>
  </si>
  <si>
    <t>VD_AD_TP4</t>
  </si>
  <si>
    <t>VTI_RVOT_TP4</t>
  </si>
  <si>
    <t>PSAP_TP4</t>
  </si>
  <si>
    <t>RV_coup_TP4</t>
  </si>
  <si>
    <t>RV_FAC/VTI_TP4</t>
  </si>
  <si>
    <t>RV_GLS/VTI_TP4</t>
  </si>
  <si>
    <t>VCImax_TP4</t>
  </si>
  <si>
    <t>VCImin_TP4</t>
  </si>
  <si>
    <t>VCI_%_TP4</t>
  </si>
  <si>
    <t>PVmax_TP4</t>
  </si>
  <si>
    <t>PVmin_TP4</t>
  </si>
  <si>
    <t>PVP_TP4</t>
  </si>
  <si>
    <t>VSH_S&gt;D_TP4</t>
  </si>
  <si>
    <t>VSH_S&lt;D_TP4</t>
  </si>
  <si>
    <t>VSH_invS_TP4</t>
  </si>
  <si>
    <t>Vporta _Continuo_TP4</t>
  </si>
  <si>
    <t>Vporta_pulsátil ligeiro_TP4</t>
  </si>
  <si>
    <r>
      <t>Vporta_pulsátil grave</t>
    </r>
    <r>
      <rPr>
        <b/>
        <strike/>
        <sz val="11"/>
        <color theme="1"/>
        <rFont val="Calibri"/>
        <family val="2"/>
        <scheme val="minor"/>
      </rPr>
      <t>_TP4</t>
    </r>
  </si>
  <si>
    <t>Vrenais_CONTINUO_TP4</t>
  </si>
  <si>
    <t>Vrenais S&gt;D_TP4</t>
  </si>
  <si>
    <t>Vrenais S&lt;D_TP4</t>
  </si>
  <si>
    <t>Vrenais_MONOFÁSICO_TP4</t>
  </si>
  <si>
    <t>ARenais_Vmax_TP4</t>
  </si>
  <si>
    <t>Arenais_Vmin_TP4</t>
  </si>
  <si>
    <t>Indice_resistencia_TP4</t>
  </si>
  <si>
    <t>Vrenais_padrao&lt;0,7_TP4</t>
  </si>
  <si>
    <r>
      <t>Vrenais_padrão</t>
    </r>
    <r>
      <rPr>
        <b/>
        <sz val="11"/>
        <color theme="1"/>
        <rFont val="Calibri"/>
        <family val="2"/>
      </rPr>
      <t>≥</t>
    </r>
    <r>
      <rPr>
        <b/>
        <sz val="11"/>
        <color theme="1"/>
        <rFont val="Calibri"/>
        <family val="2"/>
        <scheme val="minor"/>
      </rPr>
      <t>0,8_TP4</t>
    </r>
  </si>
  <si>
    <t>CO_Simpson_TP4</t>
  </si>
  <si>
    <t>IVS_TP4</t>
  </si>
  <si>
    <t>DISF_+_TP1</t>
  </si>
  <si>
    <t>RecovTime_TP1</t>
  </si>
  <si>
    <t>DysVE_TP1</t>
  </si>
  <si>
    <t>DysVE_S_TP1</t>
  </si>
  <si>
    <t>DysVE_S_FE_TP1</t>
  </si>
  <si>
    <t>DysVE_S_strain_TP1</t>
  </si>
  <si>
    <t>DysVE_D_TP1</t>
  </si>
  <si>
    <t>DysVE_D_classic_TP1</t>
  </si>
  <si>
    <t>DysVE_D_indeterminate_TP1</t>
  </si>
  <si>
    <t>DysVE_D_simplified_TP1</t>
  </si>
  <si>
    <t>DysVE_D_strain_TP1</t>
  </si>
  <si>
    <t>DysVD_TP1</t>
  </si>
  <si>
    <t>DysVD_S_TP1</t>
  </si>
  <si>
    <t>DysVD_S_TAPSE_TP1</t>
  </si>
  <si>
    <t>DysVD_S_strain_TP1</t>
  </si>
  <si>
    <t>DysVD_D_TP1</t>
  </si>
  <si>
    <t>DysVD_D_classic_TP1</t>
  </si>
  <si>
    <t>Dys_VD_D_strain_TP1</t>
  </si>
  <si>
    <t>Notas</t>
  </si>
  <si>
    <t>predição de DISF_+</t>
  </si>
  <si>
    <t>predição de Recov</t>
  </si>
  <si>
    <t>96 - DISF_+_TP1</t>
  </si>
  <si>
    <t>107 - DysVE_D_strain_TP1</t>
  </si>
  <si>
    <t>107 - DysVE_D_strain_TP1 vs 104 - DysVE_D_classic_TP1</t>
  </si>
  <si>
    <t>Recov_TP1</t>
  </si>
  <si>
    <t>97 - Recov_TP1 - 1 vs 0</t>
  </si>
  <si>
    <t>97 - Recov_TP1 - 1 vs 2</t>
  </si>
  <si>
    <t>97 - Recov_TP1 - 1 vs 3</t>
  </si>
  <si>
    <t>97 - Recov_TP1 - 1 vs 2 vs 3 vs 0</t>
  </si>
  <si>
    <t>99 - DysVE_TP1 vs 108 - DysVD_TP1</t>
  </si>
  <si>
    <t>99 - DysVE_TP1</t>
  </si>
  <si>
    <t>108 - DysVD_TP1</t>
  </si>
  <si>
    <t>103 - DysVE_D_TP1</t>
  </si>
  <si>
    <t>100 - DysVE_S_TP1</t>
  </si>
  <si>
    <t>101 - DysVE_S_FE_TP1 vs 102 - DysVE_S_strain_TP1</t>
  </si>
  <si>
    <t>110 - DysVD_S_TAPSE_TP1 vs 111 - DysVD_S_strain_TP1</t>
  </si>
  <si>
    <t>100 - DysVE_S_TP1 vs 103 - DysVE_D_TP1 vs 109 - DysVD_S_TP1</t>
  </si>
  <si>
    <t>102 - DysVE_S_strain_TP1 + 107 - DysVE_D_strain_TP1 + 111 - DysVD_S_strain_TP1 + 114 - Dys_VD_D_strain_TP1</t>
  </si>
  <si>
    <t>todos os doentes que são detetados por strain vs os que não são detetados por strain</t>
  </si>
  <si>
    <t>14 - OBITO_TP1</t>
  </si>
  <si>
    <t>80 - IC_BioR_TP1</t>
  </si>
  <si>
    <t>80 - IC_BioR_TP1 cut-off 2,2</t>
  </si>
  <si>
    <t>77 - Lact_TP1cut-off 2</t>
  </si>
  <si>
    <t>80 - IC_BioR_TP1 vs 130 - IC_Simpson_TP1 vs 135 - IC_Doppler_TP1</t>
  </si>
  <si>
    <t>SVi_BioR_TP1</t>
  </si>
  <si>
    <t>92 - 2o_vasopressor_TP1</t>
  </si>
  <si>
    <t>91 - Nora_TP1</t>
  </si>
  <si>
    <t>91 - Nora_TP1 cut-off 0.1, 0.15, 0.25, 0.5, 1</t>
  </si>
  <si>
    <t>94 - TROPONINA_TP1</t>
  </si>
  <si>
    <t>95 - NTproBNP_TP1</t>
  </si>
  <si>
    <t>136 - LV-FE_VTI_TP1</t>
  </si>
  <si>
    <t>137 - LV-GLS_VTI_TP1</t>
  </si>
  <si>
    <t>algum cut-off que se associe a 14 - OBITO_TP1 ou 96 - DISF_+_TP1</t>
  </si>
  <si>
    <t>159 - AV_DECOUP_TP1</t>
  </si>
  <si>
    <t>159 - AV_DECOUP_TP1 cut-off 0.8, 1, 1.2</t>
  </si>
  <si>
    <t>todas as variáveis em cada grupo</t>
  </si>
  <si>
    <t>algum cut-off que se associe a 91 - Nora_TP1 ou 92 - 2o_vasopressor_TP1 ou 99 - DysVE_TP1 ou 100 - DysVE_S_TP1 ou 71 - PAd_TP1 ou 117 - LVEDD_TP1 ou 118 - LVESD_TP1 ou 122 - LVESV_TP1 ou 123 - LVEDV_TP1</t>
  </si>
  <si>
    <t>183 - RV_coup_TP1</t>
  </si>
  <si>
    <t>184 - RV_FAC/VTI_TP1</t>
  </si>
  <si>
    <t>185 - RV_GLS/VTI_TP1</t>
  </si>
  <si>
    <t>Variáveis não modificáveis</t>
  </si>
  <si>
    <t>Variáveis que modificam ao longo dos timpoints</t>
  </si>
  <si>
    <r>
      <t>Vrenais_padrão</t>
    </r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0,8_TP1</t>
    </r>
  </si>
  <si>
    <t>encontrar melhor valor discriminativo</t>
  </si>
  <si>
    <t>se há relação entre o índice cardíaco medido de diferentes formas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</si>
</sst>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scheme val="minor"/>
    </font>
    <font>
      <sz val="11"/>
      <color rgb="FF444444"/>
      <name val="Calibri"/>
      <scheme val="minor"/>
    </font>
    <font>
      <sz val="11"/>
      <name val="Calibri"/>
      <family val="2"/>
      <charset val="1"/>
    </font>
    <font>
      <sz val="11"/>
      <color rgb="FF000000"/>
      <name val="Aptos Narrow"/>
      <charset val="1"/>
    </font>
    <font>
      <b/>
      <sz val="11"/>
      <color rgb="FF3F3F3F"/>
      <name val="Calibri"/>
      <family val="2"/>
      <scheme val="minor"/>
    </font>
    <font>
      <b/>
      <sz val="14"/>
      <color rgb="FF3F3F3F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4"/>
      <color rgb="FF3F3F3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trike/>
      <sz val="11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rgb="FFFFF2CC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theme="7" tint="0.7999816888943144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2" fillId="11" borderId="4" applyNumberFormat="0" applyAlignment="0" applyProtection="0"/>
  </cellStyleXfs>
  <cellXfs count="99">
    <xf numFmtId="0" fontId="0" fillId="0" borderId="0" xfId="0"/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5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4" fillId="6" borderId="0" xfId="0" applyFont="1" applyFill="1"/>
    <xf numFmtId="0" fontId="4" fillId="10" borderId="0" xfId="0" applyFont="1" applyFill="1"/>
    <xf numFmtId="0" fontId="4" fillId="5" borderId="0" xfId="0" applyFont="1" applyFill="1"/>
    <xf numFmtId="0" fontId="4" fillId="0" borderId="0" xfId="0" applyFont="1"/>
    <xf numFmtId="0" fontId="3" fillId="0" borderId="0" xfId="0" applyFont="1"/>
    <xf numFmtId="0" fontId="11" fillId="0" borderId="0" xfId="0" applyFont="1"/>
    <xf numFmtId="0" fontId="0" fillId="0" borderId="3" xfId="0" applyBorder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/>
    <xf numFmtId="0" fontId="8" fillId="0" borderId="0" xfId="0" applyFont="1"/>
    <xf numFmtId="0" fontId="9" fillId="0" borderId="0" xfId="0" applyFont="1"/>
    <xf numFmtId="14" fontId="0" fillId="0" borderId="3" xfId="0" applyNumberFormat="1" applyBorder="1" applyAlignment="1">
      <alignment horizontal="center"/>
    </xf>
    <xf numFmtId="0" fontId="6" fillId="0" borderId="3" xfId="0" applyFont="1" applyBorder="1" applyAlignment="1">
      <alignment vertical="center"/>
    </xf>
    <xf numFmtId="14" fontId="0" fillId="0" borderId="1" xfId="0" applyNumberFormat="1" applyBorder="1" applyAlignment="1">
      <alignment horizontal="center"/>
    </xf>
    <xf numFmtId="0" fontId="6" fillId="0" borderId="1" xfId="0" applyFont="1" applyBorder="1" applyAlignment="1">
      <alignment vertical="center"/>
    </xf>
    <xf numFmtId="0" fontId="0" fillId="0" borderId="1" xfId="0" applyBorder="1"/>
    <xf numFmtId="0" fontId="0" fillId="0" borderId="0" xfId="0" quotePrefix="1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quotePrefix="1"/>
    <xf numFmtId="14" fontId="0" fillId="0" borderId="0" xfId="0" applyNumberFormat="1"/>
    <xf numFmtId="0" fontId="8" fillId="0" borderId="1" xfId="0" applyFont="1" applyBorder="1"/>
    <xf numFmtId="14" fontId="6" fillId="0" borderId="1" xfId="0" applyNumberFormat="1" applyFont="1" applyBorder="1" applyAlignment="1">
      <alignment horizontal="center"/>
    </xf>
    <xf numFmtId="0" fontId="6" fillId="0" borderId="1" xfId="0" applyFont="1" applyBorder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2" xfId="0" applyNumberFormat="1" applyBorder="1" applyAlignment="1">
      <alignment horizontal="center"/>
    </xf>
    <xf numFmtId="0" fontId="6" fillId="0" borderId="2" xfId="0" applyFont="1" applyBorder="1" applyAlignment="1">
      <alignment vertical="center"/>
    </xf>
    <xf numFmtId="0" fontId="0" fillId="0" borderId="2" xfId="0" applyBorder="1"/>
    <xf numFmtId="0" fontId="6" fillId="0" borderId="2" xfId="0" applyFont="1" applyBorder="1" applyAlignment="1">
      <alignment horizontal="center"/>
    </xf>
    <xf numFmtId="14" fontId="10" fillId="0" borderId="0" xfId="0" applyNumberFormat="1" applyFont="1" applyAlignment="1">
      <alignment horizontal="center"/>
    </xf>
    <xf numFmtId="0" fontId="1" fillId="0" borderId="0" xfId="0" applyFont="1"/>
    <xf numFmtId="0" fontId="1" fillId="0" borderId="1" xfId="0" applyFont="1" applyBorder="1"/>
    <xf numFmtId="0" fontId="1" fillId="0" borderId="3" xfId="0" applyFont="1" applyBorder="1"/>
    <xf numFmtId="0" fontId="3" fillId="7" borderId="0" xfId="0" applyFont="1" applyFill="1"/>
    <xf numFmtId="0" fontId="3" fillId="7" borderId="0" xfId="0" applyFont="1" applyFill="1" applyAlignment="1">
      <alignment horizontal="center"/>
    </xf>
    <xf numFmtId="0" fontId="0" fillId="10" borderId="1" xfId="0" applyFill="1" applyBorder="1" applyAlignment="1">
      <alignment horizontal="center"/>
    </xf>
    <xf numFmtId="1" fontId="0" fillId="10" borderId="0" xfId="0" applyNumberFormat="1" applyFill="1" applyAlignment="1">
      <alignment horizontal="center"/>
    </xf>
    <xf numFmtId="0" fontId="0" fillId="10" borderId="2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10" borderId="0" xfId="0" applyFill="1"/>
    <xf numFmtId="0" fontId="13" fillId="12" borderId="5" xfId="1" applyFont="1" applyFill="1" applyBorder="1"/>
    <xf numFmtId="0" fontId="17" fillId="0" borderId="0" xfId="0" applyFont="1"/>
    <xf numFmtId="0" fontId="17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5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16" fillId="0" borderId="5" xfId="1" applyFont="1" applyFill="1" applyBorder="1" applyAlignment="1">
      <alignment horizontal="left"/>
    </xf>
    <xf numFmtId="0" fontId="9" fillId="0" borderId="3" xfId="0" applyFont="1" applyBorder="1"/>
    <xf numFmtId="0" fontId="6" fillId="0" borderId="0" xfId="0" applyFont="1"/>
    <xf numFmtId="0" fontId="4" fillId="7" borderId="0" xfId="0" applyFont="1" applyFill="1"/>
    <xf numFmtId="0" fontId="0" fillId="13" borderId="0" xfId="0" applyFill="1" applyAlignment="1">
      <alignment horizontal="center"/>
    </xf>
    <xf numFmtId="14" fontId="0" fillId="13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13" borderId="0" xfId="0" applyFill="1"/>
    <xf numFmtId="0" fontId="0" fillId="13" borderId="3" xfId="0" applyFill="1" applyBorder="1"/>
    <xf numFmtId="2" fontId="0" fillId="13" borderId="0" xfId="0" applyNumberFormat="1" applyFill="1" applyAlignment="1">
      <alignment horizontal="center"/>
    </xf>
    <xf numFmtId="0" fontId="0" fillId="13" borderId="3" xfId="0" applyFill="1" applyBorder="1" applyAlignment="1">
      <alignment horizontal="center"/>
    </xf>
    <xf numFmtId="0" fontId="6" fillId="13" borderId="0" xfId="0" applyFont="1" applyFill="1" applyAlignment="1">
      <alignment horizontal="center"/>
    </xf>
    <xf numFmtId="2" fontId="0" fillId="0" borderId="0" xfId="0" applyNumberFormat="1"/>
    <xf numFmtId="1" fontId="2" fillId="0" borderId="0" xfId="0" applyNumberFormat="1" applyFont="1"/>
    <xf numFmtId="1" fontId="0" fillId="0" borderId="0" xfId="0" applyNumberFormat="1"/>
    <xf numFmtId="0" fontId="4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0" fillId="7" borderId="0" xfId="0" applyFill="1" applyAlignment="1">
      <alignment horizontal="center"/>
    </xf>
    <xf numFmtId="0" fontId="16" fillId="12" borderId="5" xfId="1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</cellXfs>
  <cellStyles count="2">
    <cellStyle name="Normal" xfId="0" builtinId="0"/>
    <cellStyle name="Saída" xfId="1" builtinId="21"/>
  </cellStyles>
  <dxfs count="0"/>
  <tableStyles count="0" defaultTableStyle="TableStyleMedium2" defaultPivotStyle="PivotStyleLight16"/>
  <colors>
    <mruColors>
      <color rgb="FFF5B0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ilip\Dropbox\Investiga&#231;&#227;o\Vasopressina\Jo&#227;o%20Naves\Vasopressina%20para%20SPSS.xlsx" TargetMode="External"/><Relationship Id="rId1" Type="http://schemas.openxmlformats.org/officeDocument/2006/relationships/externalLinkPath" Target="/Users/filip/Dropbox/Investiga&#231;&#227;o/Vasopressina/Jo&#227;o%20Naves/Vasopressina%20para%20SPS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 grupos"/>
    </sheetNames>
    <sheetDataSet>
      <sheetData sheetId="0">
        <row r="2">
          <cell r="R2">
            <v>12</v>
          </cell>
          <cell r="X2">
            <v>0.02</v>
          </cell>
        </row>
      </sheetData>
    </sheetDataSet>
  </externalBook>
</externalLink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C45CA-E8F5-4576-975B-820133A1FC43}">
  <dimension ref="A1:GY457"/>
  <sheetViews>
    <sheetView zoomScale="99" zoomScaleNormal="70" workbookViewId="0">
      <pane xSplit="3" ySplit="2" topLeftCell="GL249" activePane="bottomRight" state="frozen"/>
      <selection pane="topRight" activeCell="E1" sqref="E1"/>
      <selection pane="bottomLeft" activeCell="A3" sqref="A3"/>
      <selection pane="bottomRight" activeCell="B254" sqref="B254"/>
    </sheetView>
  </sheetViews>
  <sheetFormatPr defaultRowHeight="14.5" x14ac:dyDescent="0.35"/>
  <cols>
    <col min="1" max="1" width="4" style="30" customWidth="1"/>
    <col min="2" max="2" width="10.54296875" style="30" bestFit="1" customWidth="1"/>
    <col min="3" max="3" width="18.7265625" style="2" bestFit="1" customWidth="1"/>
    <col min="4" max="4" width="17.54296875" style="2" bestFit="1" customWidth="1"/>
    <col min="5" max="5" width="6.1796875" style="4" bestFit="1" customWidth="1"/>
    <col min="6" max="7" width="5.26953125" style="4" bestFit="1" customWidth="1"/>
    <col min="8" max="8" width="3.81640625" style="4" bestFit="1" customWidth="1"/>
    <col min="9" max="9" width="4.81640625" style="4" bestFit="1" customWidth="1"/>
    <col min="10" max="10" width="4.453125" style="4" bestFit="1" customWidth="1"/>
    <col min="11" max="11" width="28.453125" style="2" bestFit="1" customWidth="1"/>
    <col min="12" max="12" width="18.7265625" style="2" bestFit="1" customWidth="1"/>
    <col min="13" max="13" width="13.54296875" style="2" bestFit="1" customWidth="1"/>
    <col min="14" max="14" width="19.1796875" style="2" bestFit="1" customWidth="1"/>
    <col min="15" max="15" width="15.1796875" style="4" bestFit="1" customWidth="1"/>
    <col min="16" max="16" width="10.54296875" style="4" bestFit="1" customWidth="1"/>
    <col min="17" max="17" width="25.08984375" style="4" customWidth="1"/>
    <col min="18" max="18" width="25.36328125" style="4" customWidth="1"/>
    <col min="19" max="19" width="10.54296875" style="4" customWidth="1"/>
    <col min="20" max="20" width="10.54296875" style="4" bestFit="1" customWidth="1"/>
    <col min="21" max="21" width="4.26953125" style="4" bestFit="1" customWidth="1"/>
    <col min="22" max="22" width="4.7265625" style="4" bestFit="1" customWidth="1"/>
    <col min="23" max="23" width="4.26953125" style="4" bestFit="1" customWidth="1"/>
    <col min="24" max="24" width="3.81640625" style="4" bestFit="1" customWidth="1"/>
    <col min="25" max="25" width="4.453125" style="4" bestFit="1" customWidth="1"/>
    <col min="26" max="26" width="5.7265625" style="4" bestFit="1" customWidth="1"/>
    <col min="27" max="27" width="4.26953125" style="4" bestFit="1" customWidth="1"/>
    <col min="28" max="28" width="10.26953125" style="4" bestFit="1" customWidth="1"/>
    <col min="29" max="29" width="7.7265625" style="4" bestFit="1" customWidth="1"/>
    <col min="30" max="30" width="6.54296875" style="4" bestFit="1" customWidth="1"/>
    <col min="31" max="31" width="9.453125" style="4" customWidth="1"/>
    <col min="32" max="32" width="9.26953125" style="4" bestFit="1" customWidth="1"/>
    <col min="33" max="33" width="10" style="4" bestFit="1" customWidth="1"/>
    <col min="34" max="34" width="10.7265625" style="4" bestFit="1" customWidth="1"/>
    <col min="35" max="35" width="11.453125" style="4" bestFit="1" customWidth="1"/>
    <col min="36" max="37" width="5.81640625" style="4" bestFit="1" customWidth="1"/>
    <col min="38" max="38" width="10.54296875" style="4" bestFit="1" customWidth="1"/>
    <col min="39" max="39" width="46.26953125" style="4" bestFit="1" customWidth="1"/>
    <col min="40" max="40" width="68.54296875" style="4" bestFit="1" customWidth="1"/>
    <col min="41" max="41" width="4.81640625" style="4" bestFit="1" customWidth="1"/>
    <col min="42" max="42" width="9.54296875" style="4" bestFit="1" customWidth="1"/>
    <col min="43" max="43" width="11.453125" style="4" bestFit="1" customWidth="1"/>
    <col min="44" max="44" width="4.81640625" style="4" bestFit="1" customWidth="1"/>
    <col min="45" max="45" width="6" style="4" bestFit="1" customWidth="1"/>
    <col min="46" max="46" width="5.453125" style="4" bestFit="1" customWidth="1"/>
    <col min="47" max="47" width="8.453125" style="29" bestFit="1" customWidth="1"/>
    <col min="48" max="48" width="10.1796875" style="4" bestFit="1" customWidth="1"/>
    <col min="49" max="49" width="13.81640625" style="4" bestFit="1" customWidth="1"/>
    <col min="50" max="50" width="10.7265625" style="4" bestFit="1" customWidth="1"/>
    <col min="51" max="51" width="3.81640625" style="4" bestFit="1" customWidth="1"/>
    <col min="52" max="52" width="4.81640625" style="4" bestFit="1" customWidth="1"/>
    <col min="53" max="53" width="6.26953125" style="4" bestFit="1" customWidth="1"/>
    <col min="54" max="54" width="6" style="4" bestFit="1" customWidth="1"/>
    <col min="55" max="55" width="4.453125" style="4" bestFit="1" customWidth="1"/>
    <col min="56" max="58" width="4.81640625" style="4" bestFit="1" customWidth="1"/>
    <col min="59" max="60" width="6.453125" style="4" bestFit="1" customWidth="1"/>
    <col min="61" max="61" width="9.81640625" style="4" bestFit="1" customWidth="1"/>
    <col min="62" max="62" width="4.81640625" style="4" bestFit="1" customWidth="1"/>
    <col min="63" max="63" width="5.81640625" style="4" bestFit="1" customWidth="1"/>
    <col min="64" max="64" width="4.81640625" style="4" bestFit="1" customWidth="1"/>
    <col min="65" max="65" width="7.453125" style="4" bestFit="1" customWidth="1"/>
    <col min="66" max="67" width="4.81640625" style="4" bestFit="1" customWidth="1"/>
    <col min="68" max="68" width="9.1796875" style="4" bestFit="1" customWidth="1"/>
    <col min="69" max="69" width="8.1796875" style="4" bestFit="1" customWidth="1"/>
    <col min="70" max="70" width="6.1796875" style="4" bestFit="1" customWidth="1"/>
    <col min="71" max="71" width="10.1796875" bestFit="1" customWidth="1"/>
    <col min="72" max="72" width="4.1796875" bestFit="1" customWidth="1"/>
    <col min="73" max="73" width="4.81640625" bestFit="1" customWidth="1"/>
    <col min="74" max="74" width="4.453125" bestFit="1" customWidth="1"/>
    <col min="75" max="75" width="4.1796875" bestFit="1" customWidth="1"/>
    <col min="76" max="76" width="5.54296875" bestFit="1" customWidth="1"/>
    <col min="77" max="78" width="4.81640625" bestFit="1" customWidth="1"/>
    <col min="79" max="79" width="5.81640625" bestFit="1" customWidth="1"/>
    <col min="80" max="80" width="7.453125" bestFit="1" customWidth="1"/>
    <col min="81" max="81" width="4.81640625" style="4" bestFit="1" customWidth="1"/>
    <col min="82" max="82" width="5.1796875" style="4" bestFit="1" customWidth="1"/>
    <col min="83" max="83" width="6.1796875" style="4" bestFit="1" customWidth="1"/>
    <col min="84" max="85" width="4.1796875" style="4" bestFit="1" customWidth="1"/>
    <col min="86" max="86" width="5.81640625" style="4" bestFit="1" customWidth="1"/>
    <col min="87" max="87" width="8.90625" style="4" customWidth="1"/>
    <col min="88" max="88" width="5.81640625" style="4" bestFit="1" customWidth="1"/>
    <col min="89" max="89" width="5.453125" style="4" bestFit="1" customWidth="1"/>
    <col min="90" max="90" width="5.81640625" style="4" bestFit="1" customWidth="1"/>
    <col min="91" max="91" width="5.54296875" style="4" bestFit="1" customWidth="1"/>
    <col min="92" max="92" width="5.81640625" style="4" bestFit="1" customWidth="1"/>
    <col min="93" max="93" width="13.453125" style="4" bestFit="1" customWidth="1"/>
    <col min="94" max="94" width="8.54296875" style="4" bestFit="1" customWidth="1"/>
    <col min="95" max="95" width="11.1796875" style="4" bestFit="1" customWidth="1"/>
    <col min="96" max="96" width="9.54296875" style="4" bestFit="1" customWidth="1"/>
    <col min="97" max="97" width="5.54296875" style="10" bestFit="1" customWidth="1"/>
    <col min="98" max="98" width="5.54296875" style="10" customWidth="1"/>
    <col min="99" max="99" width="11.7265625" style="10" customWidth="1"/>
    <col min="100" max="100" width="6.08984375" style="11" bestFit="1" customWidth="1"/>
    <col min="101" max="101" width="7.54296875" style="11" bestFit="1" customWidth="1"/>
    <col min="102" max="102" width="10" style="11" bestFit="1" customWidth="1"/>
    <col min="103" max="103" width="13" style="11" bestFit="1" customWidth="1"/>
    <col min="104" max="104" width="7.90625" style="11" bestFit="1" customWidth="1"/>
    <col min="105" max="105" width="13.81640625" style="11" bestFit="1" customWidth="1"/>
    <col min="106" max="106" width="20.7265625" style="11" bestFit="1" customWidth="1"/>
    <col min="107" max="107" width="16.7265625" style="11" bestFit="1" customWidth="1"/>
    <col min="108" max="108" width="13.36328125" style="11" bestFit="1" customWidth="1"/>
    <col min="109" max="109" width="6.36328125" style="11" bestFit="1" customWidth="1"/>
    <col min="110" max="110" width="7.81640625" style="11" bestFit="1" customWidth="1"/>
    <col min="111" max="111" width="13.6328125" style="11" bestFit="1" customWidth="1"/>
    <col min="112" max="112" width="13.26953125" style="11" bestFit="1" customWidth="1"/>
    <col min="113" max="113" width="8.1796875" style="11" bestFit="1" customWidth="1"/>
    <col min="114" max="114" width="14.08984375" style="11" bestFit="1" customWidth="1"/>
    <col min="115" max="115" width="14.26953125" style="11" bestFit="1" customWidth="1"/>
    <col min="116" max="116" width="3.453125" style="4" bestFit="1" customWidth="1"/>
    <col min="117" max="117" width="5.81640625" style="4" bestFit="1" customWidth="1"/>
    <col min="118" max="118" width="6.453125" style="4" bestFit="1" customWidth="1"/>
    <col min="119" max="119" width="6.1796875" style="4" bestFit="1" customWidth="1"/>
    <col min="120" max="120" width="5.81640625" style="4" bestFit="1" customWidth="1"/>
    <col min="121" max="121" width="7.54296875" style="4" bestFit="1" customWidth="1"/>
    <col min="122" max="122" width="4.81640625" style="11" bestFit="1" customWidth="1"/>
    <col min="123" max="123" width="6" style="4" bestFit="1" customWidth="1"/>
    <col min="124" max="124" width="6.453125" style="4" bestFit="1" customWidth="1"/>
    <col min="125" max="125" width="5" style="4" bestFit="1" customWidth="1"/>
    <col min="126" max="126" width="6.54296875" style="11" bestFit="1" customWidth="1"/>
    <col min="127" max="127" width="4.81640625" style="4" bestFit="1" customWidth="1"/>
    <col min="128" max="128" width="5" style="4" bestFit="1" customWidth="1"/>
    <col min="129" max="129" width="3.81640625" style="4" bestFit="1" customWidth="1"/>
    <col min="130" max="131" width="11.81640625" style="4" bestFit="1" customWidth="1"/>
    <col min="132" max="132" width="8.453125" style="4" bestFit="1" customWidth="1"/>
    <col min="133" max="133" width="3.81640625" style="4" bestFit="1" customWidth="1"/>
    <col min="134" max="134" width="8" style="4" bestFit="1" customWidth="1"/>
    <col min="135" max="136" width="11.81640625" style="4" bestFit="1" customWidth="1"/>
    <col min="137" max="138" width="11.81640625" style="4" customWidth="1"/>
    <col min="139" max="139" width="2.81640625" style="4" bestFit="1" customWidth="1"/>
    <col min="140" max="140" width="5.81640625" style="4" bestFit="1" customWidth="1"/>
    <col min="141" max="141" width="6.81640625" style="4" bestFit="1" customWidth="1"/>
    <col min="142" max="142" width="11.81640625" style="11" bestFit="1" customWidth="1"/>
    <col min="143" max="143" width="7" style="4" bestFit="1" customWidth="1"/>
    <col min="144" max="144" width="5" style="11" bestFit="1" customWidth="1"/>
    <col min="145" max="145" width="11.81640625" style="4" bestFit="1" customWidth="1"/>
    <col min="146" max="146" width="11.81640625" style="11" bestFit="1" customWidth="1"/>
    <col min="147" max="147" width="8.1796875" style="4" bestFit="1" customWidth="1"/>
    <col min="148" max="148" width="8.1796875" style="4" customWidth="1"/>
    <col min="149" max="149" width="7.7265625" style="4" bestFit="1" customWidth="1"/>
    <col min="150" max="150" width="8.54296875" style="4" bestFit="1" customWidth="1"/>
    <col min="151" max="151" width="5.81640625" style="11" bestFit="1" customWidth="1"/>
    <col min="152" max="152" width="5.7265625" style="4" bestFit="1" customWidth="1"/>
    <col min="153" max="153" width="5.453125" style="9" bestFit="1" customWidth="1"/>
    <col min="154" max="154" width="4.7265625" style="4" bestFit="1" customWidth="1"/>
    <col min="155" max="155" width="5.81640625" style="4" bestFit="1" customWidth="1"/>
    <col min="156" max="156" width="4.81640625" style="4" bestFit="1" customWidth="1"/>
    <col min="157" max="157" width="5.81640625" style="4" bestFit="1" customWidth="1"/>
    <col min="158" max="158" width="6.453125" style="4" bestFit="1" customWidth="1"/>
    <col min="159" max="159" width="5.81640625" style="4" bestFit="1" customWidth="1"/>
    <col min="160" max="160" width="11" style="9" bestFit="1" customWidth="1"/>
    <col min="161" max="165" width="11" style="9" customWidth="1"/>
    <col min="166" max="166" width="6.81640625" style="11" bestFit="1" customWidth="1"/>
    <col min="167" max="167" width="5.81640625" style="11" bestFit="1" customWidth="1"/>
    <col min="168" max="168" width="6" style="4" bestFit="1" customWidth="1"/>
    <col min="169" max="169" width="5.7265625" style="4" bestFit="1" customWidth="1"/>
    <col min="170" max="170" width="4.81640625" style="4" bestFit="1" customWidth="1"/>
    <col min="171" max="171" width="8" style="4" customWidth="1"/>
    <col min="172" max="172" width="6.81640625" style="11" bestFit="1" customWidth="1"/>
    <col min="173" max="173" width="6.1796875" style="11" bestFit="1" customWidth="1"/>
    <col min="174" max="176" width="5.81640625" style="4" bestFit="1" customWidth="1"/>
    <col min="177" max="177" width="7" style="11" customWidth="1"/>
    <col min="178" max="178" width="5.26953125" style="4" bestFit="1" customWidth="1"/>
    <col min="179" max="179" width="11.81640625" style="11" bestFit="1" customWidth="1"/>
    <col min="180" max="180" width="7.54296875" style="4" bestFit="1" customWidth="1"/>
    <col min="181" max="181" width="6.453125" style="4" bestFit="1" customWidth="1"/>
    <col min="182" max="182" width="8.7265625" bestFit="1" customWidth="1"/>
    <col min="183" max="183" width="5.81640625" style="11" bestFit="1" customWidth="1"/>
    <col min="184" max="186" width="11.6328125" style="4" customWidth="1"/>
    <col min="187" max="187" width="7.26953125" style="4" bestFit="1" customWidth="1"/>
    <col min="188" max="188" width="6.81640625" style="4" bestFit="1" customWidth="1"/>
    <col min="189" max="189" width="11.81640625" style="4" bestFit="1" customWidth="1"/>
    <col min="190" max="190" width="6.7265625" style="4" bestFit="1" customWidth="1"/>
    <col min="191" max="191" width="7.26953125" style="4" bestFit="1" customWidth="1"/>
    <col min="192" max="192" width="11.81640625" style="4" bestFit="1" customWidth="1"/>
    <col min="193" max="194" width="7.81640625" bestFit="1" customWidth="1"/>
    <col min="195" max="195" width="8.1796875" bestFit="1" customWidth="1"/>
    <col min="196" max="196" width="16.1796875" bestFit="1" customWidth="1"/>
    <col min="197" max="197" width="20.1796875" bestFit="1" customWidth="1"/>
    <col min="198" max="198" width="19.54296875" bestFit="1" customWidth="1"/>
    <col min="199" max="199" width="18.1796875" bestFit="1" customWidth="1"/>
    <col min="200" max="201" width="10.81640625" bestFit="1" customWidth="1"/>
    <col min="202" max="202" width="19.54296875" bestFit="1" customWidth="1"/>
    <col min="203" max="203" width="14" bestFit="1" customWidth="1"/>
    <col min="204" max="204" width="13.54296875" bestFit="1" customWidth="1"/>
    <col min="205" max="205" width="34" bestFit="1" customWidth="1"/>
    <col min="206" max="206" width="19" bestFit="1" customWidth="1"/>
    <col min="207" max="207" width="19.81640625" bestFit="1" customWidth="1"/>
  </cols>
  <sheetData>
    <row r="1" spans="1:207" s="21" customFormat="1" ht="15.5" x14ac:dyDescent="0.35">
      <c r="A1" s="94" t="s">
        <v>0</v>
      </c>
      <c r="B1" s="94"/>
      <c r="C1" s="94"/>
      <c r="D1" s="94"/>
      <c r="E1" s="94"/>
      <c r="F1" s="94"/>
      <c r="G1" s="12"/>
      <c r="H1" s="12"/>
      <c r="I1" s="12"/>
      <c r="J1" s="95" t="s">
        <v>1</v>
      </c>
      <c r="K1" s="95"/>
      <c r="L1" s="95"/>
      <c r="M1" s="95"/>
      <c r="N1" s="95"/>
      <c r="O1" s="95"/>
      <c r="P1" s="14"/>
      <c r="Q1" s="14"/>
      <c r="R1" s="14"/>
      <c r="S1" s="14"/>
      <c r="T1" s="96" t="s">
        <v>2</v>
      </c>
      <c r="U1" s="96"/>
      <c r="V1" s="96"/>
      <c r="W1" s="96"/>
      <c r="X1" s="96"/>
      <c r="Y1" s="96"/>
      <c r="Z1" s="96"/>
      <c r="AA1" s="96"/>
      <c r="AB1" s="96"/>
      <c r="AC1" s="13"/>
      <c r="AD1" s="13"/>
      <c r="AE1" s="13"/>
      <c r="AF1" s="13"/>
      <c r="AG1" s="13"/>
      <c r="AH1" s="97" t="s">
        <v>3</v>
      </c>
      <c r="AI1" s="97"/>
      <c r="AJ1" s="97"/>
      <c r="AK1" s="97"/>
      <c r="AL1" s="97"/>
      <c r="AM1" s="97"/>
      <c r="AN1" s="97"/>
      <c r="AO1" s="97"/>
      <c r="AP1" s="97"/>
      <c r="AQ1" s="97"/>
      <c r="AR1" s="97"/>
      <c r="AS1" s="97"/>
      <c r="AT1" s="97"/>
      <c r="AU1" s="97"/>
      <c r="AV1" s="97"/>
      <c r="AW1" s="97"/>
      <c r="AX1" s="97"/>
      <c r="AY1" s="98" t="s">
        <v>4</v>
      </c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3" t="s">
        <v>5</v>
      </c>
      <c r="BL1" s="93"/>
      <c r="BM1" s="93"/>
      <c r="BN1" s="93"/>
      <c r="BO1" s="93"/>
      <c r="BP1" s="18" t="s">
        <v>6</v>
      </c>
      <c r="BQ1" s="18"/>
      <c r="BR1" s="18"/>
      <c r="BS1" s="19" t="s">
        <v>7</v>
      </c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20" t="s">
        <v>8</v>
      </c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19"/>
      <c r="DS1" s="20"/>
      <c r="DT1" s="20"/>
      <c r="DU1" s="20"/>
      <c r="DV1" s="19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19"/>
      <c r="EM1" s="20"/>
      <c r="EN1" s="19"/>
      <c r="EO1" s="20"/>
      <c r="EP1" s="19"/>
      <c r="EQ1" s="20"/>
      <c r="ER1" s="20"/>
      <c r="ES1" s="20"/>
      <c r="ET1" s="20"/>
      <c r="EU1" s="19"/>
      <c r="EV1" s="20"/>
      <c r="EW1" s="20"/>
      <c r="EX1" s="20"/>
      <c r="EY1" s="20"/>
      <c r="EZ1" s="20"/>
      <c r="FA1" s="20"/>
      <c r="FB1" s="20"/>
      <c r="FC1" s="20"/>
      <c r="FJ1" s="19"/>
      <c r="FK1" s="19"/>
      <c r="FL1" s="20"/>
      <c r="FM1" s="20"/>
      <c r="FN1" s="20"/>
      <c r="FO1" s="20"/>
      <c r="FP1" s="19"/>
      <c r="FQ1" s="19"/>
      <c r="FR1" s="20"/>
      <c r="FS1" s="20"/>
      <c r="FT1" s="20"/>
      <c r="FU1" s="19"/>
      <c r="FV1" s="20"/>
      <c r="FW1" s="19"/>
      <c r="FX1" s="20"/>
      <c r="FY1" s="20"/>
      <c r="GA1" s="19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</row>
    <row r="2" spans="1:207" s="22" customFormat="1" ht="18.5" x14ac:dyDescent="0.45">
      <c r="A2" s="54" t="s">
        <v>466</v>
      </c>
      <c r="B2" s="54" t="s">
        <v>11</v>
      </c>
      <c r="C2" s="1" t="s">
        <v>471</v>
      </c>
      <c r="D2" s="1" t="s">
        <v>467</v>
      </c>
      <c r="E2" s="3" t="s">
        <v>14</v>
      </c>
      <c r="F2" s="3" t="s">
        <v>15</v>
      </c>
      <c r="G2" s="3" t="s">
        <v>16</v>
      </c>
      <c r="H2" s="3" t="s">
        <v>17</v>
      </c>
      <c r="I2" s="3" t="s">
        <v>18</v>
      </c>
      <c r="J2" s="3" t="s">
        <v>19</v>
      </c>
      <c r="K2" s="1" t="s">
        <v>472</v>
      </c>
      <c r="L2" s="1" t="s">
        <v>473</v>
      </c>
      <c r="M2" s="1" t="s">
        <v>468</v>
      </c>
      <c r="N2" s="1" t="s">
        <v>469</v>
      </c>
      <c r="O2" s="3" t="s">
        <v>474</v>
      </c>
      <c r="P2" s="3" t="s">
        <v>475</v>
      </c>
      <c r="Q2" s="3" t="s">
        <v>470</v>
      </c>
      <c r="R2" s="3" t="s">
        <v>476</v>
      </c>
      <c r="S2" s="3" t="s">
        <v>477</v>
      </c>
      <c r="T2" s="3" t="s">
        <v>26</v>
      </c>
      <c r="U2" s="3" t="s">
        <v>27</v>
      </c>
      <c r="V2" s="3" t="s">
        <v>28</v>
      </c>
      <c r="W2" s="3" t="s">
        <v>29</v>
      </c>
      <c r="X2" s="3" t="s">
        <v>30</v>
      </c>
      <c r="Y2" s="3" t="s">
        <v>31</v>
      </c>
      <c r="Z2" s="3" t="s">
        <v>32</v>
      </c>
      <c r="AA2" s="3" t="s">
        <v>33</v>
      </c>
      <c r="AB2" s="3" t="s">
        <v>34</v>
      </c>
      <c r="AC2" s="3" t="s">
        <v>35</v>
      </c>
      <c r="AD2" s="3" t="s">
        <v>478</v>
      </c>
      <c r="AE2" s="3" t="s">
        <v>479</v>
      </c>
      <c r="AF2" s="3" t="s">
        <v>480</v>
      </c>
      <c r="AG2" s="3" t="s">
        <v>481</v>
      </c>
      <c r="AH2" s="3" t="s">
        <v>40</v>
      </c>
      <c r="AI2" s="3" t="s">
        <v>41</v>
      </c>
      <c r="AJ2" s="3" t="s">
        <v>42</v>
      </c>
      <c r="AK2" s="3" t="s">
        <v>43</v>
      </c>
      <c r="AL2" s="3" t="s">
        <v>482</v>
      </c>
      <c r="AM2" s="3" t="s">
        <v>483</v>
      </c>
      <c r="AN2" s="3" t="s">
        <v>46</v>
      </c>
      <c r="AO2" s="3" t="s">
        <v>47</v>
      </c>
      <c r="AP2" s="3" t="s">
        <v>48</v>
      </c>
      <c r="AQ2" s="5" t="s">
        <v>484</v>
      </c>
      <c r="AR2" s="5" t="s">
        <v>50</v>
      </c>
      <c r="AS2" s="5" t="s">
        <v>51</v>
      </c>
      <c r="AT2" s="5" t="s">
        <v>52</v>
      </c>
      <c r="AU2" s="28" t="s">
        <v>485</v>
      </c>
      <c r="AV2" s="3" t="s">
        <v>54</v>
      </c>
      <c r="AW2" s="3" t="s">
        <v>55</v>
      </c>
      <c r="AX2" s="3" t="s">
        <v>56</v>
      </c>
      <c r="AY2" s="3" t="s">
        <v>57</v>
      </c>
      <c r="AZ2" s="3" t="s">
        <v>58</v>
      </c>
      <c r="BA2" s="3" t="s">
        <v>59</v>
      </c>
      <c r="BB2" s="3" t="s">
        <v>60</v>
      </c>
      <c r="BC2" s="5" t="s">
        <v>61</v>
      </c>
      <c r="BD2" s="5" t="s">
        <v>62</v>
      </c>
      <c r="BE2" s="5" t="s">
        <v>63</v>
      </c>
      <c r="BF2" s="5" t="s">
        <v>64</v>
      </c>
      <c r="BG2" s="5" t="s">
        <v>65</v>
      </c>
      <c r="BH2" s="5" t="s">
        <v>486</v>
      </c>
      <c r="BI2" s="5" t="s">
        <v>67</v>
      </c>
      <c r="BJ2" s="5" t="s">
        <v>68</v>
      </c>
      <c r="BK2" s="3" t="s">
        <v>69</v>
      </c>
      <c r="BL2" s="3" t="s">
        <v>17</v>
      </c>
      <c r="BM2" s="3" t="s">
        <v>70</v>
      </c>
      <c r="BN2" s="3" t="s">
        <v>71</v>
      </c>
      <c r="BO2" s="3" t="s">
        <v>72</v>
      </c>
      <c r="BP2" s="3" t="s">
        <v>73</v>
      </c>
      <c r="BQ2" s="3" t="s">
        <v>74</v>
      </c>
      <c r="BR2" s="3" t="s">
        <v>487</v>
      </c>
      <c r="BS2" s="22" t="s">
        <v>76</v>
      </c>
      <c r="BT2" s="22" t="s">
        <v>77</v>
      </c>
      <c r="BU2" s="22" t="s">
        <v>78</v>
      </c>
      <c r="BV2" s="22" t="s">
        <v>79</v>
      </c>
      <c r="BW2" s="22" t="s">
        <v>80</v>
      </c>
      <c r="BX2" s="22" t="s">
        <v>81</v>
      </c>
      <c r="BY2" s="22" t="s">
        <v>82</v>
      </c>
      <c r="BZ2" s="22" t="s">
        <v>83</v>
      </c>
      <c r="CA2" s="22" t="s">
        <v>488</v>
      </c>
      <c r="CB2" s="22" t="s">
        <v>489</v>
      </c>
      <c r="CC2" s="3" t="s">
        <v>86</v>
      </c>
      <c r="CD2" s="3" t="s">
        <v>87</v>
      </c>
      <c r="CE2" s="3" t="s">
        <v>88</v>
      </c>
      <c r="CF2" s="3" t="s">
        <v>89</v>
      </c>
      <c r="CG2" s="3" t="s">
        <v>90</v>
      </c>
      <c r="CH2" s="3" t="s">
        <v>279</v>
      </c>
      <c r="CI2" s="3" t="s">
        <v>91</v>
      </c>
      <c r="CJ2" s="3" t="s">
        <v>92</v>
      </c>
      <c r="CK2" s="3" t="s">
        <v>93</v>
      </c>
      <c r="CL2" s="3" t="s">
        <v>94</v>
      </c>
      <c r="CM2" s="3" t="s">
        <v>95</v>
      </c>
      <c r="CN2" s="3" t="s">
        <v>96</v>
      </c>
      <c r="CO2" s="3" t="s">
        <v>490</v>
      </c>
      <c r="CP2" s="3" t="s">
        <v>98</v>
      </c>
      <c r="CQ2" s="3" t="s">
        <v>99</v>
      </c>
      <c r="CR2" s="3" t="s">
        <v>100</v>
      </c>
      <c r="CS2" s="6" t="s">
        <v>491</v>
      </c>
      <c r="CT2" s="6" t="s">
        <v>260</v>
      </c>
      <c r="CU2" s="6" t="s">
        <v>261</v>
      </c>
      <c r="CV2" s="22" t="s">
        <v>248</v>
      </c>
      <c r="CW2" s="57" t="s">
        <v>492</v>
      </c>
      <c r="CX2" s="7" t="s">
        <v>493</v>
      </c>
      <c r="CY2" s="7" t="s">
        <v>494</v>
      </c>
      <c r="CZ2" s="58" t="s">
        <v>495</v>
      </c>
      <c r="DA2" s="7" t="s">
        <v>496</v>
      </c>
      <c r="DB2" s="7" t="s">
        <v>497</v>
      </c>
      <c r="DC2" s="7" t="s">
        <v>498</v>
      </c>
      <c r="DD2" s="7" t="s">
        <v>499</v>
      </c>
      <c r="DE2" s="3" t="s">
        <v>259</v>
      </c>
      <c r="DF2" s="58" t="s">
        <v>500</v>
      </c>
      <c r="DG2" s="7" t="s">
        <v>501</v>
      </c>
      <c r="DH2" s="7" t="s">
        <v>502</v>
      </c>
      <c r="DI2" s="58" t="s">
        <v>503</v>
      </c>
      <c r="DJ2" s="7" t="s">
        <v>504</v>
      </c>
      <c r="DK2" s="7" t="s">
        <v>505</v>
      </c>
      <c r="DL2" s="22" t="s">
        <v>102</v>
      </c>
      <c r="DM2" s="22" t="s">
        <v>103</v>
      </c>
      <c r="DN2" s="22" t="s">
        <v>104</v>
      </c>
      <c r="DO2" s="3" t="s">
        <v>105</v>
      </c>
      <c r="DP2" s="3" t="s">
        <v>106</v>
      </c>
      <c r="DQ2" s="22" t="s">
        <v>506</v>
      </c>
      <c r="DR2" s="7" t="s">
        <v>108</v>
      </c>
      <c r="DS2" s="3" t="s">
        <v>109</v>
      </c>
      <c r="DT2" s="3" t="s">
        <v>110</v>
      </c>
      <c r="DU2" s="3" t="s">
        <v>111</v>
      </c>
      <c r="DV2" s="7" t="s">
        <v>507</v>
      </c>
      <c r="DW2" s="3" t="s">
        <v>113</v>
      </c>
      <c r="DX2" s="3" t="s">
        <v>114</v>
      </c>
      <c r="DY2" s="3" t="s">
        <v>115</v>
      </c>
      <c r="DZ2" s="3" t="s">
        <v>116</v>
      </c>
      <c r="EA2" s="3" t="s">
        <v>86</v>
      </c>
      <c r="EB2" s="3" t="s">
        <v>508</v>
      </c>
      <c r="EC2" s="22" t="s">
        <v>118</v>
      </c>
      <c r="ED2" s="22" t="s">
        <v>509</v>
      </c>
      <c r="EE2" s="3" t="s">
        <v>116</v>
      </c>
      <c r="EF2" s="3" t="s">
        <v>86</v>
      </c>
      <c r="EG2" s="3" t="s">
        <v>510</v>
      </c>
      <c r="EH2" s="3" t="s">
        <v>511</v>
      </c>
      <c r="EI2" s="3" t="s">
        <v>513</v>
      </c>
      <c r="EJ2" s="3" t="s">
        <v>512</v>
      </c>
      <c r="EK2" s="3" t="s">
        <v>514</v>
      </c>
      <c r="EL2" s="7" t="s">
        <v>123</v>
      </c>
      <c r="EM2" s="3" t="s">
        <v>124</v>
      </c>
      <c r="EN2" s="7" t="s">
        <v>515</v>
      </c>
      <c r="EO2" s="3" t="s">
        <v>516</v>
      </c>
      <c r="EP2" s="7" t="s">
        <v>517</v>
      </c>
      <c r="EQ2" s="3" t="s">
        <v>518</v>
      </c>
      <c r="ER2" s="3" t="s">
        <v>275</v>
      </c>
      <c r="ES2" s="3" t="s">
        <v>519</v>
      </c>
      <c r="ET2" s="3" t="s">
        <v>520</v>
      </c>
      <c r="EU2" s="7" t="s">
        <v>521</v>
      </c>
      <c r="EV2" s="3" t="s">
        <v>522</v>
      </c>
      <c r="EW2" s="8" t="s">
        <v>523</v>
      </c>
      <c r="EX2" s="3" t="s">
        <v>134</v>
      </c>
      <c r="EY2" s="3" t="s">
        <v>135</v>
      </c>
      <c r="EZ2" s="3" t="s">
        <v>136</v>
      </c>
      <c r="FA2" s="3" t="s">
        <v>137</v>
      </c>
      <c r="FB2" s="3" t="s">
        <v>524</v>
      </c>
      <c r="FC2" s="3" t="s">
        <v>139</v>
      </c>
      <c r="FD2" s="8" t="s">
        <v>525</v>
      </c>
      <c r="FE2" s="64" t="s">
        <v>269</v>
      </c>
      <c r="FF2" s="64" t="s">
        <v>270</v>
      </c>
      <c r="FG2" s="64" t="s">
        <v>271</v>
      </c>
      <c r="FH2" s="64" t="s">
        <v>272</v>
      </c>
      <c r="FI2" s="64" t="s">
        <v>273</v>
      </c>
      <c r="FJ2" s="7" t="s">
        <v>526</v>
      </c>
      <c r="FK2" s="7" t="s">
        <v>527</v>
      </c>
      <c r="FL2" s="3" t="s">
        <v>528</v>
      </c>
      <c r="FM2" s="3" t="s">
        <v>529</v>
      </c>
      <c r="FN2" s="3" t="s">
        <v>530</v>
      </c>
      <c r="FO2" s="3" t="s">
        <v>531</v>
      </c>
      <c r="FP2" s="7" t="s">
        <v>532</v>
      </c>
      <c r="FQ2" s="7" t="s">
        <v>146</v>
      </c>
      <c r="FR2" s="3" t="s">
        <v>533</v>
      </c>
      <c r="FS2" s="3" t="s">
        <v>534</v>
      </c>
      <c r="FT2" s="3" t="s">
        <v>535</v>
      </c>
      <c r="FU2" s="7" t="s">
        <v>536</v>
      </c>
      <c r="FV2" s="3" t="s">
        <v>537</v>
      </c>
      <c r="FW2" s="7" t="s">
        <v>538</v>
      </c>
      <c r="FX2" s="3" t="s">
        <v>539</v>
      </c>
      <c r="FY2" s="3" t="s">
        <v>540</v>
      </c>
      <c r="FZ2" s="22" t="s">
        <v>541</v>
      </c>
      <c r="GA2" s="7" t="s">
        <v>154</v>
      </c>
      <c r="GB2" s="3" t="s">
        <v>542</v>
      </c>
      <c r="GC2" s="3" t="s">
        <v>543</v>
      </c>
      <c r="GD2" s="3" t="s">
        <v>544</v>
      </c>
      <c r="GE2" s="3" t="s">
        <v>545</v>
      </c>
      <c r="GF2" s="3" t="s">
        <v>546</v>
      </c>
      <c r="GG2" s="3" t="s">
        <v>547</v>
      </c>
      <c r="GH2" s="3" t="s">
        <v>158</v>
      </c>
      <c r="GI2" s="3" t="s">
        <v>159</v>
      </c>
      <c r="GJ2" s="3" t="s">
        <v>160</v>
      </c>
      <c r="GK2" s="22" t="s">
        <v>548</v>
      </c>
      <c r="GL2" s="22" t="s">
        <v>549</v>
      </c>
      <c r="GM2" s="22" t="s">
        <v>550</v>
      </c>
      <c r="GN2" s="22" t="s">
        <v>551</v>
      </c>
      <c r="GO2" s="22" t="s">
        <v>552</v>
      </c>
      <c r="GP2" s="22" t="s">
        <v>553</v>
      </c>
      <c r="GQ2" s="22" t="s">
        <v>554</v>
      </c>
      <c r="GR2" s="22" t="s">
        <v>168</v>
      </c>
      <c r="GS2" s="22" t="s">
        <v>169</v>
      </c>
      <c r="GT2" s="22" t="s">
        <v>555</v>
      </c>
      <c r="GU2" s="22" t="s">
        <v>556</v>
      </c>
      <c r="GV2" s="22" t="s">
        <v>557</v>
      </c>
      <c r="GW2" s="22" t="s">
        <v>558</v>
      </c>
      <c r="GX2" s="22" t="s">
        <v>560</v>
      </c>
      <c r="GY2" s="22" t="s">
        <v>559</v>
      </c>
    </row>
    <row r="3" spans="1:207" x14ac:dyDescent="0.35">
      <c r="A3" s="54">
        <v>1</v>
      </c>
      <c r="B3" s="54">
        <v>98186373</v>
      </c>
      <c r="C3" s="2">
        <v>44851</v>
      </c>
      <c r="D3" s="2">
        <v>17495</v>
      </c>
      <c r="E3" s="4">
        <v>74</v>
      </c>
      <c r="F3" s="4" t="s">
        <v>176</v>
      </c>
      <c r="G3" s="4">
        <v>80</v>
      </c>
      <c r="H3" s="4">
        <v>160</v>
      </c>
      <c r="I3" s="4">
        <v>1.89</v>
      </c>
      <c r="J3" s="4">
        <v>1</v>
      </c>
      <c r="K3" s="2">
        <v>44850</v>
      </c>
      <c r="L3" s="2">
        <v>44850</v>
      </c>
      <c r="M3" s="2">
        <v>44863</v>
      </c>
      <c r="N3" s="2">
        <v>44894</v>
      </c>
      <c r="O3" s="4">
        <v>1</v>
      </c>
      <c r="P3" s="35">
        <v>44924</v>
      </c>
      <c r="Q3" s="46">
        <f>_xlfn.DAYS(M3,L3)</f>
        <v>13</v>
      </c>
      <c r="R3" s="46">
        <f>_xlfn.DAYS(N3,K3)</f>
        <v>44</v>
      </c>
      <c r="S3" s="46">
        <f>_xlfn.DAYS(P3,L3)</f>
        <v>74</v>
      </c>
      <c r="T3" s="4">
        <v>1</v>
      </c>
      <c r="U3" s="4">
        <v>1</v>
      </c>
      <c r="V3" s="4">
        <v>0</v>
      </c>
      <c r="W3" s="4">
        <v>1</v>
      </c>
      <c r="X3" s="4">
        <v>1</v>
      </c>
      <c r="Y3" s="4">
        <v>0</v>
      </c>
      <c r="Z3" s="4">
        <v>0</v>
      </c>
      <c r="AA3" s="4">
        <v>0</v>
      </c>
      <c r="AB3" s="4">
        <v>0</v>
      </c>
      <c r="AC3" s="4">
        <v>17</v>
      </c>
      <c r="AD3" s="4">
        <v>43</v>
      </c>
      <c r="AE3" s="4">
        <v>9</v>
      </c>
      <c r="AF3" s="4">
        <v>9</v>
      </c>
      <c r="AG3" s="4">
        <f>AF3-AE3</f>
        <v>0</v>
      </c>
      <c r="AH3" s="4">
        <v>1083</v>
      </c>
      <c r="AI3" s="4">
        <v>24127</v>
      </c>
      <c r="AJ3" s="4">
        <v>38.590000000000003</v>
      </c>
      <c r="AK3" s="4">
        <v>31.64</v>
      </c>
      <c r="AL3" s="4">
        <v>0</v>
      </c>
      <c r="AM3">
        <v>1</v>
      </c>
      <c r="AN3" s="4" t="s">
        <v>177</v>
      </c>
      <c r="AO3" s="4">
        <v>8</v>
      </c>
      <c r="AP3" s="4">
        <v>794</v>
      </c>
      <c r="AQ3" s="4">
        <v>0</v>
      </c>
      <c r="AR3" s="4">
        <v>10.8</v>
      </c>
      <c r="AS3" s="4">
        <v>1.33</v>
      </c>
      <c r="AT3" s="4">
        <v>27.9</v>
      </c>
      <c r="AU3" s="29">
        <v>1.39</v>
      </c>
      <c r="AV3" s="4">
        <v>6.32</v>
      </c>
      <c r="AW3" s="4">
        <v>548</v>
      </c>
      <c r="AX3" s="4">
        <v>549</v>
      </c>
      <c r="AY3" s="4">
        <v>1</v>
      </c>
      <c r="AZ3" s="4">
        <v>0</v>
      </c>
      <c r="BA3" s="4">
        <v>2.4</v>
      </c>
      <c r="BB3" s="4">
        <v>201</v>
      </c>
      <c r="BC3" s="4">
        <v>139</v>
      </c>
      <c r="BD3" s="4">
        <v>4.0999999999999996</v>
      </c>
      <c r="BE3" s="4">
        <v>3.5</v>
      </c>
      <c r="BF3" s="4">
        <v>6.1</v>
      </c>
      <c r="BG3" s="4">
        <v>7.7</v>
      </c>
      <c r="BH3" s="4">
        <v>4.9000000000000004</v>
      </c>
      <c r="BI3" s="4">
        <v>2.2999999999999998</v>
      </c>
      <c r="BJ3" s="4">
        <v>215</v>
      </c>
      <c r="BK3" s="4">
        <v>24</v>
      </c>
      <c r="BL3" s="4">
        <v>11</v>
      </c>
      <c r="BM3" s="4">
        <v>0.2</v>
      </c>
      <c r="BN3" s="4">
        <v>108</v>
      </c>
      <c r="BO3" s="4">
        <v>293</v>
      </c>
      <c r="BP3" s="4">
        <v>1</v>
      </c>
      <c r="BQ3" s="4">
        <v>1</v>
      </c>
      <c r="BR3" s="4">
        <v>213</v>
      </c>
      <c r="BS3">
        <v>126</v>
      </c>
      <c r="BT3">
        <v>46</v>
      </c>
      <c r="BU3">
        <v>72</v>
      </c>
      <c r="BV3">
        <v>80</v>
      </c>
      <c r="BW3">
        <v>4</v>
      </c>
      <c r="BX3">
        <v>250</v>
      </c>
      <c r="BY3">
        <v>2143</v>
      </c>
      <c r="BZ3">
        <v>1.3</v>
      </c>
      <c r="CA3">
        <v>84.6</v>
      </c>
      <c r="CB3">
        <v>4.5</v>
      </c>
      <c r="CC3" s="4">
        <v>2.2000000000000002</v>
      </c>
      <c r="CD3" s="4">
        <v>34</v>
      </c>
      <c r="CE3" s="4">
        <v>74.5</v>
      </c>
      <c r="CF3" s="4">
        <v>13</v>
      </c>
      <c r="CG3" s="4">
        <v>5</v>
      </c>
      <c r="CH3" s="4">
        <v>2459</v>
      </c>
      <c r="CI3" s="4">
        <f>((BU3-BW3)/CC3)*80</f>
        <v>2472.7272727272725</v>
      </c>
      <c r="CJ3" s="4">
        <v>7.36</v>
      </c>
      <c r="CK3" s="4">
        <v>36.799999999999997</v>
      </c>
      <c r="CL3" s="4">
        <v>95.8</v>
      </c>
      <c r="CM3" s="4">
        <v>20.399999999999999</v>
      </c>
      <c r="CN3" s="4">
        <v>1.25</v>
      </c>
      <c r="CO3" s="4">
        <v>0</v>
      </c>
      <c r="CP3" s="4">
        <v>0</v>
      </c>
      <c r="CQ3" s="4">
        <v>31</v>
      </c>
      <c r="CR3" s="4">
        <v>4584</v>
      </c>
      <c r="CS3" s="4">
        <v>0</v>
      </c>
      <c r="CT3" s="4">
        <v>1</v>
      </c>
      <c r="CU3" s="4">
        <v>30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12</v>
      </c>
      <c r="DM3" s="4">
        <v>12</v>
      </c>
      <c r="DN3" s="4">
        <v>41</v>
      </c>
      <c r="DO3" s="4">
        <v>20</v>
      </c>
      <c r="DP3" s="4">
        <v>52</v>
      </c>
      <c r="DQ3" s="4">
        <v>84</v>
      </c>
      <c r="DR3" s="11">
        <v>58</v>
      </c>
      <c r="DS3" s="4">
        <v>28</v>
      </c>
      <c r="DT3" s="4">
        <v>67</v>
      </c>
      <c r="DU3" s="4">
        <v>39</v>
      </c>
      <c r="DV3" s="11">
        <v>20.3</v>
      </c>
      <c r="DW3" s="4">
        <v>1062</v>
      </c>
      <c r="DX3" s="4">
        <v>91</v>
      </c>
      <c r="DY3" s="4">
        <v>85</v>
      </c>
      <c r="DZ3" s="4">
        <v>3.3</v>
      </c>
      <c r="EA3" s="45">
        <f>(DZ3/I3)</f>
        <v>1.746031746031746</v>
      </c>
      <c r="EB3">
        <v>17.7</v>
      </c>
      <c r="EC3" s="46">
        <v>240</v>
      </c>
      <c r="ED3" s="46">
        <v>45</v>
      </c>
      <c r="EE3" s="45">
        <v>3.6</v>
      </c>
      <c r="EF3" s="45">
        <f>EE3/I3</f>
        <v>1.9047619047619049</v>
      </c>
      <c r="EG3" s="45">
        <f>DR3/EB3</f>
        <v>3.2768361581920904</v>
      </c>
      <c r="EH3" s="45">
        <f>DV3/EB3</f>
        <v>1.1468926553672316</v>
      </c>
      <c r="EI3" s="4">
        <v>13</v>
      </c>
      <c r="EJ3" s="4">
        <v>79</v>
      </c>
      <c r="EK3" s="4">
        <v>83</v>
      </c>
      <c r="EL3" s="11">
        <v>0.96</v>
      </c>
      <c r="EM3" s="4">
        <v>224</v>
      </c>
      <c r="EN3" s="11">
        <v>15</v>
      </c>
      <c r="EO3" s="4">
        <v>8</v>
      </c>
      <c r="EP3" s="11">
        <f t="shared" ref="EP3:EP19" si="0">EJ3/((EN3+EO3)/2)</f>
        <v>6.8695652173913047</v>
      </c>
      <c r="EQ3" s="4">
        <v>40</v>
      </c>
      <c r="ER3" s="4">
        <f>EQ3/I3</f>
        <v>21.164021164021165</v>
      </c>
      <c r="ES3" s="4">
        <v>19</v>
      </c>
      <c r="ET3" s="4">
        <v>33</v>
      </c>
      <c r="EU3" s="11">
        <v>20</v>
      </c>
      <c r="EV3" s="4">
        <v>11</v>
      </c>
      <c r="EW3" s="9">
        <v>10</v>
      </c>
      <c r="EX3" s="4">
        <v>93</v>
      </c>
      <c r="EY3" s="4">
        <v>34</v>
      </c>
      <c r="EZ3" s="4">
        <v>72</v>
      </c>
      <c r="FA3" s="4">
        <v>38</v>
      </c>
      <c r="FB3" s="4">
        <v>41</v>
      </c>
      <c r="FC3" s="4">
        <f t="shared" ref="FC3:FC66" si="1">EC3</f>
        <v>240</v>
      </c>
      <c r="FD3" s="9">
        <f>FG3/FI3</f>
        <v>0.71910658021544727</v>
      </c>
      <c r="FE3" s="9">
        <f t="shared" ref="FE3:FE66" si="2">FB3/FC3</f>
        <v>0.17083333333333334</v>
      </c>
      <c r="FF3" s="9">
        <f>0.35695-7.2266*FE3+74.249*(FE3^2)-307.39*(FE3^3)+684.54*(FE3^4)-856.92*(FE3^5)+571.95*(FE3^6)-159.1*(FE3^7)</f>
        <v>0.22865257441696141</v>
      </c>
      <c r="FG3" s="9">
        <f t="shared" ref="FG3:FG66" si="3">(BS3*0.9)/ED3</f>
        <v>2.52</v>
      </c>
      <c r="FH3" s="9">
        <f t="shared" ref="FH3:FH66" si="4">0.0275-0.165*(DR3/100)+0.3656*((BT3/BS3)*0.9)+0.515*FF3</f>
        <v>0.16968179011044943</v>
      </c>
      <c r="FI3" s="9">
        <f t="shared" ref="FI3:FI66" si="5">(BT3-(FH3*BS3*0.9))/(FH3*ED3)</f>
        <v>3.5043484086114156</v>
      </c>
      <c r="FJ3" s="11">
        <v>20.9</v>
      </c>
      <c r="FK3" s="11">
        <v>21</v>
      </c>
      <c r="FL3" s="4">
        <v>19</v>
      </c>
      <c r="FM3" s="4">
        <v>13</v>
      </c>
      <c r="FN3" s="4">
        <v>16</v>
      </c>
      <c r="FO3" s="4">
        <f t="shared" ref="FO3:FO34" si="6">FN3/I3</f>
        <v>8.4656084656084669</v>
      </c>
      <c r="FP3" s="11">
        <v>53</v>
      </c>
      <c r="FQ3" s="11">
        <v>20</v>
      </c>
      <c r="FR3" s="4">
        <v>19</v>
      </c>
      <c r="FS3" s="4">
        <v>63</v>
      </c>
      <c r="FT3" s="4">
        <v>41</v>
      </c>
      <c r="FU3" s="11">
        <f>FS3/FT3</f>
        <v>1.5365853658536586</v>
      </c>
      <c r="FV3" s="4">
        <v>9</v>
      </c>
      <c r="FW3" s="63">
        <f t="shared" ref="FW3:FW19" si="7">(FS3/FV3)</f>
        <v>7</v>
      </c>
      <c r="FX3" s="4">
        <v>100</v>
      </c>
      <c r="FY3" s="4">
        <v>24.54</v>
      </c>
      <c r="FZ3">
        <v>17.5</v>
      </c>
      <c r="GA3" s="11">
        <f t="shared" ref="GA3:GA34" si="8">(FY3+BW3)</f>
        <v>28.54</v>
      </c>
      <c r="GB3" s="4">
        <f>GA3/FQ3</f>
        <v>1.427</v>
      </c>
      <c r="GC3" s="4">
        <f>FP3/FZ3</f>
        <v>3.0285714285714285</v>
      </c>
      <c r="GD3" s="4">
        <f>FJ3/FZ3</f>
        <v>1.1942857142857142</v>
      </c>
      <c r="GE3" s="4">
        <v>15</v>
      </c>
      <c r="GF3" s="4">
        <v>7</v>
      </c>
      <c r="GG3" s="4">
        <f>((GE3-GF3)/GE3)*100</f>
        <v>53.333333333333336</v>
      </c>
      <c r="GH3" s="4">
        <v>32</v>
      </c>
      <c r="GI3" s="4">
        <v>25</v>
      </c>
      <c r="GJ3" s="4">
        <f>((GH3-GI3)/GH3)*100</f>
        <v>21.875</v>
      </c>
      <c r="GK3" s="4">
        <v>1</v>
      </c>
      <c r="GL3" s="4">
        <v>0</v>
      </c>
      <c r="GM3" s="4">
        <v>0</v>
      </c>
      <c r="GN3" s="4">
        <v>1</v>
      </c>
      <c r="GO3" s="4">
        <v>0</v>
      </c>
      <c r="GP3" s="4">
        <v>0</v>
      </c>
      <c r="GQ3" s="4">
        <v>1</v>
      </c>
      <c r="GR3" s="4">
        <v>0</v>
      </c>
      <c r="GS3" s="4">
        <v>0</v>
      </c>
      <c r="GT3" s="4">
        <v>1</v>
      </c>
      <c r="GU3" s="4">
        <v>18</v>
      </c>
      <c r="GV3" s="4">
        <v>12</v>
      </c>
      <c r="GW3">
        <f t="shared" ref="GW3:GW9" si="9">(GU3-GV3)/GU3</f>
        <v>0.33333333333333331</v>
      </c>
      <c r="GX3" s="4">
        <v>1</v>
      </c>
      <c r="GY3" s="4">
        <v>0</v>
      </c>
    </row>
    <row r="4" spans="1:207" x14ac:dyDescent="0.35">
      <c r="A4" s="54">
        <v>1</v>
      </c>
      <c r="B4" s="54">
        <v>98186373</v>
      </c>
      <c r="C4" s="2">
        <v>44858</v>
      </c>
      <c r="D4" s="2">
        <v>17495</v>
      </c>
      <c r="E4" s="4">
        <v>74</v>
      </c>
      <c r="F4" s="4" t="s">
        <v>176</v>
      </c>
      <c r="G4" s="4">
        <v>80</v>
      </c>
      <c r="H4" s="4">
        <v>160</v>
      </c>
      <c r="I4" s="4">
        <v>1.89</v>
      </c>
      <c r="J4" s="4">
        <v>7</v>
      </c>
      <c r="K4" s="2">
        <v>44850</v>
      </c>
      <c r="L4" s="2">
        <v>44850</v>
      </c>
      <c r="M4" s="2">
        <v>44863</v>
      </c>
      <c r="N4" s="2">
        <v>44894</v>
      </c>
      <c r="O4" s="4">
        <v>1</v>
      </c>
      <c r="P4" s="35">
        <v>44924</v>
      </c>
      <c r="Q4" s="46">
        <f t="shared" ref="Q4:Q67" si="10">_xlfn.DAYS(M4,L4)</f>
        <v>13</v>
      </c>
      <c r="R4" s="46">
        <f t="shared" ref="R4:R67" si="11">_xlfn.DAYS(N4,K4)</f>
        <v>44</v>
      </c>
      <c r="S4" s="46">
        <f t="shared" ref="S4:S67" si="12">_xlfn.DAYS(P4,L4)</f>
        <v>74</v>
      </c>
      <c r="T4" s="4">
        <v>1</v>
      </c>
      <c r="U4" s="4">
        <v>1</v>
      </c>
      <c r="V4" s="4">
        <v>0</v>
      </c>
      <c r="W4" s="4">
        <v>1</v>
      </c>
      <c r="X4" s="4">
        <v>1</v>
      </c>
      <c r="Y4" s="4">
        <v>0</v>
      </c>
      <c r="Z4" s="4">
        <v>0</v>
      </c>
      <c r="AA4" s="4">
        <v>0</v>
      </c>
      <c r="AB4" s="4">
        <v>0</v>
      </c>
      <c r="AC4" s="4">
        <v>17</v>
      </c>
      <c r="AD4" s="4">
        <v>43</v>
      </c>
      <c r="AE4" s="4">
        <v>9</v>
      </c>
      <c r="AF4" s="4">
        <v>9</v>
      </c>
      <c r="AG4" s="4">
        <f t="shared" ref="AG4:AG68" si="13">AF4-AE4</f>
        <v>0</v>
      </c>
      <c r="AH4" s="4">
        <v>829</v>
      </c>
      <c r="AI4" s="4">
        <v>16334</v>
      </c>
      <c r="AJ4" s="4">
        <v>4.07</v>
      </c>
      <c r="AK4" s="4">
        <v>0.32</v>
      </c>
      <c r="AL4" s="4">
        <v>0</v>
      </c>
      <c r="AM4">
        <v>1</v>
      </c>
      <c r="AN4" s="4" t="s">
        <v>177</v>
      </c>
      <c r="AO4" s="4">
        <v>86</v>
      </c>
      <c r="AP4" s="4">
        <v>441</v>
      </c>
      <c r="AQ4" s="4">
        <v>0</v>
      </c>
      <c r="AR4" s="4">
        <v>7.9</v>
      </c>
      <c r="AS4" s="4">
        <v>1.5</v>
      </c>
      <c r="AT4" s="4">
        <v>34.4</v>
      </c>
      <c r="AU4" s="29">
        <v>2.27</v>
      </c>
      <c r="AV4" s="4">
        <v>0.74</v>
      </c>
      <c r="AW4" s="4">
        <v>619</v>
      </c>
      <c r="AX4" s="4">
        <v>403</v>
      </c>
      <c r="AY4" s="4">
        <v>1</v>
      </c>
      <c r="AZ4" s="4">
        <v>0</v>
      </c>
      <c r="BA4" s="4">
        <v>0.5</v>
      </c>
      <c r="BB4" s="4">
        <v>43</v>
      </c>
      <c r="BC4" s="4">
        <v>149</v>
      </c>
      <c r="BD4" s="4">
        <v>4</v>
      </c>
      <c r="BE4" s="4">
        <v>2.6</v>
      </c>
      <c r="BF4" s="4">
        <v>3.4</v>
      </c>
      <c r="BG4" s="4">
        <v>7.2</v>
      </c>
      <c r="BH4" s="4">
        <v>4.4000000000000004</v>
      </c>
      <c r="BI4" s="4">
        <v>2</v>
      </c>
      <c r="BJ4" s="4">
        <v>41</v>
      </c>
      <c r="BK4" s="4">
        <v>10</v>
      </c>
      <c r="BL4" s="4">
        <v>10</v>
      </c>
      <c r="BM4" s="4">
        <v>0.14000000000000001</v>
      </c>
      <c r="BN4" s="4">
        <v>85</v>
      </c>
      <c r="BO4" s="4">
        <v>283</v>
      </c>
      <c r="BP4" s="4">
        <v>1</v>
      </c>
      <c r="BQ4" s="4">
        <v>1</v>
      </c>
      <c r="BR4" s="4">
        <v>228</v>
      </c>
      <c r="BS4">
        <v>138</v>
      </c>
      <c r="BT4">
        <v>58</v>
      </c>
      <c r="BU4">
        <v>85</v>
      </c>
      <c r="BV4">
        <v>90</v>
      </c>
      <c r="BX4">
        <v>690</v>
      </c>
      <c r="BY4">
        <v>1350</v>
      </c>
      <c r="BZ4">
        <v>1</v>
      </c>
      <c r="CA4">
        <v>64.400000000000006</v>
      </c>
      <c r="CB4">
        <v>3.7</v>
      </c>
      <c r="CJ4" s="4">
        <v>7.35</v>
      </c>
      <c r="CK4" s="4">
        <v>27</v>
      </c>
      <c r="CL4" s="4">
        <v>70.8</v>
      </c>
      <c r="CM4" s="4">
        <v>14.5</v>
      </c>
      <c r="CN4" s="4">
        <v>0</v>
      </c>
      <c r="CO4" s="4">
        <v>0</v>
      </c>
      <c r="CP4" s="4">
        <v>0</v>
      </c>
      <c r="CQ4" s="4">
        <v>50</v>
      </c>
      <c r="CR4" s="4">
        <v>11295</v>
      </c>
      <c r="CS4" s="4">
        <v>1</v>
      </c>
      <c r="CT4" s="4">
        <v>1</v>
      </c>
      <c r="CU4" s="4"/>
      <c r="CV4" s="4">
        <v>1</v>
      </c>
      <c r="CW4" s="4">
        <v>1</v>
      </c>
      <c r="CX4" s="4">
        <v>0</v>
      </c>
      <c r="CY4" s="4">
        <v>1</v>
      </c>
      <c r="CZ4" s="4">
        <v>1</v>
      </c>
      <c r="DA4" s="4">
        <v>1</v>
      </c>
      <c r="DB4" s="4">
        <v>0</v>
      </c>
      <c r="DC4" s="4">
        <v>1</v>
      </c>
      <c r="DD4" s="4">
        <v>0</v>
      </c>
      <c r="DE4" s="4">
        <v>1</v>
      </c>
      <c r="DF4" s="4">
        <v>1</v>
      </c>
      <c r="DG4" s="4">
        <v>0</v>
      </c>
      <c r="DH4" s="4">
        <v>1</v>
      </c>
      <c r="DI4" s="4">
        <v>0</v>
      </c>
      <c r="DJ4" s="4">
        <v>0</v>
      </c>
      <c r="DK4" s="4">
        <v>0</v>
      </c>
      <c r="DL4" s="4">
        <v>10</v>
      </c>
      <c r="DM4" s="4">
        <v>9</v>
      </c>
      <c r="DN4" s="4">
        <v>60</v>
      </c>
      <c r="DO4" s="4">
        <v>41</v>
      </c>
      <c r="DP4" s="4">
        <v>32</v>
      </c>
      <c r="DQ4" s="4">
        <v>59</v>
      </c>
      <c r="DR4" s="11">
        <v>51</v>
      </c>
      <c r="DS4" s="4">
        <v>47</v>
      </c>
      <c r="DT4" s="4">
        <v>95</v>
      </c>
      <c r="DU4" s="4">
        <v>48</v>
      </c>
      <c r="DV4" s="11">
        <v>13.9</v>
      </c>
      <c r="DW4" s="4">
        <v>1190</v>
      </c>
      <c r="DX4" s="4">
        <v>84</v>
      </c>
      <c r="DY4" s="4">
        <v>87</v>
      </c>
      <c r="DZ4" s="4">
        <v>4.2</v>
      </c>
      <c r="EA4" s="45">
        <f>(DZ4/I4)</f>
        <v>2.2222222222222223</v>
      </c>
      <c r="EB4" s="4">
        <v>22.5</v>
      </c>
      <c r="EC4" s="4">
        <v>322</v>
      </c>
      <c r="ED4" s="4">
        <v>54</v>
      </c>
      <c r="EE4" s="4">
        <v>4.49</v>
      </c>
      <c r="EF4" s="45">
        <f>EE4/I4</f>
        <v>2.3756613756613758</v>
      </c>
      <c r="EG4" s="45">
        <f t="shared" ref="EG4:EG67" si="14">DR4/EB4</f>
        <v>2.2666666666666666</v>
      </c>
      <c r="EH4" s="45">
        <f t="shared" ref="EH4:EH67" si="15">DV4/EB4</f>
        <v>0.61777777777777776</v>
      </c>
      <c r="EI4" s="4">
        <v>9</v>
      </c>
      <c r="EJ4" s="4">
        <v>100</v>
      </c>
      <c r="EK4" s="4">
        <v>149</v>
      </c>
      <c r="EL4" s="11">
        <v>0.67</v>
      </c>
      <c r="EM4" s="4">
        <v>156</v>
      </c>
      <c r="EN4" s="11">
        <v>6</v>
      </c>
      <c r="EO4" s="4">
        <v>7</v>
      </c>
      <c r="EP4" s="11">
        <f t="shared" si="0"/>
        <v>15.384615384615385</v>
      </c>
      <c r="EQ4" s="4">
        <v>98</v>
      </c>
      <c r="ER4" s="4">
        <f t="shared" ref="ER4:ER67" si="16">EQ4/I4</f>
        <v>51.851851851851855</v>
      </c>
      <c r="ES4" s="4">
        <v>59</v>
      </c>
      <c r="ET4" s="4">
        <v>85</v>
      </c>
      <c r="EU4" s="11">
        <v>20</v>
      </c>
      <c r="EV4" s="4">
        <v>10</v>
      </c>
      <c r="EW4" s="9">
        <v>14</v>
      </c>
      <c r="EX4" s="4">
        <v>93</v>
      </c>
      <c r="EY4" s="4">
        <v>70</v>
      </c>
      <c r="EZ4" s="4">
        <v>120</v>
      </c>
      <c r="FA4" s="4">
        <v>80</v>
      </c>
      <c r="FB4" s="4">
        <v>59</v>
      </c>
      <c r="FC4" s="4">
        <f t="shared" si="1"/>
        <v>322</v>
      </c>
      <c r="FD4" s="9">
        <f t="shared" ref="FD4:FD67" si="17">FG4/FI4</f>
        <v>0.81920307026784511</v>
      </c>
      <c r="FE4" s="9">
        <f t="shared" si="2"/>
        <v>0.18322981366459629</v>
      </c>
      <c r="FF4" s="9">
        <f t="shared" ref="FF4:FF67" si="18">0.35695-7.2266*FE4+74.249*(FE4^2)-307.39*(FE4^3)+684.54*(FE4^4)-856.92*(FE4^5)+571.95*(FE4^6)-159.1*(FE4^7)</f>
        <v>0.24979988132570699</v>
      </c>
      <c r="FG4" s="9">
        <f t="shared" si="3"/>
        <v>2.3000000000000003</v>
      </c>
      <c r="FH4" s="9">
        <f t="shared" si="4"/>
        <v>0.21028911279578255</v>
      </c>
      <c r="FI4" s="9">
        <f t="shared" si="5"/>
        <v>2.8076066649115421</v>
      </c>
      <c r="FJ4" s="11">
        <v>14.9</v>
      </c>
      <c r="FK4" s="11">
        <v>21</v>
      </c>
      <c r="FL4" s="4">
        <v>11</v>
      </c>
      <c r="FM4" s="4">
        <v>10</v>
      </c>
      <c r="FN4" s="4">
        <v>21</v>
      </c>
      <c r="FO4" s="4">
        <f t="shared" si="6"/>
        <v>11.111111111111112</v>
      </c>
      <c r="FP4" s="11">
        <v>52</v>
      </c>
      <c r="FQ4" s="11">
        <v>21</v>
      </c>
      <c r="FR4" s="4">
        <v>15</v>
      </c>
      <c r="FS4" s="4">
        <v>70</v>
      </c>
      <c r="FT4" s="4">
        <v>35</v>
      </c>
      <c r="FU4" s="11">
        <f t="shared" ref="FU4:FU67" si="19">FS4/FT4</f>
        <v>2</v>
      </c>
      <c r="FV4" s="4">
        <v>13</v>
      </c>
      <c r="FW4" s="63">
        <f t="shared" si="7"/>
        <v>5.384615384615385</v>
      </c>
      <c r="FX4" s="4">
        <v>89</v>
      </c>
      <c r="FY4" s="4">
        <v>31.8</v>
      </c>
      <c r="FZ4">
        <v>14.1</v>
      </c>
      <c r="GA4" s="11">
        <f t="shared" si="8"/>
        <v>31.8</v>
      </c>
      <c r="GB4" s="4">
        <f t="shared" ref="GB4:GB67" si="20">GA4/FQ4</f>
        <v>1.5142857142857142</v>
      </c>
      <c r="GC4" s="4">
        <f t="shared" ref="GC4:GC67" si="21">FP4/FZ4</f>
        <v>3.6879432624113475</v>
      </c>
      <c r="GD4" s="4">
        <f t="shared" ref="GD4:GD67" si="22">FJ4/FZ4</f>
        <v>1.0567375886524824</v>
      </c>
      <c r="GE4" s="4">
        <v>16</v>
      </c>
      <c r="GF4" s="4">
        <v>5</v>
      </c>
      <c r="GG4" s="4">
        <f t="shared" ref="GG4:GG49" si="23">((GE4-GF4)/GE4)*100</f>
        <v>68.75</v>
      </c>
      <c r="GH4" s="4">
        <v>16</v>
      </c>
      <c r="GI4" s="4">
        <v>7</v>
      </c>
      <c r="GJ4" s="4">
        <f t="shared" ref="GJ4:GJ49" si="24">((GH4-GI4)/GH4)*100</f>
        <v>56.25</v>
      </c>
      <c r="GK4" s="4">
        <v>1</v>
      </c>
      <c r="GL4" s="4">
        <v>0</v>
      </c>
      <c r="GM4" s="4">
        <v>0</v>
      </c>
      <c r="GN4" s="4">
        <v>1</v>
      </c>
      <c r="GO4" s="4">
        <v>0</v>
      </c>
      <c r="GP4" s="4">
        <v>0</v>
      </c>
      <c r="GQ4" s="4">
        <v>1</v>
      </c>
      <c r="GR4" s="4">
        <v>0</v>
      </c>
      <c r="GS4" s="4">
        <v>0</v>
      </c>
      <c r="GT4" s="4">
        <v>1</v>
      </c>
      <c r="GU4" s="4">
        <v>19</v>
      </c>
      <c r="GV4" s="4">
        <v>13</v>
      </c>
      <c r="GW4">
        <f t="shared" si="9"/>
        <v>0.31578947368421051</v>
      </c>
      <c r="GX4" s="4">
        <v>1</v>
      </c>
      <c r="GY4" s="4">
        <v>0</v>
      </c>
    </row>
    <row r="5" spans="1:207" s="37" customFormat="1" x14ac:dyDescent="0.35">
      <c r="A5" s="55">
        <v>1</v>
      </c>
      <c r="B5" s="54">
        <v>98186373</v>
      </c>
      <c r="C5" s="35">
        <v>44882</v>
      </c>
      <c r="D5" s="2">
        <v>17495</v>
      </c>
      <c r="E5" s="4">
        <v>74</v>
      </c>
      <c r="F5" s="4" t="s">
        <v>176</v>
      </c>
      <c r="G5" s="4">
        <v>80</v>
      </c>
      <c r="H5" s="4">
        <v>160</v>
      </c>
      <c r="I5" s="4">
        <v>1.89</v>
      </c>
      <c r="J5" s="25">
        <v>31</v>
      </c>
      <c r="K5" s="2">
        <v>44850</v>
      </c>
      <c r="L5" s="2">
        <v>44850</v>
      </c>
      <c r="M5" s="2">
        <v>44863</v>
      </c>
      <c r="N5" s="2">
        <v>44894</v>
      </c>
      <c r="O5" s="25">
        <v>1</v>
      </c>
      <c r="P5" s="35">
        <v>44924</v>
      </c>
      <c r="Q5" s="46">
        <f t="shared" si="10"/>
        <v>13</v>
      </c>
      <c r="R5" s="46">
        <f t="shared" si="11"/>
        <v>44</v>
      </c>
      <c r="S5" s="46">
        <f t="shared" si="12"/>
        <v>74</v>
      </c>
      <c r="T5" s="25">
        <v>1</v>
      </c>
      <c r="U5" s="25">
        <v>1</v>
      </c>
      <c r="V5" s="25">
        <v>0</v>
      </c>
      <c r="W5" s="25">
        <v>1</v>
      </c>
      <c r="X5" s="25">
        <v>1</v>
      </c>
      <c r="Y5" s="25">
        <v>0</v>
      </c>
      <c r="Z5" s="25">
        <v>0</v>
      </c>
      <c r="AA5" s="25">
        <v>0</v>
      </c>
      <c r="AB5" s="25">
        <v>0</v>
      </c>
      <c r="AC5" s="25">
        <v>17</v>
      </c>
      <c r="AD5" s="25">
        <v>43</v>
      </c>
      <c r="AE5" s="4">
        <v>9</v>
      </c>
      <c r="AF5" s="4">
        <v>9</v>
      </c>
      <c r="AG5" s="4">
        <f t="shared" si="13"/>
        <v>0</v>
      </c>
      <c r="AH5" s="25">
        <v>2883</v>
      </c>
      <c r="AI5" s="25">
        <v>8866</v>
      </c>
      <c r="AJ5" s="25">
        <v>3.69</v>
      </c>
      <c r="AK5" s="25">
        <v>0.23</v>
      </c>
      <c r="AL5" s="25">
        <v>0</v>
      </c>
      <c r="AM5">
        <v>1</v>
      </c>
      <c r="AN5" s="4" t="s">
        <v>177</v>
      </c>
      <c r="AO5" s="25">
        <v>112</v>
      </c>
      <c r="AP5" s="25">
        <v>249</v>
      </c>
      <c r="AQ5" s="25">
        <v>0</v>
      </c>
      <c r="AR5" s="25">
        <v>9.9</v>
      </c>
      <c r="AS5" s="25">
        <v>1.1399999999999999</v>
      </c>
      <c r="AT5" s="25">
        <v>33.700000000000003</v>
      </c>
      <c r="AU5" s="36">
        <v>0.56000000000000005</v>
      </c>
      <c r="AV5" s="25">
        <v>0.46</v>
      </c>
      <c r="AW5" s="25">
        <v>491</v>
      </c>
      <c r="AX5" s="25">
        <v>333</v>
      </c>
      <c r="AY5" s="4">
        <v>1</v>
      </c>
      <c r="AZ5" s="4">
        <v>0</v>
      </c>
      <c r="BA5" s="25">
        <v>0.6</v>
      </c>
      <c r="BB5" s="25">
        <v>45</v>
      </c>
      <c r="BC5" s="25">
        <v>136</v>
      </c>
      <c r="BD5" s="25">
        <v>4.0999999999999996</v>
      </c>
      <c r="BE5" s="25">
        <v>1.7</v>
      </c>
      <c r="BF5" s="25">
        <v>3.1</v>
      </c>
      <c r="BG5" s="25">
        <v>7.9</v>
      </c>
      <c r="BH5" s="25">
        <v>6</v>
      </c>
      <c r="BI5" s="25">
        <v>2.5</v>
      </c>
      <c r="BJ5" s="25">
        <v>45</v>
      </c>
      <c r="BK5" s="25">
        <v>16</v>
      </c>
      <c r="BL5" s="25">
        <v>9</v>
      </c>
      <c r="BM5" s="25">
        <v>0.3</v>
      </c>
      <c r="BN5" s="25">
        <v>96</v>
      </c>
      <c r="BO5" s="25">
        <v>279</v>
      </c>
      <c r="BP5" s="25">
        <v>1</v>
      </c>
      <c r="BQ5" s="25">
        <v>1</v>
      </c>
      <c r="BR5" s="25"/>
      <c r="BS5" s="37">
        <v>98</v>
      </c>
      <c r="BT5" s="37">
        <v>40</v>
      </c>
      <c r="BU5" s="37">
        <v>65</v>
      </c>
      <c r="BV5" s="37">
        <v>78</v>
      </c>
      <c r="CC5" s="25"/>
      <c r="CD5" s="25"/>
      <c r="CE5" s="25"/>
      <c r="CF5" s="25"/>
      <c r="CG5" s="25"/>
      <c r="CH5" s="25"/>
      <c r="CI5" s="4"/>
      <c r="CJ5" s="25"/>
      <c r="CK5" s="25"/>
      <c r="CL5" s="25"/>
      <c r="CM5" s="25"/>
      <c r="CN5" s="25">
        <v>0</v>
      </c>
      <c r="CO5" s="4">
        <v>0</v>
      </c>
      <c r="CP5" s="25">
        <v>0</v>
      </c>
      <c r="CQ5" s="25">
        <v>128</v>
      </c>
      <c r="CR5" s="25">
        <v>3550</v>
      </c>
      <c r="CS5" s="25">
        <v>0</v>
      </c>
      <c r="CT5" s="25">
        <v>1</v>
      </c>
      <c r="CU5" s="25"/>
      <c r="CV5" s="25">
        <v>0</v>
      </c>
      <c r="CW5" s="25">
        <v>0</v>
      </c>
      <c r="CX5" s="25">
        <v>0</v>
      </c>
      <c r="CY5" s="25">
        <v>0</v>
      </c>
      <c r="CZ5" s="25">
        <v>0</v>
      </c>
      <c r="DA5" s="25">
        <v>0</v>
      </c>
      <c r="DB5" s="25">
        <v>0</v>
      </c>
      <c r="DC5" s="25">
        <v>0</v>
      </c>
      <c r="DD5" s="25">
        <v>0</v>
      </c>
      <c r="DE5" s="25">
        <v>0</v>
      </c>
      <c r="DF5" s="25">
        <v>0</v>
      </c>
      <c r="DG5" s="25">
        <v>0</v>
      </c>
      <c r="DH5" s="25">
        <v>0</v>
      </c>
      <c r="DI5" s="25">
        <v>0</v>
      </c>
      <c r="DJ5" s="25">
        <v>0</v>
      </c>
      <c r="DK5" s="25">
        <v>0</v>
      </c>
      <c r="DL5" s="25">
        <v>12</v>
      </c>
      <c r="DM5" s="25">
        <v>11</v>
      </c>
      <c r="DN5" s="25">
        <v>46</v>
      </c>
      <c r="DO5" s="25">
        <v>21</v>
      </c>
      <c r="DP5" s="25">
        <v>56</v>
      </c>
      <c r="DQ5" s="25">
        <v>86</v>
      </c>
      <c r="DR5" s="59">
        <v>71</v>
      </c>
      <c r="DS5" s="25">
        <v>20</v>
      </c>
      <c r="DT5" s="25">
        <v>68</v>
      </c>
      <c r="DU5" s="25">
        <v>48</v>
      </c>
      <c r="DV5" s="59">
        <v>20.8</v>
      </c>
      <c r="DW5" s="25">
        <v>1084</v>
      </c>
      <c r="DX5" s="25">
        <v>90</v>
      </c>
      <c r="DY5" s="25">
        <v>85</v>
      </c>
      <c r="DZ5" s="25">
        <v>3</v>
      </c>
      <c r="EA5" s="26">
        <f>(DZ5/I5)</f>
        <v>1.5873015873015874</v>
      </c>
      <c r="EB5" s="25">
        <v>24.1</v>
      </c>
      <c r="EC5" s="25">
        <v>278</v>
      </c>
      <c r="ED5" s="25">
        <v>59</v>
      </c>
      <c r="EE5" s="25">
        <v>4.9800000000000004</v>
      </c>
      <c r="EF5" s="26">
        <f>EE5/I5</f>
        <v>2.6349206349206353</v>
      </c>
      <c r="EG5" s="45">
        <f t="shared" si="14"/>
        <v>2.9460580912863068</v>
      </c>
      <c r="EH5" s="45">
        <f t="shared" si="15"/>
        <v>0.86307053941908707</v>
      </c>
      <c r="EI5" s="25">
        <v>9</v>
      </c>
      <c r="EJ5" s="25">
        <v>61</v>
      </c>
      <c r="EK5" s="25">
        <v>95</v>
      </c>
      <c r="EL5" s="59">
        <v>0.64</v>
      </c>
      <c r="EM5" s="25">
        <v>183</v>
      </c>
      <c r="EN5" s="59">
        <v>8</v>
      </c>
      <c r="EO5" s="25">
        <v>6</v>
      </c>
      <c r="EP5" s="11">
        <f t="shared" si="0"/>
        <v>8.7142857142857135</v>
      </c>
      <c r="EQ5" s="25">
        <v>65</v>
      </c>
      <c r="ER5" s="4">
        <f t="shared" si="16"/>
        <v>34.391534391534393</v>
      </c>
      <c r="ES5" s="25">
        <v>29</v>
      </c>
      <c r="ET5" s="25">
        <v>38</v>
      </c>
      <c r="EU5" s="59">
        <v>24</v>
      </c>
      <c r="EV5" s="25">
        <v>10</v>
      </c>
      <c r="EW5" s="15">
        <v>15</v>
      </c>
      <c r="EX5" s="25">
        <v>52</v>
      </c>
      <c r="EY5" s="25">
        <v>89</v>
      </c>
      <c r="EZ5" s="25">
        <v>103</v>
      </c>
      <c r="FA5" s="25">
        <v>82</v>
      </c>
      <c r="FB5" s="25">
        <v>96</v>
      </c>
      <c r="FC5" s="4">
        <f t="shared" si="1"/>
        <v>278</v>
      </c>
      <c r="FD5" s="9">
        <f t="shared" si="17"/>
        <v>1.6407566493304762</v>
      </c>
      <c r="FE5" s="9">
        <f t="shared" si="2"/>
        <v>0.34532374100719426</v>
      </c>
      <c r="FF5" s="9">
        <f t="shared" si="18"/>
        <v>0.46043890042134383</v>
      </c>
      <c r="FG5" s="9">
        <f t="shared" si="3"/>
        <v>1.4949152542372881</v>
      </c>
      <c r="FH5" s="9">
        <f t="shared" si="4"/>
        <v>0.2817780745333186</v>
      </c>
      <c r="FI5" s="9">
        <f t="shared" si="5"/>
        <v>0.91111332984528826</v>
      </c>
      <c r="FJ5" s="59">
        <v>20.8</v>
      </c>
      <c r="FK5" s="59">
        <v>36</v>
      </c>
      <c r="FL5" s="25">
        <v>14</v>
      </c>
      <c r="FM5" s="25">
        <v>22</v>
      </c>
      <c r="FN5" s="25">
        <v>17</v>
      </c>
      <c r="FO5" s="4">
        <f t="shared" si="6"/>
        <v>8.9947089947089953</v>
      </c>
      <c r="FP5" s="59">
        <v>59</v>
      </c>
      <c r="FQ5" s="59">
        <v>22</v>
      </c>
      <c r="FR5" s="25">
        <v>17</v>
      </c>
      <c r="FS5" s="25">
        <v>67</v>
      </c>
      <c r="FT5" s="25">
        <v>67</v>
      </c>
      <c r="FU5" s="11">
        <f t="shared" si="19"/>
        <v>1</v>
      </c>
      <c r="FV5" s="25">
        <v>10</v>
      </c>
      <c r="FW5" s="63">
        <f t="shared" si="7"/>
        <v>6.7</v>
      </c>
      <c r="FX5" s="25">
        <v>100</v>
      </c>
      <c r="FY5" s="25">
        <v>22</v>
      </c>
      <c r="FZ5">
        <v>12.7</v>
      </c>
      <c r="GA5" s="11">
        <f t="shared" si="8"/>
        <v>22</v>
      </c>
      <c r="GB5" s="4">
        <f t="shared" si="20"/>
        <v>1</v>
      </c>
      <c r="GC5" s="4">
        <f t="shared" si="21"/>
        <v>4.6456692913385833</v>
      </c>
      <c r="GD5" s="4">
        <f t="shared" si="22"/>
        <v>1.6377952755905514</v>
      </c>
      <c r="GE5" s="25">
        <v>15</v>
      </c>
      <c r="GF5" s="25">
        <v>5</v>
      </c>
      <c r="GG5" s="4">
        <f t="shared" si="23"/>
        <v>66.666666666666657</v>
      </c>
      <c r="GH5" s="25">
        <v>19</v>
      </c>
      <c r="GI5" s="25">
        <v>15</v>
      </c>
      <c r="GJ5" s="4">
        <f t="shared" si="24"/>
        <v>21.052631578947366</v>
      </c>
      <c r="GK5" s="4">
        <v>1</v>
      </c>
      <c r="GL5" s="4">
        <f t="shared" ref="GL5:GM5" si="25">1.05*(GL4)</f>
        <v>0</v>
      </c>
      <c r="GM5" s="4">
        <f t="shared" si="25"/>
        <v>0</v>
      </c>
      <c r="GN5" s="4">
        <v>1</v>
      </c>
      <c r="GO5" s="4">
        <f t="shared" ref="GO5:GP5" si="26">1.05*(GO4)</f>
        <v>0</v>
      </c>
      <c r="GP5" s="4">
        <f t="shared" si="26"/>
        <v>0</v>
      </c>
      <c r="GQ5" s="4">
        <v>1</v>
      </c>
      <c r="GR5" s="4">
        <f t="shared" ref="GR5:GS5" si="27">1.05*(GR4)</f>
        <v>0</v>
      </c>
      <c r="GS5" s="4">
        <f t="shared" si="27"/>
        <v>0</v>
      </c>
      <c r="GT5" s="4">
        <v>1</v>
      </c>
      <c r="GU5" s="4">
        <v>20</v>
      </c>
      <c r="GV5" s="4">
        <v>14</v>
      </c>
      <c r="GW5">
        <f t="shared" si="9"/>
        <v>0.3</v>
      </c>
      <c r="GX5" s="4">
        <v>1</v>
      </c>
      <c r="GY5" s="4">
        <v>0</v>
      </c>
    </row>
    <row r="6" spans="1:207" s="37" customFormat="1" x14ac:dyDescent="0.35">
      <c r="A6" s="55">
        <v>2</v>
      </c>
      <c r="B6" s="55">
        <v>12507007</v>
      </c>
      <c r="C6" s="35">
        <v>44860</v>
      </c>
      <c r="D6" s="35">
        <v>24949</v>
      </c>
      <c r="E6" s="25">
        <v>54</v>
      </c>
      <c r="F6" s="25" t="s">
        <v>176</v>
      </c>
      <c r="G6" s="25">
        <v>65</v>
      </c>
      <c r="H6" s="25">
        <v>155</v>
      </c>
      <c r="I6" s="25">
        <v>1.67</v>
      </c>
      <c r="J6" s="25">
        <v>1</v>
      </c>
      <c r="K6" s="35">
        <v>44853</v>
      </c>
      <c r="L6" s="35">
        <v>44859</v>
      </c>
      <c r="M6" s="35">
        <v>44862</v>
      </c>
      <c r="N6" s="35">
        <v>44862</v>
      </c>
      <c r="O6" s="25">
        <v>1</v>
      </c>
      <c r="P6" s="35">
        <v>44862</v>
      </c>
      <c r="Q6" s="46">
        <f t="shared" si="10"/>
        <v>3</v>
      </c>
      <c r="R6" s="46">
        <f t="shared" si="11"/>
        <v>9</v>
      </c>
      <c r="S6" s="46">
        <f t="shared" si="12"/>
        <v>3</v>
      </c>
      <c r="T6" s="25">
        <v>0</v>
      </c>
      <c r="U6" s="25">
        <v>0</v>
      </c>
      <c r="V6" s="25">
        <v>0</v>
      </c>
      <c r="W6" s="25">
        <v>0</v>
      </c>
      <c r="X6" s="25">
        <v>0</v>
      </c>
      <c r="Y6" s="25">
        <v>1</v>
      </c>
      <c r="Z6" s="25">
        <v>0</v>
      </c>
      <c r="AA6" s="25">
        <v>1</v>
      </c>
      <c r="AB6" s="25">
        <v>0</v>
      </c>
      <c r="AC6" s="25">
        <v>27</v>
      </c>
      <c r="AD6" s="25">
        <v>52</v>
      </c>
      <c r="AE6" s="25">
        <v>10</v>
      </c>
      <c r="AF6" s="25">
        <v>12</v>
      </c>
      <c r="AG6" s="4">
        <f t="shared" si="13"/>
        <v>2</v>
      </c>
      <c r="AH6" s="25">
        <v>927</v>
      </c>
      <c r="AI6" s="25">
        <v>30437</v>
      </c>
      <c r="AJ6" s="25">
        <v>15.54</v>
      </c>
      <c r="AK6" s="25">
        <v>3.19</v>
      </c>
      <c r="AL6" s="25">
        <v>0</v>
      </c>
      <c r="AM6" s="25">
        <v>0</v>
      </c>
      <c r="AN6" s="25">
        <v>0</v>
      </c>
      <c r="AO6" s="25">
        <v>92</v>
      </c>
      <c r="AP6" s="25">
        <v>1213</v>
      </c>
      <c r="AQ6" s="25">
        <v>0</v>
      </c>
      <c r="AR6" s="25">
        <v>11.9</v>
      </c>
      <c r="AS6" s="25">
        <v>1.1499999999999999</v>
      </c>
      <c r="AT6" s="25">
        <v>23.4</v>
      </c>
      <c r="AU6" s="36">
        <v>1.04</v>
      </c>
      <c r="AV6" s="25">
        <v>2.56</v>
      </c>
      <c r="AW6" s="25">
        <v>671</v>
      </c>
      <c r="AX6" s="25">
        <v>334</v>
      </c>
      <c r="AY6" s="25">
        <v>0</v>
      </c>
      <c r="AZ6" s="25">
        <v>1</v>
      </c>
      <c r="BA6" s="25">
        <v>4.9000000000000004</v>
      </c>
      <c r="BB6" s="25">
        <v>147</v>
      </c>
      <c r="BC6" s="25">
        <v>135</v>
      </c>
      <c r="BD6" s="25">
        <v>5.2</v>
      </c>
      <c r="BE6" s="25">
        <v>2.5</v>
      </c>
      <c r="BF6" s="25">
        <v>7.5</v>
      </c>
      <c r="BG6" s="25">
        <v>7.8</v>
      </c>
      <c r="BH6" s="25">
        <v>4.4000000000000004</v>
      </c>
      <c r="BI6" s="25">
        <v>1.7</v>
      </c>
      <c r="BJ6" s="25">
        <v>36</v>
      </c>
      <c r="BK6" s="25">
        <v>18</v>
      </c>
      <c r="BL6" s="25">
        <v>14</v>
      </c>
      <c r="BM6" s="25">
        <v>1.1000000000000001</v>
      </c>
      <c r="BN6" s="25">
        <v>251</v>
      </c>
      <c r="BO6" s="25">
        <v>289</v>
      </c>
      <c r="BP6" s="25">
        <v>0</v>
      </c>
      <c r="BQ6" s="25">
        <v>0</v>
      </c>
      <c r="BR6" s="25">
        <v>203.3</v>
      </c>
      <c r="BS6" s="37">
        <v>107</v>
      </c>
      <c r="BT6" s="37">
        <v>52</v>
      </c>
      <c r="BU6" s="37">
        <v>70</v>
      </c>
      <c r="BV6" s="37">
        <v>88</v>
      </c>
      <c r="BW6" s="37">
        <v>16</v>
      </c>
      <c r="BX6" s="37">
        <v>1700</v>
      </c>
      <c r="BY6" s="37">
        <v>150</v>
      </c>
      <c r="BZ6" s="37">
        <v>1</v>
      </c>
      <c r="CA6" s="37">
        <v>87.5</v>
      </c>
      <c r="CB6" s="37">
        <v>1.9</v>
      </c>
      <c r="CC6" s="25">
        <v>1.9</v>
      </c>
      <c r="CD6" s="25">
        <v>21</v>
      </c>
      <c r="CE6" s="25">
        <v>65.599999999999994</v>
      </c>
      <c r="CF6" s="25">
        <v>21</v>
      </c>
      <c r="CG6" s="25">
        <v>14</v>
      </c>
      <c r="CH6" s="25">
        <v>1493</v>
      </c>
      <c r="CI6" s="4">
        <f t="shared" ref="CI6:CI67" si="28">((BU6-BW6)/CC6)*80</f>
        <v>2273.6842105263158</v>
      </c>
      <c r="CJ6" s="25">
        <v>7.33</v>
      </c>
      <c r="CK6" s="25">
        <v>35.299999999999997</v>
      </c>
      <c r="CL6" s="25">
        <v>122.3</v>
      </c>
      <c r="CM6" s="25">
        <v>18</v>
      </c>
      <c r="CN6" s="25">
        <v>1.54</v>
      </c>
      <c r="CO6" s="4">
        <v>0</v>
      </c>
      <c r="CP6" s="25">
        <v>0</v>
      </c>
      <c r="CQ6" s="25">
        <v>276</v>
      </c>
      <c r="CR6" s="25">
        <v>5407</v>
      </c>
      <c r="CS6" s="25">
        <v>1</v>
      </c>
      <c r="CT6" s="25">
        <v>0</v>
      </c>
      <c r="CU6" s="25"/>
      <c r="CV6" s="25">
        <v>1</v>
      </c>
      <c r="CW6" s="25">
        <v>1</v>
      </c>
      <c r="CX6" s="25">
        <v>0</v>
      </c>
      <c r="CY6" s="25">
        <v>1</v>
      </c>
      <c r="CZ6" s="25">
        <v>1</v>
      </c>
      <c r="DA6" s="25">
        <v>0</v>
      </c>
      <c r="DB6" s="25">
        <v>0</v>
      </c>
      <c r="DC6" s="25">
        <v>0</v>
      </c>
      <c r="DD6" s="25">
        <v>1</v>
      </c>
      <c r="DE6" s="25">
        <v>1</v>
      </c>
      <c r="DF6" s="25">
        <v>1</v>
      </c>
      <c r="DG6" s="25">
        <v>1</v>
      </c>
      <c r="DH6" s="25">
        <v>1</v>
      </c>
      <c r="DI6" s="25">
        <v>1</v>
      </c>
      <c r="DJ6" s="25">
        <v>1</v>
      </c>
      <c r="DK6" s="25">
        <v>1</v>
      </c>
      <c r="DL6" s="25">
        <v>13</v>
      </c>
      <c r="DM6" s="25">
        <v>13</v>
      </c>
      <c r="DN6" s="25">
        <v>43</v>
      </c>
      <c r="DO6" s="25">
        <v>22</v>
      </c>
      <c r="DP6" s="25">
        <v>48</v>
      </c>
      <c r="DQ6" s="25">
        <v>80</v>
      </c>
      <c r="DR6" s="59">
        <v>61</v>
      </c>
      <c r="DS6" s="25">
        <v>26</v>
      </c>
      <c r="DT6" s="25">
        <v>66</v>
      </c>
      <c r="DU6" s="25">
        <v>40</v>
      </c>
      <c r="DV6" s="59">
        <v>12.1</v>
      </c>
      <c r="DW6" s="25">
        <v>792</v>
      </c>
      <c r="DX6" s="25">
        <v>68</v>
      </c>
      <c r="DY6" s="25">
        <v>89</v>
      </c>
      <c r="DZ6" s="25">
        <v>6.1</v>
      </c>
      <c r="EA6" s="26">
        <f>(DZ6/I6)</f>
        <v>3.6526946107784433</v>
      </c>
      <c r="EB6" s="25">
        <v>14.5</v>
      </c>
      <c r="EC6" s="25">
        <v>246</v>
      </c>
      <c r="ED6" s="25">
        <v>41</v>
      </c>
      <c r="EE6" s="25">
        <v>3.69</v>
      </c>
      <c r="EF6" s="25">
        <v>2.25</v>
      </c>
      <c r="EG6" s="45">
        <f t="shared" si="14"/>
        <v>4.2068965517241379</v>
      </c>
      <c r="EH6" s="45">
        <f t="shared" si="15"/>
        <v>0.83448275862068966</v>
      </c>
      <c r="EI6" s="25">
        <v>13</v>
      </c>
      <c r="EJ6" s="25">
        <v>76</v>
      </c>
      <c r="EK6" s="25">
        <v>65</v>
      </c>
      <c r="EL6" s="59">
        <v>1.17</v>
      </c>
      <c r="EM6" s="25">
        <v>288</v>
      </c>
      <c r="EN6" s="59">
        <v>10</v>
      </c>
      <c r="EO6" s="25">
        <v>6</v>
      </c>
      <c r="EP6" s="11">
        <f t="shared" si="0"/>
        <v>9.5</v>
      </c>
      <c r="EQ6" s="25">
        <v>31</v>
      </c>
      <c r="ER6" s="4">
        <f t="shared" si="16"/>
        <v>18.562874251497007</v>
      </c>
      <c r="ES6" s="25">
        <v>18</v>
      </c>
      <c r="ET6" s="25">
        <v>26</v>
      </c>
      <c r="EU6" s="59">
        <v>8</v>
      </c>
      <c r="EV6" s="25">
        <v>4</v>
      </c>
      <c r="EW6" s="15">
        <v>5</v>
      </c>
      <c r="EX6" s="25">
        <v>128</v>
      </c>
      <c r="EY6" s="25">
        <v>69</v>
      </c>
      <c r="EZ6" s="25">
        <v>62</v>
      </c>
      <c r="FA6" s="25">
        <v>55</v>
      </c>
      <c r="FB6" s="25">
        <v>63</v>
      </c>
      <c r="FC6" s="4">
        <f t="shared" si="1"/>
        <v>246</v>
      </c>
      <c r="FD6" s="9">
        <f t="shared" si="17"/>
        <v>1.0291210323882747</v>
      </c>
      <c r="FE6" s="9">
        <f t="shared" si="2"/>
        <v>0.25609756097560976</v>
      </c>
      <c r="FF6" s="9">
        <f t="shared" si="18"/>
        <v>0.36331474872385872</v>
      </c>
      <c r="FG6" s="9">
        <f t="shared" si="3"/>
        <v>2.3487804878048779</v>
      </c>
      <c r="FH6" s="9">
        <f t="shared" si="4"/>
        <v>0.27386438531241342</v>
      </c>
      <c r="FI6" s="9">
        <f t="shared" si="5"/>
        <v>2.2823170588148196</v>
      </c>
      <c r="FJ6" s="59">
        <v>14.9</v>
      </c>
      <c r="FK6" s="59">
        <v>19</v>
      </c>
      <c r="FL6" s="25">
        <v>12</v>
      </c>
      <c r="FM6" s="25">
        <v>6</v>
      </c>
      <c r="FN6" s="25">
        <v>62</v>
      </c>
      <c r="FO6" s="4">
        <f t="shared" si="6"/>
        <v>37.125748502994014</v>
      </c>
      <c r="FP6" s="59">
        <v>47</v>
      </c>
      <c r="FQ6" s="59">
        <v>11</v>
      </c>
      <c r="FR6" s="25">
        <v>7</v>
      </c>
      <c r="FS6" s="25">
        <v>67</v>
      </c>
      <c r="FT6" s="25">
        <v>37</v>
      </c>
      <c r="FU6" s="11">
        <f t="shared" si="19"/>
        <v>1.8108108108108107</v>
      </c>
      <c r="FV6" s="25">
        <v>4</v>
      </c>
      <c r="FW6" s="63">
        <f t="shared" si="7"/>
        <v>16.75</v>
      </c>
      <c r="FX6" s="25">
        <v>97</v>
      </c>
      <c r="FY6" s="25">
        <v>38.119999999999997</v>
      </c>
      <c r="FZ6">
        <v>15.7</v>
      </c>
      <c r="GA6" s="11">
        <f t="shared" si="8"/>
        <v>54.12</v>
      </c>
      <c r="GB6" s="4">
        <f t="shared" si="20"/>
        <v>4.92</v>
      </c>
      <c r="GC6" s="4">
        <f t="shared" si="21"/>
        <v>2.9936305732484079</v>
      </c>
      <c r="GD6" s="4">
        <f t="shared" si="22"/>
        <v>0.94904458598726116</v>
      </c>
      <c r="GE6" s="25">
        <v>25</v>
      </c>
      <c r="GF6" s="25">
        <v>13</v>
      </c>
      <c r="GG6" s="4">
        <f t="shared" si="23"/>
        <v>48</v>
      </c>
      <c r="GH6" s="25">
        <v>25</v>
      </c>
      <c r="GI6" s="25">
        <v>21</v>
      </c>
      <c r="GJ6" s="4">
        <f t="shared" si="24"/>
        <v>16</v>
      </c>
      <c r="GK6" s="4">
        <v>1</v>
      </c>
      <c r="GL6" s="4">
        <v>0</v>
      </c>
      <c r="GM6" s="4">
        <v>0</v>
      </c>
      <c r="GN6" s="4">
        <v>1</v>
      </c>
      <c r="GO6" s="4">
        <v>0</v>
      </c>
      <c r="GP6" s="4">
        <v>0</v>
      </c>
      <c r="GQ6" s="4">
        <v>1</v>
      </c>
      <c r="GR6" s="4">
        <v>0</v>
      </c>
      <c r="GS6" s="4">
        <v>0</v>
      </c>
      <c r="GT6" s="4">
        <v>1</v>
      </c>
      <c r="GU6" s="4">
        <v>18</v>
      </c>
      <c r="GV6" s="4">
        <v>12</v>
      </c>
      <c r="GW6">
        <f t="shared" si="9"/>
        <v>0.33333333333333331</v>
      </c>
      <c r="GX6" s="4">
        <v>1</v>
      </c>
      <c r="GY6" s="4">
        <v>0</v>
      </c>
    </row>
    <row r="7" spans="1:207" x14ac:dyDescent="0.35">
      <c r="A7" s="54">
        <v>3</v>
      </c>
      <c r="B7" s="54">
        <v>19007951</v>
      </c>
      <c r="C7" s="2">
        <v>44861</v>
      </c>
      <c r="D7" s="2">
        <v>18614</v>
      </c>
      <c r="E7" s="4">
        <v>71</v>
      </c>
      <c r="F7" s="4" t="s">
        <v>178</v>
      </c>
      <c r="G7" s="4">
        <v>90</v>
      </c>
      <c r="H7" s="4">
        <v>175</v>
      </c>
      <c r="I7" s="4">
        <v>2.09</v>
      </c>
      <c r="J7" s="4">
        <v>1</v>
      </c>
      <c r="K7" s="2">
        <v>44847</v>
      </c>
      <c r="L7" s="2">
        <v>44854</v>
      </c>
      <c r="M7" s="2">
        <v>44866</v>
      </c>
      <c r="N7" s="2">
        <v>44866</v>
      </c>
      <c r="O7" s="4">
        <v>1</v>
      </c>
      <c r="P7" s="2">
        <v>44866</v>
      </c>
      <c r="Q7" s="46">
        <f t="shared" si="10"/>
        <v>12</v>
      </c>
      <c r="R7" s="46">
        <f t="shared" si="11"/>
        <v>19</v>
      </c>
      <c r="S7" s="46">
        <f t="shared" si="12"/>
        <v>12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22</v>
      </c>
      <c r="AD7" s="4">
        <v>41</v>
      </c>
      <c r="AE7" s="4">
        <v>5</v>
      </c>
      <c r="AF7" s="4">
        <v>10</v>
      </c>
      <c r="AG7" s="4">
        <f t="shared" si="13"/>
        <v>5</v>
      </c>
      <c r="AH7" s="4">
        <v>2000</v>
      </c>
      <c r="AI7" s="4">
        <v>57526</v>
      </c>
      <c r="AJ7" s="4">
        <v>15.71</v>
      </c>
      <c r="AK7" s="4">
        <v>30.4</v>
      </c>
      <c r="AL7" s="4">
        <v>0</v>
      </c>
      <c r="AM7" s="4">
        <v>0</v>
      </c>
      <c r="AN7" s="4">
        <v>0</v>
      </c>
      <c r="AO7" s="4">
        <v>120</v>
      </c>
      <c r="AP7" s="4">
        <v>21122</v>
      </c>
      <c r="AQ7" s="4">
        <v>0</v>
      </c>
      <c r="AR7" s="4">
        <v>8</v>
      </c>
      <c r="AS7" s="4">
        <v>1.31</v>
      </c>
      <c r="AT7" s="4">
        <v>25.1</v>
      </c>
      <c r="AU7" s="29">
        <v>1.51</v>
      </c>
      <c r="AV7" s="4">
        <v>2.2599999999999998</v>
      </c>
      <c r="AW7" s="4">
        <v>561</v>
      </c>
      <c r="AX7" s="4">
        <v>380</v>
      </c>
      <c r="AY7" s="4">
        <v>1</v>
      </c>
      <c r="AZ7" s="4">
        <v>0</v>
      </c>
      <c r="BA7" s="4">
        <v>2.6</v>
      </c>
      <c r="BB7" s="4">
        <v>230</v>
      </c>
      <c r="BC7" s="4">
        <v>140</v>
      </c>
      <c r="BD7" s="4">
        <v>4.7</v>
      </c>
      <c r="BE7" s="4">
        <v>3.6</v>
      </c>
      <c r="BF7" s="4">
        <v>6.4</v>
      </c>
      <c r="BG7" s="4">
        <v>7.8</v>
      </c>
      <c r="BH7" s="4">
        <v>5.4</v>
      </c>
      <c r="BI7" s="4">
        <v>2.2999999999999998</v>
      </c>
      <c r="BJ7" s="4">
        <v>56</v>
      </c>
      <c r="BK7" s="4">
        <v>160</v>
      </c>
      <c r="BL7" s="4">
        <v>76</v>
      </c>
      <c r="BM7" s="4">
        <v>0.6</v>
      </c>
      <c r="BN7" s="4">
        <v>189</v>
      </c>
      <c r="BO7" s="4">
        <v>489</v>
      </c>
      <c r="BP7" s="4">
        <v>1</v>
      </c>
      <c r="BQ7" s="4">
        <v>14</v>
      </c>
      <c r="BR7" s="4">
        <v>170</v>
      </c>
      <c r="BS7">
        <v>128</v>
      </c>
      <c r="BT7">
        <v>61</v>
      </c>
      <c r="BU7">
        <v>84</v>
      </c>
      <c r="BV7">
        <v>100</v>
      </c>
      <c r="BW7">
        <v>14</v>
      </c>
      <c r="BX7">
        <v>2205</v>
      </c>
      <c r="BY7">
        <v>1255</v>
      </c>
      <c r="BZ7">
        <v>1.7</v>
      </c>
      <c r="CA7">
        <v>78.900000000000006</v>
      </c>
      <c r="CB7">
        <v>55.5</v>
      </c>
      <c r="CC7" s="4">
        <v>4.2</v>
      </c>
      <c r="CD7" s="4">
        <v>36.1</v>
      </c>
      <c r="CE7" s="4">
        <v>64</v>
      </c>
      <c r="CF7" s="4">
        <v>3</v>
      </c>
      <c r="CG7" s="4">
        <v>6</v>
      </c>
      <c r="CH7" s="4">
        <v>2076</v>
      </c>
      <c r="CI7" s="4">
        <f t="shared" si="28"/>
        <v>1333.333333333333</v>
      </c>
      <c r="CJ7" s="4">
        <v>7.33</v>
      </c>
      <c r="CK7" s="4">
        <v>55.5</v>
      </c>
      <c r="CL7" s="4">
        <v>85.1</v>
      </c>
      <c r="CM7" s="4">
        <v>28.6</v>
      </c>
      <c r="CN7" s="4">
        <v>2.33</v>
      </c>
      <c r="CO7" s="4">
        <v>0</v>
      </c>
      <c r="CP7" s="4">
        <v>0</v>
      </c>
      <c r="CQ7" s="4">
        <v>61</v>
      </c>
      <c r="CR7" s="4">
        <v>11449</v>
      </c>
      <c r="CS7" s="4">
        <v>1</v>
      </c>
      <c r="CT7" s="4">
        <v>0</v>
      </c>
      <c r="CU7" s="4"/>
      <c r="CV7" s="4">
        <v>1</v>
      </c>
      <c r="CW7" s="4">
        <v>1</v>
      </c>
      <c r="CX7" s="4">
        <v>0</v>
      </c>
      <c r="CY7" s="4">
        <v>1</v>
      </c>
      <c r="CZ7" s="4">
        <v>1</v>
      </c>
      <c r="DA7" s="4">
        <v>1</v>
      </c>
      <c r="DB7" s="4">
        <v>0</v>
      </c>
      <c r="DC7" s="4">
        <v>1</v>
      </c>
      <c r="DD7" s="4">
        <v>1</v>
      </c>
      <c r="DE7" s="4">
        <v>1</v>
      </c>
      <c r="DF7" s="4">
        <v>1</v>
      </c>
      <c r="DG7" s="4">
        <v>1</v>
      </c>
      <c r="DH7" s="4">
        <v>1</v>
      </c>
      <c r="DI7" s="4">
        <v>1</v>
      </c>
      <c r="DJ7" s="4">
        <v>0</v>
      </c>
      <c r="DK7" s="4">
        <v>1</v>
      </c>
      <c r="DL7" s="4">
        <v>10</v>
      </c>
      <c r="DM7" s="4">
        <v>10</v>
      </c>
      <c r="DN7" s="4">
        <v>44</v>
      </c>
      <c r="DO7" s="4">
        <v>21</v>
      </c>
      <c r="DP7" s="4">
        <v>53</v>
      </c>
      <c r="DQ7" s="4">
        <v>84</v>
      </c>
      <c r="DR7" s="11">
        <v>52</v>
      </c>
      <c r="DS7" s="4">
        <v>44</v>
      </c>
      <c r="DT7" s="4">
        <v>90</v>
      </c>
      <c r="DU7" s="4">
        <v>47</v>
      </c>
      <c r="DV7" s="11">
        <v>12.3</v>
      </c>
      <c r="DW7" s="4">
        <v>942</v>
      </c>
      <c r="DX7" s="4">
        <v>93</v>
      </c>
      <c r="DY7" s="4">
        <v>102</v>
      </c>
      <c r="DZ7" s="4" t="s">
        <v>179</v>
      </c>
      <c r="EA7" s="26">
        <v>2.29</v>
      </c>
      <c r="EB7" s="4">
        <v>17.2</v>
      </c>
      <c r="EC7" s="4">
        <v>180</v>
      </c>
      <c r="ED7" s="4">
        <v>50</v>
      </c>
      <c r="EE7" s="4">
        <v>5.13</v>
      </c>
      <c r="EF7" s="4">
        <v>2.4900000000000002</v>
      </c>
      <c r="EG7" s="45">
        <f t="shared" si="14"/>
        <v>3.0232558139534884</v>
      </c>
      <c r="EH7" s="45">
        <f t="shared" si="15"/>
        <v>0.71511627906976749</v>
      </c>
      <c r="EI7" s="4">
        <v>10</v>
      </c>
      <c r="EJ7" s="4">
        <v>101</v>
      </c>
      <c r="EK7" s="4">
        <v>43</v>
      </c>
      <c r="EL7" s="11">
        <v>3.74</v>
      </c>
      <c r="EM7" s="4">
        <v>161</v>
      </c>
      <c r="EN7" s="11">
        <v>7</v>
      </c>
      <c r="EO7" s="4">
        <v>9</v>
      </c>
      <c r="EP7" s="11">
        <f t="shared" si="0"/>
        <v>12.625</v>
      </c>
      <c r="EQ7" s="4">
        <v>64</v>
      </c>
      <c r="ER7" s="4">
        <f t="shared" si="16"/>
        <v>30.622009569377994</v>
      </c>
      <c r="ES7" s="4">
        <v>33</v>
      </c>
      <c r="ET7" s="4">
        <v>39</v>
      </c>
      <c r="EU7" s="11">
        <v>17</v>
      </c>
      <c r="EV7" s="4">
        <v>14</v>
      </c>
      <c r="EW7" s="9">
        <v>4</v>
      </c>
      <c r="EX7" s="4">
        <v>58</v>
      </c>
      <c r="EY7" s="4">
        <v>48</v>
      </c>
      <c r="EZ7" s="4">
        <v>107</v>
      </c>
      <c r="FA7" s="4">
        <v>86</v>
      </c>
      <c r="FB7" s="4">
        <v>72</v>
      </c>
      <c r="FC7" s="4">
        <f t="shared" si="1"/>
        <v>180</v>
      </c>
      <c r="FD7" s="9">
        <f t="shared" si="17"/>
        <v>2.0940136553166271</v>
      </c>
      <c r="FE7" s="9">
        <f t="shared" si="2"/>
        <v>0.4</v>
      </c>
      <c r="FF7" s="9">
        <f t="shared" si="18"/>
        <v>0.5045909600000027</v>
      </c>
      <c r="FG7" s="9">
        <f t="shared" si="3"/>
        <v>2.3040000000000003</v>
      </c>
      <c r="FH7" s="9">
        <f t="shared" si="4"/>
        <v>0.35837246940000139</v>
      </c>
      <c r="FI7" s="9">
        <f t="shared" si="5"/>
        <v>1.1002793578495658</v>
      </c>
      <c r="FJ7" s="11">
        <v>11.3</v>
      </c>
      <c r="FK7" s="11">
        <v>15</v>
      </c>
      <c r="FL7" s="4">
        <v>14</v>
      </c>
      <c r="FM7" s="4">
        <v>1</v>
      </c>
      <c r="FN7" s="4">
        <v>42</v>
      </c>
      <c r="FO7" s="4">
        <f t="shared" si="6"/>
        <v>20.095693779904309</v>
      </c>
      <c r="FP7" s="11">
        <v>37</v>
      </c>
      <c r="FQ7" s="11">
        <v>16</v>
      </c>
      <c r="FR7" s="4">
        <v>15</v>
      </c>
      <c r="FS7" s="4">
        <v>71</v>
      </c>
      <c r="FT7" s="4">
        <v>72</v>
      </c>
      <c r="FU7" s="11">
        <f t="shared" si="19"/>
        <v>0.98611111111111116</v>
      </c>
      <c r="FV7" s="4">
        <v>12</v>
      </c>
      <c r="FW7" s="63">
        <f t="shared" si="7"/>
        <v>5.916666666666667</v>
      </c>
      <c r="FX7" s="4">
        <v>110</v>
      </c>
      <c r="FY7" s="4">
        <v>26.83</v>
      </c>
      <c r="FZ7">
        <v>14.1</v>
      </c>
      <c r="GA7" s="11">
        <f t="shared" si="8"/>
        <v>40.83</v>
      </c>
      <c r="GB7" s="4">
        <f t="shared" si="20"/>
        <v>2.5518749999999999</v>
      </c>
      <c r="GC7" s="4">
        <f t="shared" si="21"/>
        <v>2.624113475177305</v>
      </c>
      <c r="GD7" s="4">
        <f t="shared" si="22"/>
        <v>0.8014184397163121</v>
      </c>
      <c r="GE7" s="4">
        <v>26</v>
      </c>
      <c r="GF7" s="4">
        <v>25</v>
      </c>
      <c r="GG7" s="4">
        <f t="shared" si="23"/>
        <v>3.8461538461538463</v>
      </c>
      <c r="GH7" s="4">
        <v>23</v>
      </c>
      <c r="GI7" s="4">
        <v>17</v>
      </c>
      <c r="GJ7" s="4">
        <f t="shared" si="24"/>
        <v>26.086956521739129</v>
      </c>
      <c r="GK7" s="4">
        <v>1</v>
      </c>
      <c r="GL7" s="4">
        <v>0</v>
      </c>
      <c r="GM7" s="4">
        <v>0</v>
      </c>
      <c r="GN7" s="4">
        <v>1</v>
      </c>
      <c r="GO7" s="4">
        <v>0</v>
      </c>
      <c r="GP7" s="4">
        <v>0</v>
      </c>
      <c r="GQ7" s="4">
        <v>1</v>
      </c>
      <c r="GR7" s="4">
        <v>0</v>
      </c>
      <c r="GS7">
        <v>0</v>
      </c>
      <c r="GT7" s="4">
        <v>1</v>
      </c>
      <c r="GU7" s="4">
        <v>21</v>
      </c>
      <c r="GV7" s="4">
        <v>14</v>
      </c>
      <c r="GW7">
        <f t="shared" si="9"/>
        <v>0.33333333333333331</v>
      </c>
      <c r="GX7" s="4">
        <v>1</v>
      </c>
      <c r="GY7" s="4">
        <v>0</v>
      </c>
    </row>
    <row r="8" spans="1:207" x14ac:dyDescent="0.35">
      <c r="A8" s="54">
        <v>4</v>
      </c>
      <c r="B8" s="54">
        <v>17611406</v>
      </c>
      <c r="C8" s="2">
        <v>44861</v>
      </c>
      <c r="D8" s="2">
        <v>34167</v>
      </c>
      <c r="E8" s="4">
        <v>29</v>
      </c>
      <c r="F8" s="4" t="s">
        <v>178</v>
      </c>
      <c r="G8" s="4">
        <v>80</v>
      </c>
      <c r="H8" s="4">
        <v>175</v>
      </c>
      <c r="I8" s="4">
        <v>1.97</v>
      </c>
      <c r="J8" s="4">
        <v>1</v>
      </c>
      <c r="K8" s="2">
        <v>44861</v>
      </c>
      <c r="L8" s="2">
        <v>44861</v>
      </c>
      <c r="M8" s="2">
        <v>44864</v>
      </c>
      <c r="N8" s="2">
        <v>44867</v>
      </c>
      <c r="O8" s="4">
        <v>0</v>
      </c>
      <c r="Q8" s="46">
        <f t="shared" si="10"/>
        <v>3</v>
      </c>
      <c r="R8" s="46">
        <f t="shared" si="11"/>
        <v>6</v>
      </c>
      <c r="S8" s="46"/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2</v>
      </c>
      <c r="AD8" s="4">
        <v>19</v>
      </c>
      <c r="AE8" s="4">
        <v>9</v>
      </c>
      <c r="AF8" s="4">
        <v>9</v>
      </c>
      <c r="AG8" s="4">
        <f t="shared" si="13"/>
        <v>0</v>
      </c>
      <c r="AH8" s="4">
        <v>526</v>
      </c>
      <c r="AI8" s="4">
        <v>19060</v>
      </c>
      <c r="AJ8" s="4">
        <v>32.85</v>
      </c>
      <c r="AK8" s="4">
        <v>10.77</v>
      </c>
      <c r="AL8" s="4">
        <v>0</v>
      </c>
      <c r="AM8" s="4">
        <v>0</v>
      </c>
      <c r="AN8" s="4">
        <v>0</v>
      </c>
      <c r="AO8" s="4">
        <v>71</v>
      </c>
      <c r="AP8" s="4">
        <v>650</v>
      </c>
      <c r="AQ8" s="4">
        <v>0</v>
      </c>
      <c r="AR8" s="4">
        <v>12.4</v>
      </c>
      <c r="AS8" s="4">
        <v>1.48</v>
      </c>
      <c r="AT8" s="4">
        <v>29.3</v>
      </c>
      <c r="AU8" s="29">
        <v>1.58</v>
      </c>
      <c r="AV8" s="4">
        <v>0.48</v>
      </c>
      <c r="AW8" s="4">
        <v>755</v>
      </c>
      <c r="AX8" s="4">
        <v>132</v>
      </c>
      <c r="AY8" s="4">
        <v>0</v>
      </c>
      <c r="AZ8" s="4">
        <v>0</v>
      </c>
      <c r="BA8" s="4">
        <v>1</v>
      </c>
      <c r="BB8" s="4">
        <v>31</v>
      </c>
      <c r="BC8" s="4">
        <v>135</v>
      </c>
      <c r="BD8" s="4">
        <v>4.5999999999999996</v>
      </c>
      <c r="BE8" s="4">
        <v>1.5</v>
      </c>
      <c r="BF8" s="4">
        <v>3</v>
      </c>
      <c r="BG8" s="4">
        <v>7.3</v>
      </c>
      <c r="BH8" s="4">
        <v>5</v>
      </c>
      <c r="BI8" s="4">
        <v>3.1</v>
      </c>
      <c r="BJ8" s="4">
        <v>30</v>
      </c>
      <c r="BK8" s="4">
        <v>56</v>
      </c>
      <c r="BL8" s="4">
        <v>112</v>
      </c>
      <c r="BM8" s="4">
        <v>1.8</v>
      </c>
      <c r="BN8" s="4">
        <v>85</v>
      </c>
      <c r="BO8" s="4">
        <v>200</v>
      </c>
      <c r="BP8" s="4">
        <v>0</v>
      </c>
      <c r="BQ8" s="4">
        <v>0</v>
      </c>
      <c r="BR8" s="4">
        <v>140</v>
      </c>
      <c r="BS8">
        <v>118</v>
      </c>
      <c r="BT8">
        <v>74</v>
      </c>
      <c r="BU8">
        <v>89</v>
      </c>
      <c r="BV8">
        <v>94</v>
      </c>
      <c r="BW8">
        <v>17</v>
      </c>
      <c r="BX8">
        <v>-1090</v>
      </c>
      <c r="BY8">
        <v>1360</v>
      </c>
      <c r="BZ8">
        <v>4.9000000000000004</v>
      </c>
      <c r="CA8">
        <v>66.599999999999994</v>
      </c>
      <c r="CB8">
        <v>9.8000000000000007</v>
      </c>
      <c r="CC8" s="4">
        <v>3.8</v>
      </c>
      <c r="CD8" s="4">
        <v>76.7</v>
      </c>
      <c r="CE8" s="4">
        <v>65.8</v>
      </c>
      <c r="CF8" s="4">
        <v>16</v>
      </c>
      <c r="CG8" s="4">
        <v>12</v>
      </c>
      <c r="CH8" s="4">
        <v>1608</v>
      </c>
      <c r="CI8" s="4">
        <f t="shared" si="28"/>
        <v>1515.7894736842106</v>
      </c>
      <c r="CJ8" s="4">
        <v>7.32</v>
      </c>
      <c r="CK8" s="4">
        <v>32.1</v>
      </c>
      <c r="CL8" s="4">
        <v>119.2</v>
      </c>
      <c r="CM8" s="4">
        <v>16.100000000000001</v>
      </c>
      <c r="CN8" s="4">
        <v>0.25</v>
      </c>
      <c r="CO8" s="4">
        <v>0</v>
      </c>
      <c r="CP8" s="4">
        <v>0</v>
      </c>
      <c r="CQ8" s="4">
        <v>24</v>
      </c>
      <c r="CR8" s="4">
        <v>865</v>
      </c>
      <c r="CS8" s="4">
        <v>1</v>
      </c>
      <c r="CT8" s="4">
        <v>1</v>
      </c>
      <c r="CU8" s="4">
        <v>7</v>
      </c>
      <c r="CV8" s="4">
        <v>1</v>
      </c>
      <c r="CW8" s="4">
        <v>1</v>
      </c>
      <c r="CX8" s="4">
        <v>1</v>
      </c>
      <c r="CY8" s="4">
        <v>1</v>
      </c>
      <c r="CZ8" s="4">
        <v>1</v>
      </c>
      <c r="DA8" s="4">
        <v>0</v>
      </c>
      <c r="DB8" s="4">
        <v>1</v>
      </c>
      <c r="DC8" s="4">
        <v>0</v>
      </c>
      <c r="DD8" s="4">
        <v>1</v>
      </c>
      <c r="DE8" s="4">
        <v>1</v>
      </c>
      <c r="DF8" s="4">
        <v>1</v>
      </c>
      <c r="DG8" s="4">
        <v>0</v>
      </c>
      <c r="DH8" s="4">
        <v>1</v>
      </c>
      <c r="DI8" s="4">
        <v>0</v>
      </c>
      <c r="DJ8" s="4">
        <v>0</v>
      </c>
      <c r="DK8" s="4">
        <v>0</v>
      </c>
      <c r="DL8" s="4">
        <v>8</v>
      </c>
      <c r="DM8" s="4">
        <v>8</v>
      </c>
      <c r="DN8" s="4">
        <v>56</v>
      </c>
      <c r="DO8" s="4">
        <v>39</v>
      </c>
      <c r="DP8" s="4">
        <v>31</v>
      </c>
      <c r="DQ8" s="4">
        <v>57</v>
      </c>
      <c r="DR8" s="11">
        <v>39</v>
      </c>
      <c r="DS8" s="4">
        <v>63</v>
      </c>
      <c r="DT8" s="4">
        <v>105</v>
      </c>
      <c r="DU8" s="4">
        <v>42</v>
      </c>
      <c r="DV8" s="11">
        <v>12.4</v>
      </c>
      <c r="DW8" s="4">
        <v>950</v>
      </c>
      <c r="DX8" s="4">
        <v>94</v>
      </c>
      <c r="DY8" s="4">
        <v>96</v>
      </c>
      <c r="DZ8" s="4">
        <v>5.6</v>
      </c>
      <c r="EA8" s="26">
        <f t="shared" ref="EA8:EA39" si="29">(DZ8/I8)</f>
        <v>2.8426395939086291</v>
      </c>
      <c r="EB8" s="4">
        <v>14.4</v>
      </c>
      <c r="EC8" s="4">
        <v>233</v>
      </c>
      <c r="ED8" s="4">
        <v>54</v>
      </c>
      <c r="EE8" s="4">
        <v>5.23</v>
      </c>
      <c r="EF8" s="4">
        <v>2.67</v>
      </c>
      <c r="EG8" s="45">
        <f t="shared" si="14"/>
        <v>2.7083333333333335</v>
      </c>
      <c r="EH8" s="45">
        <f t="shared" si="15"/>
        <v>0.86111111111111116</v>
      </c>
      <c r="EI8" s="4">
        <v>6</v>
      </c>
      <c r="EJ8" s="4">
        <v>70</v>
      </c>
      <c r="EK8" s="4">
        <v>45</v>
      </c>
      <c r="EL8" s="11">
        <v>1.63</v>
      </c>
      <c r="EM8" s="4">
        <v>156</v>
      </c>
      <c r="EN8" s="11">
        <v>9</v>
      </c>
      <c r="EO8" s="4">
        <v>8</v>
      </c>
      <c r="EP8" s="11">
        <f t="shared" si="0"/>
        <v>8.235294117647058</v>
      </c>
      <c r="EQ8" s="4">
        <v>31</v>
      </c>
      <c r="ER8" s="4">
        <f t="shared" si="16"/>
        <v>15.736040609137056</v>
      </c>
      <c r="ES8" s="4">
        <v>16</v>
      </c>
      <c r="ET8" s="4">
        <v>25</v>
      </c>
      <c r="EU8" s="11">
        <v>13</v>
      </c>
      <c r="EV8" s="4">
        <v>8</v>
      </c>
      <c r="EW8" s="9">
        <v>5</v>
      </c>
      <c r="EX8" s="4">
        <v>79</v>
      </c>
      <c r="EY8" s="4">
        <v>55</v>
      </c>
      <c r="EZ8" s="4">
        <v>104</v>
      </c>
      <c r="FA8" s="4">
        <v>96</v>
      </c>
      <c r="FB8" s="4">
        <v>113</v>
      </c>
      <c r="FC8" s="4">
        <f t="shared" si="1"/>
        <v>233</v>
      </c>
      <c r="FD8" s="9">
        <f t="shared" si="17"/>
        <v>1.9743566470145304</v>
      </c>
      <c r="FE8" s="9">
        <f t="shared" si="2"/>
        <v>0.48497854077253216</v>
      </c>
      <c r="FF8" s="9">
        <f t="shared" si="18"/>
        <v>0.56899559702085845</v>
      </c>
      <c r="FG8" s="9">
        <f t="shared" si="3"/>
        <v>1.9666666666666668</v>
      </c>
      <c r="FH8" s="9">
        <f t="shared" si="4"/>
        <v>0.46252985110980988</v>
      </c>
      <c r="FI8" s="9">
        <f t="shared" si="5"/>
        <v>0.99610507029746032</v>
      </c>
      <c r="FJ8" s="11">
        <v>15.4</v>
      </c>
      <c r="FK8" s="11">
        <v>28</v>
      </c>
      <c r="FL8" s="4">
        <v>15</v>
      </c>
      <c r="FM8" s="4">
        <v>13</v>
      </c>
      <c r="FN8" s="4">
        <v>36</v>
      </c>
      <c r="FO8" s="4">
        <f t="shared" si="6"/>
        <v>18.274111675126903</v>
      </c>
      <c r="FP8" s="11">
        <v>42</v>
      </c>
      <c r="FQ8" s="11">
        <v>21</v>
      </c>
      <c r="FR8" s="4">
        <v>16</v>
      </c>
      <c r="FS8" s="4">
        <v>63</v>
      </c>
      <c r="FT8" s="4">
        <v>45</v>
      </c>
      <c r="FU8" s="11">
        <f t="shared" si="19"/>
        <v>1.4</v>
      </c>
      <c r="FV8" s="4">
        <v>12</v>
      </c>
      <c r="FW8" s="63">
        <f t="shared" si="7"/>
        <v>5.25</v>
      </c>
      <c r="FX8" s="4">
        <v>76</v>
      </c>
      <c r="FY8" s="4">
        <v>21.88</v>
      </c>
      <c r="FZ8">
        <v>19.8</v>
      </c>
      <c r="GA8" s="11">
        <f t="shared" si="8"/>
        <v>38.879999999999995</v>
      </c>
      <c r="GB8" s="4">
        <f t="shared" si="20"/>
        <v>1.8514285714285712</v>
      </c>
      <c r="GC8" s="4">
        <f t="shared" si="21"/>
        <v>2.1212121212121211</v>
      </c>
      <c r="GD8" s="4">
        <f t="shared" si="22"/>
        <v>0.77777777777777779</v>
      </c>
      <c r="GE8" s="4">
        <v>29</v>
      </c>
      <c r="GF8" s="4">
        <v>27</v>
      </c>
      <c r="GG8" s="4">
        <f t="shared" si="23"/>
        <v>6.8965517241379306</v>
      </c>
      <c r="GH8" s="4">
        <v>10</v>
      </c>
      <c r="GI8" s="4">
        <v>5</v>
      </c>
      <c r="GJ8" s="4">
        <f t="shared" si="24"/>
        <v>50</v>
      </c>
      <c r="GK8" s="4">
        <v>1</v>
      </c>
      <c r="GL8" s="4">
        <v>0</v>
      </c>
      <c r="GM8" s="4">
        <v>0</v>
      </c>
      <c r="GN8" s="4">
        <v>1</v>
      </c>
      <c r="GO8" s="4">
        <v>0</v>
      </c>
      <c r="GP8" s="4">
        <v>0</v>
      </c>
      <c r="GQ8" s="4">
        <v>1</v>
      </c>
      <c r="GR8" s="4">
        <v>0</v>
      </c>
      <c r="GS8" s="4">
        <v>0</v>
      </c>
      <c r="GT8" s="4">
        <v>1</v>
      </c>
      <c r="GU8" s="4">
        <v>19</v>
      </c>
      <c r="GV8" s="4">
        <v>12</v>
      </c>
      <c r="GW8">
        <f t="shared" si="9"/>
        <v>0.36842105263157893</v>
      </c>
      <c r="GX8" s="4">
        <v>1</v>
      </c>
      <c r="GY8" s="4">
        <v>0</v>
      </c>
    </row>
    <row r="9" spans="1:207" x14ac:dyDescent="0.35">
      <c r="A9" s="54">
        <v>4</v>
      </c>
      <c r="B9" s="54">
        <v>17611406</v>
      </c>
      <c r="C9" s="2">
        <v>44872</v>
      </c>
      <c r="D9" s="2">
        <v>34167</v>
      </c>
      <c r="E9" s="4">
        <v>29</v>
      </c>
      <c r="F9" s="4" t="s">
        <v>178</v>
      </c>
      <c r="G9" s="4">
        <v>80</v>
      </c>
      <c r="H9" s="4">
        <v>175</v>
      </c>
      <c r="I9" s="4">
        <v>1.97</v>
      </c>
      <c r="J9" s="4">
        <v>12</v>
      </c>
      <c r="K9" s="2">
        <v>44861</v>
      </c>
      <c r="L9" s="2">
        <v>44861</v>
      </c>
      <c r="M9" s="2">
        <v>44864</v>
      </c>
      <c r="N9" s="2">
        <v>44867</v>
      </c>
      <c r="O9" s="4">
        <v>0</v>
      </c>
      <c r="Q9" s="46">
        <f t="shared" si="10"/>
        <v>3</v>
      </c>
      <c r="R9" s="46">
        <f t="shared" si="11"/>
        <v>6</v>
      </c>
      <c r="S9" s="46"/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2</v>
      </c>
      <c r="AD9" s="4">
        <v>19</v>
      </c>
      <c r="AE9" s="4">
        <v>9</v>
      </c>
      <c r="AF9" s="4">
        <v>9</v>
      </c>
      <c r="AG9" s="4">
        <f t="shared" si="13"/>
        <v>0</v>
      </c>
      <c r="AH9" s="4">
        <v>2279</v>
      </c>
      <c r="AI9" s="4">
        <v>9045</v>
      </c>
      <c r="AJ9" s="4">
        <v>2.5499999999999998</v>
      </c>
      <c r="AK9" s="4">
        <v>0.09</v>
      </c>
      <c r="AL9" s="4">
        <v>0</v>
      </c>
      <c r="AM9" s="4">
        <v>0</v>
      </c>
      <c r="AN9" s="4">
        <v>0</v>
      </c>
      <c r="AO9" s="4">
        <v>88</v>
      </c>
      <c r="AP9" s="4">
        <v>357</v>
      </c>
      <c r="AQ9" s="4">
        <v>0</v>
      </c>
      <c r="AR9" s="4">
        <v>13.3</v>
      </c>
      <c r="AS9" s="4">
        <v>1.1499999999999999</v>
      </c>
      <c r="AT9" s="4">
        <v>31.5</v>
      </c>
      <c r="AU9" s="29">
        <v>1.49</v>
      </c>
      <c r="AV9" s="4">
        <v>0.76</v>
      </c>
      <c r="AW9" s="4">
        <v>481</v>
      </c>
      <c r="AX9" s="4">
        <v>303</v>
      </c>
      <c r="AY9" s="4">
        <v>0</v>
      </c>
      <c r="AZ9" s="4">
        <v>0</v>
      </c>
      <c r="BA9" s="4">
        <v>1</v>
      </c>
      <c r="BB9" s="4">
        <v>48</v>
      </c>
      <c r="BC9" s="4">
        <v>141</v>
      </c>
      <c r="BD9" s="4">
        <v>4.5</v>
      </c>
      <c r="BE9" s="4">
        <v>2.1</v>
      </c>
      <c r="BF9" s="4">
        <v>3.4</v>
      </c>
      <c r="BG9" s="4">
        <v>9.1</v>
      </c>
      <c r="BH9" s="4">
        <v>6.9</v>
      </c>
      <c r="BI9" s="4">
        <v>4.3</v>
      </c>
      <c r="BJ9" s="4">
        <v>33</v>
      </c>
      <c r="BK9" s="4">
        <v>21</v>
      </c>
      <c r="BL9" s="4">
        <v>55</v>
      </c>
      <c r="BM9" s="4">
        <v>1</v>
      </c>
      <c r="BN9" s="4">
        <v>58</v>
      </c>
      <c r="BO9" s="4">
        <v>178</v>
      </c>
      <c r="BP9" s="4">
        <v>0</v>
      </c>
      <c r="BQ9" s="4">
        <v>0</v>
      </c>
      <c r="BS9">
        <v>120</v>
      </c>
      <c r="BT9">
        <v>70</v>
      </c>
      <c r="BU9">
        <v>85</v>
      </c>
      <c r="BV9">
        <v>82</v>
      </c>
      <c r="CN9" s="4">
        <v>0</v>
      </c>
      <c r="CO9" s="4">
        <v>0</v>
      </c>
      <c r="CP9" s="4">
        <v>0</v>
      </c>
      <c r="CQ9" s="4">
        <v>13</v>
      </c>
      <c r="CR9" s="4">
        <v>20</v>
      </c>
      <c r="CS9" s="4">
        <v>0</v>
      </c>
      <c r="CT9" s="4">
        <v>1</v>
      </c>
      <c r="CU9" s="4"/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7</v>
      </c>
      <c r="DM9" s="4">
        <v>7</v>
      </c>
      <c r="DN9" s="4">
        <v>59</v>
      </c>
      <c r="DO9" s="4">
        <v>37</v>
      </c>
      <c r="DP9" s="4">
        <v>37</v>
      </c>
      <c r="DQ9" s="4">
        <v>67</v>
      </c>
      <c r="DR9" s="11">
        <v>55</v>
      </c>
      <c r="DS9" s="4">
        <v>41</v>
      </c>
      <c r="DT9" s="4">
        <v>91</v>
      </c>
      <c r="DU9" s="4">
        <f t="shared" ref="DU9:DU12" si="30">(DT9-DS9)</f>
        <v>50</v>
      </c>
      <c r="DV9" s="11">
        <v>16.600000000000001</v>
      </c>
      <c r="DW9" s="4">
        <v>1277</v>
      </c>
      <c r="DX9" s="4">
        <v>85</v>
      </c>
      <c r="DY9" s="4">
        <v>63</v>
      </c>
      <c r="DZ9" s="4">
        <v>2.9</v>
      </c>
      <c r="EA9" s="26">
        <f t="shared" si="29"/>
        <v>1.4720812182741116</v>
      </c>
      <c r="EB9" s="4">
        <v>19.600000000000001</v>
      </c>
      <c r="EC9" s="4">
        <v>275</v>
      </c>
      <c r="ED9" s="4">
        <v>64</v>
      </c>
      <c r="EE9" s="4">
        <v>4.09</v>
      </c>
      <c r="EF9" s="4">
        <v>2.09</v>
      </c>
      <c r="EG9" s="45">
        <f t="shared" si="14"/>
        <v>2.8061224489795915</v>
      </c>
      <c r="EH9" s="45">
        <f t="shared" si="15"/>
        <v>0.84693877551020413</v>
      </c>
      <c r="EI9" s="4">
        <v>18</v>
      </c>
      <c r="EJ9" s="4">
        <v>68</v>
      </c>
      <c r="EK9" s="4">
        <v>37</v>
      </c>
      <c r="EL9" s="11">
        <v>1.87</v>
      </c>
      <c r="EM9" s="4">
        <v>241</v>
      </c>
      <c r="EN9" s="11">
        <v>13</v>
      </c>
      <c r="EO9" s="4">
        <v>13</v>
      </c>
      <c r="EP9" s="11">
        <f t="shared" si="0"/>
        <v>5.2307692307692308</v>
      </c>
      <c r="EQ9" s="4">
        <v>36</v>
      </c>
      <c r="ER9" s="4">
        <f t="shared" si="16"/>
        <v>18.274111675126903</v>
      </c>
      <c r="ES9" s="4">
        <v>16</v>
      </c>
      <c r="ET9" s="4">
        <v>26</v>
      </c>
      <c r="EU9" s="11">
        <v>31</v>
      </c>
      <c r="EV9" s="4">
        <v>22</v>
      </c>
      <c r="EW9" s="9">
        <v>9</v>
      </c>
      <c r="EX9" s="4">
        <v>96</v>
      </c>
      <c r="EY9" s="4">
        <v>103</v>
      </c>
      <c r="EZ9" s="4">
        <v>103</v>
      </c>
      <c r="FA9" s="4">
        <v>124</v>
      </c>
      <c r="FB9" s="4">
        <v>82</v>
      </c>
      <c r="FC9" s="4">
        <f t="shared" si="1"/>
        <v>275</v>
      </c>
      <c r="FD9" s="9">
        <f t="shared" si="17"/>
        <v>1.1181694370740705</v>
      </c>
      <c r="FE9" s="9">
        <f t="shared" si="2"/>
        <v>0.29818181818181816</v>
      </c>
      <c r="FF9" s="9">
        <f t="shared" si="18"/>
        <v>0.41449256620407476</v>
      </c>
      <c r="FG9" s="9">
        <f t="shared" si="3"/>
        <v>1.6875</v>
      </c>
      <c r="FH9" s="9">
        <f t="shared" si="4"/>
        <v>0.34215367159509846</v>
      </c>
      <c r="FI9" s="9">
        <f t="shared" si="5"/>
        <v>1.5091630517247052</v>
      </c>
      <c r="FJ9" s="11">
        <v>24</v>
      </c>
      <c r="FK9" s="11">
        <v>23</v>
      </c>
      <c r="FL9" s="4">
        <v>15</v>
      </c>
      <c r="FM9" s="4">
        <v>9</v>
      </c>
      <c r="FN9" s="4">
        <v>52</v>
      </c>
      <c r="FO9" s="4">
        <f t="shared" si="6"/>
        <v>26.395939086294415</v>
      </c>
      <c r="FP9" s="11">
        <v>55</v>
      </c>
      <c r="FQ9" s="11">
        <v>24</v>
      </c>
      <c r="FR9" s="4">
        <v>16</v>
      </c>
      <c r="FS9" s="4">
        <v>46</v>
      </c>
      <c r="FT9" s="4">
        <v>45</v>
      </c>
      <c r="FU9" s="11">
        <f t="shared" si="19"/>
        <v>1.0222222222222221</v>
      </c>
      <c r="FV9" s="4">
        <v>13</v>
      </c>
      <c r="FW9" s="63">
        <f t="shared" si="7"/>
        <v>3.5384615384615383</v>
      </c>
      <c r="FX9" s="4">
        <v>144</v>
      </c>
      <c r="FY9" s="4">
        <v>27.8</v>
      </c>
      <c r="FZ9">
        <v>16</v>
      </c>
      <c r="GA9" s="11">
        <f t="shared" si="8"/>
        <v>27.8</v>
      </c>
      <c r="GB9" s="4">
        <f t="shared" si="20"/>
        <v>1.1583333333333334</v>
      </c>
      <c r="GC9" s="4">
        <f t="shared" si="21"/>
        <v>3.4375</v>
      </c>
      <c r="GD9" s="4">
        <f t="shared" si="22"/>
        <v>1.5</v>
      </c>
      <c r="GE9" s="4">
        <v>23</v>
      </c>
      <c r="GF9" s="4">
        <v>20</v>
      </c>
      <c r="GG9" s="4">
        <f t="shared" si="23"/>
        <v>13.043478260869565</v>
      </c>
      <c r="GH9" s="4">
        <v>19</v>
      </c>
      <c r="GI9" s="4">
        <v>15</v>
      </c>
      <c r="GJ9" s="4">
        <f t="shared" si="24"/>
        <v>21.052631578947366</v>
      </c>
      <c r="GK9" s="4">
        <v>1</v>
      </c>
      <c r="GL9" s="4">
        <v>0</v>
      </c>
      <c r="GM9" s="4">
        <v>0</v>
      </c>
      <c r="GN9" s="4">
        <v>1</v>
      </c>
      <c r="GO9" s="38">
        <v>0</v>
      </c>
      <c r="GP9" s="38">
        <v>0</v>
      </c>
      <c r="GQ9" s="4">
        <v>1</v>
      </c>
      <c r="GR9" s="4">
        <v>0</v>
      </c>
      <c r="GS9" s="4">
        <v>0</v>
      </c>
      <c r="GT9" s="4">
        <v>1</v>
      </c>
      <c r="GU9" s="4">
        <v>20</v>
      </c>
      <c r="GV9" s="4">
        <v>13</v>
      </c>
      <c r="GW9">
        <f t="shared" si="9"/>
        <v>0.35</v>
      </c>
      <c r="GX9" s="4">
        <v>1</v>
      </c>
      <c r="GY9" s="4">
        <v>0</v>
      </c>
    </row>
    <row r="10" spans="1:207" x14ac:dyDescent="0.35">
      <c r="A10" s="54">
        <v>4</v>
      </c>
      <c r="B10" s="54">
        <v>17611406</v>
      </c>
      <c r="C10" s="2">
        <v>44890</v>
      </c>
      <c r="D10" s="2">
        <v>34167</v>
      </c>
      <c r="E10" s="4">
        <v>29</v>
      </c>
      <c r="F10" s="4" t="s">
        <v>178</v>
      </c>
      <c r="G10" s="4">
        <v>80</v>
      </c>
      <c r="H10" s="4">
        <v>175</v>
      </c>
      <c r="I10" s="4">
        <v>1.97</v>
      </c>
      <c r="J10" s="4">
        <v>30</v>
      </c>
      <c r="K10" s="2">
        <v>44861</v>
      </c>
      <c r="L10" s="2">
        <v>44861</v>
      </c>
      <c r="M10" s="2">
        <v>44864</v>
      </c>
      <c r="N10" s="2">
        <v>44867</v>
      </c>
      <c r="O10" s="4">
        <v>0</v>
      </c>
      <c r="Q10" s="46">
        <f t="shared" si="10"/>
        <v>3</v>
      </c>
      <c r="R10" s="46">
        <f t="shared" si="11"/>
        <v>6</v>
      </c>
      <c r="S10" s="46"/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2</v>
      </c>
      <c r="AD10" s="4">
        <v>19</v>
      </c>
      <c r="AE10" s="4">
        <v>9</v>
      </c>
      <c r="AF10" s="4">
        <v>9</v>
      </c>
      <c r="AG10" s="4">
        <f t="shared" si="13"/>
        <v>0</v>
      </c>
      <c r="AH10" s="9">
        <v>1500</v>
      </c>
      <c r="AI10" s="9">
        <v>5500</v>
      </c>
      <c r="AJ10" s="4">
        <v>0.06</v>
      </c>
      <c r="AK10" s="9">
        <v>0.03</v>
      </c>
      <c r="AL10" s="4">
        <v>0</v>
      </c>
      <c r="AM10" s="4">
        <v>0</v>
      </c>
      <c r="AN10" s="4">
        <v>0</v>
      </c>
      <c r="AO10" s="4">
        <v>16</v>
      </c>
      <c r="AP10" s="4">
        <v>132</v>
      </c>
      <c r="AQ10" s="4">
        <v>0</v>
      </c>
      <c r="AR10" s="4">
        <v>14.9</v>
      </c>
      <c r="AS10" s="4">
        <v>1.0900000000000001</v>
      </c>
      <c r="AT10" s="4">
        <v>31.5</v>
      </c>
      <c r="AU10" s="29">
        <v>1.68</v>
      </c>
      <c r="AV10" s="4">
        <v>0.14000000000000001</v>
      </c>
      <c r="AW10" s="4">
        <v>343</v>
      </c>
      <c r="AX10" s="4">
        <v>112</v>
      </c>
      <c r="AY10" s="4">
        <v>0</v>
      </c>
      <c r="AZ10" s="4">
        <v>0</v>
      </c>
      <c r="BA10" s="4">
        <v>1</v>
      </c>
      <c r="BB10" s="4">
        <v>31</v>
      </c>
      <c r="BC10" s="4">
        <v>140</v>
      </c>
      <c r="BD10" s="4">
        <v>4</v>
      </c>
      <c r="BE10" s="4">
        <v>2</v>
      </c>
      <c r="BF10" s="4">
        <v>3.6</v>
      </c>
      <c r="BG10" s="4">
        <v>9.8000000000000007</v>
      </c>
      <c r="BH10" s="4">
        <v>7.5</v>
      </c>
      <c r="BI10" s="4">
        <v>5.0999999999999996</v>
      </c>
      <c r="BJ10" s="4">
        <v>213</v>
      </c>
      <c r="BK10" s="4">
        <v>21</v>
      </c>
      <c r="BL10" s="4">
        <v>19</v>
      </c>
      <c r="BM10" s="4">
        <v>1.5</v>
      </c>
      <c r="BN10" s="4">
        <v>46</v>
      </c>
      <c r="BO10" s="4">
        <v>175</v>
      </c>
      <c r="BP10" s="4">
        <v>0</v>
      </c>
      <c r="BQ10" s="4">
        <v>0</v>
      </c>
      <c r="BS10">
        <v>130</v>
      </c>
      <c r="BT10">
        <v>72</v>
      </c>
      <c r="BU10">
        <v>91</v>
      </c>
      <c r="BV10">
        <v>94</v>
      </c>
      <c r="CN10" s="4">
        <v>0</v>
      </c>
      <c r="CO10" s="4">
        <v>0</v>
      </c>
      <c r="CP10" s="4">
        <v>0</v>
      </c>
      <c r="CQ10" s="4">
        <v>13</v>
      </c>
      <c r="CR10" s="4">
        <v>20</v>
      </c>
      <c r="CS10" s="4">
        <v>0</v>
      </c>
      <c r="CT10" s="4">
        <v>1</v>
      </c>
      <c r="CU10" s="4"/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8</v>
      </c>
      <c r="DM10" s="4">
        <v>10</v>
      </c>
      <c r="DN10" s="4">
        <v>34</v>
      </c>
      <c r="DO10" s="4">
        <v>26</v>
      </c>
      <c r="DP10" s="4">
        <v>23</v>
      </c>
      <c r="DQ10" s="4">
        <v>47</v>
      </c>
      <c r="DR10" s="11">
        <v>52</v>
      </c>
      <c r="DS10" s="4">
        <v>40</v>
      </c>
      <c r="DT10" s="4">
        <v>90</v>
      </c>
      <c r="DU10" s="4">
        <f t="shared" si="30"/>
        <v>50</v>
      </c>
      <c r="DV10" s="11">
        <v>17.2</v>
      </c>
      <c r="DW10" s="4">
        <v>1292</v>
      </c>
      <c r="DX10" s="4">
        <v>81</v>
      </c>
      <c r="DY10" s="4">
        <v>92</v>
      </c>
      <c r="DZ10" s="4">
        <v>4.5999999999999996</v>
      </c>
      <c r="EA10" s="26">
        <f t="shared" si="29"/>
        <v>2.3350253807106598</v>
      </c>
      <c r="EB10" s="4">
        <v>22.5</v>
      </c>
      <c r="EC10" s="4">
        <v>280</v>
      </c>
      <c r="ED10" s="4">
        <v>61</v>
      </c>
      <c r="EE10" s="4">
        <v>3.8</v>
      </c>
      <c r="EF10" s="4">
        <f>(EE10/I10)</f>
        <v>1.9289340101522843</v>
      </c>
      <c r="EG10" s="45">
        <f t="shared" si="14"/>
        <v>2.3111111111111109</v>
      </c>
      <c r="EH10" s="45">
        <f t="shared" si="15"/>
        <v>0.76444444444444437</v>
      </c>
      <c r="EI10" s="4">
        <v>12</v>
      </c>
      <c r="EJ10" s="4">
        <v>77</v>
      </c>
      <c r="EK10" s="4">
        <v>57</v>
      </c>
      <c r="EL10" s="11">
        <v>1.35</v>
      </c>
      <c r="EM10" s="4">
        <v>214</v>
      </c>
      <c r="EN10" s="11">
        <v>12</v>
      </c>
      <c r="EO10" s="4">
        <v>12</v>
      </c>
      <c r="EP10" s="11">
        <f t="shared" si="0"/>
        <v>6.416666666666667</v>
      </c>
      <c r="EQ10" s="4">
        <v>35</v>
      </c>
      <c r="ER10" s="4">
        <f t="shared" si="16"/>
        <v>17.766497461928935</v>
      </c>
      <c r="ES10" s="4">
        <v>15</v>
      </c>
      <c r="ET10" s="4">
        <v>25</v>
      </c>
      <c r="EU10" s="11">
        <v>28</v>
      </c>
      <c r="EV10" s="4">
        <v>20</v>
      </c>
      <c r="EW10" s="9">
        <v>9</v>
      </c>
      <c r="EX10" s="4">
        <v>93</v>
      </c>
      <c r="EY10" s="4">
        <v>99</v>
      </c>
      <c r="EZ10" s="4">
        <v>101</v>
      </c>
      <c r="FA10" s="4">
        <v>121</v>
      </c>
      <c r="FB10" s="4">
        <v>83</v>
      </c>
      <c r="FC10" s="4">
        <f t="shared" si="1"/>
        <v>280</v>
      </c>
      <c r="FD10" s="9">
        <f t="shared" si="17"/>
        <v>1.2059026834752127</v>
      </c>
      <c r="FE10" s="9">
        <f t="shared" si="2"/>
        <v>0.29642857142857143</v>
      </c>
      <c r="FF10" s="9">
        <f t="shared" si="18"/>
        <v>0.41257337688280604</v>
      </c>
      <c r="FG10" s="9">
        <f t="shared" si="3"/>
        <v>1.9180327868852458</v>
      </c>
      <c r="FH10" s="9">
        <f t="shared" si="4"/>
        <v>0.33641282755618357</v>
      </c>
      <c r="FI10" s="9">
        <f t="shared" si="5"/>
        <v>1.5905369588844362</v>
      </c>
      <c r="FJ10" s="11">
        <v>24</v>
      </c>
      <c r="FK10" s="11">
        <v>24</v>
      </c>
      <c r="FL10" s="4">
        <v>16</v>
      </c>
      <c r="FM10" s="4">
        <v>10</v>
      </c>
      <c r="FN10" s="4">
        <v>50</v>
      </c>
      <c r="FO10" s="4">
        <f t="shared" si="6"/>
        <v>25.380710659898476</v>
      </c>
      <c r="FP10" s="11">
        <v>53</v>
      </c>
      <c r="FQ10" s="11">
        <v>23</v>
      </c>
      <c r="FR10" s="4">
        <v>16</v>
      </c>
      <c r="FS10" s="4">
        <v>54</v>
      </c>
      <c r="FT10" s="4">
        <v>42</v>
      </c>
      <c r="FU10" s="11">
        <f t="shared" si="19"/>
        <v>1.2857142857142858</v>
      </c>
      <c r="FV10" s="4">
        <v>12</v>
      </c>
      <c r="FW10" s="63">
        <f t="shared" si="7"/>
        <v>4.5</v>
      </c>
      <c r="FX10" s="4">
        <v>128</v>
      </c>
      <c r="FY10" s="4">
        <v>24.7</v>
      </c>
      <c r="FZ10">
        <v>17.100000000000001</v>
      </c>
      <c r="GA10" s="11">
        <f t="shared" si="8"/>
        <v>24.7</v>
      </c>
      <c r="GB10" s="4">
        <f t="shared" si="20"/>
        <v>1.0739130434782609</v>
      </c>
      <c r="GC10" s="4">
        <f t="shared" si="21"/>
        <v>3.0994152046783623</v>
      </c>
      <c r="GD10" s="4">
        <f t="shared" si="22"/>
        <v>1.4035087719298245</v>
      </c>
      <c r="GE10" s="4">
        <v>20</v>
      </c>
      <c r="GF10" s="4">
        <v>16</v>
      </c>
      <c r="GG10" s="4">
        <f t="shared" si="23"/>
        <v>20</v>
      </c>
      <c r="GH10" s="4">
        <v>15</v>
      </c>
      <c r="GI10" s="4">
        <v>11</v>
      </c>
      <c r="GJ10" s="4">
        <f t="shared" si="24"/>
        <v>26.666666666666668</v>
      </c>
      <c r="GW10" t="e">
        <f t="shared" ref="GW10" si="31">(GU10-GV10)/GU10</f>
        <v>#DIV/0!</v>
      </c>
    </row>
    <row r="11" spans="1:207" x14ac:dyDescent="0.35">
      <c r="A11" s="54">
        <v>4</v>
      </c>
      <c r="B11" s="54">
        <v>17611406</v>
      </c>
      <c r="C11" s="2">
        <v>45043</v>
      </c>
      <c r="D11" s="2">
        <v>34167</v>
      </c>
      <c r="E11" s="4">
        <v>29</v>
      </c>
      <c r="F11" s="4" t="s">
        <v>178</v>
      </c>
      <c r="G11" s="4">
        <v>80</v>
      </c>
      <c r="H11" s="4">
        <v>175</v>
      </c>
      <c r="I11" s="4">
        <v>1.97</v>
      </c>
      <c r="J11" s="4">
        <v>180</v>
      </c>
      <c r="K11" s="2">
        <v>44861</v>
      </c>
      <c r="L11" s="2">
        <v>44861</v>
      </c>
      <c r="M11" s="2">
        <v>44864</v>
      </c>
      <c r="N11" s="2">
        <v>44867</v>
      </c>
      <c r="O11" s="4">
        <v>0</v>
      </c>
      <c r="Q11" s="46">
        <f t="shared" si="10"/>
        <v>3</v>
      </c>
      <c r="R11" s="46">
        <f t="shared" si="11"/>
        <v>6</v>
      </c>
      <c r="S11" s="46"/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2</v>
      </c>
      <c r="AD11" s="4">
        <v>19</v>
      </c>
      <c r="AE11" s="4">
        <v>9</v>
      </c>
      <c r="AF11" s="4">
        <v>9</v>
      </c>
      <c r="AG11" s="4">
        <f t="shared" si="13"/>
        <v>0</v>
      </c>
      <c r="AH11" s="4">
        <v>1691</v>
      </c>
      <c r="AI11" s="4">
        <v>6109</v>
      </c>
      <c r="AJ11" s="4">
        <v>0.14000000000000001</v>
      </c>
      <c r="AK11" s="4">
        <v>0.03</v>
      </c>
      <c r="AL11" s="4">
        <v>0</v>
      </c>
      <c r="AM11" s="4">
        <v>0</v>
      </c>
      <c r="AN11" s="4">
        <v>0</v>
      </c>
      <c r="AO11" s="4">
        <v>7</v>
      </c>
      <c r="AP11" s="4">
        <v>82</v>
      </c>
      <c r="AQ11" s="4">
        <v>0</v>
      </c>
      <c r="AR11" s="4">
        <v>13.4</v>
      </c>
      <c r="AS11" s="4">
        <v>1.03</v>
      </c>
      <c r="AT11" s="4">
        <v>31.4</v>
      </c>
      <c r="AU11" s="29">
        <v>1.68</v>
      </c>
      <c r="AV11" s="4">
        <v>0.13</v>
      </c>
      <c r="AW11" s="4">
        <v>346</v>
      </c>
      <c r="AX11" s="4">
        <v>107</v>
      </c>
      <c r="AY11" s="4">
        <v>0</v>
      </c>
      <c r="AZ11" s="4">
        <v>0</v>
      </c>
      <c r="BA11" s="4">
        <v>1.1000000000000001</v>
      </c>
      <c r="BB11" s="4">
        <v>44</v>
      </c>
      <c r="BC11" s="4">
        <v>142</v>
      </c>
      <c r="BD11" s="4">
        <v>4</v>
      </c>
      <c r="BE11" s="4">
        <v>2.1</v>
      </c>
      <c r="BF11" s="4">
        <v>2.4</v>
      </c>
      <c r="BG11" s="4">
        <v>8.8000000000000007</v>
      </c>
      <c r="BH11" s="4">
        <v>6.3</v>
      </c>
      <c r="BI11" s="4">
        <v>4.4000000000000004</v>
      </c>
      <c r="BJ11" s="4">
        <v>255</v>
      </c>
      <c r="BK11" s="4">
        <v>19</v>
      </c>
      <c r="BL11" s="4">
        <v>19</v>
      </c>
      <c r="BM11" s="4">
        <v>0.9</v>
      </c>
      <c r="BN11" s="4">
        <v>32</v>
      </c>
      <c r="BO11" s="4">
        <v>144</v>
      </c>
      <c r="BP11" s="4">
        <v>0</v>
      </c>
      <c r="BQ11" s="4">
        <v>0</v>
      </c>
      <c r="BS11">
        <v>123</v>
      </c>
      <c r="BT11">
        <v>74</v>
      </c>
      <c r="BU11">
        <v>88</v>
      </c>
      <c r="BV11">
        <v>72</v>
      </c>
      <c r="CN11" s="4">
        <v>0</v>
      </c>
      <c r="CO11" s="4">
        <v>0</v>
      </c>
      <c r="CP11" s="4">
        <v>0</v>
      </c>
      <c r="CQ11" s="4">
        <v>13</v>
      </c>
      <c r="CR11" s="4">
        <v>20</v>
      </c>
      <c r="CS11" s="4">
        <v>0</v>
      </c>
      <c r="CT11" s="4">
        <v>1</v>
      </c>
      <c r="CU11" s="4"/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8</v>
      </c>
      <c r="DM11" s="4">
        <v>9</v>
      </c>
      <c r="DN11" s="4">
        <v>59</v>
      </c>
      <c r="DO11" s="4">
        <v>40</v>
      </c>
      <c r="DP11" s="4">
        <v>27</v>
      </c>
      <c r="DQ11" s="4">
        <v>51</v>
      </c>
      <c r="DR11" s="11">
        <v>55</v>
      </c>
      <c r="DS11" s="4">
        <v>59</v>
      </c>
      <c r="DT11" s="4">
        <v>131</v>
      </c>
      <c r="DU11" s="4">
        <f t="shared" si="30"/>
        <v>72</v>
      </c>
      <c r="DV11" s="11">
        <v>20.3</v>
      </c>
      <c r="DW11" s="4">
        <v>1776</v>
      </c>
      <c r="DX11" s="4">
        <v>94</v>
      </c>
      <c r="DY11" s="4">
        <v>62</v>
      </c>
      <c r="DZ11" s="4">
        <v>4.4000000000000004</v>
      </c>
      <c r="EA11" s="4">
        <f t="shared" si="29"/>
        <v>2.233502538071066</v>
      </c>
      <c r="EB11" s="4">
        <v>19.899999999999999</v>
      </c>
      <c r="EC11" s="4">
        <v>341</v>
      </c>
      <c r="ED11" s="4">
        <v>62</v>
      </c>
      <c r="EE11" s="4">
        <v>3.7</v>
      </c>
      <c r="EF11" s="4">
        <v>1.89</v>
      </c>
      <c r="EG11" s="45">
        <f t="shared" si="14"/>
        <v>2.7638190954773871</v>
      </c>
      <c r="EH11" s="45">
        <f t="shared" si="15"/>
        <v>1.0201005025125629</v>
      </c>
      <c r="EI11" s="4">
        <v>12</v>
      </c>
      <c r="EJ11" s="4">
        <v>56</v>
      </c>
      <c r="EK11" s="4">
        <v>43</v>
      </c>
      <c r="EL11" s="11">
        <v>1.21</v>
      </c>
      <c r="EM11" s="4">
        <v>84</v>
      </c>
      <c r="EN11" s="11">
        <v>14</v>
      </c>
      <c r="EO11" s="4">
        <v>15</v>
      </c>
      <c r="EP11" s="11">
        <f t="shared" si="0"/>
        <v>3.8620689655172415</v>
      </c>
      <c r="EQ11" s="4">
        <v>41</v>
      </c>
      <c r="ER11" s="4">
        <f t="shared" si="16"/>
        <v>20.81218274111675</v>
      </c>
      <c r="ES11" s="4">
        <v>14</v>
      </c>
      <c r="ET11" s="4">
        <v>26</v>
      </c>
      <c r="EU11" s="11">
        <v>42</v>
      </c>
      <c r="EV11" s="4">
        <v>27</v>
      </c>
      <c r="EW11" s="9">
        <v>15</v>
      </c>
      <c r="EX11" s="4">
        <v>80</v>
      </c>
      <c r="EY11" s="4">
        <v>73</v>
      </c>
      <c r="EZ11" s="4">
        <v>76</v>
      </c>
      <c r="FA11" s="4">
        <v>52</v>
      </c>
      <c r="FB11" s="4">
        <v>341</v>
      </c>
      <c r="FC11" s="4">
        <f t="shared" si="1"/>
        <v>341</v>
      </c>
      <c r="FD11" s="9">
        <f t="shared" si="17"/>
        <v>1.249244372242438</v>
      </c>
      <c r="FE11" s="9">
        <f t="shared" si="2"/>
        <v>1</v>
      </c>
      <c r="FF11" s="9">
        <f t="shared" si="18"/>
        <v>0.45935000000005743</v>
      </c>
      <c r="FG11" s="9">
        <f t="shared" si="3"/>
        <v>1.7854838709677421</v>
      </c>
      <c r="FH11" s="9">
        <f t="shared" si="4"/>
        <v>0.3712742743902735</v>
      </c>
      <c r="FI11" s="9">
        <f t="shared" si="5"/>
        <v>1.4292510822063862</v>
      </c>
      <c r="FJ11" s="11">
        <v>22.9</v>
      </c>
      <c r="FK11" s="11">
        <v>51</v>
      </c>
      <c r="FL11" s="4">
        <v>24</v>
      </c>
      <c r="FM11" s="4">
        <v>17</v>
      </c>
      <c r="FN11" s="4">
        <v>53</v>
      </c>
      <c r="FO11" s="4">
        <f t="shared" si="6"/>
        <v>26.903553299492387</v>
      </c>
      <c r="FP11" s="11">
        <v>40</v>
      </c>
      <c r="FQ11" s="11">
        <v>25</v>
      </c>
      <c r="FR11" s="4">
        <v>14</v>
      </c>
      <c r="FS11" s="4">
        <v>60</v>
      </c>
      <c r="FT11" s="4">
        <v>24</v>
      </c>
      <c r="FU11" s="11">
        <f t="shared" si="19"/>
        <v>2.5</v>
      </c>
      <c r="FV11" s="4">
        <v>14</v>
      </c>
      <c r="FW11" s="63">
        <f t="shared" si="7"/>
        <v>4.2857142857142856</v>
      </c>
      <c r="FX11" s="4">
        <v>107</v>
      </c>
      <c r="FY11" s="4">
        <v>15.5</v>
      </c>
      <c r="FZ11">
        <v>16</v>
      </c>
      <c r="GA11" s="11">
        <f t="shared" si="8"/>
        <v>15.5</v>
      </c>
      <c r="GB11" s="4">
        <f t="shared" si="20"/>
        <v>0.62</v>
      </c>
      <c r="GC11" s="4">
        <f t="shared" si="21"/>
        <v>2.5</v>
      </c>
      <c r="GD11" s="4">
        <f t="shared" si="22"/>
        <v>1.4312499999999999</v>
      </c>
      <c r="GE11" s="4">
        <v>27</v>
      </c>
      <c r="GF11" s="4">
        <v>26</v>
      </c>
      <c r="GG11" s="4">
        <f t="shared" si="23"/>
        <v>3.7037037037037033</v>
      </c>
      <c r="GH11" s="4">
        <v>18</v>
      </c>
      <c r="GI11" s="4">
        <v>11</v>
      </c>
      <c r="GJ11" s="4">
        <f t="shared" si="24"/>
        <v>38.888888888888893</v>
      </c>
      <c r="GK11" s="4">
        <v>1</v>
      </c>
      <c r="GL11" s="4">
        <v>0</v>
      </c>
      <c r="GM11" s="4">
        <v>0</v>
      </c>
      <c r="GN11" s="4">
        <v>0</v>
      </c>
      <c r="GO11" s="4">
        <v>1</v>
      </c>
      <c r="GP11" s="4">
        <v>0</v>
      </c>
      <c r="GQ11" s="4">
        <v>0</v>
      </c>
      <c r="GR11" s="4">
        <v>1</v>
      </c>
      <c r="GS11" s="4">
        <v>0</v>
      </c>
      <c r="GT11" s="4">
        <v>0</v>
      </c>
      <c r="GU11" s="4">
        <v>22</v>
      </c>
      <c r="GV11" s="4">
        <v>10</v>
      </c>
      <c r="GW11">
        <f>(GU11-GV11)/GU11</f>
        <v>0.54545454545454541</v>
      </c>
      <c r="GX11" s="4">
        <v>1</v>
      </c>
      <c r="GY11" s="4">
        <v>0</v>
      </c>
    </row>
    <row r="12" spans="1:207" x14ac:dyDescent="0.35">
      <c r="A12" s="54">
        <v>5</v>
      </c>
      <c r="B12" s="54">
        <v>1250912</v>
      </c>
      <c r="C12" s="2">
        <v>44865</v>
      </c>
      <c r="D12" s="2">
        <v>15920</v>
      </c>
      <c r="E12" s="4">
        <v>79</v>
      </c>
      <c r="F12" s="4" t="s">
        <v>178</v>
      </c>
      <c r="G12" s="4">
        <v>60</v>
      </c>
      <c r="H12" s="4">
        <v>175</v>
      </c>
      <c r="I12" s="4">
        <v>1.71</v>
      </c>
      <c r="J12" s="4">
        <v>1</v>
      </c>
      <c r="K12" s="2">
        <v>44865</v>
      </c>
      <c r="L12" s="2">
        <v>44865</v>
      </c>
      <c r="M12" s="2">
        <v>44867</v>
      </c>
      <c r="N12" s="2">
        <v>44870</v>
      </c>
      <c r="O12" s="4">
        <v>1</v>
      </c>
      <c r="P12" s="2">
        <v>44870</v>
      </c>
      <c r="Q12" s="46">
        <f t="shared" si="10"/>
        <v>2</v>
      </c>
      <c r="R12" s="46">
        <f t="shared" si="11"/>
        <v>5</v>
      </c>
      <c r="S12" s="46">
        <f t="shared" si="12"/>
        <v>5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15</v>
      </c>
      <c r="AD12" s="4">
        <v>30</v>
      </c>
      <c r="AE12" s="4">
        <v>4</v>
      </c>
      <c r="AF12" s="4">
        <v>4</v>
      </c>
      <c r="AG12" s="4">
        <f t="shared" si="13"/>
        <v>0</v>
      </c>
      <c r="AH12" s="4">
        <v>460</v>
      </c>
      <c r="AI12" s="4">
        <v>6200</v>
      </c>
      <c r="AJ12" s="4">
        <v>9.75</v>
      </c>
      <c r="AK12" s="4">
        <v>10.01</v>
      </c>
      <c r="AL12" s="4">
        <v>0</v>
      </c>
      <c r="AM12" s="4">
        <v>0</v>
      </c>
      <c r="AN12" s="4">
        <v>0</v>
      </c>
      <c r="AO12" s="4">
        <v>23</v>
      </c>
      <c r="AP12" s="4">
        <v>526</v>
      </c>
      <c r="AQ12" s="4">
        <v>0</v>
      </c>
      <c r="AR12" s="4">
        <v>12.2</v>
      </c>
      <c r="AS12" s="4">
        <v>1.56</v>
      </c>
      <c r="AT12" s="4">
        <v>28.8</v>
      </c>
      <c r="AV12" s="4">
        <v>0.83</v>
      </c>
      <c r="AW12" s="4">
        <v>572</v>
      </c>
      <c r="AX12" s="4">
        <v>199</v>
      </c>
      <c r="AY12" s="4">
        <v>1</v>
      </c>
      <c r="AZ12" s="4">
        <v>0</v>
      </c>
      <c r="BA12" s="4">
        <v>2.5</v>
      </c>
      <c r="BB12" s="4">
        <v>150</v>
      </c>
      <c r="BC12" s="4">
        <v>136</v>
      </c>
      <c r="BD12" s="4">
        <v>4.2</v>
      </c>
      <c r="BE12" s="4">
        <v>2.9</v>
      </c>
      <c r="BF12" s="4">
        <v>4.7</v>
      </c>
      <c r="BG12" s="4">
        <v>7.3</v>
      </c>
      <c r="BH12" s="4">
        <v>3.9</v>
      </c>
      <c r="BI12" s="4">
        <v>2.4</v>
      </c>
      <c r="BJ12" s="4">
        <v>264</v>
      </c>
      <c r="BK12" s="4">
        <v>28</v>
      </c>
      <c r="BL12" s="4">
        <v>31</v>
      </c>
      <c r="BM12" s="4">
        <v>0.3</v>
      </c>
      <c r="BN12" s="4">
        <v>51</v>
      </c>
      <c r="BO12" s="4">
        <v>220</v>
      </c>
      <c r="BP12" s="4">
        <v>0</v>
      </c>
      <c r="BQ12" s="4">
        <v>0</v>
      </c>
      <c r="BR12" s="4">
        <v>324</v>
      </c>
      <c r="BS12">
        <v>117</v>
      </c>
      <c r="BT12">
        <v>72</v>
      </c>
      <c r="BU12">
        <v>87</v>
      </c>
      <c r="BV12">
        <v>83</v>
      </c>
      <c r="BW12">
        <v>12</v>
      </c>
      <c r="BX12">
        <v>715</v>
      </c>
      <c r="BY12">
        <v>235</v>
      </c>
      <c r="BZ12">
        <v>2.1</v>
      </c>
      <c r="CA12">
        <v>69.2</v>
      </c>
      <c r="CB12">
        <v>7.5</v>
      </c>
      <c r="CC12" s="4">
        <v>5.3</v>
      </c>
      <c r="CD12" s="4">
        <v>64.599999999999994</v>
      </c>
      <c r="CE12" s="4">
        <v>67</v>
      </c>
      <c r="CF12" s="4">
        <v>14</v>
      </c>
      <c r="CG12" s="4">
        <v>11</v>
      </c>
      <c r="CH12" s="4">
        <v>2007</v>
      </c>
      <c r="CI12" s="4">
        <f t="shared" si="28"/>
        <v>1132.0754716981132</v>
      </c>
      <c r="CJ12" s="4">
        <v>7.39</v>
      </c>
      <c r="CK12" s="4">
        <v>43</v>
      </c>
      <c r="CL12" s="4">
        <v>90.6</v>
      </c>
      <c r="CM12" s="4">
        <v>25.5</v>
      </c>
      <c r="CN12" s="4">
        <v>0.2</v>
      </c>
      <c r="CO12" s="4">
        <v>0</v>
      </c>
      <c r="CP12" s="4">
        <v>0</v>
      </c>
      <c r="CQ12" s="4">
        <v>14</v>
      </c>
      <c r="CR12" s="4">
        <v>1609</v>
      </c>
      <c r="CS12" s="4">
        <v>1</v>
      </c>
      <c r="CT12" s="4">
        <v>0</v>
      </c>
      <c r="CU12" s="4"/>
      <c r="CV12" s="4">
        <v>1</v>
      </c>
      <c r="CW12" s="4">
        <v>1</v>
      </c>
      <c r="CX12" s="4">
        <v>0</v>
      </c>
      <c r="CY12" s="4">
        <v>1</v>
      </c>
      <c r="CZ12" s="4">
        <v>1</v>
      </c>
      <c r="DA12" s="4">
        <v>0</v>
      </c>
      <c r="DB12" s="4">
        <v>0</v>
      </c>
      <c r="DC12" s="4">
        <v>0</v>
      </c>
      <c r="DD12" s="4">
        <v>1</v>
      </c>
      <c r="DE12" s="4">
        <v>1</v>
      </c>
      <c r="DF12" s="4">
        <v>0</v>
      </c>
      <c r="DG12" s="4">
        <v>0</v>
      </c>
      <c r="DH12" s="4">
        <v>0</v>
      </c>
      <c r="DI12" s="4">
        <v>1</v>
      </c>
      <c r="DJ12" s="4">
        <v>0</v>
      </c>
      <c r="DK12" s="4">
        <v>1</v>
      </c>
      <c r="DL12" s="4">
        <v>8</v>
      </c>
      <c r="DM12" s="4">
        <v>8</v>
      </c>
      <c r="DN12" s="4">
        <v>35</v>
      </c>
      <c r="DO12" s="4">
        <v>20</v>
      </c>
      <c r="DP12" s="4">
        <v>43</v>
      </c>
      <c r="DQ12" s="4">
        <v>75</v>
      </c>
      <c r="DR12" s="11">
        <v>50</v>
      </c>
      <c r="DS12" s="4">
        <v>51</v>
      </c>
      <c r="DT12" s="4">
        <v>103</v>
      </c>
      <c r="DU12" s="4">
        <f t="shared" si="30"/>
        <v>52</v>
      </c>
      <c r="DV12" s="11">
        <v>12.3</v>
      </c>
      <c r="DW12" s="4">
        <v>830</v>
      </c>
      <c r="DX12" s="4">
        <v>81</v>
      </c>
      <c r="DY12" s="4">
        <v>77</v>
      </c>
      <c r="DZ12" s="4">
        <v>3.8</v>
      </c>
      <c r="EA12" s="26">
        <f t="shared" si="29"/>
        <v>2.2222222222222223</v>
      </c>
      <c r="EB12" s="4">
        <v>18.7</v>
      </c>
      <c r="EC12" s="4">
        <v>302</v>
      </c>
      <c r="ED12" s="4">
        <v>76</v>
      </c>
      <c r="EE12" s="4">
        <v>5.79</v>
      </c>
      <c r="EF12" s="4">
        <v>3.35</v>
      </c>
      <c r="EG12" s="45">
        <f t="shared" si="14"/>
        <v>2.6737967914438503</v>
      </c>
      <c r="EH12" s="45">
        <f t="shared" si="15"/>
        <v>0.65775401069518724</v>
      </c>
      <c r="EI12" s="4">
        <v>15</v>
      </c>
      <c r="EJ12" s="4">
        <v>47</v>
      </c>
      <c r="EK12" s="4">
        <v>55</v>
      </c>
      <c r="EL12" s="11">
        <f>(EJ12/EK12)</f>
        <v>0.8545454545454545</v>
      </c>
      <c r="EM12" s="4">
        <v>259</v>
      </c>
      <c r="EN12" s="11">
        <v>9</v>
      </c>
      <c r="EO12" s="4">
        <v>6</v>
      </c>
      <c r="EP12" s="11">
        <f t="shared" si="0"/>
        <v>6.2666666666666666</v>
      </c>
      <c r="EQ12" s="4">
        <v>35</v>
      </c>
      <c r="ER12" s="4">
        <f t="shared" si="16"/>
        <v>20.467836257309941</v>
      </c>
      <c r="ES12" s="4">
        <v>18</v>
      </c>
      <c r="ET12" s="4">
        <v>33</v>
      </c>
      <c r="EU12" s="11">
        <v>19</v>
      </c>
      <c r="EV12" s="4">
        <v>7</v>
      </c>
      <c r="EW12" s="9">
        <v>12</v>
      </c>
      <c r="EX12" s="4">
        <v>127</v>
      </c>
      <c r="EY12" s="4">
        <v>196</v>
      </c>
      <c r="EZ12" s="4">
        <v>72</v>
      </c>
      <c r="FA12" s="4">
        <v>100</v>
      </c>
      <c r="FB12" s="4">
        <v>58</v>
      </c>
      <c r="FC12" s="4">
        <f t="shared" si="1"/>
        <v>302</v>
      </c>
      <c r="FD12" s="9">
        <f t="shared" si="17"/>
        <v>0.70975120996758045</v>
      </c>
      <c r="FE12" s="9">
        <f t="shared" si="2"/>
        <v>0.19205298013245034</v>
      </c>
      <c r="FF12" s="9">
        <f t="shared" si="18"/>
        <v>0.26476950743526206</v>
      </c>
      <c r="FG12" s="9">
        <f t="shared" si="3"/>
        <v>1.3855263157894737</v>
      </c>
      <c r="FH12" s="9">
        <f t="shared" si="4"/>
        <v>0.28384245017531379</v>
      </c>
      <c r="FI12" s="9">
        <f t="shared" si="5"/>
        <v>1.9521295579795643</v>
      </c>
      <c r="FJ12" s="11">
        <v>19.600000000000001</v>
      </c>
      <c r="FK12" s="11">
        <v>19</v>
      </c>
      <c r="FL12" s="4">
        <v>6</v>
      </c>
      <c r="FM12" s="4">
        <v>13</v>
      </c>
      <c r="FN12" s="4">
        <v>49</v>
      </c>
      <c r="FO12" s="4">
        <f t="shared" si="6"/>
        <v>28.654970760233919</v>
      </c>
      <c r="FP12" s="11">
        <v>42</v>
      </c>
      <c r="FQ12" s="11">
        <v>20</v>
      </c>
      <c r="FR12" s="4">
        <v>12</v>
      </c>
      <c r="FS12" s="4">
        <v>35</v>
      </c>
      <c r="FT12" s="4">
        <v>32</v>
      </c>
      <c r="FU12" s="11">
        <f t="shared" si="19"/>
        <v>1.09375</v>
      </c>
      <c r="FV12" s="4">
        <v>10</v>
      </c>
      <c r="FW12" s="63">
        <f t="shared" si="7"/>
        <v>3.5</v>
      </c>
      <c r="FX12" s="4">
        <v>113</v>
      </c>
      <c r="FY12" s="4">
        <v>19.88</v>
      </c>
      <c r="FZ12">
        <v>14.1</v>
      </c>
      <c r="GA12" s="11">
        <f t="shared" si="8"/>
        <v>31.88</v>
      </c>
      <c r="GB12" s="4">
        <f t="shared" si="20"/>
        <v>1.5939999999999999</v>
      </c>
      <c r="GC12" s="4">
        <f t="shared" si="21"/>
        <v>2.978723404255319</v>
      </c>
      <c r="GD12" s="4">
        <f t="shared" si="22"/>
        <v>1.3900709219858158</v>
      </c>
      <c r="GE12" s="4">
        <v>14</v>
      </c>
      <c r="GF12" s="4">
        <v>8</v>
      </c>
      <c r="GG12" s="4">
        <f t="shared" si="23"/>
        <v>42.857142857142854</v>
      </c>
      <c r="GH12" s="4">
        <v>26</v>
      </c>
      <c r="GI12" s="4">
        <v>21</v>
      </c>
      <c r="GJ12" s="4">
        <f t="shared" si="24"/>
        <v>19.230769230769234</v>
      </c>
      <c r="GK12" s="4">
        <v>1</v>
      </c>
      <c r="GL12" s="4">
        <v>0</v>
      </c>
      <c r="GM12" s="4">
        <v>0</v>
      </c>
      <c r="GN12" s="4">
        <v>1</v>
      </c>
      <c r="GO12" s="4">
        <v>0</v>
      </c>
      <c r="GP12" s="4">
        <v>0</v>
      </c>
      <c r="GQ12" s="4">
        <v>0</v>
      </c>
      <c r="GR12" s="4">
        <v>1</v>
      </c>
      <c r="GS12" s="4">
        <v>0</v>
      </c>
      <c r="GT12" s="4">
        <v>0</v>
      </c>
      <c r="GU12" s="4">
        <v>18</v>
      </c>
      <c r="GV12" s="4">
        <v>6</v>
      </c>
      <c r="GW12">
        <f t="shared" ref="GW12:GW20" si="32">(GU12-GV12)/GU12</f>
        <v>0.66666666666666663</v>
      </c>
      <c r="GX12" s="4">
        <v>1</v>
      </c>
      <c r="GY12" s="4">
        <v>0</v>
      </c>
    </row>
    <row r="13" spans="1:207" x14ac:dyDescent="0.35">
      <c r="A13" s="54">
        <v>6</v>
      </c>
      <c r="B13" s="54">
        <v>19005603</v>
      </c>
      <c r="C13" s="2">
        <v>44869</v>
      </c>
      <c r="D13" s="2">
        <v>28025</v>
      </c>
      <c r="E13" s="4">
        <v>46</v>
      </c>
      <c r="F13" s="4" t="s">
        <v>178</v>
      </c>
      <c r="G13" s="4">
        <v>105</v>
      </c>
      <c r="H13" s="4">
        <v>190</v>
      </c>
      <c r="I13" s="4">
        <v>2.35</v>
      </c>
      <c r="J13" s="4">
        <v>1</v>
      </c>
      <c r="K13" s="2">
        <v>44864</v>
      </c>
      <c r="L13" s="2">
        <v>44864</v>
      </c>
      <c r="M13" s="2">
        <v>44877</v>
      </c>
      <c r="N13" s="2">
        <v>44890</v>
      </c>
      <c r="O13" s="4">
        <v>0</v>
      </c>
      <c r="Q13" s="46">
        <f t="shared" si="10"/>
        <v>13</v>
      </c>
      <c r="R13" s="46">
        <f t="shared" si="11"/>
        <v>26</v>
      </c>
      <c r="S13" s="46"/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5</v>
      </c>
      <c r="AD13" s="4">
        <v>20</v>
      </c>
      <c r="AE13" s="4">
        <v>1</v>
      </c>
      <c r="AF13" s="4">
        <v>8</v>
      </c>
      <c r="AG13" s="4">
        <f t="shared" si="13"/>
        <v>7</v>
      </c>
      <c r="AH13" s="4">
        <v>680</v>
      </c>
      <c r="AI13" s="4">
        <v>17800</v>
      </c>
      <c r="AJ13" s="4">
        <v>30.9</v>
      </c>
      <c r="AK13" s="4">
        <v>12.82</v>
      </c>
      <c r="AL13" s="4">
        <v>0</v>
      </c>
      <c r="AM13" s="4">
        <v>1</v>
      </c>
      <c r="AN13" s="4" t="s">
        <v>177</v>
      </c>
      <c r="AO13" s="4">
        <v>53</v>
      </c>
      <c r="AP13" s="4">
        <v>1494</v>
      </c>
      <c r="AQ13" s="4">
        <v>0</v>
      </c>
      <c r="AR13" s="4">
        <v>10.9</v>
      </c>
      <c r="AS13" s="4">
        <v>1.01</v>
      </c>
      <c r="AT13" s="4">
        <v>30.7</v>
      </c>
      <c r="AV13" s="4">
        <v>2.4</v>
      </c>
      <c r="AW13" s="4">
        <v>732</v>
      </c>
      <c r="AX13" s="4">
        <v>384</v>
      </c>
      <c r="AY13" s="4">
        <v>0</v>
      </c>
      <c r="AZ13" s="4">
        <v>0</v>
      </c>
      <c r="BA13" s="4">
        <v>1.2</v>
      </c>
      <c r="BB13" s="4">
        <v>50</v>
      </c>
      <c r="BC13" s="4">
        <v>142</v>
      </c>
      <c r="BD13" s="4">
        <v>4.9000000000000004</v>
      </c>
      <c r="BE13" s="4">
        <v>2.7</v>
      </c>
      <c r="BF13" s="4">
        <v>3.6</v>
      </c>
      <c r="BG13" s="4">
        <v>8</v>
      </c>
      <c r="BH13" s="4">
        <v>4.2</v>
      </c>
      <c r="BI13" s="4">
        <v>2.1</v>
      </c>
      <c r="BJ13" s="4">
        <v>630</v>
      </c>
      <c r="BK13" s="4">
        <v>36</v>
      </c>
      <c r="BL13" s="4">
        <v>19</v>
      </c>
      <c r="BM13" s="4">
        <v>0.3</v>
      </c>
      <c r="BN13" s="4">
        <v>64</v>
      </c>
      <c r="BO13" s="4">
        <v>178</v>
      </c>
      <c r="BP13" s="4">
        <v>1</v>
      </c>
      <c r="BQ13" s="4">
        <v>8</v>
      </c>
      <c r="BR13" s="4">
        <v>160</v>
      </c>
      <c r="BS13">
        <v>104</v>
      </c>
      <c r="BT13">
        <v>64</v>
      </c>
      <c r="BU13">
        <v>78</v>
      </c>
      <c r="BV13">
        <v>79</v>
      </c>
      <c r="BW13">
        <v>8</v>
      </c>
      <c r="BX13">
        <v>2200</v>
      </c>
      <c r="BY13">
        <v>850</v>
      </c>
      <c r="BZ13">
        <v>1.8</v>
      </c>
      <c r="CA13">
        <v>85.7</v>
      </c>
      <c r="CB13">
        <v>4.9000000000000004</v>
      </c>
      <c r="CC13" s="4">
        <v>6.5</v>
      </c>
      <c r="CD13" s="4">
        <v>77.5</v>
      </c>
      <c r="CE13" s="4">
        <v>72</v>
      </c>
      <c r="CF13" s="4">
        <v>12</v>
      </c>
      <c r="CG13" s="4">
        <v>10</v>
      </c>
      <c r="CH13" s="4">
        <v>2506</v>
      </c>
      <c r="CI13" s="4">
        <f t="shared" si="28"/>
        <v>861.53846153846166</v>
      </c>
      <c r="CJ13" s="4">
        <v>7.3</v>
      </c>
      <c r="CK13" s="4">
        <v>49.6</v>
      </c>
      <c r="CL13" s="4">
        <v>96.1</v>
      </c>
      <c r="CM13" s="4">
        <v>23.9</v>
      </c>
      <c r="CN13" s="4">
        <v>0.63</v>
      </c>
      <c r="CO13" s="4">
        <v>0</v>
      </c>
      <c r="CP13" s="4">
        <v>0</v>
      </c>
      <c r="CQ13" s="4">
        <v>17</v>
      </c>
      <c r="CR13" s="4">
        <v>516</v>
      </c>
      <c r="CS13" s="4">
        <v>1</v>
      </c>
      <c r="CT13" s="4">
        <v>1</v>
      </c>
      <c r="CU13" s="4">
        <v>7</v>
      </c>
      <c r="CV13" s="4">
        <v>1</v>
      </c>
      <c r="CW13" s="4">
        <v>1</v>
      </c>
      <c r="CX13" s="4">
        <v>0</v>
      </c>
      <c r="CY13" s="4">
        <v>1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1</v>
      </c>
      <c r="DF13" s="4">
        <v>1</v>
      </c>
      <c r="DG13" s="4">
        <v>1</v>
      </c>
      <c r="DH13" s="4">
        <v>0</v>
      </c>
      <c r="DI13" s="4">
        <v>0</v>
      </c>
      <c r="DJ13" s="4">
        <v>0</v>
      </c>
      <c r="DK13" s="4">
        <v>0</v>
      </c>
      <c r="DL13" s="4">
        <v>9</v>
      </c>
      <c r="DM13" s="4">
        <v>9</v>
      </c>
      <c r="DN13" s="4">
        <v>56</v>
      </c>
      <c r="DO13" s="4">
        <v>34</v>
      </c>
      <c r="DP13" s="4">
        <v>40</v>
      </c>
      <c r="DQ13" s="4">
        <v>70</v>
      </c>
      <c r="DR13" s="11">
        <v>59</v>
      </c>
      <c r="DS13" s="4">
        <v>32</v>
      </c>
      <c r="DT13" s="4">
        <v>85</v>
      </c>
      <c r="DU13" s="4">
        <f>(DT13-DS13)</f>
        <v>53</v>
      </c>
      <c r="DV13" s="11">
        <v>9.1</v>
      </c>
      <c r="DW13" s="4">
        <v>781</v>
      </c>
      <c r="DX13" s="4">
        <v>72</v>
      </c>
      <c r="DY13" s="4">
        <v>100</v>
      </c>
      <c r="DZ13" s="4">
        <v>4.5999999999999996</v>
      </c>
      <c r="EA13" s="26">
        <f t="shared" si="29"/>
        <v>1.957446808510638</v>
      </c>
      <c r="EB13" s="4">
        <v>15.8</v>
      </c>
      <c r="EC13" s="4">
        <v>214</v>
      </c>
      <c r="ED13" s="4">
        <v>55</v>
      </c>
      <c r="EE13" s="4">
        <v>5.32</v>
      </c>
      <c r="EF13" s="4">
        <v>2.2799999999999998</v>
      </c>
      <c r="EG13" s="45">
        <f t="shared" si="14"/>
        <v>3.7341772151898733</v>
      </c>
      <c r="EH13" s="45">
        <f t="shared" si="15"/>
        <v>0.57594936708860756</v>
      </c>
      <c r="EI13" s="4">
        <v>22</v>
      </c>
      <c r="EJ13" s="4">
        <v>61</v>
      </c>
      <c r="EK13" s="4">
        <v>66</v>
      </c>
      <c r="EL13" s="11">
        <f t="shared" ref="EL13:EL65" si="33">(EJ13/EK13)</f>
        <v>0.9242424242424242</v>
      </c>
      <c r="EM13" s="4">
        <v>203</v>
      </c>
      <c r="EN13" s="11">
        <v>13</v>
      </c>
      <c r="EO13" s="4">
        <v>8</v>
      </c>
      <c r="EP13" s="11">
        <f t="shared" si="0"/>
        <v>5.8095238095238093</v>
      </c>
      <c r="EQ13" s="4">
        <v>52</v>
      </c>
      <c r="ER13" s="4">
        <f t="shared" si="16"/>
        <v>22.127659574468083</v>
      </c>
      <c r="ES13" s="4">
        <v>27</v>
      </c>
      <c r="ET13" s="4">
        <v>43</v>
      </c>
      <c r="EU13" s="11">
        <v>21</v>
      </c>
      <c r="EV13" s="4">
        <v>13</v>
      </c>
      <c r="EW13" s="9">
        <v>8</v>
      </c>
      <c r="EX13" s="4">
        <v>93</v>
      </c>
      <c r="EY13" s="4">
        <v>79</v>
      </c>
      <c r="EZ13" s="4">
        <v>34</v>
      </c>
      <c r="FA13" s="4">
        <v>31</v>
      </c>
      <c r="FB13" s="4">
        <v>55</v>
      </c>
      <c r="FC13" s="4">
        <f t="shared" si="1"/>
        <v>214</v>
      </c>
      <c r="FD13" s="9">
        <f t="shared" si="17"/>
        <v>0.8816409141683379</v>
      </c>
      <c r="FE13" s="9">
        <f t="shared" si="2"/>
        <v>0.2570093457943925</v>
      </c>
      <c r="FF13" s="9">
        <f t="shared" si="18"/>
        <v>0.36454215719590749</v>
      </c>
      <c r="FG13" s="9">
        <f t="shared" si="3"/>
        <v>1.7018181818181819</v>
      </c>
      <c r="FH13" s="9">
        <f t="shared" si="4"/>
        <v>0.3203753648020462</v>
      </c>
      <c r="FI13" s="9">
        <f t="shared" si="5"/>
        <v>1.9302849430751825</v>
      </c>
      <c r="FJ13" s="11">
        <v>19.899999999999999</v>
      </c>
      <c r="FK13" s="11">
        <v>26</v>
      </c>
      <c r="FL13" s="4">
        <v>14</v>
      </c>
      <c r="FM13" s="4">
        <v>12</v>
      </c>
      <c r="FN13" s="4">
        <v>35</v>
      </c>
      <c r="FO13" s="4">
        <f t="shared" si="6"/>
        <v>14.893617021276595</v>
      </c>
      <c r="FP13" s="11">
        <v>50</v>
      </c>
      <c r="FQ13" s="11">
        <v>13</v>
      </c>
      <c r="FR13" s="4">
        <v>14</v>
      </c>
      <c r="FS13" s="4">
        <v>70</v>
      </c>
      <c r="FT13" s="4">
        <v>66</v>
      </c>
      <c r="FU13" s="11">
        <f t="shared" si="19"/>
        <v>1.0606060606060606</v>
      </c>
      <c r="FV13" s="4">
        <v>11</v>
      </c>
      <c r="FW13" s="63">
        <f t="shared" si="7"/>
        <v>6.3636363636363633</v>
      </c>
      <c r="FX13" s="4">
        <v>107</v>
      </c>
      <c r="FY13" s="4">
        <v>66.7</v>
      </c>
      <c r="FZ13">
        <v>13.3</v>
      </c>
      <c r="GA13" s="11">
        <f t="shared" si="8"/>
        <v>74.7</v>
      </c>
      <c r="GB13" s="4">
        <f t="shared" si="20"/>
        <v>5.7461538461538462</v>
      </c>
      <c r="GC13" s="4">
        <f t="shared" si="21"/>
        <v>3.7593984962406015</v>
      </c>
      <c r="GD13" s="4">
        <f t="shared" si="22"/>
        <v>1.4962406015037593</v>
      </c>
      <c r="GE13" s="4">
        <v>13</v>
      </c>
      <c r="GF13" s="4">
        <v>6</v>
      </c>
      <c r="GG13" s="4">
        <f t="shared" si="23"/>
        <v>53.846153846153847</v>
      </c>
      <c r="GH13" s="4">
        <v>26</v>
      </c>
      <c r="GI13" s="4">
        <v>24</v>
      </c>
      <c r="GJ13" s="4">
        <f t="shared" si="24"/>
        <v>7.6923076923076925</v>
      </c>
      <c r="GK13" s="4">
        <v>1</v>
      </c>
      <c r="GL13" s="4">
        <v>0</v>
      </c>
      <c r="GM13" s="4">
        <v>0</v>
      </c>
      <c r="GN13" s="4">
        <v>1</v>
      </c>
      <c r="GO13" s="4">
        <v>0</v>
      </c>
      <c r="GP13" s="4">
        <v>0</v>
      </c>
      <c r="GQ13" s="4">
        <v>1</v>
      </c>
      <c r="GR13" s="4">
        <v>0</v>
      </c>
      <c r="GS13" s="4">
        <v>0</v>
      </c>
      <c r="GT13" s="4">
        <v>1</v>
      </c>
      <c r="GU13" s="4">
        <v>18</v>
      </c>
      <c r="GV13" s="4">
        <v>12</v>
      </c>
      <c r="GW13">
        <f t="shared" si="32"/>
        <v>0.33333333333333331</v>
      </c>
      <c r="GX13" s="4">
        <v>1</v>
      </c>
      <c r="GY13" s="4">
        <v>0</v>
      </c>
    </row>
    <row r="14" spans="1:207" x14ac:dyDescent="0.35">
      <c r="A14" s="54">
        <v>6</v>
      </c>
      <c r="B14" s="54">
        <v>19005603</v>
      </c>
      <c r="C14" s="2">
        <v>44875</v>
      </c>
      <c r="D14" s="2">
        <v>28025</v>
      </c>
      <c r="E14" s="4">
        <v>46</v>
      </c>
      <c r="F14" s="4" t="s">
        <v>178</v>
      </c>
      <c r="G14" s="4">
        <v>105</v>
      </c>
      <c r="H14" s="4">
        <v>190</v>
      </c>
      <c r="I14" s="4">
        <v>2.35</v>
      </c>
      <c r="J14" s="4">
        <v>7</v>
      </c>
      <c r="K14" s="2">
        <v>44864</v>
      </c>
      <c r="L14" s="2">
        <v>44864</v>
      </c>
      <c r="M14" s="2">
        <v>44877</v>
      </c>
      <c r="N14" s="2">
        <v>44890</v>
      </c>
      <c r="O14" s="4">
        <v>0</v>
      </c>
      <c r="Q14" s="46">
        <f t="shared" si="10"/>
        <v>13</v>
      </c>
      <c r="R14" s="46">
        <f t="shared" si="11"/>
        <v>26</v>
      </c>
      <c r="S14" s="46"/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5</v>
      </c>
      <c r="AD14" s="4">
        <v>20</v>
      </c>
      <c r="AE14" s="4">
        <v>1</v>
      </c>
      <c r="AF14" s="4">
        <v>8</v>
      </c>
      <c r="AG14" s="4">
        <f t="shared" ref="AG14:AG15" si="34">AF14-AE14</f>
        <v>7</v>
      </c>
      <c r="AH14" s="4">
        <v>1780</v>
      </c>
      <c r="AI14" s="4">
        <v>21500</v>
      </c>
      <c r="AJ14" s="4">
        <v>15.24</v>
      </c>
      <c r="AK14" s="4">
        <v>0.67</v>
      </c>
      <c r="AL14" s="4">
        <v>0</v>
      </c>
      <c r="AM14" s="4">
        <v>1</v>
      </c>
      <c r="AN14" s="4" t="s">
        <v>177</v>
      </c>
      <c r="AO14" s="4">
        <v>91</v>
      </c>
      <c r="AP14" s="4">
        <v>2694</v>
      </c>
      <c r="AQ14" s="4">
        <v>0</v>
      </c>
      <c r="AR14" s="4">
        <v>10.3</v>
      </c>
      <c r="AS14" s="4">
        <v>0.93</v>
      </c>
      <c r="AT14" s="4">
        <v>26.6</v>
      </c>
      <c r="AW14" s="4">
        <v>453</v>
      </c>
      <c r="AX14" s="4">
        <v>420</v>
      </c>
      <c r="AY14" s="4">
        <v>0</v>
      </c>
      <c r="AZ14" s="4">
        <v>0</v>
      </c>
      <c r="BA14" s="4">
        <v>0.5</v>
      </c>
      <c r="BB14" s="4">
        <v>29</v>
      </c>
      <c r="BC14" s="4">
        <v>135</v>
      </c>
      <c r="BD14" s="4">
        <v>3.8</v>
      </c>
      <c r="BE14" s="4">
        <v>2.1</v>
      </c>
      <c r="BF14" s="4">
        <v>2</v>
      </c>
      <c r="BG14" s="4">
        <v>7.3</v>
      </c>
      <c r="BH14" s="4">
        <v>5.0999999999999996</v>
      </c>
      <c r="BJ14" s="4">
        <v>51</v>
      </c>
      <c r="BK14" s="4">
        <v>108</v>
      </c>
      <c r="BL14" s="4">
        <v>113</v>
      </c>
      <c r="BM14" s="4">
        <v>0.4</v>
      </c>
      <c r="BN14" s="4">
        <v>158</v>
      </c>
      <c r="BO14" s="4">
        <v>337</v>
      </c>
      <c r="BP14" s="4">
        <v>1</v>
      </c>
      <c r="BQ14" s="4">
        <v>8</v>
      </c>
      <c r="BR14" s="4">
        <v>160</v>
      </c>
      <c r="BS14">
        <v>130</v>
      </c>
      <c r="BT14">
        <v>72</v>
      </c>
      <c r="BU14">
        <v>93</v>
      </c>
      <c r="BV14">
        <v>101</v>
      </c>
      <c r="BX14">
        <v>239</v>
      </c>
      <c r="BY14">
        <v>4100</v>
      </c>
      <c r="BZ14">
        <v>1</v>
      </c>
      <c r="CA14">
        <v>74.2</v>
      </c>
      <c r="CB14">
        <v>6.1</v>
      </c>
      <c r="CJ14" s="4">
        <v>7.47</v>
      </c>
      <c r="CK14" s="4">
        <v>30.4</v>
      </c>
      <c r="CL14" s="4">
        <v>95.7</v>
      </c>
      <c r="CM14" s="4">
        <v>21.8</v>
      </c>
      <c r="CN14" s="4">
        <v>0</v>
      </c>
      <c r="CO14" s="4">
        <v>0</v>
      </c>
      <c r="CP14" s="4">
        <v>0</v>
      </c>
      <c r="CQ14" s="4">
        <v>13</v>
      </c>
      <c r="CR14" s="4">
        <v>310</v>
      </c>
      <c r="CS14" s="4">
        <v>0</v>
      </c>
      <c r="CT14" s="4">
        <v>1</v>
      </c>
      <c r="CU14" s="4"/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1</v>
      </c>
      <c r="DF14" s="4">
        <v>0</v>
      </c>
      <c r="DG14" s="4">
        <v>0</v>
      </c>
      <c r="DH14" s="4">
        <v>0</v>
      </c>
      <c r="DI14" s="4">
        <v>1</v>
      </c>
      <c r="DJ14" s="4">
        <v>0</v>
      </c>
      <c r="DK14" s="4">
        <v>1</v>
      </c>
      <c r="DL14" s="4">
        <v>9</v>
      </c>
      <c r="DM14" s="4">
        <v>10</v>
      </c>
      <c r="DN14" s="4">
        <v>58</v>
      </c>
      <c r="DO14" s="4">
        <v>39</v>
      </c>
      <c r="DP14" s="4">
        <v>32</v>
      </c>
      <c r="DQ14" s="4">
        <v>59</v>
      </c>
      <c r="DR14" s="11">
        <v>59</v>
      </c>
      <c r="DS14" s="4">
        <v>41</v>
      </c>
      <c r="DT14" s="4">
        <v>100</v>
      </c>
      <c r="DU14" s="4">
        <f>(DT14-DS14)</f>
        <v>59</v>
      </c>
      <c r="DV14" s="11">
        <v>18.3</v>
      </c>
      <c r="DW14" s="4">
        <v>1575</v>
      </c>
      <c r="DX14" s="4">
        <v>93</v>
      </c>
      <c r="DY14" s="4">
        <v>96</v>
      </c>
      <c r="DZ14" s="4">
        <v>5.7</v>
      </c>
      <c r="EA14" s="26">
        <f t="shared" si="29"/>
        <v>2.4255319148936172</v>
      </c>
      <c r="EB14" s="4">
        <v>22.2</v>
      </c>
      <c r="EC14" s="4">
        <v>258</v>
      </c>
      <c r="ED14" s="4">
        <v>88</v>
      </c>
      <c r="EE14" s="4">
        <v>8.23</v>
      </c>
      <c r="EF14" s="4">
        <f t="shared" ref="EF14:EF45" si="35">(EE14/I14)</f>
        <v>3.5021276595744681</v>
      </c>
      <c r="EG14" s="45">
        <f t="shared" si="14"/>
        <v>2.6576576576576576</v>
      </c>
      <c r="EH14" s="45">
        <f t="shared" si="15"/>
        <v>0.82432432432432434</v>
      </c>
      <c r="EI14" s="4">
        <v>13</v>
      </c>
      <c r="EJ14" s="4">
        <v>69</v>
      </c>
      <c r="EK14" s="4">
        <v>65</v>
      </c>
      <c r="EL14" s="11">
        <f t="shared" si="33"/>
        <v>1.0615384615384615</v>
      </c>
      <c r="EM14" s="4">
        <v>156</v>
      </c>
      <c r="EN14" s="11">
        <v>12</v>
      </c>
      <c r="EO14" s="4">
        <v>8</v>
      </c>
      <c r="EP14" s="11">
        <f t="shared" si="0"/>
        <v>6.9</v>
      </c>
      <c r="EQ14" s="4">
        <v>45</v>
      </c>
      <c r="ER14" s="4">
        <f t="shared" si="16"/>
        <v>19.148936170212764</v>
      </c>
      <c r="ES14" s="4">
        <v>23</v>
      </c>
      <c r="ET14" s="4">
        <v>35</v>
      </c>
      <c r="EU14" s="11">
        <v>21</v>
      </c>
      <c r="EV14" s="4">
        <v>12</v>
      </c>
      <c r="EW14" s="9">
        <v>9</v>
      </c>
      <c r="EX14" s="4">
        <v>100</v>
      </c>
      <c r="EY14" s="4">
        <v>35</v>
      </c>
      <c r="EZ14" s="4">
        <v>42</v>
      </c>
      <c r="FA14" s="4">
        <v>31</v>
      </c>
      <c r="FB14" s="4">
        <v>62</v>
      </c>
      <c r="FC14" s="4">
        <f t="shared" si="1"/>
        <v>258</v>
      </c>
      <c r="FD14" s="9">
        <f t="shared" si="17"/>
        <v>0.88033411729747901</v>
      </c>
      <c r="FE14" s="9">
        <f t="shared" si="2"/>
        <v>0.24031007751937986</v>
      </c>
      <c r="FF14" s="9">
        <f t="shared" si="18"/>
        <v>0.34120970580602161</v>
      </c>
      <c r="FG14" s="9">
        <f t="shared" si="3"/>
        <v>1.3295454545454546</v>
      </c>
      <c r="FH14" s="9">
        <f t="shared" si="4"/>
        <v>0.28811053695163963</v>
      </c>
      <c r="FI14" s="9">
        <f t="shared" si="5"/>
        <v>1.5102736886160915</v>
      </c>
      <c r="FJ14" s="11">
        <v>22.7</v>
      </c>
      <c r="FK14" s="11">
        <v>17</v>
      </c>
      <c r="FL14" s="4">
        <v>11</v>
      </c>
      <c r="FM14" s="4">
        <v>5</v>
      </c>
      <c r="FN14" s="4">
        <v>14</v>
      </c>
      <c r="FO14" s="4">
        <f t="shared" si="6"/>
        <v>5.957446808510638</v>
      </c>
      <c r="FP14" s="11">
        <v>47</v>
      </c>
      <c r="FQ14" s="11">
        <v>23</v>
      </c>
      <c r="FR14" s="4">
        <v>25</v>
      </c>
      <c r="FS14" s="4">
        <v>83</v>
      </c>
      <c r="FT14" s="4">
        <v>69</v>
      </c>
      <c r="FU14" s="11">
        <f t="shared" si="19"/>
        <v>1.2028985507246377</v>
      </c>
      <c r="FV14" s="4">
        <v>14</v>
      </c>
      <c r="FW14" s="63">
        <f t="shared" si="7"/>
        <v>5.9285714285714288</v>
      </c>
      <c r="FX14" s="4">
        <v>104</v>
      </c>
      <c r="FY14" s="4">
        <v>24.8</v>
      </c>
      <c r="FZ14">
        <v>21.4</v>
      </c>
      <c r="GA14" s="11">
        <f t="shared" si="8"/>
        <v>24.8</v>
      </c>
      <c r="GB14" s="4">
        <f t="shared" si="20"/>
        <v>1.0782608695652174</v>
      </c>
      <c r="GC14" s="4">
        <f t="shared" si="21"/>
        <v>2.1962616822429908</v>
      </c>
      <c r="GD14" s="4">
        <f t="shared" si="22"/>
        <v>1.0607476635514019</v>
      </c>
      <c r="GE14" s="4">
        <v>10</v>
      </c>
      <c r="GF14" s="4">
        <v>6</v>
      </c>
      <c r="GG14" s="4">
        <f t="shared" si="23"/>
        <v>40</v>
      </c>
      <c r="GH14" s="4">
        <v>28</v>
      </c>
      <c r="GI14" s="4">
        <v>23</v>
      </c>
      <c r="GJ14" s="4">
        <f t="shared" si="24"/>
        <v>17.857142857142858</v>
      </c>
      <c r="GK14" s="4">
        <v>1</v>
      </c>
      <c r="GL14" s="4">
        <v>0</v>
      </c>
      <c r="GM14" s="4">
        <v>0</v>
      </c>
      <c r="GN14" s="4">
        <v>1</v>
      </c>
      <c r="GO14" s="4">
        <v>0</v>
      </c>
      <c r="GP14" s="4">
        <v>0</v>
      </c>
      <c r="GQ14" s="4">
        <v>1</v>
      </c>
      <c r="GR14" s="4">
        <v>0</v>
      </c>
      <c r="GS14" s="4">
        <v>0</v>
      </c>
      <c r="GT14" s="4">
        <v>1</v>
      </c>
      <c r="GU14" s="4">
        <v>19</v>
      </c>
      <c r="GV14" s="4">
        <v>13</v>
      </c>
      <c r="GW14">
        <f t="shared" si="32"/>
        <v>0.31578947368421051</v>
      </c>
      <c r="GX14" s="4">
        <v>1</v>
      </c>
      <c r="GY14" s="4">
        <v>0</v>
      </c>
    </row>
    <row r="15" spans="1:207" x14ac:dyDescent="0.35">
      <c r="A15" s="54">
        <v>6</v>
      </c>
      <c r="B15" s="54">
        <v>19005603</v>
      </c>
      <c r="C15" s="47">
        <v>44897</v>
      </c>
      <c r="D15" s="2">
        <v>28025</v>
      </c>
      <c r="E15" s="4">
        <v>46</v>
      </c>
      <c r="F15" s="4" t="s">
        <v>178</v>
      </c>
      <c r="G15" s="4">
        <v>105</v>
      </c>
      <c r="H15" s="4">
        <v>190</v>
      </c>
      <c r="I15" s="4">
        <v>2.35</v>
      </c>
      <c r="J15" s="4">
        <v>30</v>
      </c>
      <c r="K15" s="2">
        <v>44864</v>
      </c>
      <c r="L15" s="2">
        <v>44864</v>
      </c>
      <c r="M15" s="2">
        <v>44877</v>
      </c>
      <c r="N15" s="2">
        <v>44890</v>
      </c>
      <c r="O15" s="4">
        <v>0</v>
      </c>
      <c r="Q15" s="46">
        <f t="shared" si="10"/>
        <v>13</v>
      </c>
      <c r="R15" s="46">
        <f t="shared" si="11"/>
        <v>26</v>
      </c>
      <c r="S15" s="46"/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5</v>
      </c>
      <c r="AD15" s="4">
        <v>20</v>
      </c>
      <c r="AE15" s="4">
        <v>1</v>
      </c>
      <c r="AF15" s="4">
        <v>8</v>
      </c>
      <c r="AG15" s="4">
        <f t="shared" si="34"/>
        <v>7</v>
      </c>
      <c r="AH15" s="4">
        <v>2100</v>
      </c>
      <c r="AI15" s="4">
        <v>14600</v>
      </c>
      <c r="AJ15" s="4">
        <v>2.99</v>
      </c>
      <c r="AL15" s="4">
        <v>0</v>
      </c>
      <c r="AM15" s="4">
        <v>1</v>
      </c>
      <c r="AN15" s="4" t="s">
        <v>177</v>
      </c>
      <c r="AQ15" s="4">
        <v>0</v>
      </c>
      <c r="AR15" s="4">
        <v>10.1</v>
      </c>
      <c r="AS15" s="4">
        <v>1.0900000000000001</v>
      </c>
      <c r="AT15" s="4">
        <v>33</v>
      </c>
      <c r="AX15" s="4">
        <v>686</v>
      </c>
      <c r="AY15" s="4">
        <v>0</v>
      </c>
      <c r="AZ15" s="4">
        <v>0</v>
      </c>
      <c r="BA15" s="4">
        <v>1</v>
      </c>
      <c r="BB15" s="4">
        <v>29</v>
      </c>
      <c r="BC15" s="4">
        <v>137</v>
      </c>
      <c r="BD15" s="4">
        <v>4.4000000000000004</v>
      </c>
      <c r="BK15" s="4">
        <v>30</v>
      </c>
      <c r="BL15" s="4">
        <v>34</v>
      </c>
      <c r="BM15" s="4">
        <v>0.3</v>
      </c>
      <c r="BO15" s="4">
        <v>157</v>
      </c>
      <c r="BP15" s="4">
        <v>1</v>
      </c>
      <c r="BQ15" s="4">
        <v>8</v>
      </c>
      <c r="BS15">
        <v>128</v>
      </c>
      <c r="BT15">
        <v>71</v>
      </c>
      <c r="BU15">
        <v>91</v>
      </c>
      <c r="BV15">
        <v>78</v>
      </c>
      <c r="CN15" s="4">
        <v>0</v>
      </c>
      <c r="CO15" s="4">
        <v>0</v>
      </c>
      <c r="CP15" s="4">
        <v>0</v>
      </c>
      <c r="CQ15" s="4">
        <v>13</v>
      </c>
      <c r="CS15" s="4">
        <v>0</v>
      </c>
      <c r="CT15" s="4">
        <v>1</v>
      </c>
      <c r="CU15" s="4"/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1</v>
      </c>
      <c r="DF15" s="4">
        <v>0</v>
      </c>
      <c r="DG15" s="4">
        <v>0</v>
      </c>
      <c r="DH15" s="4">
        <v>0</v>
      </c>
      <c r="DI15" s="4">
        <v>1</v>
      </c>
      <c r="DJ15" s="4">
        <v>0</v>
      </c>
      <c r="DK15" s="4">
        <v>1</v>
      </c>
      <c r="DL15" s="4">
        <v>9</v>
      </c>
      <c r="DM15" s="4">
        <v>10</v>
      </c>
      <c r="DN15" s="46">
        <f t="shared" ref="DN15" si="36">1.05*(DN14)</f>
        <v>60.900000000000006</v>
      </c>
      <c r="DO15" s="46">
        <f t="shared" ref="DO15" si="37">1.05*(DO14)</f>
        <v>40.950000000000003</v>
      </c>
      <c r="DP15" s="46">
        <f t="shared" ref="DP15" si="38">1.05*(DP14)</f>
        <v>33.6</v>
      </c>
      <c r="DQ15" s="46">
        <f t="shared" ref="DQ15" si="39">1.05*(DQ14)</f>
        <v>61.95</v>
      </c>
      <c r="DR15" s="60">
        <f t="shared" ref="DR15" si="40">1.05*(DR14)</f>
        <v>61.95</v>
      </c>
      <c r="DS15" s="46">
        <f t="shared" ref="DS15" si="41">1.05*(DS14)</f>
        <v>43.050000000000004</v>
      </c>
      <c r="DT15" s="4">
        <f t="shared" ref="DT15" si="42">1.05*(DT14)</f>
        <v>105</v>
      </c>
      <c r="DU15" s="46">
        <f t="shared" ref="DU15:DU20" si="43">(DT15-DS15)</f>
        <v>61.949999999999996</v>
      </c>
      <c r="DV15" s="60">
        <f t="shared" ref="DV15" si="44">1.05*(DV14)</f>
        <v>19.215</v>
      </c>
      <c r="DW15" s="46">
        <f t="shared" ref="DW15" si="45">1.05*(DW14)</f>
        <v>1653.75</v>
      </c>
      <c r="DX15" s="46">
        <f t="shared" ref="DX15" si="46">1.05*(DX14)</f>
        <v>97.65</v>
      </c>
      <c r="DY15" s="46">
        <f t="shared" ref="DY15" si="47">1.05*(DY14)</f>
        <v>100.80000000000001</v>
      </c>
      <c r="DZ15" s="48">
        <f t="shared" ref="DZ15" si="48">1.05*(DZ14)</f>
        <v>5.9850000000000003</v>
      </c>
      <c r="EA15" s="26">
        <f t="shared" si="29"/>
        <v>2.5468085106382978</v>
      </c>
      <c r="EB15" s="48">
        <f t="shared" ref="EB15" si="49">1.05*(EB14)</f>
        <v>23.31</v>
      </c>
      <c r="EC15" s="46">
        <f t="shared" ref="EC15" si="50">1.05*(EC14)</f>
        <v>270.90000000000003</v>
      </c>
      <c r="ED15" s="46">
        <f t="shared" ref="ED15" si="51">1.05*(ED14)</f>
        <v>92.4</v>
      </c>
      <c r="EE15" s="48">
        <f t="shared" ref="EE15" si="52">1.05*(EE14)</f>
        <v>8.6415000000000006</v>
      </c>
      <c r="EF15" s="4">
        <f t="shared" si="35"/>
        <v>3.6772340425531915</v>
      </c>
      <c r="EG15" s="45">
        <f t="shared" si="14"/>
        <v>2.657657657657658</v>
      </c>
      <c r="EH15" s="45">
        <f t="shared" si="15"/>
        <v>0.82432432432432434</v>
      </c>
      <c r="EI15" s="46">
        <f t="shared" ref="EI15" si="53">1.05*(EI14)</f>
        <v>13.65</v>
      </c>
      <c r="EJ15" s="4">
        <f t="shared" ref="EJ15" si="54">1.05*(EJ14)</f>
        <v>72.45</v>
      </c>
      <c r="EK15" s="4">
        <f t="shared" ref="EK15" si="55">1.05*(EK14)</f>
        <v>68.25</v>
      </c>
      <c r="EL15" s="11">
        <f t="shared" si="33"/>
        <v>1.0615384615384615</v>
      </c>
      <c r="EM15" s="4">
        <f t="shared" ref="EM15" si="56">1.05*(EM14)</f>
        <v>163.80000000000001</v>
      </c>
      <c r="EN15" s="11">
        <v>12</v>
      </c>
      <c r="EO15" s="4">
        <v>8</v>
      </c>
      <c r="EP15" s="11">
        <f t="shared" si="0"/>
        <v>7.2450000000000001</v>
      </c>
      <c r="EQ15" s="4">
        <f t="shared" ref="EQ15" si="57">1.05*(EQ14)</f>
        <v>47.25</v>
      </c>
      <c r="ER15" s="4">
        <f t="shared" si="16"/>
        <v>20.106382978723403</v>
      </c>
      <c r="ES15" s="4">
        <f t="shared" ref="ES15" si="58">1.05*(ES14)</f>
        <v>24.150000000000002</v>
      </c>
      <c r="ET15" s="4">
        <f t="shared" ref="ET15" si="59">1.05*(ET14)</f>
        <v>36.75</v>
      </c>
      <c r="EU15" s="11">
        <f t="shared" ref="EU15" si="60">1.05*(EU14)</f>
        <v>22.05</v>
      </c>
      <c r="EV15" s="4">
        <f t="shared" ref="EV15" si="61">1.05*(EV14)</f>
        <v>12.600000000000001</v>
      </c>
      <c r="EW15" s="4">
        <f t="shared" ref="EW15" si="62">1.05*(EW14)</f>
        <v>9.4500000000000011</v>
      </c>
      <c r="EX15" s="4">
        <f t="shared" ref="EX15" si="63">1.05*(EX14)</f>
        <v>105</v>
      </c>
      <c r="EY15" s="4">
        <f t="shared" ref="EY15" si="64">1.05*(EY14)</f>
        <v>36.75</v>
      </c>
      <c r="EZ15" s="4">
        <f t="shared" ref="EZ15" si="65">1.05*(EZ14)</f>
        <v>44.1</v>
      </c>
      <c r="FA15" s="4">
        <f t="shared" ref="FA15" si="66">1.05*(FA14)</f>
        <v>32.550000000000004</v>
      </c>
      <c r="FB15" s="4">
        <f t="shared" ref="FB15" si="67">1.05*(FB14)</f>
        <v>65.100000000000009</v>
      </c>
      <c r="FC15" s="4">
        <f t="shared" si="1"/>
        <v>270.90000000000003</v>
      </c>
      <c r="FD15" s="9">
        <f t="shared" si="17"/>
        <v>0.85192379508505156</v>
      </c>
      <c r="FE15" s="9">
        <f t="shared" si="2"/>
        <v>0.24031007751937986</v>
      </c>
      <c r="FF15" s="9">
        <f t="shared" si="18"/>
        <v>0.34120970580602161</v>
      </c>
      <c r="FG15" s="9">
        <f t="shared" si="3"/>
        <v>1.2467532467532467</v>
      </c>
      <c r="FH15" s="9">
        <f t="shared" si="4"/>
        <v>0.2835198734901011</v>
      </c>
      <c r="FI15" s="9">
        <f t="shared" si="5"/>
        <v>1.4634563020144042</v>
      </c>
      <c r="FJ15" s="11">
        <f t="shared" ref="FJ15" si="68">1.05*(FJ14)</f>
        <v>23.835000000000001</v>
      </c>
      <c r="FK15" s="11">
        <f t="shared" ref="FK15" si="69">1.05*(FK14)</f>
        <v>17.850000000000001</v>
      </c>
      <c r="FL15" s="4">
        <f t="shared" ref="FL15" si="70">1.05*(FL14)</f>
        <v>11.55</v>
      </c>
      <c r="FM15" s="4">
        <f t="shared" ref="FM15" si="71">1.05*(FM14)</f>
        <v>5.25</v>
      </c>
      <c r="FN15" s="4">
        <f t="shared" ref="FN15" si="72">1.05*(FN14)</f>
        <v>14.700000000000001</v>
      </c>
      <c r="FO15" s="4">
        <f t="shared" si="6"/>
        <v>6.2553191489361701</v>
      </c>
      <c r="FP15" s="11">
        <f t="shared" ref="FP15" si="73">1.05*(FP14)</f>
        <v>49.35</v>
      </c>
      <c r="FQ15" s="11">
        <f t="shared" ref="FQ15" si="74">1.05*(FQ14)</f>
        <v>24.150000000000002</v>
      </c>
      <c r="FR15" s="4">
        <f t="shared" ref="FR15" si="75">1.05*(FR14)</f>
        <v>26.25</v>
      </c>
      <c r="FS15" s="4">
        <f t="shared" ref="FS15" si="76">1.05*(FS14)</f>
        <v>87.15</v>
      </c>
      <c r="FT15" s="4">
        <f t="shared" ref="FT15" si="77">1.05*(FT14)</f>
        <v>72.45</v>
      </c>
      <c r="FU15" s="11">
        <f t="shared" si="19"/>
        <v>1.2028985507246377</v>
      </c>
      <c r="FV15" s="4">
        <f t="shared" ref="FV15" si="78">1.05*(FV14)</f>
        <v>14.700000000000001</v>
      </c>
      <c r="FW15" s="63">
        <f t="shared" si="7"/>
        <v>5.9285714285714288</v>
      </c>
      <c r="FX15" s="4">
        <f t="shared" ref="FX15" si="79">1.05*(FX14)</f>
        <v>109.2</v>
      </c>
      <c r="FY15" s="4">
        <f t="shared" ref="FY15" si="80">1.05*(FY14)</f>
        <v>26.040000000000003</v>
      </c>
      <c r="FZ15" s="24">
        <v>24.5</v>
      </c>
      <c r="GA15" s="11">
        <f t="shared" si="8"/>
        <v>26.040000000000003</v>
      </c>
      <c r="GB15" s="4">
        <f t="shared" si="20"/>
        <v>1.0782608695652174</v>
      </c>
      <c r="GC15" s="4">
        <f t="shared" si="21"/>
        <v>2.0142857142857142</v>
      </c>
      <c r="GD15" s="4">
        <f t="shared" si="22"/>
        <v>0.97285714285714286</v>
      </c>
      <c r="GE15" s="4">
        <f t="shared" ref="GE15" si="81">1.05*(GE14)</f>
        <v>10.5</v>
      </c>
      <c r="GF15" s="4">
        <f t="shared" ref="GF15" si="82">1.05*(GF14)</f>
        <v>6.3000000000000007</v>
      </c>
      <c r="GG15" s="4">
        <f t="shared" si="23"/>
        <v>39.999999999999993</v>
      </c>
      <c r="GH15" s="4">
        <f t="shared" ref="GH15" si="83">1.05*(GH14)</f>
        <v>29.400000000000002</v>
      </c>
      <c r="GI15" s="4">
        <f t="shared" ref="GI15" si="84">1.05*(GI14)</f>
        <v>24.150000000000002</v>
      </c>
      <c r="GJ15" s="4">
        <f t="shared" si="24"/>
        <v>17.857142857142854</v>
      </c>
      <c r="GK15" s="4">
        <v>1</v>
      </c>
      <c r="GL15" s="4">
        <f t="shared" ref="GL15" si="85">1.05*(GL14)</f>
        <v>0</v>
      </c>
      <c r="GM15" s="4">
        <f t="shared" ref="GM15" si="86">1.05*(GM14)</f>
        <v>0</v>
      </c>
      <c r="GN15" s="4">
        <v>1</v>
      </c>
      <c r="GO15" s="4">
        <f t="shared" ref="GO15" si="87">1.05*(GO14)</f>
        <v>0</v>
      </c>
      <c r="GP15" s="4">
        <f t="shared" ref="GP15" si="88">1.05*(GP14)</f>
        <v>0</v>
      </c>
      <c r="GQ15" s="4">
        <v>1</v>
      </c>
      <c r="GR15" s="4">
        <f t="shared" ref="GR15" si="89">1.05*(GR14)</f>
        <v>0</v>
      </c>
      <c r="GS15" s="4">
        <f t="shared" ref="GS15" si="90">1.05*(GS14)</f>
        <v>0</v>
      </c>
      <c r="GT15" s="4">
        <v>1</v>
      </c>
      <c r="GU15" s="4">
        <v>20</v>
      </c>
      <c r="GV15" s="4">
        <v>14</v>
      </c>
      <c r="GW15">
        <f t="shared" si="32"/>
        <v>0.3</v>
      </c>
      <c r="GX15" s="4">
        <v>1</v>
      </c>
      <c r="GY15" s="4">
        <v>0</v>
      </c>
    </row>
    <row r="16" spans="1:207" x14ac:dyDescent="0.35">
      <c r="A16" s="54">
        <v>7</v>
      </c>
      <c r="B16" s="54">
        <v>95101677</v>
      </c>
      <c r="C16" s="2">
        <v>44872</v>
      </c>
      <c r="D16" s="2">
        <v>34263</v>
      </c>
      <c r="E16" s="4">
        <v>29</v>
      </c>
      <c r="F16" s="4" t="s">
        <v>178</v>
      </c>
      <c r="G16" s="4">
        <v>90</v>
      </c>
      <c r="H16" s="4">
        <v>176</v>
      </c>
      <c r="I16" s="4">
        <v>2.1</v>
      </c>
      <c r="J16" s="4">
        <v>1</v>
      </c>
      <c r="K16" s="2">
        <v>44871</v>
      </c>
      <c r="L16" s="2">
        <v>44871</v>
      </c>
      <c r="M16" s="2">
        <v>44877</v>
      </c>
      <c r="N16" s="2">
        <v>44877</v>
      </c>
      <c r="O16" s="4">
        <v>0</v>
      </c>
      <c r="Q16" s="46">
        <f t="shared" si="10"/>
        <v>6</v>
      </c>
      <c r="R16" s="46">
        <f t="shared" si="11"/>
        <v>6</v>
      </c>
      <c r="S16" s="46"/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5</v>
      </c>
      <c r="AD16" s="4">
        <v>24</v>
      </c>
      <c r="AE16" s="4">
        <v>5</v>
      </c>
      <c r="AF16" s="4">
        <v>5</v>
      </c>
      <c r="AG16" s="4">
        <f t="shared" si="13"/>
        <v>0</v>
      </c>
      <c r="AH16" s="4">
        <v>1615</v>
      </c>
      <c r="AI16" s="4">
        <v>6283</v>
      </c>
      <c r="AJ16" s="4">
        <v>36.159999999999997</v>
      </c>
      <c r="AK16" s="4">
        <v>11.7</v>
      </c>
      <c r="AL16" s="4">
        <v>0</v>
      </c>
      <c r="AM16" s="4">
        <v>0</v>
      </c>
      <c r="AN16" s="4">
        <v>0</v>
      </c>
      <c r="AO16" s="4">
        <v>97</v>
      </c>
      <c r="AP16" s="4">
        <v>403</v>
      </c>
      <c r="AQ16" s="4">
        <v>0</v>
      </c>
      <c r="AR16" s="4">
        <v>12.9</v>
      </c>
      <c r="AS16" s="4">
        <v>1.42</v>
      </c>
      <c r="AT16" s="4">
        <v>31.3</v>
      </c>
      <c r="AU16" s="29">
        <v>1.02</v>
      </c>
      <c r="AV16" s="4">
        <v>0.44</v>
      </c>
      <c r="AW16" s="4">
        <v>832</v>
      </c>
      <c r="AX16" s="4">
        <v>222</v>
      </c>
      <c r="AY16" s="4">
        <v>0</v>
      </c>
      <c r="AZ16" s="4">
        <v>0</v>
      </c>
      <c r="BA16" s="4">
        <v>1</v>
      </c>
      <c r="BB16" s="4">
        <v>65</v>
      </c>
      <c r="BC16" s="4">
        <v>143</v>
      </c>
      <c r="BD16" s="4">
        <v>3.7</v>
      </c>
      <c r="BE16" s="4">
        <v>2.1</v>
      </c>
      <c r="BF16" s="4">
        <v>1.7</v>
      </c>
      <c r="BG16" s="4">
        <v>8.1</v>
      </c>
      <c r="BH16" s="4">
        <v>6.2</v>
      </c>
      <c r="BI16" s="4">
        <v>3.6</v>
      </c>
      <c r="BJ16" s="4">
        <v>284</v>
      </c>
      <c r="BK16" s="4">
        <v>61</v>
      </c>
      <c r="BL16" s="4">
        <v>36</v>
      </c>
      <c r="BM16" s="4">
        <v>1.4</v>
      </c>
      <c r="BN16" s="4">
        <v>48</v>
      </c>
      <c r="BO16" s="4">
        <v>301</v>
      </c>
      <c r="BP16" s="4">
        <v>0</v>
      </c>
      <c r="BQ16" s="4">
        <v>0</v>
      </c>
      <c r="BR16" s="4">
        <v>285</v>
      </c>
      <c r="BS16">
        <v>86</v>
      </c>
      <c r="BT16">
        <v>57</v>
      </c>
      <c r="BU16">
        <v>69</v>
      </c>
      <c r="BV16">
        <v>128</v>
      </c>
      <c r="BW16">
        <v>2</v>
      </c>
      <c r="BX16">
        <v>-360</v>
      </c>
      <c r="BY16">
        <v>1550</v>
      </c>
      <c r="BZ16">
        <v>2</v>
      </c>
      <c r="CA16">
        <v>79.5</v>
      </c>
      <c r="CB16">
        <v>7.4</v>
      </c>
      <c r="CC16" s="4">
        <v>2.6</v>
      </c>
      <c r="CD16" s="4">
        <v>20</v>
      </c>
      <c r="CE16" s="4">
        <v>51</v>
      </c>
      <c r="CF16" s="4">
        <v>20</v>
      </c>
      <c r="CG16" s="4">
        <v>19</v>
      </c>
      <c r="CH16" s="4">
        <v>2532</v>
      </c>
      <c r="CI16" s="4">
        <f t="shared" si="28"/>
        <v>2061.5384615384614</v>
      </c>
      <c r="CJ16" s="4">
        <v>7.47</v>
      </c>
      <c r="CK16" s="4">
        <v>36.1</v>
      </c>
      <c r="CL16" s="4">
        <v>100.1</v>
      </c>
      <c r="CM16" s="4">
        <v>25.5</v>
      </c>
      <c r="CN16" s="4">
        <v>0.22</v>
      </c>
      <c r="CO16" s="4">
        <v>0</v>
      </c>
      <c r="CP16" s="4">
        <v>0</v>
      </c>
      <c r="CQ16" s="4">
        <v>577</v>
      </c>
      <c r="CR16" s="4">
        <v>3939</v>
      </c>
      <c r="CS16" s="4">
        <v>1</v>
      </c>
      <c r="CT16" s="4">
        <v>1</v>
      </c>
      <c r="CU16" s="4">
        <v>7</v>
      </c>
      <c r="CV16" s="4">
        <v>1</v>
      </c>
      <c r="CW16" s="4">
        <v>1</v>
      </c>
      <c r="CX16" s="4">
        <v>1</v>
      </c>
      <c r="CY16" s="4">
        <v>1</v>
      </c>
      <c r="CZ16" s="4">
        <v>1</v>
      </c>
      <c r="DA16" s="4">
        <v>1</v>
      </c>
      <c r="DB16" s="4">
        <v>0</v>
      </c>
      <c r="DC16" s="4">
        <v>1</v>
      </c>
      <c r="DD16" s="4">
        <v>1</v>
      </c>
      <c r="DE16" s="4">
        <v>1</v>
      </c>
      <c r="DF16" s="4">
        <v>1</v>
      </c>
      <c r="DG16" s="4">
        <v>1</v>
      </c>
      <c r="DH16" s="4">
        <v>1</v>
      </c>
      <c r="DI16" s="4">
        <v>0</v>
      </c>
      <c r="DJ16" s="4">
        <v>0</v>
      </c>
      <c r="DK16" s="4">
        <v>0</v>
      </c>
      <c r="DL16" s="4">
        <v>8</v>
      </c>
      <c r="DM16" s="4">
        <v>9</v>
      </c>
      <c r="DN16" s="4">
        <v>51</v>
      </c>
      <c r="DO16" s="4">
        <v>41</v>
      </c>
      <c r="DP16" s="4">
        <v>26</v>
      </c>
      <c r="DQ16" s="4">
        <v>50</v>
      </c>
      <c r="DR16" s="11">
        <v>27</v>
      </c>
      <c r="DS16" s="4">
        <v>90</v>
      </c>
      <c r="DT16" s="4">
        <v>124</v>
      </c>
      <c r="DU16" s="4">
        <f t="shared" si="43"/>
        <v>34</v>
      </c>
      <c r="DV16" s="11">
        <v>10.3</v>
      </c>
      <c r="DW16" s="4">
        <v>592</v>
      </c>
      <c r="DX16" s="4">
        <v>82</v>
      </c>
      <c r="DY16" s="4">
        <v>130</v>
      </c>
      <c r="DZ16" s="4">
        <v>5.8</v>
      </c>
      <c r="EA16" s="26">
        <f t="shared" si="29"/>
        <v>2.7619047619047619</v>
      </c>
      <c r="EB16" s="4">
        <v>11.1</v>
      </c>
      <c r="EC16" s="4">
        <v>203</v>
      </c>
      <c r="ED16" s="4">
        <v>26</v>
      </c>
      <c r="EE16" s="4">
        <v>6.05</v>
      </c>
      <c r="EF16" s="4">
        <f t="shared" si="35"/>
        <v>2.8809523809523809</v>
      </c>
      <c r="EG16" s="45">
        <f t="shared" si="14"/>
        <v>2.4324324324324325</v>
      </c>
      <c r="EH16" s="45">
        <f t="shared" si="15"/>
        <v>0.927927927927928</v>
      </c>
      <c r="EI16" s="4">
        <v>8</v>
      </c>
      <c r="EJ16" s="4">
        <v>79</v>
      </c>
      <c r="EK16" s="4">
        <v>48</v>
      </c>
      <c r="EL16" s="11">
        <f t="shared" si="33"/>
        <v>1.6458333333333333</v>
      </c>
      <c r="EM16" s="4">
        <v>122</v>
      </c>
      <c r="EN16" s="11">
        <v>6</v>
      </c>
      <c r="EO16" s="4">
        <v>4</v>
      </c>
      <c r="EP16" s="11">
        <f t="shared" si="0"/>
        <v>15.8</v>
      </c>
      <c r="EQ16" s="4">
        <v>79</v>
      </c>
      <c r="ER16" s="4">
        <f t="shared" si="16"/>
        <v>37.61904761904762</v>
      </c>
      <c r="ES16" s="4">
        <v>40</v>
      </c>
      <c r="ET16" s="4">
        <v>75</v>
      </c>
      <c r="EU16" s="11">
        <v>18</v>
      </c>
      <c r="EV16" s="4">
        <v>16</v>
      </c>
      <c r="EW16" s="9">
        <v>4</v>
      </c>
      <c r="EX16" s="4">
        <v>33</v>
      </c>
      <c r="EY16" s="4">
        <v>39</v>
      </c>
      <c r="EZ16" s="4">
        <v>21</v>
      </c>
      <c r="FA16" s="4">
        <v>41</v>
      </c>
      <c r="FB16" s="4">
        <v>72</v>
      </c>
      <c r="FC16" s="4">
        <f t="shared" si="1"/>
        <v>203</v>
      </c>
      <c r="FD16" s="9">
        <f t="shared" si="17"/>
        <v>1.5038369255110942</v>
      </c>
      <c r="FE16" s="9">
        <f t="shared" si="2"/>
        <v>0.35467980295566504</v>
      </c>
      <c r="FF16" s="9">
        <f t="shared" si="18"/>
        <v>0.4684994640654917</v>
      </c>
      <c r="FG16" s="9">
        <f t="shared" si="3"/>
        <v>2.976923076923077</v>
      </c>
      <c r="FH16" s="9">
        <f t="shared" si="4"/>
        <v>0.44231187515651893</v>
      </c>
      <c r="FI16" s="9">
        <f t="shared" si="5"/>
        <v>1.9795517894410923</v>
      </c>
      <c r="FJ16" s="11">
        <v>14.1</v>
      </c>
      <c r="FK16" s="11">
        <v>20</v>
      </c>
      <c r="FL16" s="4">
        <v>16</v>
      </c>
      <c r="FM16" s="4">
        <v>6</v>
      </c>
      <c r="FN16" s="4">
        <v>36</v>
      </c>
      <c r="FO16" s="4">
        <f t="shared" si="6"/>
        <v>17.142857142857142</v>
      </c>
      <c r="FP16" s="11">
        <v>32</v>
      </c>
      <c r="FQ16" s="11">
        <v>8</v>
      </c>
      <c r="FR16" s="4">
        <v>9</v>
      </c>
      <c r="FS16" s="4">
        <v>46</v>
      </c>
      <c r="FT16" s="4">
        <v>38</v>
      </c>
      <c r="FU16" s="11">
        <f t="shared" si="19"/>
        <v>1.2105263157894737</v>
      </c>
      <c r="FV16" s="4">
        <v>13</v>
      </c>
      <c r="FW16" s="63">
        <f t="shared" si="7"/>
        <v>3.5384615384615383</v>
      </c>
      <c r="FX16" s="4">
        <v>96</v>
      </c>
      <c r="FY16" s="4">
        <v>19.399999999999999</v>
      </c>
      <c r="FZ16">
        <v>7.7</v>
      </c>
      <c r="GA16" s="11">
        <f t="shared" si="8"/>
        <v>21.4</v>
      </c>
      <c r="GB16" s="4">
        <f t="shared" si="20"/>
        <v>2.6749999999999998</v>
      </c>
      <c r="GC16" s="4">
        <f t="shared" si="21"/>
        <v>4.1558441558441555</v>
      </c>
      <c r="GD16" s="4">
        <f t="shared" si="22"/>
        <v>1.831168831168831</v>
      </c>
      <c r="GE16" s="4">
        <v>21</v>
      </c>
      <c r="GF16" s="4">
        <v>19</v>
      </c>
      <c r="GG16" s="4">
        <f t="shared" si="23"/>
        <v>9.5238095238095237</v>
      </c>
      <c r="GH16" s="4">
        <v>25</v>
      </c>
      <c r="GI16" s="4">
        <v>24</v>
      </c>
      <c r="GJ16" s="4">
        <f t="shared" si="24"/>
        <v>4</v>
      </c>
      <c r="GK16" s="4">
        <v>1</v>
      </c>
      <c r="GL16" s="4">
        <v>0</v>
      </c>
      <c r="GM16" s="4">
        <v>0</v>
      </c>
      <c r="GN16" s="4">
        <v>1</v>
      </c>
      <c r="GO16" s="4">
        <v>0</v>
      </c>
      <c r="GP16" s="4">
        <v>0</v>
      </c>
      <c r="GQ16" s="4">
        <v>1</v>
      </c>
      <c r="GR16" s="4">
        <v>0</v>
      </c>
      <c r="GS16" s="4">
        <v>0</v>
      </c>
      <c r="GT16" s="4">
        <v>1</v>
      </c>
      <c r="GU16" s="4">
        <v>18</v>
      </c>
      <c r="GV16" s="4">
        <v>12</v>
      </c>
      <c r="GW16">
        <f t="shared" si="32"/>
        <v>0.33333333333333331</v>
      </c>
      <c r="GX16" s="4">
        <v>1</v>
      </c>
      <c r="GY16" s="4">
        <v>0</v>
      </c>
    </row>
    <row r="17" spans="1:207" x14ac:dyDescent="0.35">
      <c r="A17" s="54">
        <v>7</v>
      </c>
      <c r="B17" s="54">
        <v>95101677</v>
      </c>
      <c r="C17" s="2">
        <v>44881</v>
      </c>
      <c r="D17" s="2">
        <v>34263</v>
      </c>
      <c r="E17" s="4">
        <v>29</v>
      </c>
      <c r="F17" s="4" t="s">
        <v>178</v>
      </c>
      <c r="G17" s="4">
        <v>90</v>
      </c>
      <c r="H17" s="4">
        <v>176</v>
      </c>
      <c r="I17" s="4">
        <v>2.1</v>
      </c>
      <c r="J17" s="4">
        <v>1</v>
      </c>
      <c r="K17" s="2">
        <v>44871</v>
      </c>
      <c r="L17" s="2">
        <v>44871</v>
      </c>
      <c r="M17" s="2">
        <v>44877</v>
      </c>
      <c r="N17" s="2">
        <v>44877</v>
      </c>
      <c r="O17" s="4">
        <v>0</v>
      </c>
      <c r="Q17" s="46">
        <f t="shared" si="10"/>
        <v>6</v>
      </c>
      <c r="R17" s="46">
        <f t="shared" si="11"/>
        <v>6</v>
      </c>
      <c r="S17" s="46"/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5</v>
      </c>
      <c r="AD17" s="4">
        <v>24</v>
      </c>
      <c r="AE17" s="4">
        <v>5</v>
      </c>
      <c r="AF17" s="4">
        <v>5</v>
      </c>
      <c r="AG17" s="4">
        <f t="shared" si="13"/>
        <v>0</v>
      </c>
      <c r="AH17" s="4">
        <v>3055</v>
      </c>
      <c r="AI17" s="4">
        <v>8065</v>
      </c>
      <c r="AJ17" s="4">
        <v>0.36</v>
      </c>
      <c r="AK17" s="4">
        <v>0.12</v>
      </c>
      <c r="AL17" s="4">
        <v>0</v>
      </c>
      <c r="AM17" s="4">
        <v>0</v>
      </c>
      <c r="AN17" s="4">
        <v>0</v>
      </c>
      <c r="AO17" s="4">
        <v>65</v>
      </c>
      <c r="AP17" s="4">
        <v>462</v>
      </c>
      <c r="AQ17" s="4">
        <v>0</v>
      </c>
      <c r="AR17" s="4">
        <v>13.8</v>
      </c>
      <c r="AS17" s="4">
        <v>1.39</v>
      </c>
      <c r="AT17" s="4">
        <v>22</v>
      </c>
      <c r="AU17" s="29">
        <v>1.34</v>
      </c>
      <c r="AV17" s="4">
        <v>3.61</v>
      </c>
      <c r="AW17" s="4">
        <v>296</v>
      </c>
      <c r="AX17" s="4">
        <v>364</v>
      </c>
      <c r="AY17" s="4">
        <v>0</v>
      </c>
      <c r="AZ17" s="4">
        <v>0</v>
      </c>
      <c r="BA17" s="4">
        <v>0.8</v>
      </c>
      <c r="BB17" s="4">
        <v>29</v>
      </c>
      <c r="BC17" s="4">
        <v>136</v>
      </c>
      <c r="BD17" s="4">
        <v>4.0999999999999996</v>
      </c>
      <c r="BE17" s="4">
        <v>2.2000000000000002</v>
      </c>
      <c r="BF17" s="4">
        <v>3.3</v>
      </c>
      <c r="BG17" s="4">
        <v>8.8000000000000007</v>
      </c>
      <c r="BH17" s="4">
        <v>7.2</v>
      </c>
      <c r="BI17" s="4">
        <v>4.2</v>
      </c>
      <c r="BJ17" s="4">
        <v>35</v>
      </c>
      <c r="BK17" s="4">
        <v>23</v>
      </c>
      <c r="BL17" s="4">
        <v>38</v>
      </c>
      <c r="BM17" s="4">
        <v>0.4</v>
      </c>
      <c r="BN17" s="4">
        <v>61</v>
      </c>
      <c r="BO17" s="4">
        <v>225</v>
      </c>
      <c r="BP17" s="4">
        <v>0</v>
      </c>
      <c r="BQ17" s="4">
        <v>0</v>
      </c>
      <c r="BS17">
        <v>84</v>
      </c>
      <c r="BT17">
        <v>53</v>
      </c>
      <c r="BU17">
        <v>63</v>
      </c>
      <c r="BV17">
        <v>115</v>
      </c>
      <c r="CN17" s="4">
        <v>0</v>
      </c>
      <c r="CO17" s="4">
        <v>0</v>
      </c>
      <c r="CP17" s="4">
        <v>0</v>
      </c>
      <c r="CQ17" s="4">
        <v>13</v>
      </c>
      <c r="CR17" s="4">
        <v>75</v>
      </c>
      <c r="CS17" s="4">
        <v>0</v>
      </c>
      <c r="CT17" s="4">
        <v>1</v>
      </c>
      <c r="CU17" s="4"/>
      <c r="CV17" s="4">
        <v>1</v>
      </c>
      <c r="CW17" s="4">
        <v>1</v>
      </c>
      <c r="CX17" s="4">
        <v>0</v>
      </c>
      <c r="CY17" s="4">
        <v>1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9</v>
      </c>
      <c r="DM17" s="4">
        <v>9</v>
      </c>
      <c r="DN17" s="4">
        <v>47</v>
      </c>
      <c r="DO17" s="4">
        <v>36</v>
      </c>
      <c r="DP17" s="4">
        <v>24</v>
      </c>
      <c r="DQ17" s="4">
        <v>47</v>
      </c>
      <c r="DR17" s="11">
        <v>50</v>
      </c>
      <c r="DS17" s="4">
        <v>62</v>
      </c>
      <c r="DT17" s="4">
        <v>124</v>
      </c>
      <c r="DU17" s="4">
        <f t="shared" si="43"/>
        <v>62</v>
      </c>
      <c r="DV17" s="11">
        <v>13.6</v>
      </c>
      <c r="DW17" s="4">
        <v>1037</v>
      </c>
      <c r="DX17" s="4">
        <v>94</v>
      </c>
      <c r="DY17" s="4">
        <v>86</v>
      </c>
      <c r="DZ17" s="4">
        <v>5.4</v>
      </c>
      <c r="EA17" s="26">
        <f t="shared" si="29"/>
        <v>2.5714285714285716</v>
      </c>
      <c r="EB17" s="4">
        <v>14.7</v>
      </c>
      <c r="EC17" s="4">
        <v>240</v>
      </c>
      <c r="ED17" s="4">
        <v>58</v>
      </c>
      <c r="EE17" s="4">
        <v>5.1100000000000003</v>
      </c>
      <c r="EF17" s="4">
        <f t="shared" si="35"/>
        <v>2.4333333333333336</v>
      </c>
      <c r="EG17" s="45">
        <f t="shared" si="14"/>
        <v>3.4013605442176873</v>
      </c>
      <c r="EH17" s="45">
        <f t="shared" si="15"/>
        <v>0.92517006802721091</v>
      </c>
      <c r="EI17" s="4">
        <v>18</v>
      </c>
      <c r="EJ17" s="4">
        <v>61</v>
      </c>
      <c r="EK17" s="4">
        <v>55</v>
      </c>
      <c r="EL17" s="11">
        <f t="shared" si="33"/>
        <v>1.1090909090909091</v>
      </c>
      <c r="EM17" s="4">
        <v>155</v>
      </c>
      <c r="EN17" s="11">
        <v>18</v>
      </c>
      <c r="EO17" s="4">
        <v>10</v>
      </c>
      <c r="EP17" s="11">
        <f t="shared" si="0"/>
        <v>4.3571428571428568</v>
      </c>
      <c r="EQ17" s="4">
        <v>35</v>
      </c>
      <c r="ER17" s="4">
        <f t="shared" si="16"/>
        <v>16.666666666666664</v>
      </c>
      <c r="ES17" s="4">
        <v>12</v>
      </c>
      <c r="ET17" s="4">
        <v>23</v>
      </c>
      <c r="EU17" s="11">
        <v>28</v>
      </c>
      <c r="EV17" s="4">
        <v>14</v>
      </c>
      <c r="EW17" s="9">
        <v>6</v>
      </c>
      <c r="EX17" s="4">
        <v>96</v>
      </c>
      <c r="EY17" s="4">
        <v>65</v>
      </c>
      <c r="EZ17" s="4">
        <v>48</v>
      </c>
      <c r="FA17" s="4">
        <v>34</v>
      </c>
      <c r="FB17" s="4">
        <v>65</v>
      </c>
      <c r="FC17" s="4">
        <f t="shared" si="1"/>
        <v>240</v>
      </c>
      <c r="FD17" s="9">
        <f t="shared" si="17"/>
        <v>0.99466843731178034</v>
      </c>
      <c r="FE17" s="9">
        <f t="shared" si="2"/>
        <v>0.27083333333333331</v>
      </c>
      <c r="FF17" s="9">
        <f t="shared" si="18"/>
        <v>0.38249242234759928</v>
      </c>
      <c r="FG17" s="9">
        <f t="shared" si="3"/>
        <v>1.3034482758620691</v>
      </c>
      <c r="FH17" s="9">
        <f t="shared" si="4"/>
        <v>0.34959216893758505</v>
      </c>
      <c r="FI17" s="9">
        <f t="shared" si="5"/>
        <v>1.3104349419036621</v>
      </c>
      <c r="FJ17" s="11">
        <v>23.1</v>
      </c>
      <c r="FK17" s="11">
        <v>22</v>
      </c>
      <c r="FL17" s="4">
        <v>14</v>
      </c>
      <c r="FM17" s="4">
        <v>6</v>
      </c>
      <c r="FN17" s="4">
        <v>45</v>
      </c>
      <c r="FO17" s="4">
        <f t="shared" si="6"/>
        <v>21.428571428571427</v>
      </c>
      <c r="FP17" s="11">
        <v>47</v>
      </c>
      <c r="FQ17" s="11">
        <v>20</v>
      </c>
      <c r="FR17" s="4">
        <v>12</v>
      </c>
      <c r="FS17" s="4">
        <v>71</v>
      </c>
      <c r="FT17" s="4">
        <v>64</v>
      </c>
      <c r="FU17" s="11">
        <f t="shared" si="19"/>
        <v>1.109375</v>
      </c>
      <c r="FV17" s="4">
        <v>8</v>
      </c>
      <c r="FW17" s="63">
        <f t="shared" si="7"/>
        <v>8.875</v>
      </c>
      <c r="FX17" s="4">
        <v>74</v>
      </c>
      <c r="FY17" s="4">
        <v>56.1</v>
      </c>
      <c r="FZ17">
        <v>11</v>
      </c>
      <c r="GA17" s="11">
        <f t="shared" si="8"/>
        <v>56.1</v>
      </c>
      <c r="GB17" s="4">
        <f t="shared" si="20"/>
        <v>2.8050000000000002</v>
      </c>
      <c r="GC17" s="4">
        <f t="shared" si="21"/>
        <v>4.2727272727272725</v>
      </c>
      <c r="GD17" s="4">
        <f t="shared" si="22"/>
        <v>2.1</v>
      </c>
      <c r="GE17" s="4">
        <v>12</v>
      </c>
      <c r="GF17" s="4">
        <v>6</v>
      </c>
      <c r="GG17" s="4">
        <f t="shared" si="23"/>
        <v>50</v>
      </c>
      <c r="GH17" s="4">
        <v>26</v>
      </c>
      <c r="GI17" s="4">
        <v>25</v>
      </c>
      <c r="GJ17" s="4">
        <f t="shared" si="24"/>
        <v>3.8461538461538463</v>
      </c>
      <c r="GK17" s="4">
        <v>1</v>
      </c>
      <c r="GL17" s="4">
        <v>0</v>
      </c>
      <c r="GM17" s="4">
        <v>0</v>
      </c>
      <c r="GN17" s="4">
        <v>1</v>
      </c>
      <c r="GO17" s="4">
        <v>0</v>
      </c>
      <c r="GP17" s="4">
        <v>0</v>
      </c>
      <c r="GQ17" s="4">
        <v>1</v>
      </c>
      <c r="GR17" s="4">
        <v>0</v>
      </c>
      <c r="GS17">
        <v>0</v>
      </c>
      <c r="GT17" s="4">
        <v>1</v>
      </c>
      <c r="GU17" s="4">
        <v>21</v>
      </c>
      <c r="GV17" s="4">
        <v>14</v>
      </c>
      <c r="GW17">
        <f t="shared" si="32"/>
        <v>0.33333333333333331</v>
      </c>
      <c r="GX17" s="4">
        <v>1</v>
      </c>
      <c r="GY17" s="4">
        <v>0</v>
      </c>
    </row>
    <row r="18" spans="1:207" x14ac:dyDescent="0.35">
      <c r="A18" s="54">
        <v>7</v>
      </c>
      <c r="B18" s="54">
        <v>95101677</v>
      </c>
      <c r="C18" s="2">
        <v>44900</v>
      </c>
      <c r="D18" s="2">
        <v>34263</v>
      </c>
      <c r="E18" s="4">
        <v>29</v>
      </c>
      <c r="F18" s="4" t="s">
        <v>178</v>
      </c>
      <c r="G18" s="4">
        <v>90</v>
      </c>
      <c r="H18" s="4">
        <v>176</v>
      </c>
      <c r="I18" s="4">
        <v>2.1</v>
      </c>
      <c r="J18" s="4">
        <v>1</v>
      </c>
      <c r="K18" s="2">
        <v>44871</v>
      </c>
      <c r="L18" s="2">
        <v>44871</v>
      </c>
      <c r="M18" s="2">
        <v>44877</v>
      </c>
      <c r="N18" s="2">
        <v>44877</v>
      </c>
      <c r="O18" s="4">
        <v>0</v>
      </c>
      <c r="Q18" s="46">
        <f t="shared" si="10"/>
        <v>6</v>
      </c>
      <c r="R18" s="46">
        <f t="shared" si="11"/>
        <v>6</v>
      </c>
      <c r="S18" s="46"/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5</v>
      </c>
      <c r="AD18" s="4">
        <v>24</v>
      </c>
      <c r="AE18" s="4">
        <v>5</v>
      </c>
      <c r="AF18" s="4">
        <v>5</v>
      </c>
      <c r="AG18" s="4">
        <f t="shared" si="13"/>
        <v>0</v>
      </c>
      <c r="AH18" s="4">
        <v>2103</v>
      </c>
      <c r="AI18" s="4">
        <v>5705</v>
      </c>
      <c r="AJ18" s="4">
        <v>0.1</v>
      </c>
      <c r="AL18" s="4">
        <v>0</v>
      </c>
      <c r="AM18" s="4">
        <v>0</v>
      </c>
      <c r="AN18" s="4">
        <v>0</v>
      </c>
      <c r="AO18" s="4">
        <v>48</v>
      </c>
      <c r="AP18" s="4">
        <v>118</v>
      </c>
      <c r="AQ18" s="4">
        <v>0</v>
      </c>
      <c r="AR18" s="4">
        <v>14.9</v>
      </c>
      <c r="AS18" s="4">
        <v>0.97</v>
      </c>
      <c r="AT18" s="4">
        <v>30</v>
      </c>
      <c r="AU18" s="29">
        <v>1.1399999999999999</v>
      </c>
      <c r="AV18" s="4">
        <v>0.62</v>
      </c>
      <c r="AW18" s="4">
        <v>263</v>
      </c>
      <c r="AX18" s="4">
        <v>216</v>
      </c>
      <c r="AY18" s="4">
        <v>0</v>
      </c>
      <c r="AZ18" s="4">
        <v>0</v>
      </c>
      <c r="BA18" s="4">
        <v>0.9</v>
      </c>
      <c r="BB18" s="4">
        <v>33</v>
      </c>
      <c r="BC18" s="4">
        <v>141</v>
      </c>
      <c r="BD18" s="4">
        <v>4.4000000000000004</v>
      </c>
      <c r="BE18" s="4">
        <v>2.1</v>
      </c>
      <c r="BF18" s="4">
        <v>3.4</v>
      </c>
      <c r="BG18" s="4">
        <v>9.6</v>
      </c>
      <c r="BH18" s="4">
        <v>8</v>
      </c>
      <c r="BJ18" s="4">
        <v>48</v>
      </c>
      <c r="BK18" s="4">
        <v>19</v>
      </c>
      <c r="BL18" s="4">
        <v>31</v>
      </c>
      <c r="BM18" s="4">
        <v>0.6</v>
      </c>
      <c r="BN18" s="4">
        <v>67</v>
      </c>
      <c r="BO18" s="4">
        <v>181</v>
      </c>
      <c r="BP18" s="4">
        <v>0</v>
      </c>
      <c r="BQ18" s="4">
        <v>0</v>
      </c>
      <c r="BS18">
        <v>93</v>
      </c>
      <c r="BT18">
        <v>73</v>
      </c>
      <c r="BU18">
        <v>89</v>
      </c>
      <c r="BV18">
        <v>83</v>
      </c>
      <c r="CN18" s="4">
        <v>0</v>
      </c>
      <c r="CO18" s="4">
        <v>0</v>
      </c>
      <c r="CP18" s="4">
        <v>0</v>
      </c>
      <c r="CQ18" s="4">
        <v>13</v>
      </c>
      <c r="CR18" s="4">
        <v>51</v>
      </c>
      <c r="CS18" s="4">
        <v>1</v>
      </c>
      <c r="CT18" s="4">
        <v>2</v>
      </c>
      <c r="CU18" s="4"/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1</v>
      </c>
      <c r="DF18" s="4">
        <v>1</v>
      </c>
      <c r="DG18" s="4">
        <v>0</v>
      </c>
      <c r="DH18" s="4">
        <v>1</v>
      </c>
      <c r="DI18" s="4">
        <v>0</v>
      </c>
      <c r="DJ18" s="4">
        <v>0</v>
      </c>
      <c r="DK18" s="4">
        <v>0</v>
      </c>
      <c r="DL18" s="4">
        <v>8</v>
      </c>
      <c r="DM18" s="4">
        <v>8</v>
      </c>
      <c r="DN18" s="4">
        <v>40</v>
      </c>
      <c r="DO18" s="4">
        <v>24</v>
      </c>
      <c r="DP18" s="4">
        <v>41</v>
      </c>
      <c r="DQ18" s="4">
        <v>72</v>
      </c>
      <c r="DR18" s="11">
        <v>38</v>
      </c>
      <c r="DS18" s="4">
        <v>64</v>
      </c>
      <c r="DT18" s="4">
        <v>115</v>
      </c>
      <c r="DU18" s="4">
        <f t="shared" si="43"/>
        <v>51</v>
      </c>
      <c r="DV18" s="11">
        <v>9.3000000000000007</v>
      </c>
      <c r="DW18" s="4">
        <v>563</v>
      </c>
      <c r="DX18" s="4">
        <v>70</v>
      </c>
      <c r="DY18" s="4">
        <v>75</v>
      </c>
      <c r="DZ18" s="4">
        <v>3.8</v>
      </c>
      <c r="EA18" s="26">
        <f t="shared" si="29"/>
        <v>1.8095238095238093</v>
      </c>
      <c r="EB18" s="4">
        <v>19.7</v>
      </c>
      <c r="EC18" s="4">
        <v>261</v>
      </c>
      <c r="ED18" s="4">
        <v>83</v>
      </c>
      <c r="EE18" s="4">
        <v>7.23</v>
      </c>
      <c r="EF18" s="4">
        <f t="shared" si="35"/>
        <v>3.4428571428571431</v>
      </c>
      <c r="EG18" s="45">
        <f t="shared" si="14"/>
        <v>1.9289340101522843</v>
      </c>
      <c r="EH18" s="45">
        <f t="shared" si="15"/>
        <v>0.4720812182741117</v>
      </c>
      <c r="EI18" s="4">
        <v>13</v>
      </c>
      <c r="EJ18" s="4">
        <v>76</v>
      </c>
      <c r="EK18" s="4">
        <v>48</v>
      </c>
      <c r="EL18" s="11">
        <f t="shared" si="33"/>
        <v>1.5833333333333333</v>
      </c>
      <c r="EM18" s="4">
        <v>159</v>
      </c>
      <c r="EN18" s="11">
        <v>15</v>
      </c>
      <c r="EO18" s="4">
        <v>12</v>
      </c>
      <c r="EP18" s="11">
        <f t="shared" si="0"/>
        <v>5.6296296296296298</v>
      </c>
      <c r="EQ18" s="4">
        <v>46</v>
      </c>
      <c r="ER18" s="4">
        <f t="shared" si="16"/>
        <v>21.904761904761905</v>
      </c>
      <c r="ES18" s="4">
        <v>26</v>
      </c>
      <c r="ET18" s="4">
        <v>41</v>
      </c>
      <c r="EU18" s="11">
        <v>21</v>
      </c>
      <c r="EV18" s="4">
        <v>12</v>
      </c>
      <c r="EW18" s="9">
        <v>9</v>
      </c>
      <c r="EX18" s="4">
        <v>96</v>
      </c>
      <c r="EY18" s="4">
        <v>45</v>
      </c>
      <c r="EZ18" s="4">
        <v>48</v>
      </c>
      <c r="FA18" s="4">
        <v>76</v>
      </c>
      <c r="FB18" s="4">
        <v>58</v>
      </c>
      <c r="FC18" s="4">
        <f t="shared" si="1"/>
        <v>261</v>
      </c>
      <c r="FD18" s="9">
        <f t="shared" si="17"/>
        <v>0.78945618991256428</v>
      </c>
      <c r="FE18" s="9">
        <f t="shared" si="2"/>
        <v>0.22222222222222221</v>
      </c>
      <c r="FF18" s="9">
        <f t="shared" si="18"/>
        <v>0.31396911151838935</v>
      </c>
      <c r="FG18" s="9">
        <f t="shared" si="3"/>
        <v>1.008433734939759</v>
      </c>
      <c r="FH18" s="9">
        <f t="shared" si="4"/>
        <v>0.38477280210938986</v>
      </c>
      <c r="FI18" s="9">
        <f t="shared" si="5"/>
        <v>1.2773777035701595</v>
      </c>
      <c r="FJ18" s="11">
        <v>14.3</v>
      </c>
      <c r="FK18" s="11">
        <v>15</v>
      </c>
      <c r="FL18" s="4">
        <v>9</v>
      </c>
      <c r="FM18" s="4">
        <v>6</v>
      </c>
      <c r="FN18" s="4">
        <v>38</v>
      </c>
      <c r="FO18" s="4">
        <f t="shared" si="6"/>
        <v>18.095238095238095</v>
      </c>
      <c r="FP18" s="11">
        <v>36</v>
      </c>
      <c r="FQ18" s="11">
        <v>18</v>
      </c>
      <c r="FR18" s="4">
        <v>11</v>
      </c>
      <c r="FS18" s="4">
        <v>74</v>
      </c>
      <c r="FT18" s="4">
        <v>58</v>
      </c>
      <c r="FU18" s="11">
        <f t="shared" si="19"/>
        <v>1.2758620689655173</v>
      </c>
      <c r="FV18" s="4">
        <v>9</v>
      </c>
      <c r="FW18" s="63">
        <f t="shared" si="7"/>
        <v>8.2222222222222214</v>
      </c>
      <c r="FX18" s="4">
        <v>124</v>
      </c>
      <c r="FY18" s="4">
        <v>8.8000000000000007</v>
      </c>
      <c r="FZ18">
        <v>13.7</v>
      </c>
      <c r="GA18" s="11">
        <f t="shared" si="8"/>
        <v>8.8000000000000007</v>
      </c>
      <c r="GB18" s="4">
        <f t="shared" si="20"/>
        <v>0.48888888888888893</v>
      </c>
      <c r="GC18" s="4">
        <f t="shared" si="21"/>
        <v>2.6277372262773726</v>
      </c>
      <c r="GD18" s="4">
        <f t="shared" si="22"/>
        <v>1.0437956204379564</v>
      </c>
      <c r="GE18" s="4">
        <v>7</v>
      </c>
      <c r="GF18" s="4">
        <v>6</v>
      </c>
      <c r="GG18" s="4">
        <f t="shared" si="23"/>
        <v>14.285714285714285</v>
      </c>
      <c r="GH18" s="4">
        <v>84</v>
      </c>
      <c r="GI18" s="4">
        <v>67</v>
      </c>
      <c r="GJ18" s="4">
        <f t="shared" si="24"/>
        <v>20.238095238095237</v>
      </c>
      <c r="GK18" s="4">
        <v>1</v>
      </c>
      <c r="GL18" s="4">
        <v>0</v>
      </c>
      <c r="GM18" s="4">
        <v>0</v>
      </c>
      <c r="GN18" s="4">
        <v>1</v>
      </c>
      <c r="GO18" s="4">
        <v>0</v>
      </c>
      <c r="GP18" s="4">
        <v>0</v>
      </c>
      <c r="GQ18" s="4">
        <v>1</v>
      </c>
      <c r="GR18" s="4">
        <v>0</v>
      </c>
      <c r="GS18" s="4">
        <v>0</v>
      </c>
      <c r="GT18" s="4">
        <v>1</v>
      </c>
      <c r="GU18" s="4">
        <v>19</v>
      </c>
      <c r="GV18" s="4">
        <v>12</v>
      </c>
      <c r="GW18">
        <f t="shared" si="32"/>
        <v>0.36842105263157893</v>
      </c>
      <c r="GX18" s="4">
        <v>1</v>
      </c>
      <c r="GY18" s="4">
        <v>0</v>
      </c>
    </row>
    <row r="19" spans="1:207" x14ac:dyDescent="0.35">
      <c r="A19" s="54">
        <v>7</v>
      </c>
      <c r="B19" s="54">
        <v>95101677</v>
      </c>
      <c r="C19" s="2">
        <v>45048</v>
      </c>
      <c r="D19" s="2">
        <v>34263</v>
      </c>
      <c r="E19" s="4">
        <v>29</v>
      </c>
      <c r="F19" s="4" t="s">
        <v>178</v>
      </c>
      <c r="G19" s="4">
        <v>90</v>
      </c>
      <c r="H19" s="4">
        <v>176</v>
      </c>
      <c r="I19" s="4">
        <v>2.1</v>
      </c>
      <c r="J19" s="4">
        <v>180</v>
      </c>
      <c r="K19" s="2">
        <v>44871</v>
      </c>
      <c r="L19" s="2">
        <v>44871</v>
      </c>
      <c r="M19" s="2">
        <v>44877</v>
      </c>
      <c r="N19" s="2">
        <v>44877</v>
      </c>
      <c r="O19" s="4">
        <v>0</v>
      </c>
      <c r="Q19" s="46">
        <f t="shared" si="10"/>
        <v>6</v>
      </c>
      <c r="R19" s="46">
        <f t="shared" si="11"/>
        <v>6</v>
      </c>
      <c r="S19" s="46"/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5</v>
      </c>
      <c r="AD19" s="4">
        <v>24</v>
      </c>
      <c r="AE19" s="4">
        <v>5</v>
      </c>
      <c r="AF19" s="4">
        <v>5</v>
      </c>
      <c r="AG19" s="4">
        <f t="shared" si="13"/>
        <v>0</v>
      </c>
      <c r="AH19" s="4">
        <v>3504</v>
      </c>
      <c r="AI19" s="4">
        <v>9868</v>
      </c>
      <c r="AJ19" s="4">
        <v>0.47</v>
      </c>
      <c r="AK19" s="4">
        <v>0.04</v>
      </c>
      <c r="AL19" s="4">
        <v>0</v>
      </c>
      <c r="AM19" s="4">
        <v>0</v>
      </c>
      <c r="AN19" s="4">
        <v>0</v>
      </c>
      <c r="AO19" s="4">
        <v>17</v>
      </c>
      <c r="AP19" s="4">
        <v>54</v>
      </c>
      <c r="AQ19" s="4">
        <v>0</v>
      </c>
      <c r="AR19" s="4">
        <v>14.2</v>
      </c>
      <c r="AS19" s="4">
        <v>0.97</v>
      </c>
      <c r="AT19" s="4">
        <v>29.9</v>
      </c>
      <c r="AU19" s="29">
        <v>1.18</v>
      </c>
      <c r="AV19" s="4">
        <v>0.14000000000000001</v>
      </c>
      <c r="AW19" s="4">
        <v>396</v>
      </c>
      <c r="AX19" s="4">
        <v>272</v>
      </c>
      <c r="AY19" s="4">
        <v>0</v>
      </c>
      <c r="AZ19" s="4">
        <v>0</v>
      </c>
      <c r="BA19" s="4">
        <v>1</v>
      </c>
      <c r="BB19" s="4">
        <v>34</v>
      </c>
      <c r="BC19" s="4">
        <v>143</v>
      </c>
      <c r="BD19" s="4">
        <v>4.0999999999999996</v>
      </c>
      <c r="BE19" s="4">
        <v>2.1</v>
      </c>
      <c r="BF19" s="4">
        <v>3.8</v>
      </c>
      <c r="BG19" s="4">
        <v>9</v>
      </c>
      <c r="BH19" s="4">
        <v>7.2</v>
      </c>
      <c r="BI19" s="4">
        <v>4.5999999999999996</v>
      </c>
      <c r="BJ19" s="4">
        <v>89</v>
      </c>
      <c r="BK19" s="4">
        <v>16</v>
      </c>
      <c r="BL19" s="4">
        <v>21</v>
      </c>
      <c r="BM19" s="4">
        <v>0.6</v>
      </c>
      <c r="BN19" s="4">
        <v>75</v>
      </c>
      <c r="BO19" s="4">
        <v>203</v>
      </c>
      <c r="BP19" s="4">
        <v>0</v>
      </c>
      <c r="BQ19" s="4">
        <v>0</v>
      </c>
      <c r="BS19">
        <v>105</v>
      </c>
      <c r="BT19">
        <v>68</v>
      </c>
      <c r="BU19">
        <v>83</v>
      </c>
      <c r="BV19">
        <v>78</v>
      </c>
      <c r="CN19" s="4">
        <v>0</v>
      </c>
      <c r="CO19" s="4">
        <v>0</v>
      </c>
      <c r="CP19" s="4">
        <v>0</v>
      </c>
      <c r="CQ19" s="4">
        <v>13</v>
      </c>
      <c r="CR19" s="4">
        <v>30</v>
      </c>
      <c r="CS19" s="4">
        <v>1</v>
      </c>
      <c r="CT19" s="4">
        <v>2</v>
      </c>
      <c r="CU19" s="4"/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1</v>
      </c>
      <c r="DF19" s="4">
        <v>1</v>
      </c>
      <c r="DG19" s="4">
        <v>0</v>
      </c>
      <c r="DH19" s="4">
        <v>1</v>
      </c>
      <c r="DI19" s="4">
        <v>0</v>
      </c>
      <c r="DJ19" s="4">
        <v>0</v>
      </c>
      <c r="DK19" s="4">
        <v>0</v>
      </c>
      <c r="DL19" s="4">
        <v>8</v>
      </c>
      <c r="DM19" s="4">
        <v>8</v>
      </c>
      <c r="DN19" s="4">
        <v>46</v>
      </c>
      <c r="DO19" s="4">
        <v>32</v>
      </c>
      <c r="DP19" s="4">
        <v>30</v>
      </c>
      <c r="DQ19" s="4">
        <v>62</v>
      </c>
      <c r="DR19" s="11">
        <v>52</v>
      </c>
      <c r="DS19" s="4">
        <v>65</v>
      </c>
      <c r="DT19" s="4">
        <v>136</v>
      </c>
      <c r="DU19" s="4">
        <f t="shared" si="43"/>
        <v>71</v>
      </c>
      <c r="DV19" s="11">
        <v>16.100000000000001</v>
      </c>
      <c r="DW19" s="4">
        <v>1331</v>
      </c>
      <c r="DX19" s="4">
        <v>93</v>
      </c>
      <c r="DY19" s="4">
        <v>86</v>
      </c>
      <c r="DZ19" s="4">
        <v>6.5</v>
      </c>
      <c r="EA19" s="4">
        <f t="shared" si="29"/>
        <v>3.0952380952380949</v>
      </c>
      <c r="EB19" s="4">
        <v>15</v>
      </c>
      <c r="EC19" s="4">
        <v>294</v>
      </c>
      <c r="ED19" s="4">
        <v>58</v>
      </c>
      <c r="EE19" s="4">
        <v>4.82</v>
      </c>
      <c r="EF19" s="4">
        <f t="shared" si="35"/>
        <v>2.2952380952380951</v>
      </c>
      <c r="EG19" s="45">
        <f t="shared" si="14"/>
        <v>3.4666666666666668</v>
      </c>
      <c r="EH19" s="45">
        <f t="shared" si="15"/>
        <v>1.0733333333333335</v>
      </c>
      <c r="EI19" s="4">
        <v>14</v>
      </c>
      <c r="EJ19" s="4">
        <v>51</v>
      </c>
      <c r="EK19" s="4">
        <v>36</v>
      </c>
      <c r="EL19" s="11">
        <f t="shared" si="33"/>
        <v>1.4166666666666667</v>
      </c>
      <c r="EM19" s="4">
        <v>173</v>
      </c>
      <c r="EN19" s="11">
        <v>13</v>
      </c>
      <c r="EO19" s="4">
        <v>10</v>
      </c>
      <c r="EP19" s="11">
        <f t="shared" si="0"/>
        <v>4.4347826086956523</v>
      </c>
      <c r="EQ19" s="4">
        <v>57</v>
      </c>
      <c r="ER19" s="4">
        <f t="shared" si="16"/>
        <v>27.142857142857142</v>
      </c>
      <c r="ES19" s="4">
        <v>26</v>
      </c>
      <c r="ET19" s="4">
        <v>43</v>
      </c>
      <c r="EU19" s="11">
        <v>33</v>
      </c>
      <c r="EV19" s="4">
        <v>21</v>
      </c>
      <c r="EW19" s="9">
        <v>12</v>
      </c>
      <c r="EX19" s="4">
        <v>100</v>
      </c>
      <c r="EY19" s="4">
        <v>179</v>
      </c>
      <c r="EZ19" s="4">
        <v>79</v>
      </c>
      <c r="FA19" s="4">
        <v>72</v>
      </c>
      <c r="FB19" s="4">
        <v>72</v>
      </c>
      <c r="FC19" s="4">
        <f t="shared" si="1"/>
        <v>294</v>
      </c>
      <c r="FD19" s="9">
        <f t="shared" si="17"/>
        <v>0.86579397581188478</v>
      </c>
      <c r="FE19" s="9">
        <f t="shared" si="2"/>
        <v>0.24489795918367346</v>
      </c>
      <c r="FF19" s="9">
        <f t="shared" si="18"/>
        <v>0.34779867008557613</v>
      </c>
      <c r="FG19" s="9">
        <f t="shared" si="3"/>
        <v>1.6293103448275863</v>
      </c>
      <c r="FH19" s="9">
        <f t="shared" si="4"/>
        <v>0.33390888652264311</v>
      </c>
      <c r="FI19" s="9">
        <f t="shared" si="5"/>
        <v>1.8818684240667372</v>
      </c>
      <c r="FJ19" s="11">
        <v>14.6</v>
      </c>
      <c r="FK19" s="11">
        <v>21</v>
      </c>
      <c r="FL19" s="4">
        <v>16</v>
      </c>
      <c r="FM19" s="4">
        <v>5</v>
      </c>
      <c r="FN19" s="4">
        <v>48</v>
      </c>
      <c r="FO19" s="4">
        <f t="shared" si="6"/>
        <v>22.857142857142858</v>
      </c>
      <c r="FP19" s="11">
        <v>44</v>
      </c>
      <c r="FQ19" s="11">
        <v>22</v>
      </c>
      <c r="FR19" s="4">
        <v>11</v>
      </c>
      <c r="FS19" s="4">
        <v>39</v>
      </c>
      <c r="FT19" s="4">
        <v>32</v>
      </c>
      <c r="FU19" s="11">
        <f t="shared" si="19"/>
        <v>1.21875</v>
      </c>
      <c r="FV19" s="4">
        <v>11</v>
      </c>
      <c r="FW19" s="63">
        <f t="shared" si="7"/>
        <v>3.5454545454545454</v>
      </c>
      <c r="FX19" s="4">
        <v>141</v>
      </c>
      <c r="FY19" s="4">
        <v>6.4</v>
      </c>
      <c r="FZ19">
        <v>14.1</v>
      </c>
      <c r="GA19" s="11">
        <f t="shared" si="8"/>
        <v>6.4</v>
      </c>
      <c r="GB19" s="4">
        <f t="shared" si="20"/>
        <v>0.29090909090909095</v>
      </c>
      <c r="GC19" s="4">
        <f t="shared" si="21"/>
        <v>3.1205673758865249</v>
      </c>
      <c r="GD19" s="4">
        <f t="shared" si="22"/>
        <v>1.0354609929078014</v>
      </c>
      <c r="GE19" s="4">
        <v>14</v>
      </c>
      <c r="GF19" s="4">
        <v>4</v>
      </c>
      <c r="GG19" s="4">
        <f t="shared" si="23"/>
        <v>71.428571428571431</v>
      </c>
      <c r="GH19" s="4">
        <v>20</v>
      </c>
      <c r="GI19" s="4">
        <v>18</v>
      </c>
      <c r="GJ19" s="4">
        <f t="shared" si="24"/>
        <v>10</v>
      </c>
      <c r="GK19" s="4">
        <v>1</v>
      </c>
      <c r="GL19" s="4">
        <v>0</v>
      </c>
      <c r="GM19" s="4">
        <v>0</v>
      </c>
      <c r="GN19" s="4">
        <v>1</v>
      </c>
      <c r="GO19" s="38">
        <v>0</v>
      </c>
      <c r="GP19" s="38">
        <v>0</v>
      </c>
      <c r="GQ19" s="4">
        <v>1</v>
      </c>
      <c r="GR19" s="4">
        <v>0</v>
      </c>
      <c r="GS19" s="4">
        <v>0</v>
      </c>
      <c r="GT19" s="4">
        <v>1</v>
      </c>
      <c r="GU19" s="4">
        <v>20</v>
      </c>
      <c r="GV19" s="4">
        <v>13</v>
      </c>
      <c r="GW19">
        <f t="shared" si="32"/>
        <v>0.35</v>
      </c>
      <c r="GX19" s="4">
        <v>1</v>
      </c>
      <c r="GY19" s="4">
        <v>0</v>
      </c>
    </row>
    <row r="20" spans="1:207" x14ac:dyDescent="0.35">
      <c r="A20" s="54">
        <v>8</v>
      </c>
      <c r="B20" s="54">
        <v>22020599</v>
      </c>
      <c r="C20" s="2">
        <v>44872</v>
      </c>
      <c r="D20" s="2">
        <v>23626</v>
      </c>
      <c r="E20" s="4">
        <v>58</v>
      </c>
      <c r="F20" s="4" t="s">
        <v>178</v>
      </c>
      <c r="G20" s="4">
        <v>70</v>
      </c>
      <c r="H20" s="4">
        <v>175</v>
      </c>
      <c r="I20" s="4">
        <v>1.84</v>
      </c>
      <c r="J20" s="4">
        <v>1</v>
      </c>
      <c r="K20" s="2">
        <v>44867</v>
      </c>
      <c r="L20" s="2">
        <v>44870</v>
      </c>
      <c r="M20" s="2">
        <v>44909</v>
      </c>
      <c r="N20" s="2">
        <v>44972</v>
      </c>
      <c r="O20" s="4">
        <v>0</v>
      </c>
      <c r="Q20" s="46">
        <f t="shared" si="10"/>
        <v>39</v>
      </c>
      <c r="R20" s="46">
        <f t="shared" si="11"/>
        <v>105</v>
      </c>
      <c r="S20" s="46"/>
      <c r="T20" s="4">
        <v>0</v>
      </c>
      <c r="U20" s="4">
        <v>1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15</v>
      </c>
      <c r="AD20" s="4">
        <v>35</v>
      </c>
      <c r="AE20" s="4">
        <v>6</v>
      </c>
      <c r="AF20" s="4">
        <v>14</v>
      </c>
      <c r="AG20" s="4">
        <f t="shared" si="13"/>
        <v>8</v>
      </c>
      <c r="AH20" s="4">
        <v>161</v>
      </c>
      <c r="AI20" s="4">
        <v>29838</v>
      </c>
      <c r="AJ20" s="4">
        <v>32.19</v>
      </c>
      <c r="AK20" s="4">
        <v>53.93</v>
      </c>
      <c r="AL20" s="4">
        <v>0</v>
      </c>
      <c r="AM20" s="4">
        <v>1</v>
      </c>
      <c r="AN20" s="4" t="s">
        <v>181</v>
      </c>
      <c r="AO20" s="4">
        <v>100</v>
      </c>
      <c r="AP20" s="4">
        <v>1086</v>
      </c>
      <c r="AQ20" s="4">
        <v>0</v>
      </c>
      <c r="AR20" s="4">
        <v>8.1999999999999993</v>
      </c>
      <c r="AS20" s="4">
        <v>1.59</v>
      </c>
      <c r="AT20" s="4">
        <v>32.4</v>
      </c>
      <c r="AU20" s="29">
        <v>3.91</v>
      </c>
      <c r="AV20" s="4">
        <v>3.59</v>
      </c>
      <c r="AW20" s="4">
        <v>690</v>
      </c>
      <c r="AX20" s="4">
        <v>609</v>
      </c>
      <c r="AY20" s="4">
        <v>1</v>
      </c>
      <c r="AZ20" s="4">
        <v>0</v>
      </c>
      <c r="BA20" s="4">
        <v>0.7</v>
      </c>
      <c r="BB20" s="4">
        <v>54</v>
      </c>
      <c r="BC20" s="4">
        <v>136</v>
      </c>
      <c r="BD20" s="4">
        <v>4.5999999999999996</v>
      </c>
      <c r="BE20" s="4">
        <v>2.5</v>
      </c>
      <c r="BF20" s="4">
        <v>4.8</v>
      </c>
      <c r="BG20" s="4">
        <v>7.6</v>
      </c>
      <c r="BH20" s="4">
        <v>5</v>
      </c>
      <c r="BI20" s="4">
        <v>1.7</v>
      </c>
      <c r="BJ20" s="4">
        <v>29</v>
      </c>
      <c r="BK20" s="4">
        <v>31</v>
      </c>
      <c r="BL20" s="4">
        <v>15</v>
      </c>
      <c r="BM20" s="4">
        <v>1.1000000000000001</v>
      </c>
      <c r="BN20" s="4">
        <v>184</v>
      </c>
      <c r="BO20" s="4">
        <v>390</v>
      </c>
      <c r="BP20" s="4">
        <v>1</v>
      </c>
      <c r="BQ20" s="4">
        <v>25</v>
      </c>
      <c r="BR20" s="4">
        <v>350</v>
      </c>
      <c r="BS20">
        <v>78</v>
      </c>
      <c r="BT20">
        <v>36</v>
      </c>
      <c r="BU20">
        <v>50</v>
      </c>
      <c r="BV20">
        <v>90</v>
      </c>
      <c r="BW20">
        <v>1</v>
      </c>
      <c r="BX20">
        <v>1320</v>
      </c>
      <c r="BY20">
        <v>1200</v>
      </c>
      <c r="BZ20">
        <v>1.4</v>
      </c>
      <c r="CA20">
        <v>74.8</v>
      </c>
      <c r="CB20">
        <v>5</v>
      </c>
      <c r="CC20" s="4">
        <v>6.1</v>
      </c>
      <c r="CD20" s="4">
        <v>76.2</v>
      </c>
      <c r="CE20" s="4">
        <v>51</v>
      </c>
      <c r="CF20" s="4">
        <v>20</v>
      </c>
      <c r="CG20" s="4">
        <v>19</v>
      </c>
      <c r="CH20" s="4">
        <v>679</v>
      </c>
      <c r="CI20" s="4">
        <f t="shared" si="28"/>
        <v>642.62295081967204</v>
      </c>
      <c r="CJ20" s="4">
        <v>7.42</v>
      </c>
      <c r="CK20" s="4">
        <v>38.299999999999997</v>
      </c>
      <c r="CL20" s="4">
        <v>98.3</v>
      </c>
      <c r="CM20" s="4">
        <v>24.3</v>
      </c>
      <c r="CN20" s="4">
        <v>0.43</v>
      </c>
      <c r="CO20" s="4">
        <v>0</v>
      </c>
      <c r="CP20" s="4">
        <v>0</v>
      </c>
      <c r="CQ20" s="4">
        <v>31</v>
      </c>
      <c r="CR20" s="4">
        <v>1911</v>
      </c>
      <c r="CS20" s="4">
        <v>0</v>
      </c>
      <c r="CT20" s="4">
        <v>3</v>
      </c>
      <c r="CU20" s="4"/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1</v>
      </c>
      <c r="DF20" s="4">
        <v>0</v>
      </c>
      <c r="DG20" s="4">
        <v>0</v>
      </c>
      <c r="DH20" s="4">
        <v>0</v>
      </c>
      <c r="DI20" s="4">
        <v>1</v>
      </c>
      <c r="DJ20" s="4">
        <v>0</v>
      </c>
      <c r="DK20" s="4">
        <v>1</v>
      </c>
      <c r="DL20" s="4">
        <v>10</v>
      </c>
      <c r="DM20" s="4">
        <v>10</v>
      </c>
      <c r="DN20" s="4">
        <v>46</v>
      </c>
      <c r="DO20" s="4">
        <v>30</v>
      </c>
      <c r="DP20" s="4">
        <v>34</v>
      </c>
      <c r="DQ20" s="4">
        <v>63</v>
      </c>
      <c r="DR20" s="11">
        <v>61</v>
      </c>
      <c r="DS20" s="4">
        <v>43</v>
      </c>
      <c r="DT20" s="4">
        <v>100</v>
      </c>
      <c r="DU20" s="4">
        <f t="shared" si="43"/>
        <v>57</v>
      </c>
      <c r="DV20" s="11">
        <v>19.2</v>
      </c>
      <c r="DW20" s="4">
        <v>1598</v>
      </c>
      <c r="DX20" s="4">
        <v>92</v>
      </c>
      <c r="DY20" s="4">
        <v>95</v>
      </c>
      <c r="DZ20" s="4">
        <v>5.8</v>
      </c>
      <c r="EA20" s="4">
        <f t="shared" si="29"/>
        <v>3.152173913043478</v>
      </c>
      <c r="EB20" s="4">
        <v>23</v>
      </c>
      <c r="EC20" s="4">
        <v>297</v>
      </c>
      <c r="ED20" s="4">
        <v>58</v>
      </c>
      <c r="EE20" s="4">
        <v>4.55</v>
      </c>
      <c r="EF20" s="4">
        <f t="shared" si="35"/>
        <v>2.4728260869565215</v>
      </c>
      <c r="EG20" s="45">
        <f t="shared" si="14"/>
        <v>2.652173913043478</v>
      </c>
      <c r="EH20" s="45">
        <f t="shared" si="15"/>
        <v>0.83478260869565213</v>
      </c>
      <c r="EI20" s="4">
        <v>13</v>
      </c>
      <c r="EJ20" s="4">
        <v>82</v>
      </c>
      <c r="EK20" s="4">
        <v>62</v>
      </c>
      <c r="EL20" s="11">
        <f t="shared" si="33"/>
        <v>1.3225806451612903</v>
      </c>
      <c r="EM20" s="4">
        <v>115</v>
      </c>
      <c r="EN20" s="11">
        <v>16</v>
      </c>
      <c r="EO20" s="4">
        <v>14</v>
      </c>
      <c r="EP20" s="11">
        <f>EJ20/((EN20+EO20)/2)</f>
        <v>5.4666666666666668</v>
      </c>
      <c r="EQ20" s="4">
        <v>46</v>
      </c>
      <c r="ER20" s="4">
        <f t="shared" si="16"/>
        <v>25</v>
      </c>
      <c r="ES20" s="4">
        <v>24</v>
      </c>
      <c r="ET20" s="4">
        <v>46</v>
      </c>
      <c r="EU20" s="11">
        <v>20</v>
      </c>
      <c r="EV20" s="4">
        <v>12</v>
      </c>
      <c r="EW20" s="9">
        <v>8</v>
      </c>
      <c r="EX20" s="4">
        <v>89</v>
      </c>
      <c r="EY20" s="4">
        <v>82</v>
      </c>
      <c r="EZ20" s="4">
        <v>45</v>
      </c>
      <c r="FA20" s="4">
        <v>48</v>
      </c>
      <c r="FB20" s="4">
        <v>48</v>
      </c>
      <c r="FC20" s="4">
        <f t="shared" si="1"/>
        <v>297</v>
      </c>
      <c r="FD20" s="9">
        <f t="shared" si="17"/>
        <v>0.58088524612600301</v>
      </c>
      <c r="FE20" s="9">
        <f t="shared" si="2"/>
        <v>0.16161616161616163</v>
      </c>
      <c r="FF20" s="9">
        <f t="shared" si="18"/>
        <v>0.21304408076919429</v>
      </c>
      <c r="FG20" s="9">
        <f t="shared" si="3"/>
        <v>1.210344827586207</v>
      </c>
      <c r="FH20" s="9">
        <f t="shared" si="4"/>
        <v>0.18843231698075041</v>
      </c>
      <c r="FI20" s="9">
        <f t="shared" si="5"/>
        <v>2.0836212240853929</v>
      </c>
      <c r="FJ20" s="11">
        <v>15.1</v>
      </c>
      <c r="FK20" s="11">
        <v>18</v>
      </c>
      <c r="FL20" s="4">
        <v>12</v>
      </c>
      <c r="FM20" s="4">
        <v>5</v>
      </c>
      <c r="FN20" s="4">
        <v>51</v>
      </c>
      <c r="FO20" s="4">
        <f t="shared" si="6"/>
        <v>27.717391304347824</v>
      </c>
      <c r="FP20" s="11">
        <v>37</v>
      </c>
      <c r="FQ20" s="11">
        <v>20</v>
      </c>
      <c r="FR20" s="4">
        <v>19</v>
      </c>
      <c r="FS20" s="4">
        <v>65</v>
      </c>
      <c r="FT20" s="4">
        <v>59</v>
      </c>
      <c r="FU20" s="11">
        <f t="shared" si="19"/>
        <v>1.1016949152542372</v>
      </c>
      <c r="FV20" s="4">
        <v>14</v>
      </c>
      <c r="FW20" s="63">
        <f>(FS20/FV20)</f>
        <v>4.6428571428571432</v>
      </c>
      <c r="FX20" s="4">
        <v>76</v>
      </c>
      <c r="FY20" s="4">
        <v>24.22</v>
      </c>
      <c r="FZ20">
        <v>19.8</v>
      </c>
      <c r="GA20" s="11">
        <f t="shared" si="8"/>
        <v>25.22</v>
      </c>
      <c r="GB20" s="4">
        <f t="shared" si="20"/>
        <v>1.2609999999999999</v>
      </c>
      <c r="GC20" s="4">
        <f t="shared" si="21"/>
        <v>1.8686868686868687</v>
      </c>
      <c r="GD20" s="4">
        <f t="shared" si="22"/>
        <v>0.76262626262626254</v>
      </c>
      <c r="GE20" s="4">
        <v>6</v>
      </c>
      <c r="GF20" s="4">
        <v>5</v>
      </c>
      <c r="GG20" s="4">
        <f t="shared" si="23"/>
        <v>16.666666666666664</v>
      </c>
      <c r="GH20" s="4">
        <v>19</v>
      </c>
      <c r="GI20" s="4">
        <v>12</v>
      </c>
      <c r="GJ20" s="4">
        <f t="shared" si="24"/>
        <v>36.84210526315789</v>
      </c>
      <c r="GK20" s="4">
        <v>1</v>
      </c>
      <c r="GL20" s="4">
        <v>0</v>
      </c>
      <c r="GM20" s="4">
        <v>0</v>
      </c>
      <c r="GN20" s="4">
        <v>0</v>
      </c>
      <c r="GO20" s="4">
        <v>1</v>
      </c>
      <c r="GP20" s="4">
        <v>0</v>
      </c>
      <c r="GQ20" s="4">
        <v>0</v>
      </c>
      <c r="GR20" s="4">
        <v>1</v>
      </c>
      <c r="GS20" s="4">
        <v>0</v>
      </c>
      <c r="GT20" s="4">
        <v>0</v>
      </c>
      <c r="GU20" s="4">
        <v>18</v>
      </c>
      <c r="GV20" s="4">
        <v>10</v>
      </c>
      <c r="GW20">
        <f t="shared" si="32"/>
        <v>0.44444444444444442</v>
      </c>
      <c r="GX20" s="4">
        <v>1</v>
      </c>
      <c r="GY20" s="4">
        <v>0</v>
      </c>
    </row>
    <row r="21" spans="1:207" x14ac:dyDescent="0.35">
      <c r="A21" s="54">
        <v>8</v>
      </c>
      <c r="B21" s="54">
        <v>22020599</v>
      </c>
      <c r="C21" s="2">
        <v>44880</v>
      </c>
      <c r="D21" s="2">
        <v>23626</v>
      </c>
      <c r="E21" s="4">
        <v>58</v>
      </c>
      <c r="F21" s="4" t="s">
        <v>178</v>
      </c>
      <c r="G21" s="4">
        <v>70</v>
      </c>
      <c r="H21" s="4">
        <v>175</v>
      </c>
      <c r="I21" s="4">
        <v>1.84</v>
      </c>
      <c r="J21" s="4">
        <v>9</v>
      </c>
      <c r="K21" s="2">
        <v>44867</v>
      </c>
      <c r="L21" s="2">
        <v>44870</v>
      </c>
      <c r="M21" s="2">
        <v>44909</v>
      </c>
      <c r="N21" s="2">
        <v>44972</v>
      </c>
      <c r="O21" s="4">
        <v>0</v>
      </c>
      <c r="Q21" s="46">
        <f t="shared" si="10"/>
        <v>39</v>
      </c>
      <c r="R21" s="46">
        <f t="shared" si="11"/>
        <v>105</v>
      </c>
      <c r="S21" s="46"/>
      <c r="T21" s="4">
        <v>0</v>
      </c>
      <c r="U21" s="4">
        <v>1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15</v>
      </c>
      <c r="AD21" s="4">
        <v>35</v>
      </c>
      <c r="AE21" s="4">
        <v>6</v>
      </c>
      <c r="AF21" s="4">
        <v>14</v>
      </c>
      <c r="AG21" s="4">
        <f t="shared" si="13"/>
        <v>8</v>
      </c>
      <c r="AH21" s="4">
        <v>90</v>
      </c>
      <c r="AI21" s="4">
        <v>18300</v>
      </c>
      <c r="AJ21" s="4">
        <v>23.18</v>
      </c>
      <c r="AK21" s="4">
        <v>5.55</v>
      </c>
      <c r="AL21" s="4">
        <v>0</v>
      </c>
      <c r="AM21" s="4">
        <v>1</v>
      </c>
      <c r="AN21" s="4" t="s">
        <v>181</v>
      </c>
      <c r="AO21" s="4">
        <v>66</v>
      </c>
      <c r="AP21" s="4">
        <v>1301</v>
      </c>
      <c r="AQ21" s="4">
        <v>0</v>
      </c>
      <c r="AR21" s="4">
        <v>6.6</v>
      </c>
      <c r="AS21" s="4">
        <v>1.32</v>
      </c>
      <c r="AT21" s="4">
        <v>39.9</v>
      </c>
      <c r="AV21" s="4">
        <v>0.54</v>
      </c>
      <c r="AW21" s="4">
        <v>471</v>
      </c>
      <c r="AX21" s="4">
        <v>62</v>
      </c>
      <c r="AY21" s="4">
        <v>1</v>
      </c>
      <c r="AZ21" s="4">
        <v>0</v>
      </c>
      <c r="BA21" s="4">
        <v>2.5</v>
      </c>
      <c r="BB21" s="4">
        <v>114</v>
      </c>
      <c r="BC21" s="4">
        <v>130</v>
      </c>
      <c r="BD21" s="4">
        <v>4.0999999999999996</v>
      </c>
      <c r="BE21" s="4">
        <v>3.2</v>
      </c>
      <c r="BF21" s="4">
        <v>10</v>
      </c>
      <c r="BG21" s="4">
        <v>8</v>
      </c>
      <c r="BH21" s="4">
        <v>4.0999999999999996</v>
      </c>
      <c r="BI21" s="4">
        <v>1.4</v>
      </c>
      <c r="BJ21" s="4">
        <v>21</v>
      </c>
      <c r="BK21" s="4">
        <v>15</v>
      </c>
      <c r="BL21" s="4">
        <v>11</v>
      </c>
      <c r="BM21" s="4">
        <v>1.4</v>
      </c>
      <c r="BN21" s="4">
        <v>111</v>
      </c>
      <c r="BO21" s="4">
        <v>187</v>
      </c>
      <c r="BP21" s="4">
        <v>1</v>
      </c>
      <c r="BQ21" s="4">
        <v>25</v>
      </c>
      <c r="BR21" s="4">
        <v>473</v>
      </c>
      <c r="BS21">
        <v>102</v>
      </c>
      <c r="BT21">
        <v>55</v>
      </c>
      <c r="BU21">
        <v>70</v>
      </c>
      <c r="BV21">
        <v>71</v>
      </c>
      <c r="BW21">
        <v>8</v>
      </c>
      <c r="BX21">
        <v>1287</v>
      </c>
      <c r="BY21">
        <v>1400</v>
      </c>
      <c r="BZ21">
        <v>1.3</v>
      </c>
      <c r="CA21">
        <v>77.7</v>
      </c>
      <c r="CB21">
        <v>4.2</v>
      </c>
      <c r="CJ21" s="4">
        <v>7.34</v>
      </c>
      <c r="CK21" s="4">
        <v>39.6</v>
      </c>
      <c r="CL21" s="4">
        <v>99.3</v>
      </c>
      <c r="CM21" s="4">
        <v>21</v>
      </c>
      <c r="CN21" s="4">
        <v>0.76</v>
      </c>
      <c r="CO21" s="4">
        <v>0</v>
      </c>
      <c r="CP21" s="4">
        <v>0</v>
      </c>
      <c r="CQ21" s="4">
        <v>13</v>
      </c>
      <c r="CR21" s="4">
        <v>3075</v>
      </c>
      <c r="CS21" s="4">
        <v>1</v>
      </c>
      <c r="CT21" s="4">
        <v>3</v>
      </c>
      <c r="CU21" s="4"/>
      <c r="CV21" s="4">
        <v>1</v>
      </c>
      <c r="CW21" s="4">
        <v>0</v>
      </c>
      <c r="CX21" s="4">
        <v>0</v>
      </c>
      <c r="CY21" s="4">
        <v>0</v>
      </c>
      <c r="CZ21" s="4">
        <v>1</v>
      </c>
      <c r="DA21" s="4">
        <v>0</v>
      </c>
      <c r="DB21" s="4">
        <v>0</v>
      </c>
      <c r="DC21" s="4">
        <v>0</v>
      </c>
      <c r="DD21" s="4">
        <v>1</v>
      </c>
      <c r="DE21" s="4">
        <v>1</v>
      </c>
      <c r="DF21" s="4">
        <v>0</v>
      </c>
      <c r="DG21" s="4">
        <v>0</v>
      </c>
      <c r="DH21" s="4">
        <v>0</v>
      </c>
      <c r="DI21" s="4">
        <v>1</v>
      </c>
      <c r="DJ21" s="4">
        <v>0</v>
      </c>
      <c r="DK21" s="4">
        <v>1</v>
      </c>
      <c r="DL21" s="4">
        <v>10</v>
      </c>
      <c r="DM21" s="4">
        <v>10</v>
      </c>
      <c r="DN21" s="4">
        <v>44</v>
      </c>
      <c r="DO21" s="4">
        <v>28</v>
      </c>
      <c r="DP21" s="4">
        <v>35</v>
      </c>
      <c r="DQ21" s="4">
        <v>65</v>
      </c>
      <c r="DR21" s="11">
        <v>61</v>
      </c>
      <c r="DS21" s="4">
        <v>41</v>
      </c>
      <c r="DT21" s="4">
        <v>98</v>
      </c>
      <c r="DU21" s="4">
        <f t="shared" ref="DU21:DU24" si="91">(DT21-DS21)</f>
        <v>57</v>
      </c>
      <c r="DV21" s="11">
        <v>20.3</v>
      </c>
      <c r="DW21" s="4">
        <v>1789</v>
      </c>
      <c r="DX21" s="4">
        <v>93</v>
      </c>
      <c r="DY21" s="4">
        <v>89</v>
      </c>
      <c r="DZ21" s="4">
        <v>6.1</v>
      </c>
      <c r="EA21" s="4">
        <f t="shared" si="29"/>
        <v>3.3152173913043477</v>
      </c>
      <c r="EB21" s="4">
        <v>22</v>
      </c>
      <c r="EC21" s="4">
        <v>291</v>
      </c>
      <c r="ED21" s="4">
        <v>56</v>
      </c>
      <c r="EE21" s="4">
        <v>4.42</v>
      </c>
      <c r="EF21" s="4">
        <f t="shared" si="35"/>
        <v>2.402173913043478</v>
      </c>
      <c r="EG21" s="45">
        <f t="shared" si="14"/>
        <v>2.7727272727272729</v>
      </c>
      <c r="EH21" s="45">
        <f t="shared" si="15"/>
        <v>0.92272727272727273</v>
      </c>
      <c r="EI21" s="4">
        <v>14</v>
      </c>
      <c r="EJ21" s="4">
        <v>84</v>
      </c>
      <c r="EK21" s="4">
        <v>60</v>
      </c>
      <c r="EL21" s="11">
        <f t="shared" si="33"/>
        <v>1.4</v>
      </c>
      <c r="EM21" s="4">
        <v>136</v>
      </c>
      <c r="EN21" s="11">
        <v>16</v>
      </c>
      <c r="EO21" s="4">
        <v>12</v>
      </c>
      <c r="EP21" s="11">
        <f t="shared" ref="EP21:EP65" si="92">EJ21/((EN21+EO21)/2)</f>
        <v>6</v>
      </c>
      <c r="EQ21" s="4">
        <v>42</v>
      </c>
      <c r="ER21" s="4">
        <f t="shared" si="16"/>
        <v>22.826086956521738</v>
      </c>
      <c r="ES21" s="4">
        <v>22</v>
      </c>
      <c r="ET21" s="4">
        <v>38</v>
      </c>
      <c r="EU21" s="11">
        <v>18</v>
      </c>
      <c r="EV21" s="4">
        <v>10</v>
      </c>
      <c r="EW21" s="9">
        <v>6</v>
      </c>
      <c r="EX21" s="4">
        <v>102</v>
      </c>
      <c r="EY21" s="4">
        <v>86</v>
      </c>
      <c r="EZ21" s="4">
        <v>64</v>
      </c>
      <c r="FA21" s="4">
        <v>51</v>
      </c>
      <c r="FB21" s="4">
        <v>39</v>
      </c>
      <c r="FC21" s="4">
        <f t="shared" si="1"/>
        <v>291</v>
      </c>
      <c r="FD21" s="9">
        <f t="shared" si="17"/>
        <v>0.46927086289599473</v>
      </c>
      <c r="FE21" s="9">
        <f t="shared" si="2"/>
        <v>0.13402061855670103</v>
      </c>
      <c r="FF21" s="9">
        <f t="shared" si="18"/>
        <v>0.16909187438836404</v>
      </c>
      <c r="FG21" s="9">
        <f t="shared" si="3"/>
        <v>1.6392857142857142</v>
      </c>
      <c r="FH21" s="9">
        <f t="shared" si="4"/>
        <v>0.19135584472177219</v>
      </c>
      <c r="FI21" s="9">
        <f t="shared" si="5"/>
        <v>3.4932612354605785</v>
      </c>
      <c r="FJ21" s="11">
        <v>18.8</v>
      </c>
      <c r="FK21" s="11">
        <v>17</v>
      </c>
      <c r="FL21" s="4">
        <v>11</v>
      </c>
      <c r="FM21" s="4">
        <v>6</v>
      </c>
      <c r="FN21" s="4">
        <v>46</v>
      </c>
      <c r="FO21" s="4">
        <f t="shared" si="6"/>
        <v>25</v>
      </c>
      <c r="FP21" s="11">
        <v>41</v>
      </c>
      <c r="FQ21" s="11">
        <v>22</v>
      </c>
      <c r="FR21" s="4">
        <v>16</v>
      </c>
      <c r="FS21" s="4">
        <v>62</v>
      </c>
      <c r="FT21" s="4">
        <v>48</v>
      </c>
      <c r="FU21" s="11">
        <f t="shared" si="19"/>
        <v>1.2916666666666667</v>
      </c>
      <c r="FV21" s="4">
        <v>13</v>
      </c>
      <c r="FW21" s="63">
        <f t="shared" ref="FW21:FW49" si="93">(FS21/FV21)</f>
        <v>4.7692307692307692</v>
      </c>
      <c r="FX21" s="4">
        <v>96</v>
      </c>
      <c r="FY21" s="4">
        <v>21</v>
      </c>
      <c r="FZ21">
        <v>16</v>
      </c>
      <c r="GA21" s="11">
        <f t="shared" si="8"/>
        <v>29</v>
      </c>
      <c r="GB21" s="4">
        <f t="shared" si="20"/>
        <v>1.3181818181818181</v>
      </c>
      <c r="GC21" s="4">
        <f t="shared" si="21"/>
        <v>2.5625</v>
      </c>
      <c r="GD21" s="4">
        <f t="shared" si="22"/>
        <v>1.175</v>
      </c>
      <c r="GE21" s="4">
        <v>18</v>
      </c>
      <c r="GF21" s="4">
        <v>14</v>
      </c>
      <c r="GG21" s="4">
        <f t="shared" si="23"/>
        <v>22.222222222222221</v>
      </c>
      <c r="GH21" s="4">
        <v>18</v>
      </c>
      <c r="GI21" s="4">
        <v>14</v>
      </c>
      <c r="GJ21" s="4">
        <f t="shared" si="24"/>
        <v>22.222222222222221</v>
      </c>
      <c r="GK21" s="4">
        <v>1</v>
      </c>
      <c r="GL21" s="4">
        <v>0</v>
      </c>
      <c r="GM21" s="4">
        <v>0</v>
      </c>
      <c r="GN21" s="4">
        <v>1</v>
      </c>
      <c r="GO21" s="4">
        <v>0</v>
      </c>
      <c r="GP21" s="4">
        <v>0</v>
      </c>
      <c r="GQ21" s="4">
        <v>0</v>
      </c>
      <c r="GR21" s="4">
        <v>1</v>
      </c>
      <c r="GS21" s="4">
        <v>0</v>
      </c>
      <c r="GT21" s="4">
        <v>0</v>
      </c>
      <c r="GU21" s="4">
        <v>19</v>
      </c>
      <c r="GV21" s="4">
        <v>12</v>
      </c>
      <c r="GW21">
        <f t="shared" ref="GW21:GW49" si="94">(GU21-GV21)/GU21</f>
        <v>0.36842105263157893</v>
      </c>
      <c r="GX21" s="4">
        <v>1</v>
      </c>
      <c r="GY21" s="4">
        <v>0</v>
      </c>
    </row>
    <row r="22" spans="1:207" x14ac:dyDescent="0.35">
      <c r="A22" s="54">
        <v>8</v>
      </c>
      <c r="B22" s="54">
        <v>22020599</v>
      </c>
      <c r="C22" s="2">
        <v>44900</v>
      </c>
      <c r="D22" s="2">
        <v>23626</v>
      </c>
      <c r="E22" s="4">
        <v>58</v>
      </c>
      <c r="F22" s="4" t="s">
        <v>178</v>
      </c>
      <c r="G22" s="4">
        <v>70</v>
      </c>
      <c r="H22" s="4">
        <v>175</v>
      </c>
      <c r="I22" s="4">
        <v>1.84</v>
      </c>
      <c r="J22" s="4">
        <v>30</v>
      </c>
      <c r="K22" s="2">
        <v>44867</v>
      </c>
      <c r="L22" s="2">
        <v>44870</v>
      </c>
      <c r="M22" s="2">
        <v>44909</v>
      </c>
      <c r="N22" s="2">
        <v>44972</v>
      </c>
      <c r="O22" s="4">
        <v>0</v>
      </c>
      <c r="Q22" s="46">
        <f t="shared" si="10"/>
        <v>39</v>
      </c>
      <c r="R22" s="46">
        <f t="shared" si="11"/>
        <v>105</v>
      </c>
      <c r="S22" s="46"/>
      <c r="T22" s="4">
        <v>0</v>
      </c>
      <c r="U22" s="4">
        <v>1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15</v>
      </c>
      <c r="AD22" s="4">
        <v>35</v>
      </c>
      <c r="AE22" s="4">
        <v>6</v>
      </c>
      <c r="AF22" s="4">
        <v>14</v>
      </c>
      <c r="AG22" s="4">
        <f t="shared" si="13"/>
        <v>8</v>
      </c>
      <c r="AH22" s="4">
        <v>367</v>
      </c>
      <c r="AI22" s="4">
        <v>17879</v>
      </c>
      <c r="AJ22" s="4">
        <v>27.76</v>
      </c>
      <c r="AK22" s="4">
        <v>0.36</v>
      </c>
      <c r="AL22" s="4">
        <v>0</v>
      </c>
      <c r="AM22" s="4">
        <v>1</v>
      </c>
      <c r="AN22" s="4" t="s">
        <v>181</v>
      </c>
      <c r="AO22" s="4">
        <v>119</v>
      </c>
      <c r="AP22" s="4">
        <v>1038</v>
      </c>
      <c r="AQ22" s="4">
        <v>0</v>
      </c>
      <c r="AR22" s="4">
        <v>7.4</v>
      </c>
      <c r="AS22" s="4">
        <v>1.26</v>
      </c>
      <c r="AT22" s="4">
        <v>38.200000000000003</v>
      </c>
      <c r="AU22" s="29">
        <v>3.65</v>
      </c>
      <c r="AV22" s="4">
        <v>3.6</v>
      </c>
      <c r="AW22" s="4">
        <v>592</v>
      </c>
      <c r="AX22" s="4">
        <v>431</v>
      </c>
      <c r="AY22" s="4">
        <v>1</v>
      </c>
      <c r="AZ22" s="4">
        <v>0</v>
      </c>
      <c r="BA22" s="4">
        <v>1.1000000000000001</v>
      </c>
      <c r="BB22" s="4">
        <v>32</v>
      </c>
      <c r="BC22" s="4">
        <v>142</v>
      </c>
      <c r="BD22" s="4">
        <v>4</v>
      </c>
      <c r="BE22" s="4">
        <v>2.2999999999999998</v>
      </c>
      <c r="BF22" s="4">
        <v>3.3</v>
      </c>
      <c r="BG22" s="4">
        <v>7.9</v>
      </c>
      <c r="BH22" s="4">
        <v>5.9</v>
      </c>
      <c r="BI22" s="4">
        <v>1.8</v>
      </c>
      <c r="BJ22" s="4">
        <v>45</v>
      </c>
      <c r="BK22" s="4">
        <v>26</v>
      </c>
      <c r="BL22" s="4">
        <v>16</v>
      </c>
      <c r="BM22" s="4">
        <v>0.8</v>
      </c>
      <c r="BN22" s="4">
        <v>217</v>
      </c>
      <c r="BO22" s="4">
        <v>328</v>
      </c>
      <c r="BP22" s="4">
        <v>1</v>
      </c>
      <c r="BQ22" s="4">
        <v>25</v>
      </c>
      <c r="BR22" s="4">
        <v>382</v>
      </c>
      <c r="BS22">
        <v>138</v>
      </c>
      <c r="BT22">
        <v>77</v>
      </c>
      <c r="BU22">
        <v>105</v>
      </c>
      <c r="BV22">
        <v>105</v>
      </c>
      <c r="BX22">
        <v>2447</v>
      </c>
      <c r="BY22">
        <v>470</v>
      </c>
      <c r="BZ22">
        <v>1.1000000000000001</v>
      </c>
      <c r="CA22">
        <v>67.900000000000006</v>
      </c>
      <c r="CB22">
        <v>4.8</v>
      </c>
      <c r="CJ22" s="4">
        <v>7.45</v>
      </c>
      <c r="CK22" s="4">
        <v>57.6</v>
      </c>
      <c r="CL22" s="4">
        <v>109.4</v>
      </c>
      <c r="CM22" s="4">
        <v>38.9</v>
      </c>
      <c r="CN22" s="4">
        <v>0</v>
      </c>
      <c r="CO22" s="4">
        <v>0</v>
      </c>
      <c r="CP22" s="4">
        <v>0</v>
      </c>
      <c r="CQ22" s="4">
        <v>34</v>
      </c>
      <c r="CR22" s="4">
        <v>3081</v>
      </c>
      <c r="CS22" s="4">
        <v>1</v>
      </c>
      <c r="CT22" s="4">
        <v>3</v>
      </c>
      <c r="CU22" s="4"/>
      <c r="CV22" s="4">
        <v>1</v>
      </c>
      <c r="CW22" s="4">
        <v>0</v>
      </c>
      <c r="CX22" s="4">
        <v>0</v>
      </c>
      <c r="CY22" s="4">
        <v>0</v>
      </c>
      <c r="CZ22" s="4">
        <v>1</v>
      </c>
      <c r="DA22" s="4">
        <v>0</v>
      </c>
      <c r="DB22" s="4">
        <v>0</v>
      </c>
      <c r="DC22" s="4">
        <v>0</v>
      </c>
      <c r="DD22" s="4">
        <v>1</v>
      </c>
      <c r="DE22" s="4">
        <v>1</v>
      </c>
      <c r="DF22" s="4">
        <v>0</v>
      </c>
      <c r="DG22" s="4">
        <v>0</v>
      </c>
      <c r="DH22" s="4">
        <v>0</v>
      </c>
      <c r="DI22" s="4">
        <v>1</v>
      </c>
      <c r="DJ22" s="4">
        <v>0</v>
      </c>
      <c r="DK22" s="4">
        <v>1</v>
      </c>
      <c r="DL22" s="4">
        <v>10</v>
      </c>
      <c r="DM22" s="4">
        <v>10</v>
      </c>
      <c r="DN22" s="4">
        <v>46</v>
      </c>
      <c r="DO22" s="4">
        <v>30</v>
      </c>
      <c r="DP22" s="4">
        <v>34</v>
      </c>
      <c r="DQ22" s="4">
        <v>63</v>
      </c>
      <c r="DR22" s="11">
        <v>61</v>
      </c>
      <c r="DS22" s="4">
        <v>40</v>
      </c>
      <c r="DT22" s="4">
        <v>95</v>
      </c>
      <c r="DU22" s="4">
        <f t="shared" si="91"/>
        <v>55</v>
      </c>
      <c r="DV22" s="11">
        <v>21.4</v>
      </c>
      <c r="DW22" s="4">
        <v>1842</v>
      </c>
      <c r="DX22" s="4">
        <v>94</v>
      </c>
      <c r="DY22" s="4">
        <v>76</v>
      </c>
      <c r="DZ22" s="4">
        <v>6.4</v>
      </c>
      <c r="EA22" s="4">
        <f t="shared" si="29"/>
        <v>3.4782608695652173</v>
      </c>
      <c r="EB22" s="4">
        <v>22</v>
      </c>
      <c r="EC22" s="4">
        <v>293</v>
      </c>
      <c r="ED22" s="4">
        <v>56</v>
      </c>
      <c r="EE22" s="4">
        <v>4.3</v>
      </c>
      <c r="EF22" s="4">
        <f t="shared" si="35"/>
        <v>2.3369565217391304</v>
      </c>
      <c r="EG22" s="45">
        <f t="shared" si="14"/>
        <v>2.7727272727272729</v>
      </c>
      <c r="EH22" s="45">
        <f t="shared" si="15"/>
        <v>0.97272727272727266</v>
      </c>
      <c r="EI22" s="4">
        <v>14</v>
      </c>
      <c r="EJ22" s="4">
        <v>76</v>
      </c>
      <c r="EK22" s="4">
        <v>54</v>
      </c>
      <c r="EL22" s="11">
        <f t="shared" si="33"/>
        <v>1.4074074074074074</v>
      </c>
      <c r="EM22" s="4">
        <v>163</v>
      </c>
      <c r="EN22" s="11">
        <v>15</v>
      </c>
      <c r="EO22" s="4">
        <v>12</v>
      </c>
      <c r="EP22" s="11">
        <f t="shared" si="92"/>
        <v>5.6296296296296298</v>
      </c>
      <c r="EQ22" s="4">
        <v>40</v>
      </c>
      <c r="ER22" s="4">
        <f t="shared" si="16"/>
        <v>21.739130434782609</v>
      </c>
      <c r="ES22" s="4">
        <v>21</v>
      </c>
      <c r="ET22" s="4">
        <v>34</v>
      </c>
      <c r="EU22" s="11">
        <v>18</v>
      </c>
      <c r="EV22" s="4">
        <v>10</v>
      </c>
      <c r="EW22" s="9">
        <v>7</v>
      </c>
      <c r="EX22" s="4">
        <v>115</v>
      </c>
      <c r="EY22" s="4">
        <v>88</v>
      </c>
      <c r="EZ22" s="4">
        <v>68</v>
      </c>
      <c r="FA22" s="4">
        <v>54</v>
      </c>
      <c r="FB22" s="4">
        <v>41</v>
      </c>
      <c r="FC22" s="4">
        <f t="shared" si="1"/>
        <v>293</v>
      </c>
      <c r="FD22" s="9">
        <f t="shared" si="17"/>
        <v>0.48360346588496905</v>
      </c>
      <c r="FE22" s="9">
        <f t="shared" si="2"/>
        <v>0.13993174061433447</v>
      </c>
      <c r="FF22" s="9">
        <f t="shared" si="18"/>
        <v>0.17794814759890792</v>
      </c>
      <c r="FG22" s="9">
        <f t="shared" si="3"/>
        <v>2.217857142857143</v>
      </c>
      <c r="FH22" s="9">
        <f t="shared" si="4"/>
        <v>0.20208807862213327</v>
      </c>
      <c r="FI22" s="9">
        <f t="shared" si="5"/>
        <v>4.5861067988803192</v>
      </c>
      <c r="FJ22" s="11">
        <v>20.3</v>
      </c>
      <c r="FK22" s="11">
        <v>18</v>
      </c>
      <c r="FL22" s="4">
        <v>11</v>
      </c>
      <c r="FM22" s="4">
        <v>5</v>
      </c>
      <c r="FN22" s="4">
        <v>45</v>
      </c>
      <c r="FO22" s="4">
        <f t="shared" si="6"/>
        <v>24.456521739130434</v>
      </c>
      <c r="FP22" s="11">
        <v>42</v>
      </c>
      <c r="FQ22" s="11">
        <v>21</v>
      </c>
      <c r="FR22" s="4">
        <v>17</v>
      </c>
      <c r="FS22" s="4">
        <v>60</v>
      </c>
      <c r="FT22" s="4">
        <v>45</v>
      </c>
      <c r="FU22" s="11">
        <f t="shared" si="19"/>
        <v>1.3333333333333333</v>
      </c>
      <c r="FV22" s="4">
        <v>12</v>
      </c>
      <c r="FW22" s="63">
        <f t="shared" si="93"/>
        <v>5</v>
      </c>
      <c r="FX22" s="4">
        <v>109</v>
      </c>
      <c r="FY22" s="4">
        <v>18</v>
      </c>
      <c r="FZ22">
        <v>17.100000000000001</v>
      </c>
      <c r="GA22" s="11">
        <f t="shared" si="8"/>
        <v>18</v>
      </c>
      <c r="GB22" s="4">
        <f t="shared" si="20"/>
        <v>0.8571428571428571</v>
      </c>
      <c r="GC22" s="4">
        <f t="shared" si="21"/>
        <v>2.4561403508771926</v>
      </c>
      <c r="GD22" s="4">
        <f t="shared" si="22"/>
        <v>1.1871345029239766</v>
      </c>
      <c r="GE22" s="4">
        <v>16</v>
      </c>
      <c r="GF22" s="4">
        <v>12</v>
      </c>
      <c r="GG22" s="4">
        <f t="shared" si="23"/>
        <v>25</v>
      </c>
      <c r="GH22" s="4">
        <v>18</v>
      </c>
      <c r="GI22" s="4">
        <v>16</v>
      </c>
      <c r="GJ22" s="4">
        <f t="shared" si="24"/>
        <v>11.111111111111111</v>
      </c>
      <c r="GK22" s="4">
        <v>1</v>
      </c>
      <c r="GL22" s="4">
        <v>0</v>
      </c>
      <c r="GM22" s="4">
        <v>0</v>
      </c>
      <c r="GN22" s="4">
        <v>1</v>
      </c>
      <c r="GO22" s="4">
        <v>0</v>
      </c>
      <c r="GP22" s="4">
        <v>0</v>
      </c>
      <c r="GQ22" s="4">
        <v>0</v>
      </c>
      <c r="GR22" s="4">
        <v>1</v>
      </c>
      <c r="GS22" s="4">
        <v>0</v>
      </c>
      <c r="GT22" s="4">
        <v>0</v>
      </c>
      <c r="GU22" s="4">
        <v>18</v>
      </c>
      <c r="GV22" s="4">
        <v>14</v>
      </c>
      <c r="GW22">
        <f t="shared" si="94"/>
        <v>0.22222222222222221</v>
      </c>
      <c r="GX22" s="4">
        <v>1</v>
      </c>
      <c r="GY22" s="4">
        <v>0</v>
      </c>
    </row>
    <row r="23" spans="1:207" x14ac:dyDescent="0.35">
      <c r="A23" s="54">
        <v>8</v>
      </c>
      <c r="B23" s="54">
        <v>22020599</v>
      </c>
      <c r="C23" s="2">
        <v>45051</v>
      </c>
      <c r="D23" s="2">
        <v>23626</v>
      </c>
      <c r="E23" s="4">
        <v>58</v>
      </c>
      <c r="F23" s="4" t="s">
        <v>178</v>
      </c>
      <c r="G23" s="4">
        <v>70</v>
      </c>
      <c r="H23" s="4">
        <v>175</v>
      </c>
      <c r="I23" s="4">
        <v>1.84</v>
      </c>
      <c r="J23" s="4">
        <v>180</v>
      </c>
      <c r="K23" s="2">
        <v>44867</v>
      </c>
      <c r="L23" s="2">
        <v>44870</v>
      </c>
      <c r="M23" s="2">
        <v>44909</v>
      </c>
      <c r="N23" s="2">
        <v>44972</v>
      </c>
      <c r="O23" s="4">
        <v>0</v>
      </c>
      <c r="Q23" s="46">
        <f t="shared" si="10"/>
        <v>39</v>
      </c>
      <c r="R23" s="46">
        <f t="shared" si="11"/>
        <v>105</v>
      </c>
      <c r="S23" s="46"/>
      <c r="T23" s="4">
        <v>0</v>
      </c>
      <c r="U23" s="4">
        <v>1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15</v>
      </c>
      <c r="AD23" s="4">
        <v>35</v>
      </c>
      <c r="AE23" s="4">
        <v>6</v>
      </c>
      <c r="AF23" s="4">
        <v>14</v>
      </c>
      <c r="AG23" s="4">
        <f t="shared" si="13"/>
        <v>8</v>
      </c>
      <c r="AH23" s="4">
        <v>720</v>
      </c>
      <c r="AI23" s="4">
        <v>3000</v>
      </c>
      <c r="AL23" s="4">
        <v>0</v>
      </c>
      <c r="AM23" s="4">
        <v>1</v>
      </c>
      <c r="AN23" s="4" t="s">
        <v>181</v>
      </c>
      <c r="AO23" s="4">
        <v>120</v>
      </c>
      <c r="AQ23" s="4">
        <v>0</v>
      </c>
      <c r="AR23" s="4">
        <v>13</v>
      </c>
      <c r="AS23" s="4">
        <v>1.03</v>
      </c>
      <c r="AX23" s="4">
        <v>313</v>
      </c>
      <c r="AY23" s="4">
        <v>1</v>
      </c>
      <c r="AZ23" s="4">
        <v>0</v>
      </c>
      <c r="BA23" s="4">
        <v>1</v>
      </c>
      <c r="BB23" s="4">
        <v>40</v>
      </c>
      <c r="BC23" s="4">
        <v>134</v>
      </c>
      <c r="BD23" s="4">
        <v>4.8</v>
      </c>
      <c r="BE23" s="4">
        <v>1.9</v>
      </c>
      <c r="BJ23" s="4">
        <v>132</v>
      </c>
      <c r="BK23" s="4">
        <v>47</v>
      </c>
      <c r="BL23" s="4">
        <v>55</v>
      </c>
      <c r="BM23" s="4">
        <v>0.7</v>
      </c>
      <c r="BN23" s="4">
        <v>114</v>
      </c>
      <c r="BO23" s="4">
        <v>185</v>
      </c>
      <c r="BP23" s="4">
        <v>1</v>
      </c>
      <c r="BQ23" s="4">
        <v>25</v>
      </c>
      <c r="BS23">
        <v>124</v>
      </c>
      <c r="BT23">
        <v>72</v>
      </c>
      <c r="BU23">
        <v>95</v>
      </c>
      <c r="BV23">
        <v>88</v>
      </c>
      <c r="CO23" s="4">
        <v>0</v>
      </c>
      <c r="CP23" s="4">
        <v>0</v>
      </c>
      <c r="CQ23" s="4">
        <v>13</v>
      </c>
      <c r="CS23" s="4">
        <v>1</v>
      </c>
      <c r="CT23" s="4">
        <v>3</v>
      </c>
      <c r="CU23" s="4"/>
      <c r="CV23" s="4">
        <v>1</v>
      </c>
      <c r="CW23" s="4">
        <v>0</v>
      </c>
      <c r="CX23" s="4">
        <v>0</v>
      </c>
      <c r="CY23" s="4">
        <v>0</v>
      </c>
      <c r="CZ23" s="4">
        <v>1</v>
      </c>
      <c r="DA23" s="4">
        <v>0</v>
      </c>
      <c r="DB23" s="4">
        <v>0</v>
      </c>
      <c r="DC23" s="4">
        <v>0</v>
      </c>
      <c r="DD23" s="4">
        <v>1</v>
      </c>
      <c r="DE23" s="4">
        <v>1</v>
      </c>
      <c r="DF23" s="4">
        <v>0</v>
      </c>
      <c r="DG23" s="4">
        <v>0</v>
      </c>
      <c r="DH23" s="4">
        <v>0</v>
      </c>
      <c r="DI23" s="4">
        <v>1</v>
      </c>
      <c r="DJ23" s="4">
        <v>0</v>
      </c>
      <c r="DK23" s="4">
        <v>1</v>
      </c>
      <c r="DL23" s="4">
        <v>10</v>
      </c>
      <c r="DM23" s="4">
        <v>10</v>
      </c>
      <c r="DN23" s="4">
        <v>46</v>
      </c>
      <c r="DO23" s="4">
        <v>30</v>
      </c>
      <c r="DP23" s="4">
        <v>34</v>
      </c>
      <c r="DQ23" s="4">
        <v>63</v>
      </c>
      <c r="DR23" s="11">
        <v>61</v>
      </c>
      <c r="DS23" s="4">
        <v>42</v>
      </c>
      <c r="DT23" s="4">
        <v>98</v>
      </c>
      <c r="DU23" s="4">
        <f t="shared" si="91"/>
        <v>56</v>
      </c>
      <c r="DV23" s="11">
        <v>21.8</v>
      </c>
      <c r="DW23" s="4">
        <v>1854</v>
      </c>
      <c r="DX23" s="4">
        <v>94</v>
      </c>
      <c r="DY23" s="4">
        <v>75</v>
      </c>
      <c r="DZ23" s="4">
        <v>6.3</v>
      </c>
      <c r="EA23" s="4">
        <f t="shared" si="29"/>
        <v>3.4239130434782608</v>
      </c>
      <c r="EB23" s="4">
        <v>21</v>
      </c>
      <c r="EC23" s="4">
        <v>292</v>
      </c>
      <c r="ED23" s="4">
        <v>54</v>
      </c>
      <c r="EE23" s="4">
        <v>4</v>
      </c>
      <c r="EF23" s="4">
        <f t="shared" si="35"/>
        <v>2.1739130434782608</v>
      </c>
      <c r="EG23" s="45">
        <f t="shared" si="14"/>
        <v>2.9047619047619047</v>
      </c>
      <c r="EH23" s="45">
        <f t="shared" si="15"/>
        <v>1.0380952380952382</v>
      </c>
      <c r="EI23" s="4">
        <v>13</v>
      </c>
      <c r="EJ23" s="4">
        <v>74</v>
      </c>
      <c r="EK23" s="4">
        <v>42</v>
      </c>
      <c r="EL23" s="11">
        <f t="shared" si="33"/>
        <v>1.7619047619047619</v>
      </c>
      <c r="EM23" s="4">
        <v>162</v>
      </c>
      <c r="EN23" s="11">
        <v>16</v>
      </c>
      <c r="EO23" s="4">
        <v>13</v>
      </c>
      <c r="EP23" s="11">
        <f t="shared" si="92"/>
        <v>5.1034482758620694</v>
      </c>
      <c r="EQ23" s="4">
        <v>41</v>
      </c>
      <c r="ER23" s="4">
        <f t="shared" si="16"/>
        <v>22.282608695652172</v>
      </c>
      <c r="ES23" s="4">
        <v>19</v>
      </c>
      <c r="ET23" s="4">
        <v>28</v>
      </c>
      <c r="EU23" s="11">
        <v>19</v>
      </c>
      <c r="EV23" s="4">
        <v>11</v>
      </c>
      <c r="EW23" s="9">
        <v>8</v>
      </c>
      <c r="EX23" s="4">
        <v>111</v>
      </c>
      <c r="EY23" s="4">
        <v>88</v>
      </c>
      <c r="EZ23" s="4">
        <v>68</v>
      </c>
      <c r="FA23" s="4">
        <v>53</v>
      </c>
      <c r="FB23" s="4">
        <v>42</v>
      </c>
      <c r="FC23" s="4">
        <f t="shared" si="1"/>
        <v>292</v>
      </c>
      <c r="FD23" s="9">
        <f t="shared" si="17"/>
        <v>0.49172361067309883</v>
      </c>
      <c r="FE23" s="9">
        <f t="shared" si="2"/>
        <v>0.14383561643835616</v>
      </c>
      <c r="FF23" s="9">
        <f t="shared" si="18"/>
        <v>0.18400379528178162</v>
      </c>
      <c r="FG23" s="9">
        <f t="shared" si="3"/>
        <v>2.0666666666666669</v>
      </c>
      <c r="FH23" s="9">
        <f t="shared" si="4"/>
        <v>0.21266743844108527</v>
      </c>
      <c r="FI23" s="9">
        <f t="shared" si="5"/>
        <v>4.2029030573449537</v>
      </c>
      <c r="FJ23" s="11">
        <v>20.100000000000001</v>
      </c>
      <c r="FK23" s="11">
        <v>17</v>
      </c>
      <c r="FL23" s="4">
        <v>12</v>
      </c>
      <c r="FM23" s="4">
        <v>5</v>
      </c>
      <c r="FN23" s="4">
        <v>45</v>
      </c>
      <c r="FO23" s="4">
        <f t="shared" si="6"/>
        <v>24.456521739130434</v>
      </c>
      <c r="FP23" s="11">
        <v>41</v>
      </c>
      <c r="FQ23" s="11">
        <v>22</v>
      </c>
      <c r="FR23" s="4">
        <v>16</v>
      </c>
      <c r="FS23" s="4">
        <v>58</v>
      </c>
      <c r="FT23" s="4">
        <v>38</v>
      </c>
      <c r="FU23" s="11">
        <f t="shared" si="19"/>
        <v>1.5263157894736843</v>
      </c>
      <c r="FV23" s="4">
        <v>12</v>
      </c>
      <c r="FW23" s="63">
        <f t="shared" si="93"/>
        <v>4.833333333333333</v>
      </c>
      <c r="FX23" s="4">
        <v>114</v>
      </c>
      <c r="FY23" s="4">
        <v>14</v>
      </c>
      <c r="FZ23">
        <v>16</v>
      </c>
      <c r="GA23" s="11">
        <f t="shared" si="8"/>
        <v>14</v>
      </c>
      <c r="GB23" s="4">
        <f t="shared" si="20"/>
        <v>0.63636363636363635</v>
      </c>
      <c r="GC23" s="4">
        <f t="shared" si="21"/>
        <v>2.5625</v>
      </c>
      <c r="GD23" s="4">
        <f t="shared" si="22"/>
        <v>1.2562500000000001</v>
      </c>
      <c r="GE23" s="4">
        <v>12</v>
      </c>
      <c r="GF23" s="4">
        <v>6</v>
      </c>
      <c r="GG23" s="4">
        <f t="shared" si="23"/>
        <v>50</v>
      </c>
      <c r="GH23" s="4">
        <v>16</v>
      </c>
      <c r="GI23" s="4">
        <v>15</v>
      </c>
      <c r="GJ23" s="4">
        <f t="shared" si="24"/>
        <v>6.25</v>
      </c>
      <c r="GK23" s="4">
        <v>1</v>
      </c>
      <c r="GL23" s="4">
        <v>0</v>
      </c>
      <c r="GM23" s="4">
        <v>0</v>
      </c>
      <c r="GN23" s="4">
        <v>1</v>
      </c>
      <c r="GO23" s="4">
        <v>0</v>
      </c>
      <c r="GP23" s="4">
        <v>0</v>
      </c>
      <c r="GQ23" s="4">
        <v>0</v>
      </c>
      <c r="GR23" s="4">
        <v>1</v>
      </c>
      <c r="GS23" s="4">
        <v>0</v>
      </c>
      <c r="GT23" s="4">
        <v>0</v>
      </c>
      <c r="GU23" s="4">
        <v>17</v>
      </c>
      <c r="GV23" s="4">
        <v>13</v>
      </c>
      <c r="GW23">
        <f t="shared" si="94"/>
        <v>0.23529411764705882</v>
      </c>
      <c r="GX23" s="4">
        <v>1</v>
      </c>
      <c r="GY23" s="4">
        <v>0</v>
      </c>
    </row>
    <row r="24" spans="1:207" x14ac:dyDescent="0.35">
      <c r="A24" s="54">
        <v>9</v>
      </c>
      <c r="B24" s="54">
        <v>19011668</v>
      </c>
      <c r="C24" s="2">
        <v>44874</v>
      </c>
      <c r="D24" s="2">
        <v>20006</v>
      </c>
      <c r="E24" s="4">
        <v>68</v>
      </c>
      <c r="F24" s="4">
        <v>68</v>
      </c>
      <c r="G24" s="4">
        <v>68</v>
      </c>
      <c r="H24" s="4">
        <v>68</v>
      </c>
      <c r="I24" s="4">
        <v>1.86</v>
      </c>
      <c r="J24" s="4">
        <v>1</v>
      </c>
      <c r="K24" s="2">
        <v>44872</v>
      </c>
      <c r="L24" s="2">
        <v>44873</v>
      </c>
      <c r="M24" s="2">
        <v>44878</v>
      </c>
      <c r="N24" s="2">
        <v>44887</v>
      </c>
      <c r="O24" s="4">
        <v>0</v>
      </c>
      <c r="Q24" s="46">
        <f t="shared" si="10"/>
        <v>5</v>
      </c>
      <c r="R24" s="46">
        <f t="shared" si="11"/>
        <v>15</v>
      </c>
      <c r="S24" s="46"/>
      <c r="T24" s="4">
        <v>1</v>
      </c>
      <c r="U24" s="4">
        <v>1</v>
      </c>
      <c r="V24" s="4">
        <v>0</v>
      </c>
      <c r="W24" s="4">
        <v>1</v>
      </c>
      <c r="X24" s="4">
        <v>0</v>
      </c>
      <c r="Y24" s="4">
        <v>0</v>
      </c>
      <c r="Z24" s="4">
        <v>0</v>
      </c>
      <c r="AA24" s="4">
        <v>1</v>
      </c>
      <c r="AB24" s="4">
        <v>0</v>
      </c>
      <c r="AC24" s="4">
        <v>34</v>
      </c>
      <c r="AD24" s="4">
        <v>46</v>
      </c>
      <c r="AE24" s="4">
        <v>5</v>
      </c>
      <c r="AF24" s="4">
        <v>8</v>
      </c>
      <c r="AG24" s="4">
        <f t="shared" si="13"/>
        <v>3</v>
      </c>
      <c r="AH24" s="4">
        <v>79</v>
      </c>
      <c r="AI24" s="4">
        <v>7463</v>
      </c>
      <c r="AJ24" s="4">
        <v>39.72</v>
      </c>
      <c r="AK24" s="4">
        <v>3.22</v>
      </c>
      <c r="AL24" s="4">
        <v>0</v>
      </c>
      <c r="AM24" s="4">
        <v>0</v>
      </c>
      <c r="AN24" s="4">
        <v>0</v>
      </c>
      <c r="AO24" s="4">
        <v>120</v>
      </c>
      <c r="AP24" s="4">
        <v>597</v>
      </c>
      <c r="AQ24" s="4">
        <v>0</v>
      </c>
      <c r="AR24" s="4">
        <v>7.9</v>
      </c>
      <c r="AS24" s="4">
        <v>1.05</v>
      </c>
      <c r="AT24" s="4">
        <v>31.9</v>
      </c>
      <c r="AU24" s="29">
        <v>4.07</v>
      </c>
      <c r="AV24" s="4">
        <v>0.76</v>
      </c>
      <c r="AW24" s="4">
        <v>998</v>
      </c>
      <c r="AX24" s="4">
        <v>266</v>
      </c>
      <c r="AY24" s="4">
        <v>1</v>
      </c>
      <c r="AZ24" s="4">
        <v>1</v>
      </c>
      <c r="BA24" s="4">
        <v>3.5</v>
      </c>
      <c r="BB24" s="4">
        <v>83</v>
      </c>
      <c r="BC24" s="4">
        <v>140</v>
      </c>
      <c r="BD24" s="4">
        <v>5.9</v>
      </c>
      <c r="BE24" s="4">
        <v>2.2000000000000002</v>
      </c>
      <c r="BF24" s="4">
        <v>5.0999999999999996</v>
      </c>
      <c r="BG24" s="4">
        <v>8.3000000000000007</v>
      </c>
      <c r="BH24" s="4">
        <v>5.9</v>
      </c>
      <c r="BI24" s="4">
        <v>3.3</v>
      </c>
      <c r="BJ24" s="4">
        <v>151</v>
      </c>
      <c r="BK24" s="4">
        <v>30</v>
      </c>
      <c r="BL24" s="4">
        <v>10</v>
      </c>
      <c r="BM24" s="4">
        <v>0.3</v>
      </c>
      <c r="BN24" s="4">
        <v>78</v>
      </c>
      <c r="BO24" s="4">
        <v>339</v>
      </c>
      <c r="BP24" s="4">
        <v>0</v>
      </c>
      <c r="BQ24" s="4">
        <v>0</v>
      </c>
      <c r="BR24" s="4">
        <v>249</v>
      </c>
      <c r="BS24">
        <v>125</v>
      </c>
      <c r="BT24">
        <v>54</v>
      </c>
      <c r="BU24">
        <v>78</v>
      </c>
      <c r="BV24">
        <v>94</v>
      </c>
      <c r="BW24">
        <v>1</v>
      </c>
      <c r="BX24">
        <v>-650</v>
      </c>
      <c r="BY24">
        <v>950</v>
      </c>
      <c r="BZ24">
        <v>1</v>
      </c>
      <c r="CA24">
        <v>77.900000000000006</v>
      </c>
      <c r="CB24">
        <v>0.7</v>
      </c>
      <c r="CC24" s="4">
        <v>5.5</v>
      </c>
      <c r="CD24" s="4">
        <v>55</v>
      </c>
      <c r="CE24" s="4">
        <v>38.4</v>
      </c>
      <c r="CF24" s="4">
        <v>21</v>
      </c>
      <c r="CG24" s="4">
        <v>16</v>
      </c>
      <c r="CH24" s="4">
        <v>1150</v>
      </c>
      <c r="CI24" s="4">
        <f t="shared" si="28"/>
        <v>1120</v>
      </c>
      <c r="CJ24" s="4">
        <v>7.32</v>
      </c>
      <c r="CK24" s="4">
        <v>42.4</v>
      </c>
      <c r="CL24" s="4">
        <v>87.2</v>
      </c>
      <c r="CM24" s="4">
        <v>21.1</v>
      </c>
      <c r="CN24" s="4">
        <v>0.24</v>
      </c>
      <c r="CO24" s="4">
        <v>0</v>
      </c>
      <c r="CP24" s="4">
        <v>0</v>
      </c>
      <c r="CQ24" s="4">
        <v>31</v>
      </c>
      <c r="CR24" s="4">
        <v>4826</v>
      </c>
      <c r="CS24" s="4">
        <v>0</v>
      </c>
      <c r="CT24" s="4">
        <v>3</v>
      </c>
      <c r="CU24" s="4"/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8</v>
      </c>
      <c r="DM24" s="4">
        <v>10</v>
      </c>
      <c r="DN24" s="4">
        <v>41</v>
      </c>
      <c r="DO24" s="4">
        <v>22</v>
      </c>
      <c r="DP24" s="4">
        <v>46</v>
      </c>
      <c r="DQ24" s="4">
        <v>78</v>
      </c>
      <c r="DR24" s="11">
        <v>61</v>
      </c>
      <c r="DS24" s="4">
        <v>42</v>
      </c>
      <c r="DT24" s="4">
        <v>110</v>
      </c>
      <c r="DU24" s="4">
        <f t="shared" si="91"/>
        <v>68</v>
      </c>
      <c r="DV24" s="11">
        <v>17.2</v>
      </c>
      <c r="DW24" s="4">
        <v>1289</v>
      </c>
      <c r="DX24" s="4">
        <v>89</v>
      </c>
      <c r="DY24" s="4">
        <v>91</v>
      </c>
      <c r="DZ24" s="4">
        <v>6.1</v>
      </c>
      <c r="EA24" s="4">
        <f t="shared" si="29"/>
        <v>3.279569892473118</v>
      </c>
      <c r="EB24" s="4">
        <v>24.1</v>
      </c>
      <c r="EC24" s="4">
        <v>278</v>
      </c>
      <c r="ED24" s="4">
        <v>67</v>
      </c>
      <c r="EE24" s="4">
        <v>5.1100000000000003</v>
      </c>
      <c r="EF24" s="4">
        <f t="shared" si="35"/>
        <v>2.7473118279569895</v>
      </c>
      <c r="EG24" s="45">
        <f t="shared" si="14"/>
        <v>2.5311203319502074</v>
      </c>
      <c r="EH24" s="45">
        <f t="shared" si="15"/>
        <v>0.71369294605809119</v>
      </c>
      <c r="EI24" s="4">
        <v>11</v>
      </c>
      <c r="EJ24" s="4">
        <v>118</v>
      </c>
      <c r="EK24" s="4">
        <v>127</v>
      </c>
      <c r="EL24" s="11">
        <f t="shared" si="33"/>
        <v>0.92913385826771655</v>
      </c>
      <c r="EM24" s="4">
        <v>290</v>
      </c>
      <c r="EN24" s="11">
        <v>7</v>
      </c>
      <c r="EO24" s="4">
        <v>10</v>
      </c>
      <c r="EP24" s="11">
        <f t="shared" si="92"/>
        <v>13.882352941176471</v>
      </c>
      <c r="EQ24" s="4">
        <v>47</v>
      </c>
      <c r="ER24" s="4">
        <f t="shared" si="16"/>
        <v>25.268817204301072</v>
      </c>
      <c r="ES24" s="4">
        <v>20</v>
      </c>
      <c r="ET24" s="4">
        <v>44</v>
      </c>
      <c r="EU24" s="11">
        <v>22</v>
      </c>
      <c r="EV24" s="4">
        <v>15</v>
      </c>
      <c r="EW24" s="9">
        <v>7</v>
      </c>
      <c r="EX24" s="4">
        <v>57</v>
      </c>
      <c r="EY24" s="4">
        <v>75</v>
      </c>
      <c r="EZ24" s="4">
        <v>29</v>
      </c>
      <c r="FA24" s="4">
        <v>46</v>
      </c>
      <c r="FB24" s="4">
        <v>31</v>
      </c>
      <c r="FC24" s="4">
        <f t="shared" si="1"/>
        <v>278</v>
      </c>
      <c r="FD24" s="9">
        <f t="shared" si="17"/>
        <v>0.41691969590227568</v>
      </c>
      <c r="FE24" s="9">
        <f t="shared" si="2"/>
        <v>0.11151079136690648</v>
      </c>
      <c r="FF24" s="9">
        <f t="shared" si="18"/>
        <v>0.14027513916460879</v>
      </c>
      <c r="FG24" s="9">
        <f t="shared" si="3"/>
        <v>1.6791044776119404</v>
      </c>
      <c r="FH24" s="9">
        <f t="shared" si="4"/>
        <v>0.14123697666977353</v>
      </c>
      <c r="FI24" s="9">
        <f t="shared" si="5"/>
        <v>4.0274050233537437</v>
      </c>
      <c r="FJ24" s="11">
        <v>19.2</v>
      </c>
      <c r="FK24" s="11">
        <v>32</v>
      </c>
      <c r="FL24" s="4">
        <v>30</v>
      </c>
      <c r="FM24" s="4">
        <v>2</v>
      </c>
      <c r="FN24" s="4">
        <v>30</v>
      </c>
      <c r="FO24" s="4">
        <f t="shared" si="6"/>
        <v>16.129032258064516</v>
      </c>
      <c r="FP24" s="11">
        <v>46</v>
      </c>
      <c r="FQ24" s="11">
        <v>22</v>
      </c>
      <c r="FR24" s="4">
        <v>18</v>
      </c>
      <c r="FS24" s="4">
        <v>65</v>
      </c>
      <c r="FT24" s="4">
        <v>58</v>
      </c>
      <c r="FU24" s="11">
        <f t="shared" si="19"/>
        <v>1.1206896551724137</v>
      </c>
      <c r="FV24" s="4">
        <v>14</v>
      </c>
      <c r="FW24" s="11">
        <f t="shared" si="93"/>
        <v>4.6428571428571432</v>
      </c>
      <c r="FX24" s="4">
        <v>79</v>
      </c>
      <c r="FY24" s="4">
        <v>19.600000000000001</v>
      </c>
      <c r="FZ24">
        <v>17.5</v>
      </c>
      <c r="GA24" s="11">
        <f t="shared" si="8"/>
        <v>20.6</v>
      </c>
      <c r="GB24" s="4">
        <f t="shared" si="20"/>
        <v>0.9363636363636364</v>
      </c>
      <c r="GC24" s="4">
        <f t="shared" si="21"/>
        <v>2.6285714285714286</v>
      </c>
      <c r="GD24" s="4">
        <f t="shared" si="22"/>
        <v>1.0971428571428572</v>
      </c>
      <c r="GE24" s="4">
        <v>19</v>
      </c>
      <c r="GF24" s="4">
        <v>9</v>
      </c>
      <c r="GG24" s="4">
        <f t="shared" si="23"/>
        <v>52.631578947368418</v>
      </c>
      <c r="GH24" s="4">
        <v>20</v>
      </c>
      <c r="GI24" s="4">
        <v>13</v>
      </c>
      <c r="GJ24" s="4">
        <f t="shared" si="24"/>
        <v>35</v>
      </c>
      <c r="GK24" s="4">
        <v>1</v>
      </c>
      <c r="GL24" s="4">
        <v>0</v>
      </c>
      <c r="GM24" s="4">
        <v>0</v>
      </c>
      <c r="GN24" s="4">
        <v>0</v>
      </c>
      <c r="GO24" s="4">
        <v>1</v>
      </c>
      <c r="GP24" s="4">
        <v>0</v>
      </c>
      <c r="GQ24" s="4">
        <v>0</v>
      </c>
      <c r="GR24" s="4">
        <v>1</v>
      </c>
      <c r="GS24" s="4">
        <v>0</v>
      </c>
      <c r="GT24" s="4">
        <v>0</v>
      </c>
      <c r="GU24" s="4">
        <v>22</v>
      </c>
      <c r="GV24" s="4">
        <v>15</v>
      </c>
      <c r="GW24">
        <f t="shared" si="94"/>
        <v>0.31818181818181818</v>
      </c>
      <c r="GX24" s="4">
        <v>1</v>
      </c>
      <c r="GY24" s="4">
        <v>0</v>
      </c>
    </row>
    <row r="25" spans="1:207" x14ac:dyDescent="0.35">
      <c r="A25" s="54">
        <v>9</v>
      </c>
      <c r="B25" s="54">
        <v>19011668</v>
      </c>
      <c r="C25" s="2">
        <v>44880</v>
      </c>
      <c r="D25" s="2">
        <v>20006</v>
      </c>
      <c r="E25" s="4">
        <v>68</v>
      </c>
      <c r="F25" s="4">
        <v>68</v>
      </c>
      <c r="G25" s="4">
        <v>68</v>
      </c>
      <c r="H25" s="4">
        <v>68</v>
      </c>
      <c r="I25" s="4">
        <v>1.86</v>
      </c>
      <c r="J25" s="4">
        <v>7</v>
      </c>
      <c r="K25" s="2">
        <v>44872</v>
      </c>
      <c r="L25" s="2">
        <v>44873</v>
      </c>
      <c r="M25" s="2">
        <v>44878</v>
      </c>
      <c r="N25" s="2">
        <v>44887</v>
      </c>
      <c r="O25" s="4">
        <v>0</v>
      </c>
      <c r="Q25" s="46">
        <f t="shared" si="10"/>
        <v>5</v>
      </c>
      <c r="R25" s="46">
        <f t="shared" si="11"/>
        <v>15</v>
      </c>
      <c r="S25" s="46"/>
      <c r="T25" s="4">
        <v>1</v>
      </c>
      <c r="U25" s="4">
        <v>1</v>
      </c>
      <c r="V25" s="4">
        <v>0</v>
      </c>
      <c r="W25" s="4">
        <v>1</v>
      </c>
      <c r="X25" s="4">
        <v>0</v>
      </c>
      <c r="Y25" s="4">
        <v>0</v>
      </c>
      <c r="Z25" s="4">
        <v>0</v>
      </c>
      <c r="AA25" s="4">
        <v>1</v>
      </c>
      <c r="AB25" s="4">
        <v>0</v>
      </c>
      <c r="AC25" s="4">
        <v>34</v>
      </c>
      <c r="AD25" s="4">
        <v>46</v>
      </c>
      <c r="AE25" s="4">
        <v>5</v>
      </c>
      <c r="AF25" s="4">
        <v>8</v>
      </c>
      <c r="AG25" s="4">
        <f t="shared" si="13"/>
        <v>3</v>
      </c>
      <c r="AH25" s="4">
        <v>105</v>
      </c>
      <c r="AI25" s="4">
        <v>7760</v>
      </c>
      <c r="AJ25" s="4">
        <v>1.7</v>
      </c>
      <c r="AK25" s="4">
        <v>0.44</v>
      </c>
      <c r="AL25" s="4">
        <v>0</v>
      </c>
      <c r="AM25" s="4">
        <v>0</v>
      </c>
      <c r="AN25" s="4">
        <v>0</v>
      </c>
      <c r="AO25" s="4">
        <v>120</v>
      </c>
      <c r="AP25" s="4">
        <v>275</v>
      </c>
      <c r="AQ25" s="4">
        <v>0</v>
      </c>
      <c r="AR25" s="4">
        <v>9.5</v>
      </c>
      <c r="AS25" s="4">
        <v>1.1000000000000001</v>
      </c>
      <c r="AT25" s="4">
        <v>26.7</v>
      </c>
      <c r="AU25" s="29">
        <v>3.23</v>
      </c>
      <c r="AV25" s="4">
        <v>0.96</v>
      </c>
      <c r="AW25" s="4">
        <v>511</v>
      </c>
      <c r="AX25" s="4">
        <v>386</v>
      </c>
      <c r="AY25" s="4">
        <v>1</v>
      </c>
      <c r="AZ25" s="4">
        <v>1</v>
      </c>
      <c r="BA25" s="4">
        <v>3.7</v>
      </c>
      <c r="BB25" s="4">
        <v>254</v>
      </c>
      <c r="BC25" s="4">
        <v>129</v>
      </c>
      <c r="BD25" s="4">
        <v>3.9</v>
      </c>
      <c r="BE25" s="4">
        <v>1.9</v>
      </c>
      <c r="BF25" s="4">
        <v>6.6</v>
      </c>
      <c r="BG25" s="4">
        <v>6.8</v>
      </c>
      <c r="BH25" s="4">
        <v>5.7</v>
      </c>
      <c r="BI25" s="4">
        <v>3.2</v>
      </c>
      <c r="BJ25" s="4">
        <v>41</v>
      </c>
      <c r="BK25" s="4">
        <v>18</v>
      </c>
      <c r="BL25" s="4">
        <v>20</v>
      </c>
      <c r="BM25" s="4">
        <v>0.2</v>
      </c>
      <c r="BN25" s="4">
        <v>64</v>
      </c>
      <c r="BO25" s="4">
        <v>302</v>
      </c>
      <c r="BP25" s="4">
        <v>0</v>
      </c>
      <c r="BQ25" s="4">
        <v>0</v>
      </c>
      <c r="BR25" s="4">
        <v>378</v>
      </c>
      <c r="BS25">
        <v>127</v>
      </c>
      <c r="BT25">
        <v>66</v>
      </c>
      <c r="BU25">
        <v>87</v>
      </c>
      <c r="BV25">
        <v>77</v>
      </c>
      <c r="BX25">
        <v>530</v>
      </c>
      <c r="BY25">
        <v>2200</v>
      </c>
      <c r="BZ25">
        <v>1.4</v>
      </c>
      <c r="CJ25" s="4">
        <v>7.36</v>
      </c>
      <c r="CK25" s="4">
        <v>31.2</v>
      </c>
      <c r="CL25" s="4">
        <v>70</v>
      </c>
      <c r="CM25" s="4">
        <v>17.399999999999999</v>
      </c>
      <c r="CN25" s="4">
        <v>0</v>
      </c>
      <c r="CO25" s="4">
        <v>0</v>
      </c>
      <c r="CP25" s="4">
        <v>0</v>
      </c>
      <c r="CQ25" s="4">
        <v>17</v>
      </c>
      <c r="CR25" s="4">
        <v>1151</v>
      </c>
      <c r="CS25" s="4">
        <v>0</v>
      </c>
      <c r="CT25" s="4">
        <v>3</v>
      </c>
      <c r="CU25" s="4"/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9</v>
      </c>
      <c r="DM25" s="4">
        <v>10</v>
      </c>
      <c r="DN25" s="4">
        <v>40</v>
      </c>
      <c r="DO25" s="4">
        <v>20</v>
      </c>
      <c r="DP25" s="4">
        <v>45</v>
      </c>
      <c r="DQ25" s="4">
        <v>75</v>
      </c>
      <c r="DR25" s="11">
        <v>60</v>
      </c>
      <c r="DS25" s="4">
        <v>41</v>
      </c>
      <c r="DT25" s="4">
        <v>98</v>
      </c>
      <c r="DU25" s="4">
        <f t="shared" ref="DU25:DU33" si="95">(DT25-DS25)</f>
        <v>57</v>
      </c>
      <c r="DV25" s="11">
        <v>17.899999999999999</v>
      </c>
      <c r="DW25" s="4">
        <v>1435</v>
      </c>
      <c r="DX25" s="4">
        <v>92</v>
      </c>
      <c r="DY25" s="4">
        <v>89</v>
      </c>
      <c r="DZ25" s="4">
        <v>5.07</v>
      </c>
      <c r="EA25" s="4">
        <f t="shared" si="29"/>
        <v>2.725806451612903</v>
      </c>
      <c r="EB25" s="4">
        <v>22.3</v>
      </c>
      <c r="EC25" s="4">
        <v>281</v>
      </c>
      <c r="ED25" s="4">
        <v>59</v>
      </c>
      <c r="EE25" s="4">
        <v>5.25</v>
      </c>
      <c r="EF25" s="4">
        <f t="shared" si="35"/>
        <v>2.82258064516129</v>
      </c>
      <c r="EG25" s="45">
        <f t="shared" si="14"/>
        <v>2.6905829596412554</v>
      </c>
      <c r="EH25" s="45">
        <f t="shared" si="15"/>
        <v>0.80269058295964113</v>
      </c>
      <c r="EI25" s="4">
        <v>10</v>
      </c>
      <c r="EJ25" s="4">
        <v>71</v>
      </c>
      <c r="EK25" s="4">
        <v>101</v>
      </c>
      <c r="EL25" s="11">
        <f t="shared" si="33"/>
        <v>0.70297029702970293</v>
      </c>
      <c r="EM25" s="4">
        <v>309</v>
      </c>
      <c r="EN25" s="11">
        <v>10</v>
      </c>
      <c r="EO25" s="4">
        <v>6</v>
      </c>
      <c r="EP25" s="11">
        <f t="shared" si="92"/>
        <v>8.875</v>
      </c>
      <c r="EQ25" s="4">
        <v>45</v>
      </c>
      <c r="ER25" s="4">
        <f t="shared" si="16"/>
        <v>24.193548387096772</v>
      </c>
      <c r="ES25" s="4">
        <v>19</v>
      </c>
      <c r="ET25" s="4">
        <v>41</v>
      </c>
      <c r="EU25" s="11">
        <v>20</v>
      </c>
      <c r="EV25" s="4">
        <v>12</v>
      </c>
      <c r="EW25" s="9">
        <v>5</v>
      </c>
      <c r="EX25" s="4">
        <v>93</v>
      </c>
      <c r="EY25" s="4">
        <v>89</v>
      </c>
      <c r="EZ25" s="4">
        <v>45</v>
      </c>
      <c r="FA25" s="4">
        <v>55</v>
      </c>
      <c r="FB25" s="4">
        <v>76</v>
      </c>
      <c r="FC25" s="4">
        <f t="shared" si="1"/>
        <v>281</v>
      </c>
      <c r="FD25" s="9">
        <f t="shared" si="17"/>
        <v>1.0535388660856073</v>
      </c>
      <c r="FE25" s="9">
        <f t="shared" si="2"/>
        <v>0.27046263345195731</v>
      </c>
      <c r="FF25" s="9">
        <f t="shared" si="18"/>
        <v>0.38202709515137384</v>
      </c>
      <c r="FG25" s="9">
        <f t="shared" si="3"/>
        <v>1.9372881355932203</v>
      </c>
      <c r="FH25" s="9">
        <f t="shared" si="4"/>
        <v>0.2962411193572882</v>
      </c>
      <c r="FI25" s="9">
        <f t="shared" si="5"/>
        <v>1.8388387917677469</v>
      </c>
      <c r="FJ25" s="11">
        <v>17.8</v>
      </c>
      <c r="FK25" s="11">
        <v>24</v>
      </c>
      <c r="FL25" s="4">
        <v>14</v>
      </c>
      <c r="FM25" s="4">
        <v>6</v>
      </c>
      <c r="FN25" s="4">
        <v>31</v>
      </c>
      <c r="FO25" s="4">
        <f t="shared" si="6"/>
        <v>16.666666666666664</v>
      </c>
      <c r="FP25" s="11">
        <v>42</v>
      </c>
      <c r="FQ25" s="11">
        <v>21</v>
      </c>
      <c r="FR25" s="4">
        <v>13</v>
      </c>
      <c r="FS25" s="4">
        <v>62</v>
      </c>
      <c r="FT25" s="4">
        <v>58</v>
      </c>
      <c r="FU25" s="11">
        <f t="shared" si="19"/>
        <v>1.0689655172413792</v>
      </c>
      <c r="FV25" s="4">
        <v>12</v>
      </c>
      <c r="FW25" s="11">
        <f t="shared" si="93"/>
        <v>5.166666666666667</v>
      </c>
      <c r="FX25" s="4">
        <v>96</v>
      </c>
      <c r="FY25" s="4">
        <v>18.600000000000001</v>
      </c>
      <c r="FZ25">
        <v>14.1</v>
      </c>
      <c r="GA25" s="11">
        <f t="shared" si="8"/>
        <v>18.600000000000001</v>
      </c>
      <c r="GB25" s="4">
        <f t="shared" si="20"/>
        <v>0.88571428571428579</v>
      </c>
      <c r="GC25" s="4">
        <f t="shared" si="21"/>
        <v>2.978723404255319</v>
      </c>
      <c r="GD25" s="4">
        <f t="shared" si="22"/>
        <v>1.2624113475177305</v>
      </c>
      <c r="GE25" s="4">
        <v>18</v>
      </c>
      <c r="GF25" s="4">
        <v>15</v>
      </c>
      <c r="GG25" s="4">
        <f t="shared" si="23"/>
        <v>16.666666666666664</v>
      </c>
      <c r="GH25" s="4">
        <v>18</v>
      </c>
      <c r="GI25" s="4">
        <v>10</v>
      </c>
      <c r="GJ25" s="4">
        <f t="shared" si="24"/>
        <v>44.444444444444443</v>
      </c>
      <c r="GK25" s="4">
        <v>1</v>
      </c>
      <c r="GL25" s="4">
        <v>0</v>
      </c>
      <c r="GM25" s="4">
        <v>0</v>
      </c>
      <c r="GN25" s="4">
        <v>0</v>
      </c>
      <c r="GO25" s="4">
        <v>1</v>
      </c>
      <c r="GP25" s="4">
        <v>0</v>
      </c>
      <c r="GQ25" s="4">
        <v>0</v>
      </c>
      <c r="GR25" s="4">
        <v>1</v>
      </c>
      <c r="GS25" s="4">
        <v>0</v>
      </c>
      <c r="GT25" s="4">
        <v>0</v>
      </c>
      <c r="GU25" s="4">
        <v>18</v>
      </c>
      <c r="GV25" s="4">
        <v>10</v>
      </c>
      <c r="GW25">
        <f t="shared" si="94"/>
        <v>0.44444444444444442</v>
      </c>
      <c r="GX25" s="4">
        <v>1</v>
      </c>
      <c r="GY25" s="4">
        <v>0</v>
      </c>
    </row>
    <row r="26" spans="1:207" x14ac:dyDescent="0.35">
      <c r="A26" s="54">
        <v>9</v>
      </c>
      <c r="B26" s="54">
        <v>19011668</v>
      </c>
      <c r="C26" s="2">
        <v>44901</v>
      </c>
      <c r="D26" s="2">
        <v>20006</v>
      </c>
      <c r="E26" s="4">
        <v>68</v>
      </c>
      <c r="F26" s="4">
        <v>68</v>
      </c>
      <c r="G26" s="4">
        <v>68</v>
      </c>
      <c r="H26" s="4">
        <v>68</v>
      </c>
      <c r="I26" s="4">
        <v>1.86</v>
      </c>
      <c r="J26" s="4">
        <v>28</v>
      </c>
      <c r="K26" s="2">
        <v>44872</v>
      </c>
      <c r="L26" s="2">
        <v>44873</v>
      </c>
      <c r="M26" s="2">
        <v>44878</v>
      </c>
      <c r="N26" s="2">
        <v>44887</v>
      </c>
      <c r="O26" s="4">
        <v>0</v>
      </c>
      <c r="Q26" s="46">
        <f t="shared" si="10"/>
        <v>5</v>
      </c>
      <c r="R26" s="46">
        <f t="shared" si="11"/>
        <v>15</v>
      </c>
      <c r="S26" s="46"/>
      <c r="T26" s="4">
        <v>1</v>
      </c>
      <c r="U26" s="4">
        <v>1</v>
      </c>
      <c r="V26" s="4">
        <v>0</v>
      </c>
      <c r="W26" s="4">
        <v>1</v>
      </c>
      <c r="X26" s="4">
        <v>0</v>
      </c>
      <c r="Y26" s="4">
        <v>0</v>
      </c>
      <c r="Z26" s="4">
        <v>0</v>
      </c>
      <c r="AA26" s="4">
        <v>1</v>
      </c>
      <c r="AB26" s="4">
        <v>0</v>
      </c>
      <c r="AC26" s="4">
        <v>34</v>
      </c>
      <c r="AD26" s="4">
        <v>46</v>
      </c>
      <c r="AE26" s="4">
        <v>5</v>
      </c>
      <c r="AF26" s="4">
        <v>8</v>
      </c>
      <c r="AG26" s="4">
        <f t="shared" si="13"/>
        <v>3</v>
      </c>
      <c r="AH26" s="4">
        <v>488</v>
      </c>
      <c r="AI26" s="4">
        <v>4650</v>
      </c>
      <c r="AJ26" s="4">
        <v>0.21</v>
      </c>
      <c r="AK26" s="4">
        <v>0.45</v>
      </c>
      <c r="AL26" s="4">
        <v>0</v>
      </c>
      <c r="AM26" s="4">
        <v>0</v>
      </c>
      <c r="AN26" s="4">
        <v>0</v>
      </c>
      <c r="AO26" s="4">
        <v>81</v>
      </c>
      <c r="AP26" s="4">
        <v>658</v>
      </c>
      <c r="AQ26" s="4">
        <v>0</v>
      </c>
      <c r="AR26" s="4">
        <v>9.3000000000000007</v>
      </c>
      <c r="AS26" s="4">
        <v>0.97</v>
      </c>
      <c r="AT26" s="4">
        <v>22.6</v>
      </c>
      <c r="AU26" s="29">
        <v>6.66</v>
      </c>
      <c r="AV26" s="4">
        <v>3.21</v>
      </c>
      <c r="AW26" s="4">
        <v>504</v>
      </c>
      <c r="AX26" s="4">
        <v>88</v>
      </c>
      <c r="AY26" s="4">
        <v>1</v>
      </c>
      <c r="AZ26" s="4">
        <v>1</v>
      </c>
      <c r="BA26" s="4">
        <v>2</v>
      </c>
      <c r="BB26" s="4">
        <v>115</v>
      </c>
      <c r="BC26" s="4">
        <v>143</v>
      </c>
      <c r="BD26" s="4">
        <v>4</v>
      </c>
      <c r="BE26" s="4">
        <v>2</v>
      </c>
      <c r="BF26" s="4">
        <v>2.1</v>
      </c>
      <c r="BG26" s="4">
        <v>6.6</v>
      </c>
      <c r="BH26" s="4">
        <v>6.2</v>
      </c>
      <c r="BI26" s="4">
        <v>4.2</v>
      </c>
      <c r="BJ26" s="4">
        <v>137</v>
      </c>
      <c r="BK26" s="4">
        <v>18</v>
      </c>
      <c r="BL26" s="4">
        <v>41</v>
      </c>
      <c r="BM26" s="4">
        <v>0.6</v>
      </c>
      <c r="BN26" s="4">
        <v>64</v>
      </c>
      <c r="BO26" s="4">
        <v>357</v>
      </c>
      <c r="BP26" s="4">
        <v>0</v>
      </c>
      <c r="BQ26" s="4">
        <v>0</v>
      </c>
      <c r="BS26">
        <v>101</v>
      </c>
      <c r="BT26">
        <v>37</v>
      </c>
      <c r="BU26">
        <v>56</v>
      </c>
      <c r="BV26">
        <v>77</v>
      </c>
      <c r="CN26" s="4">
        <v>0</v>
      </c>
      <c r="CO26" s="4">
        <v>0</v>
      </c>
      <c r="CP26" s="4">
        <v>0</v>
      </c>
      <c r="CQ26" s="4">
        <v>59</v>
      </c>
      <c r="CR26" s="4">
        <v>427</v>
      </c>
      <c r="CS26" s="4">
        <v>1</v>
      </c>
      <c r="CT26" s="4">
        <v>3</v>
      </c>
      <c r="CU26" s="4"/>
      <c r="CV26" s="4">
        <v>1</v>
      </c>
      <c r="CW26" s="4">
        <v>1</v>
      </c>
      <c r="CX26" s="4">
        <v>1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9</v>
      </c>
      <c r="DM26" s="4">
        <v>10</v>
      </c>
      <c r="DN26" s="4">
        <v>42</v>
      </c>
      <c r="DO26" s="4">
        <v>24</v>
      </c>
      <c r="DP26" s="4">
        <v>41</v>
      </c>
      <c r="DQ26" s="4">
        <v>68</v>
      </c>
      <c r="DR26" s="11">
        <v>48</v>
      </c>
      <c r="DS26" s="4">
        <v>43</v>
      </c>
      <c r="DT26" s="4">
        <v>82</v>
      </c>
      <c r="DU26" s="4">
        <f t="shared" si="95"/>
        <v>39</v>
      </c>
      <c r="DV26" s="11">
        <v>16</v>
      </c>
      <c r="DW26" s="4">
        <v>1670</v>
      </c>
      <c r="DX26" s="4">
        <v>94</v>
      </c>
      <c r="DY26" s="4">
        <v>70</v>
      </c>
      <c r="DZ26" s="4">
        <v>2.9</v>
      </c>
      <c r="EA26" s="4">
        <f t="shared" si="29"/>
        <v>1.5591397849462365</v>
      </c>
      <c r="EB26" s="4">
        <v>22.6</v>
      </c>
      <c r="EC26" s="4">
        <v>365</v>
      </c>
      <c r="ED26" s="4">
        <v>55</v>
      </c>
      <c r="EE26" s="4">
        <v>3.73</v>
      </c>
      <c r="EF26" s="4">
        <f t="shared" si="35"/>
        <v>2.0053763440860215</v>
      </c>
      <c r="EG26" s="45">
        <f t="shared" si="14"/>
        <v>2.1238938053097343</v>
      </c>
      <c r="EH26" s="45">
        <f t="shared" si="15"/>
        <v>0.70796460176991149</v>
      </c>
      <c r="EI26" s="4">
        <v>8</v>
      </c>
      <c r="EJ26" s="4">
        <v>65</v>
      </c>
      <c r="EK26" s="4">
        <v>110</v>
      </c>
      <c r="EL26" s="11">
        <f t="shared" si="33"/>
        <v>0.59090909090909094</v>
      </c>
      <c r="EM26" s="4">
        <v>224</v>
      </c>
      <c r="EN26" s="11">
        <v>10</v>
      </c>
      <c r="EO26" s="4">
        <v>8</v>
      </c>
      <c r="EP26" s="11">
        <f t="shared" si="92"/>
        <v>7.2222222222222223</v>
      </c>
      <c r="EQ26" s="4">
        <v>44</v>
      </c>
      <c r="ER26" s="4">
        <f t="shared" si="16"/>
        <v>23.655913978494624</v>
      </c>
      <c r="ES26" s="4">
        <v>18</v>
      </c>
      <c r="ET26" s="4">
        <v>35</v>
      </c>
      <c r="EU26" s="11">
        <v>25</v>
      </c>
      <c r="EV26" s="4">
        <v>15</v>
      </c>
      <c r="EW26" s="9">
        <v>13</v>
      </c>
      <c r="EX26" s="4">
        <v>76</v>
      </c>
      <c r="EY26" s="4">
        <v>55</v>
      </c>
      <c r="EZ26" s="4">
        <v>52</v>
      </c>
      <c r="FA26" s="4">
        <v>52</v>
      </c>
      <c r="FB26" s="4">
        <v>82</v>
      </c>
      <c r="FC26" s="4">
        <f t="shared" si="1"/>
        <v>365</v>
      </c>
      <c r="FD26" s="9">
        <f t="shared" si="17"/>
        <v>1.3318038183741914</v>
      </c>
      <c r="FE26" s="9">
        <f t="shared" si="2"/>
        <v>0.22465753424657534</v>
      </c>
      <c r="FF26" s="9">
        <f t="shared" si="18"/>
        <v>0.31774923613806877</v>
      </c>
      <c r="FG26" s="9">
        <f t="shared" si="3"/>
        <v>1.6527272727272728</v>
      </c>
      <c r="FH26" s="9">
        <f t="shared" si="4"/>
        <v>0.23248026255169946</v>
      </c>
      <c r="FI26" s="9">
        <f t="shared" si="5"/>
        <v>1.2409690150497172</v>
      </c>
      <c r="FJ26" s="11">
        <v>17.399999999999999</v>
      </c>
      <c r="FK26" s="11">
        <v>22</v>
      </c>
      <c r="FL26" s="4">
        <v>12</v>
      </c>
      <c r="FM26" s="4">
        <v>5</v>
      </c>
      <c r="FN26" s="4">
        <v>30</v>
      </c>
      <c r="FO26" s="4">
        <f t="shared" si="6"/>
        <v>16.129032258064516</v>
      </c>
      <c r="FP26" s="11">
        <v>41</v>
      </c>
      <c r="FQ26" s="11">
        <v>22</v>
      </c>
      <c r="FR26" s="4">
        <v>10</v>
      </c>
      <c r="FS26" s="4">
        <v>53</v>
      </c>
      <c r="FT26" s="4">
        <v>66</v>
      </c>
      <c r="FU26" s="11">
        <f t="shared" si="19"/>
        <v>0.80303030303030298</v>
      </c>
      <c r="FV26" s="4">
        <v>10</v>
      </c>
      <c r="FW26" s="11">
        <f t="shared" si="93"/>
        <v>5.3</v>
      </c>
      <c r="FX26" s="4">
        <v>103</v>
      </c>
      <c r="FY26" s="4">
        <v>13.2</v>
      </c>
      <c r="FZ26">
        <v>12.7</v>
      </c>
      <c r="GA26" s="11">
        <f t="shared" si="8"/>
        <v>13.2</v>
      </c>
      <c r="GB26" s="4">
        <f t="shared" si="20"/>
        <v>0.6</v>
      </c>
      <c r="GC26" s="4">
        <f t="shared" si="21"/>
        <v>3.2283464566929134</v>
      </c>
      <c r="GD26" s="4">
        <f t="shared" si="22"/>
        <v>1.3700787401574803</v>
      </c>
      <c r="GE26" s="4">
        <v>11</v>
      </c>
      <c r="GF26" s="4">
        <v>3</v>
      </c>
      <c r="GG26" s="4">
        <f t="shared" si="23"/>
        <v>72.727272727272734</v>
      </c>
      <c r="GH26" s="4">
        <v>18</v>
      </c>
      <c r="GI26" s="4">
        <v>14</v>
      </c>
      <c r="GJ26" s="4">
        <f t="shared" si="24"/>
        <v>22.222222222222221</v>
      </c>
      <c r="GK26" s="4">
        <v>1</v>
      </c>
      <c r="GL26" s="4">
        <v>0</v>
      </c>
      <c r="GM26" s="4">
        <v>0</v>
      </c>
      <c r="GN26" s="4">
        <v>1</v>
      </c>
      <c r="GO26" s="4">
        <v>0</v>
      </c>
      <c r="GP26" s="4">
        <v>0</v>
      </c>
      <c r="GQ26" s="4">
        <v>0</v>
      </c>
      <c r="GR26" s="4">
        <v>1</v>
      </c>
      <c r="GS26" s="4">
        <v>0</v>
      </c>
      <c r="GT26" s="4">
        <v>0</v>
      </c>
      <c r="GU26" s="4">
        <v>17</v>
      </c>
      <c r="GV26" s="4">
        <v>12</v>
      </c>
      <c r="GW26">
        <f t="shared" si="94"/>
        <v>0.29411764705882354</v>
      </c>
      <c r="GX26" s="4">
        <v>1</v>
      </c>
      <c r="GY26" s="4">
        <v>0</v>
      </c>
    </row>
    <row r="27" spans="1:207" x14ac:dyDescent="0.35">
      <c r="A27" s="54">
        <v>9</v>
      </c>
      <c r="B27" s="54">
        <v>19011668</v>
      </c>
      <c r="C27" s="2">
        <v>45054</v>
      </c>
      <c r="D27" s="2">
        <v>20006</v>
      </c>
      <c r="E27" s="4">
        <v>68</v>
      </c>
      <c r="F27" s="4">
        <v>68</v>
      </c>
      <c r="G27" s="4">
        <v>68</v>
      </c>
      <c r="H27" s="4">
        <v>68</v>
      </c>
      <c r="I27" s="4">
        <v>1.86</v>
      </c>
      <c r="J27" s="4">
        <v>180</v>
      </c>
      <c r="K27" s="2">
        <v>44872</v>
      </c>
      <c r="L27" s="2">
        <v>44873</v>
      </c>
      <c r="M27" s="2">
        <v>44878</v>
      </c>
      <c r="N27" s="2">
        <v>44887</v>
      </c>
      <c r="O27" s="4">
        <v>0</v>
      </c>
      <c r="Q27" s="46">
        <f t="shared" si="10"/>
        <v>5</v>
      </c>
      <c r="R27" s="46">
        <f t="shared" si="11"/>
        <v>15</v>
      </c>
      <c r="S27" s="46"/>
      <c r="T27" s="4">
        <v>1</v>
      </c>
      <c r="U27" s="4">
        <v>1</v>
      </c>
      <c r="V27" s="4">
        <v>0</v>
      </c>
      <c r="W27" s="4">
        <v>1</v>
      </c>
      <c r="X27" s="4">
        <v>0</v>
      </c>
      <c r="Y27" s="4">
        <v>0</v>
      </c>
      <c r="Z27" s="4">
        <v>0</v>
      </c>
      <c r="AA27" s="4">
        <v>1</v>
      </c>
      <c r="AB27" s="4">
        <v>0</v>
      </c>
      <c r="AC27" s="4">
        <v>34</v>
      </c>
      <c r="AD27" s="4">
        <v>46</v>
      </c>
      <c r="AE27" s="4">
        <v>5</v>
      </c>
      <c r="AF27" s="4">
        <v>8</v>
      </c>
      <c r="AG27" s="4">
        <f t="shared" si="13"/>
        <v>3</v>
      </c>
      <c r="AH27" s="4">
        <v>194</v>
      </c>
      <c r="AI27" s="4">
        <v>3132</v>
      </c>
      <c r="AJ27" s="4">
        <v>0.06</v>
      </c>
      <c r="AK27" s="4">
        <v>0.09</v>
      </c>
      <c r="AL27" s="4">
        <v>0</v>
      </c>
      <c r="AM27" s="4">
        <v>0</v>
      </c>
      <c r="AN27" s="4">
        <v>0</v>
      </c>
      <c r="AO27" s="4">
        <v>67</v>
      </c>
      <c r="AP27" s="4">
        <v>251</v>
      </c>
      <c r="AQ27" s="4">
        <v>0</v>
      </c>
      <c r="AR27" s="4">
        <v>10.3</v>
      </c>
      <c r="AS27" s="4">
        <v>0.97</v>
      </c>
      <c r="AT27" s="4">
        <v>23.2</v>
      </c>
      <c r="AU27" s="29">
        <v>6.26</v>
      </c>
      <c r="AV27" s="4">
        <v>0.66</v>
      </c>
      <c r="AW27" s="4">
        <v>577</v>
      </c>
      <c r="AX27" s="4">
        <v>147</v>
      </c>
      <c r="AY27" s="4">
        <v>1</v>
      </c>
      <c r="AZ27" s="4">
        <v>1</v>
      </c>
      <c r="BA27" s="4">
        <v>2.8</v>
      </c>
      <c r="BB27" s="4">
        <v>137</v>
      </c>
      <c r="BC27" s="4">
        <v>140</v>
      </c>
      <c r="BD27" s="4">
        <v>5.2</v>
      </c>
      <c r="BE27" s="4">
        <v>2.7</v>
      </c>
      <c r="BF27" s="4">
        <v>4.5</v>
      </c>
      <c r="BG27" s="4">
        <v>8.9</v>
      </c>
      <c r="BH27" s="4">
        <v>6.1</v>
      </c>
      <c r="BI27" s="4">
        <v>4.4000000000000004</v>
      </c>
      <c r="BJ27" s="4">
        <v>60</v>
      </c>
      <c r="BK27" s="4">
        <v>12</v>
      </c>
      <c r="BL27" s="4">
        <v>9</v>
      </c>
      <c r="BM27" s="4">
        <v>0.4</v>
      </c>
      <c r="BN27" s="4">
        <v>68</v>
      </c>
      <c r="BO27" s="4">
        <v>190</v>
      </c>
      <c r="BP27" s="4">
        <v>0</v>
      </c>
      <c r="BQ27" s="4">
        <v>0</v>
      </c>
      <c r="BS27">
        <v>111</v>
      </c>
      <c r="BT27">
        <v>62</v>
      </c>
      <c r="BU27">
        <v>81</v>
      </c>
      <c r="BV27">
        <v>72</v>
      </c>
      <c r="CN27" s="4">
        <v>0</v>
      </c>
      <c r="CO27" s="4">
        <v>0</v>
      </c>
      <c r="CP27" s="4">
        <v>0</v>
      </c>
      <c r="CQ27" s="4">
        <v>22</v>
      </c>
      <c r="CR27" s="4">
        <v>180</v>
      </c>
      <c r="CS27" s="4">
        <v>1</v>
      </c>
      <c r="CT27" s="4">
        <v>3</v>
      </c>
      <c r="CU27" s="4"/>
      <c r="CV27" s="4">
        <v>1</v>
      </c>
      <c r="CW27" s="4">
        <v>1</v>
      </c>
      <c r="CX27" s="4">
        <v>1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9</v>
      </c>
      <c r="DM27" s="4">
        <v>10</v>
      </c>
      <c r="DN27" s="4">
        <v>21</v>
      </c>
      <c r="DO27" s="4">
        <v>23</v>
      </c>
      <c r="DP27" s="4">
        <v>41</v>
      </c>
      <c r="DQ27" s="4">
        <v>68</v>
      </c>
      <c r="DR27" s="11">
        <v>48</v>
      </c>
      <c r="DS27" s="4">
        <v>44</v>
      </c>
      <c r="DT27" s="4">
        <v>84</v>
      </c>
      <c r="DU27" s="4">
        <f t="shared" si="95"/>
        <v>40</v>
      </c>
      <c r="DV27" s="11">
        <v>16.100000000000001</v>
      </c>
      <c r="DW27" s="4">
        <v>1560</v>
      </c>
      <c r="DX27" s="4">
        <v>93</v>
      </c>
      <c r="DY27" s="4">
        <v>70</v>
      </c>
      <c r="DZ27" s="4">
        <v>2.8</v>
      </c>
      <c r="EA27" s="4">
        <f t="shared" si="29"/>
        <v>1.5053763440860213</v>
      </c>
      <c r="EB27" s="4">
        <v>22.1</v>
      </c>
      <c r="EC27" s="4">
        <v>315</v>
      </c>
      <c r="ED27" s="4">
        <v>56</v>
      </c>
      <c r="EE27" s="4">
        <v>3.91</v>
      </c>
      <c r="EF27" s="4">
        <f t="shared" si="35"/>
        <v>2.1021505376344085</v>
      </c>
      <c r="EG27" s="45">
        <f t="shared" si="14"/>
        <v>2.1719457013574659</v>
      </c>
      <c r="EH27" s="45">
        <f t="shared" si="15"/>
        <v>0.72850678733031671</v>
      </c>
      <c r="EI27" s="4">
        <v>9</v>
      </c>
      <c r="EJ27" s="4">
        <v>68</v>
      </c>
      <c r="EK27" s="4">
        <v>106</v>
      </c>
      <c r="EL27" s="11">
        <f t="shared" si="33"/>
        <v>0.64150943396226412</v>
      </c>
      <c r="EM27" s="4">
        <v>256</v>
      </c>
      <c r="EN27" s="11">
        <v>10</v>
      </c>
      <c r="EO27" s="4">
        <v>8</v>
      </c>
      <c r="EP27" s="11">
        <f t="shared" si="92"/>
        <v>7.5555555555555554</v>
      </c>
      <c r="EQ27" s="4">
        <v>43</v>
      </c>
      <c r="ER27" s="4">
        <f t="shared" si="16"/>
        <v>23.118279569892472</v>
      </c>
      <c r="ES27" s="4">
        <v>18</v>
      </c>
      <c r="ET27" s="4">
        <v>34</v>
      </c>
      <c r="EU27" s="11">
        <v>24</v>
      </c>
      <c r="EV27" s="4">
        <v>14</v>
      </c>
      <c r="EW27" s="9">
        <v>12</v>
      </c>
      <c r="EX27" s="4">
        <v>78</v>
      </c>
      <c r="EY27" s="4">
        <v>56</v>
      </c>
      <c r="EZ27" s="4">
        <v>54</v>
      </c>
      <c r="FA27" s="4">
        <v>58</v>
      </c>
      <c r="FB27" s="4">
        <v>81</v>
      </c>
      <c r="FC27" s="4">
        <f t="shared" si="1"/>
        <v>315</v>
      </c>
      <c r="FD27" s="9">
        <f t="shared" si="17"/>
        <v>1.0639128960907114</v>
      </c>
      <c r="FE27" s="9">
        <f t="shared" si="2"/>
        <v>0.25714285714285712</v>
      </c>
      <c r="FF27" s="9">
        <f t="shared" si="18"/>
        <v>0.36472143163876053</v>
      </c>
      <c r="FG27" s="9">
        <f t="shared" si="3"/>
        <v>1.7839285714285715</v>
      </c>
      <c r="FH27" s="9">
        <f t="shared" si="4"/>
        <v>0.31991964540206974</v>
      </c>
      <c r="FI27" s="9">
        <f t="shared" si="5"/>
        <v>1.6767618646070721</v>
      </c>
      <c r="FJ27" s="11">
        <v>17.3</v>
      </c>
      <c r="FK27" s="11">
        <v>21</v>
      </c>
      <c r="FL27" s="4">
        <v>11</v>
      </c>
      <c r="FM27" s="4">
        <v>5</v>
      </c>
      <c r="FN27" s="4">
        <v>31</v>
      </c>
      <c r="FO27" s="4">
        <f t="shared" si="6"/>
        <v>16.666666666666664</v>
      </c>
      <c r="FP27" s="11">
        <v>40</v>
      </c>
      <c r="FQ27" s="11">
        <v>20</v>
      </c>
      <c r="FR27" s="4">
        <v>10</v>
      </c>
      <c r="FS27" s="4">
        <v>58</v>
      </c>
      <c r="FT27" s="4">
        <v>62</v>
      </c>
      <c r="FU27" s="11">
        <f t="shared" si="19"/>
        <v>0.93548387096774188</v>
      </c>
      <c r="FV27" s="4">
        <v>10</v>
      </c>
      <c r="FW27" s="11">
        <f t="shared" si="93"/>
        <v>5.8</v>
      </c>
      <c r="FX27" s="4">
        <v>112</v>
      </c>
      <c r="FY27" s="4">
        <v>14</v>
      </c>
      <c r="FZ27">
        <v>15.7</v>
      </c>
      <c r="GA27" s="11">
        <f t="shared" si="8"/>
        <v>14</v>
      </c>
      <c r="GB27" s="4">
        <f t="shared" si="20"/>
        <v>0.7</v>
      </c>
      <c r="GC27" s="4">
        <f t="shared" si="21"/>
        <v>2.547770700636943</v>
      </c>
      <c r="GD27" s="4">
        <f t="shared" si="22"/>
        <v>1.1019108280254779</v>
      </c>
      <c r="GE27" s="4">
        <v>12</v>
      </c>
      <c r="GF27" s="4">
        <v>6</v>
      </c>
      <c r="GG27" s="4">
        <f t="shared" si="23"/>
        <v>50</v>
      </c>
      <c r="GH27" s="4">
        <v>16</v>
      </c>
      <c r="GI27" s="4">
        <v>12</v>
      </c>
      <c r="GJ27" s="4">
        <f t="shared" si="24"/>
        <v>25</v>
      </c>
      <c r="GK27" s="4">
        <v>1</v>
      </c>
      <c r="GL27" s="4">
        <v>0</v>
      </c>
      <c r="GM27" s="4">
        <v>0</v>
      </c>
      <c r="GN27" s="4">
        <v>1</v>
      </c>
      <c r="GO27" s="4">
        <v>0</v>
      </c>
      <c r="GP27" s="4">
        <v>0</v>
      </c>
      <c r="GQ27" s="4">
        <v>0</v>
      </c>
      <c r="GR27" s="4">
        <v>1</v>
      </c>
      <c r="GS27" s="4">
        <v>0</v>
      </c>
      <c r="GT27" s="4">
        <v>0</v>
      </c>
      <c r="GU27" s="4">
        <v>18</v>
      </c>
      <c r="GV27" s="4">
        <v>11</v>
      </c>
      <c r="GW27">
        <f t="shared" si="94"/>
        <v>0.3888888888888889</v>
      </c>
      <c r="GX27" s="4">
        <v>1</v>
      </c>
      <c r="GY27" s="4">
        <v>0</v>
      </c>
    </row>
    <row r="28" spans="1:207" x14ac:dyDescent="0.35">
      <c r="A28" s="54">
        <v>10</v>
      </c>
      <c r="B28" s="54">
        <v>22019706</v>
      </c>
      <c r="C28" s="2">
        <v>44882</v>
      </c>
      <c r="D28" s="2">
        <v>23359</v>
      </c>
      <c r="E28" s="4">
        <v>58</v>
      </c>
      <c r="F28" s="4" t="s">
        <v>178</v>
      </c>
      <c r="G28" s="4">
        <v>80</v>
      </c>
      <c r="H28" s="4">
        <v>170</v>
      </c>
      <c r="I28" s="4">
        <v>1.94</v>
      </c>
      <c r="J28" s="4">
        <v>1</v>
      </c>
      <c r="K28" s="2">
        <v>44879</v>
      </c>
      <c r="L28" s="2">
        <v>44880</v>
      </c>
      <c r="M28" s="2">
        <v>44892</v>
      </c>
      <c r="N28" s="2">
        <v>44897</v>
      </c>
      <c r="O28" s="4">
        <v>1</v>
      </c>
      <c r="P28" s="2">
        <v>44982</v>
      </c>
      <c r="Q28" s="46">
        <f t="shared" si="10"/>
        <v>12</v>
      </c>
      <c r="R28" s="46">
        <f t="shared" si="11"/>
        <v>18</v>
      </c>
      <c r="S28" s="46">
        <f t="shared" si="12"/>
        <v>102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31</v>
      </c>
      <c r="AD28" s="4">
        <v>48</v>
      </c>
      <c r="AE28" s="4">
        <v>10</v>
      </c>
      <c r="AF28" s="4">
        <v>12</v>
      </c>
      <c r="AG28" s="4">
        <f t="shared" si="13"/>
        <v>2</v>
      </c>
      <c r="AH28" s="4">
        <v>680</v>
      </c>
      <c r="AI28" s="4">
        <v>8469</v>
      </c>
      <c r="AJ28" s="4">
        <v>11.23</v>
      </c>
      <c r="AK28" s="4">
        <v>29.3</v>
      </c>
      <c r="AL28" s="4">
        <v>0</v>
      </c>
      <c r="AM28" s="4">
        <v>0</v>
      </c>
      <c r="AN28" s="4">
        <v>0</v>
      </c>
      <c r="AO28" s="4">
        <v>2</v>
      </c>
      <c r="AP28" s="4">
        <v>57410</v>
      </c>
      <c r="AQ28" s="4">
        <v>0</v>
      </c>
      <c r="AR28" s="4">
        <v>6.7</v>
      </c>
      <c r="AS28" s="4">
        <v>1.65</v>
      </c>
      <c r="AT28" s="4">
        <v>28.4</v>
      </c>
      <c r="AU28" s="29">
        <v>4.42</v>
      </c>
      <c r="AV28" s="4">
        <v>12.29</v>
      </c>
      <c r="AW28" s="4">
        <v>309</v>
      </c>
      <c r="AX28" s="4">
        <v>83</v>
      </c>
      <c r="AY28" s="4">
        <v>1</v>
      </c>
      <c r="AZ28" s="4">
        <v>1</v>
      </c>
      <c r="BA28" s="4">
        <v>2.2999999999999998</v>
      </c>
      <c r="BB28" s="4">
        <v>48</v>
      </c>
      <c r="BC28" s="4">
        <v>134</v>
      </c>
      <c r="BD28" s="4">
        <v>5.0999999999999996</v>
      </c>
      <c r="BE28" s="4">
        <v>1.9</v>
      </c>
      <c r="BF28" s="4">
        <v>3.9</v>
      </c>
      <c r="BG28" s="4">
        <v>8.9</v>
      </c>
      <c r="BH28" s="4">
        <v>4.2</v>
      </c>
      <c r="BI28" s="4">
        <v>2.7</v>
      </c>
      <c r="BJ28" s="4">
        <v>548</v>
      </c>
      <c r="BK28" s="4">
        <v>1848</v>
      </c>
      <c r="BL28" s="4">
        <v>2109</v>
      </c>
      <c r="BM28" s="4">
        <v>2</v>
      </c>
      <c r="BN28" s="4">
        <v>156</v>
      </c>
      <c r="BO28" s="4">
        <v>776</v>
      </c>
      <c r="BP28" s="4">
        <v>1</v>
      </c>
      <c r="BQ28" s="4">
        <v>4</v>
      </c>
      <c r="BR28" s="4">
        <v>276</v>
      </c>
      <c r="BS28">
        <v>112</v>
      </c>
      <c r="BT28">
        <v>68</v>
      </c>
      <c r="BU28">
        <v>86</v>
      </c>
      <c r="BV28">
        <v>102</v>
      </c>
      <c r="BW28">
        <v>13</v>
      </c>
      <c r="BX28">
        <v>1540</v>
      </c>
      <c r="BY28">
        <v>0</v>
      </c>
      <c r="BZ28">
        <v>3.4</v>
      </c>
      <c r="CA28">
        <v>62.7</v>
      </c>
      <c r="CB28">
        <v>4.9000000000000004</v>
      </c>
      <c r="CC28" s="4">
        <v>5.8</v>
      </c>
      <c r="CD28" s="4">
        <v>67</v>
      </c>
      <c r="CE28" s="4">
        <v>52</v>
      </c>
      <c r="CF28" s="4">
        <v>17</v>
      </c>
      <c r="CG28" s="4">
        <v>5</v>
      </c>
      <c r="CH28" s="4">
        <v>2329</v>
      </c>
      <c r="CI28" s="4">
        <f t="shared" si="28"/>
        <v>1006.8965517241379</v>
      </c>
      <c r="CJ28" s="4">
        <v>7.46</v>
      </c>
      <c r="CK28" s="4">
        <v>36.200000000000003</v>
      </c>
      <c r="CL28" s="4">
        <v>69.3</v>
      </c>
      <c r="CM28" s="4">
        <v>25.3</v>
      </c>
      <c r="CN28" s="4">
        <v>0.13</v>
      </c>
      <c r="CO28" s="4">
        <v>0</v>
      </c>
      <c r="CP28" s="4">
        <v>0</v>
      </c>
      <c r="CQ28" s="4">
        <v>103</v>
      </c>
      <c r="CR28" s="4">
        <v>701</v>
      </c>
      <c r="CS28" s="4">
        <v>1</v>
      </c>
      <c r="CT28" s="4">
        <v>2</v>
      </c>
      <c r="CU28" s="4">
        <v>7</v>
      </c>
      <c r="CV28" s="4">
        <v>1</v>
      </c>
      <c r="CW28" s="4">
        <v>1</v>
      </c>
      <c r="CX28" s="4">
        <v>1</v>
      </c>
      <c r="CY28" s="4">
        <v>1</v>
      </c>
      <c r="CZ28" s="4">
        <v>0</v>
      </c>
      <c r="DA28" s="4"/>
      <c r="DB28" s="4">
        <v>0</v>
      </c>
      <c r="DC28" s="4">
        <v>0</v>
      </c>
      <c r="DD28" s="4">
        <v>0</v>
      </c>
      <c r="DE28" s="4">
        <v>1</v>
      </c>
      <c r="DF28" s="4">
        <v>1</v>
      </c>
      <c r="DG28" s="4">
        <v>0</v>
      </c>
      <c r="DH28" s="4">
        <v>1</v>
      </c>
      <c r="DI28" s="4">
        <v>0</v>
      </c>
      <c r="DJ28" s="4">
        <v>0</v>
      </c>
      <c r="DK28" s="4">
        <v>0</v>
      </c>
      <c r="DL28" s="4">
        <v>8</v>
      </c>
      <c r="DM28" s="4">
        <v>8</v>
      </c>
      <c r="DN28" s="4">
        <v>58</v>
      </c>
      <c r="DO28" s="4">
        <v>42</v>
      </c>
      <c r="DP28" s="4">
        <v>29</v>
      </c>
      <c r="DQ28" s="4">
        <v>54</v>
      </c>
      <c r="DR28" s="11">
        <v>32</v>
      </c>
      <c r="DS28" s="4">
        <v>60</v>
      </c>
      <c r="DT28" s="4">
        <v>87</v>
      </c>
      <c r="DU28" s="4">
        <f t="shared" si="95"/>
        <v>27</v>
      </c>
      <c r="DV28" s="11" t="s">
        <v>182</v>
      </c>
      <c r="DW28" s="4">
        <v>954</v>
      </c>
      <c r="DX28" s="4">
        <v>91</v>
      </c>
      <c r="DY28" s="4">
        <v>97</v>
      </c>
      <c r="DZ28" s="4">
        <v>2.8</v>
      </c>
      <c r="EA28" s="4">
        <f t="shared" si="29"/>
        <v>1.4432989690721649</v>
      </c>
      <c r="EB28" s="4">
        <v>12.6</v>
      </c>
      <c r="EC28" s="4">
        <v>239</v>
      </c>
      <c r="ED28" s="4">
        <v>42</v>
      </c>
      <c r="EE28" s="4">
        <v>3.99</v>
      </c>
      <c r="EF28" s="4">
        <f t="shared" si="35"/>
        <v>2.0567010309278353</v>
      </c>
      <c r="EG28" s="45">
        <f t="shared" si="14"/>
        <v>2.5396825396825395</v>
      </c>
      <c r="EH28" s="45"/>
      <c r="EI28" s="4">
        <v>9</v>
      </c>
      <c r="EJ28" s="4">
        <v>72</v>
      </c>
      <c r="EK28" s="4">
        <v>61</v>
      </c>
      <c r="EL28" s="11">
        <f t="shared" si="33"/>
        <v>1.180327868852459</v>
      </c>
      <c r="EM28" s="4">
        <v>126</v>
      </c>
      <c r="EN28" s="11">
        <v>11</v>
      </c>
      <c r="EO28" s="4">
        <v>10</v>
      </c>
      <c r="EP28" s="11">
        <f t="shared" si="92"/>
        <v>6.8571428571428568</v>
      </c>
      <c r="EQ28" s="4">
        <v>30</v>
      </c>
      <c r="ER28" s="4">
        <f t="shared" si="16"/>
        <v>15.463917525773196</v>
      </c>
      <c r="ES28" s="4">
        <v>16</v>
      </c>
      <c r="ET28" s="4">
        <v>19</v>
      </c>
      <c r="EU28" s="11">
        <v>20</v>
      </c>
      <c r="EV28" s="4">
        <v>12</v>
      </c>
      <c r="EW28" s="9">
        <v>8</v>
      </c>
      <c r="EX28" s="4">
        <v>80</v>
      </c>
      <c r="EY28" s="4">
        <v>83</v>
      </c>
      <c r="EZ28" s="4">
        <v>45</v>
      </c>
      <c r="FA28" s="4">
        <v>69</v>
      </c>
      <c r="FB28" s="4">
        <v>83</v>
      </c>
      <c r="FC28" s="4">
        <f t="shared" si="1"/>
        <v>239</v>
      </c>
      <c r="FD28" s="9">
        <f t="shared" si="17"/>
        <v>1.5736154050015572</v>
      </c>
      <c r="FE28" s="9">
        <f t="shared" si="2"/>
        <v>0.34728033472803349</v>
      </c>
      <c r="FF28" s="9">
        <f t="shared" si="18"/>
        <v>0.46214782197941501</v>
      </c>
      <c r="FG28" s="9">
        <f t="shared" si="3"/>
        <v>2.4</v>
      </c>
      <c r="FH28" s="9">
        <f t="shared" si="4"/>
        <v>0.41248041403368441</v>
      </c>
      <c r="FI28" s="9">
        <f t="shared" si="5"/>
        <v>1.5251502955371901</v>
      </c>
      <c r="FJ28" s="11">
        <v>11.7</v>
      </c>
      <c r="FK28" s="11">
        <v>24</v>
      </c>
      <c r="FL28" s="4">
        <v>10</v>
      </c>
      <c r="FM28" s="4">
        <v>14</v>
      </c>
      <c r="FN28" s="4">
        <v>48</v>
      </c>
      <c r="FO28" s="4">
        <f t="shared" si="6"/>
        <v>24.742268041237114</v>
      </c>
      <c r="FP28" s="11">
        <v>37</v>
      </c>
      <c r="FQ28" s="11">
        <v>21</v>
      </c>
      <c r="FR28" s="4">
        <v>11</v>
      </c>
      <c r="FS28" s="4">
        <v>52</v>
      </c>
      <c r="FT28" s="4">
        <v>69</v>
      </c>
      <c r="FU28" s="11">
        <f t="shared" si="19"/>
        <v>0.75362318840579712</v>
      </c>
      <c r="FV28" s="4">
        <v>9</v>
      </c>
      <c r="FW28" s="11">
        <f t="shared" si="93"/>
        <v>5.7777777777777777</v>
      </c>
      <c r="FX28" s="4">
        <v>107</v>
      </c>
      <c r="FY28" s="4">
        <v>29.9</v>
      </c>
      <c r="FZ28">
        <v>13.3</v>
      </c>
      <c r="GA28" s="11">
        <f t="shared" si="8"/>
        <v>42.9</v>
      </c>
      <c r="GB28" s="4">
        <f t="shared" si="20"/>
        <v>2.0428571428571427</v>
      </c>
      <c r="GC28" s="4">
        <f t="shared" si="21"/>
        <v>2.7819548872180451</v>
      </c>
      <c r="GD28" s="4">
        <f t="shared" si="22"/>
        <v>0.87969924812030065</v>
      </c>
      <c r="GE28" s="4">
        <v>16</v>
      </c>
      <c r="GF28" s="4">
        <v>15</v>
      </c>
      <c r="GG28" s="4">
        <f t="shared" si="23"/>
        <v>6.25</v>
      </c>
      <c r="GH28" s="4">
        <v>17</v>
      </c>
      <c r="GI28" s="4">
        <v>11</v>
      </c>
      <c r="GJ28" s="4">
        <f t="shared" si="24"/>
        <v>35.294117647058826</v>
      </c>
      <c r="GK28">
        <v>1</v>
      </c>
      <c r="GL28">
        <v>0</v>
      </c>
      <c r="GM28">
        <v>0</v>
      </c>
      <c r="GN28">
        <v>0</v>
      </c>
      <c r="GO28">
        <v>1</v>
      </c>
      <c r="GP28">
        <v>0</v>
      </c>
      <c r="GQ28">
        <v>0</v>
      </c>
      <c r="GR28">
        <v>1</v>
      </c>
      <c r="GS28">
        <v>0</v>
      </c>
      <c r="GT28">
        <v>0</v>
      </c>
      <c r="GU28">
        <v>16</v>
      </c>
      <c r="GV28">
        <v>9</v>
      </c>
      <c r="GW28">
        <f t="shared" si="94"/>
        <v>0.4375</v>
      </c>
      <c r="GX28">
        <v>1</v>
      </c>
      <c r="GY28">
        <v>0</v>
      </c>
    </row>
    <row r="29" spans="1:207" x14ac:dyDescent="0.35">
      <c r="A29" s="54">
        <v>10</v>
      </c>
      <c r="B29" s="54">
        <v>22019706</v>
      </c>
      <c r="C29" s="2">
        <v>44889</v>
      </c>
      <c r="D29" s="2">
        <v>23359</v>
      </c>
      <c r="E29" s="4">
        <v>58</v>
      </c>
      <c r="F29" s="4" t="s">
        <v>178</v>
      </c>
      <c r="G29" s="4">
        <v>80</v>
      </c>
      <c r="H29" s="4">
        <v>170</v>
      </c>
      <c r="I29" s="4">
        <v>1.94</v>
      </c>
      <c r="J29" s="4">
        <v>7</v>
      </c>
      <c r="K29" s="2">
        <v>44879</v>
      </c>
      <c r="L29" s="2">
        <v>44880</v>
      </c>
      <c r="M29" s="2">
        <v>44892</v>
      </c>
      <c r="N29" s="2">
        <v>44897</v>
      </c>
      <c r="O29" s="4">
        <v>1</v>
      </c>
      <c r="P29" s="2">
        <v>44982</v>
      </c>
      <c r="Q29" s="46">
        <f t="shared" si="10"/>
        <v>12</v>
      </c>
      <c r="R29" s="46">
        <f t="shared" si="11"/>
        <v>18</v>
      </c>
      <c r="S29" s="46">
        <f t="shared" si="12"/>
        <v>102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31</v>
      </c>
      <c r="AD29" s="4">
        <v>48</v>
      </c>
      <c r="AE29" s="4">
        <v>10</v>
      </c>
      <c r="AF29" s="4">
        <v>12</v>
      </c>
      <c r="AG29" s="4">
        <f t="shared" si="13"/>
        <v>2</v>
      </c>
      <c r="AH29" s="4">
        <v>999</v>
      </c>
      <c r="AI29" s="4">
        <v>16981</v>
      </c>
      <c r="AJ29" s="4">
        <v>10.28</v>
      </c>
      <c r="AK29" s="4">
        <v>1.61</v>
      </c>
      <c r="AL29" s="4">
        <v>0</v>
      </c>
      <c r="AM29" s="4">
        <v>0</v>
      </c>
      <c r="AN29" s="4">
        <v>0</v>
      </c>
      <c r="AO29" s="4">
        <v>111</v>
      </c>
      <c r="AP29" s="4">
        <v>1616</v>
      </c>
      <c r="AQ29" s="4">
        <v>0</v>
      </c>
      <c r="AR29" s="4">
        <v>8.8000000000000007</v>
      </c>
      <c r="AS29" s="4">
        <v>1.33</v>
      </c>
      <c r="AT29" s="4">
        <v>30.7</v>
      </c>
      <c r="AU29" s="29">
        <v>4.03</v>
      </c>
      <c r="AV29" s="4">
        <v>2.52</v>
      </c>
      <c r="AW29" s="4">
        <v>603</v>
      </c>
      <c r="AX29" s="4">
        <v>235</v>
      </c>
      <c r="AY29" s="4">
        <v>1</v>
      </c>
      <c r="AZ29" s="4">
        <v>1</v>
      </c>
      <c r="BA29" s="4">
        <v>1.4</v>
      </c>
      <c r="BB29" s="4">
        <v>121</v>
      </c>
      <c r="BC29" s="4">
        <v>146</v>
      </c>
      <c r="BD29" s="4">
        <v>3.4</v>
      </c>
      <c r="BE29" s="4">
        <v>2.2999999999999998</v>
      </c>
      <c r="BF29" s="4">
        <v>1.8</v>
      </c>
      <c r="BG29" s="4">
        <v>7.2</v>
      </c>
      <c r="BH29" s="4">
        <v>5</v>
      </c>
      <c r="BI29" s="4">
        <v>2.1</v>
      </c>
      <c r="BJ29" s="4">
        <v>27</v>
      </c>
      <c r="BK29" s="4">
        <v>37</v>
      </c>
      <c r="BL29" s="4">
        <v>141</v>
      </c>
      <c r="BM29" s="4">
        <v>1.3</v>
      </c>
      <c r="BN29" s="4">
        <v>156</v>
      </c>
      <c r="BO29" s="4">
        <v>245</v>
      </c>
      <c r="BP29" s="4">
        <v>1</v>
      </c>
      <c r="BQ29" s="4">
        <v>4</v>
      </c>
      <c r="BR29" s="4">
        <v>447</v>
      </c>
      <c r="BS29">
        <v>162</v>
      </c>
      <c r="BT29">
        <v>73</v>
      </c>
      <c r="BU29">
        <v>103</v>
      </c>
      <c r="BV29">
        <v>98</v>
      </c>
      <c r="BX29">
        <v>145</v>
      </c>
      <c r="BY29">
        <v>2050</v>
      </c>
      <c r="BZ29">
        <v>1.7</v>
      </c>
      <c r="CJ29" s="4" t="s">
        <v>183</v>
      </c>
      <c r="CK29" s="4">
        <v>33</v>
      </c>
      <c r="CL29" s="4">
        <v>94</v>
      </c>
      <c r="CM29" s="4">
        <v>22</v>
      </c>
      <c r="CN29" s="4">
        <v>0</v>
      </c>
      <c r="CO29" s="4">
        <v>0</v>
      </c>
      <c r="CP29" s="4">
        <v>0</v>
      </c>
      <c r="CQ29" s="4">
        <v>23</v>
      </c>
      <c r="CR29" s="4">
        <v>524</v>
      </c>
      <c r="CS29" s="4">
        <v>1</v>
      </c>
      <c r="CT29" s="4">
        <v>2</v>
      </c>
      <c r="CU29" s="4"/>
      <c r="CV29" s="4">
        <v>1</v>
      </c>
      <c r="CW29" s="4">
        <v>1</v>
      </c>
      <c r="CX29" s="4">
        <v>1</v>
      </c>
      <c r="CY29" s="4">
        <v>0</v>
      </c>
      <c r="CZ29" s="4">
        <v>1</v>
      </c>
      <c r="DA29" s="4">
        <v>0</v>
      </c>
      <c r="DB29" s="4">
        <v>0</v>
      </c>
      <c r="DC29" s="4">
        <v>0</v>
      </c>
      <c r="DD29" s="4">
        <v>1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8</v>
      </c>
      <c r="DM29" s="4">
        <v>8</v>
      </c>
      <c r="DN29" s="4">
        <v>54</v>
      </c>
      <c r="DO29" s="4">
        <v>38</v>
      </c>
      <c r="DP29" s="4">
        <v>34</v>
      </c>
      <c r="DQ29" s="4">
        <v>63</v>
      </c>
      <c r="DR29" s="11">
        <v>47</v>
      </c>
      <c r="DS29" s="4">
        <v>34</v>
      </c>
      <c r="DT29" s="4">
        <v>66</v>
      </c>
      <c r="DU29" s="4">
        <f t="shared" si="95"/>
        <v>32</v>
      </c>
      <c r="DV29" s="11">
        <v>15.4</v>
      </c>
      <c r="DW29" s="4">
        <v>1277</v>
      </c>
      <c r="DX29" s="4">
        <v>83</v>
      </c>
      <c r="DY29" s="4">
        <v>91</v>
      </c>
      <c r="DZ29" s="4">
        <v>2.8</v>
      </c>
      <c r="EA29" s="4">
        <f t="shared" si="29"/>
        <v>1.4432989690721649</v>
      </c>
      <c r="EB29" s="4">
        <v>12.6</v>
      </c>
      <c r="EC29" s="4">
        <v>261</v>
      </c>
      <c r="ED29" s="4">
        <v>52</v>
      </c>
      <c r="EE29" s="4">
        <v>4.74</v>
      </c>
      <c r="EF29" s="4">
        <f t="shared" si="35"/>
        <v>2.4432989690721651</v>
      </c>
      <c r="EG29" s="45">
        <f t="shared" si="14"/>
        <v>3.7301587301587302</v>
      </c>
      <c r="EH29" s="45">
        <f t="shared" si="15"/>
        <v>1.2222222222222223</v>
      </c>
      <c r="EI29" s="4">
        <v>10</v>
      </c>
      <c r="EJ29" s="4">
        <v>62</v>
      </c>
      <c r="EK29" s="4">
        <v>54</v>
      </c>
      <c r="EL29" s="11">
        <f t="shared" si="33"/>
        <v>1.1481481481481481</v>
      </c>
      <c r="EM29" s="4">
        <v>256</v>
      </c>
      <c r="EN29" s="11">
        <v>10</v>
      </c>
      <c r="EO29" s="4">
        <v>9</v>
      </c>
      <c r="EP29" s="11">
        <f t="shared" si="92"/>
        <v>6.5263157894736841</v>
      </c>
      <c r="EQ29" s="4">
        <v>20</v>
      </c>
      <c r="ER29" s="4">
        <f t="shared" si="16"/>
        <v>10.309278350515465</v>
      </c>
      <c r="ES29" s="4">
        <v>9</v>
      </c>
      <c r="ET29" s="4">
        <v>18</v>
      </c>
      <c r="EU29" s="11">
        <v>18</v>
      </c>
      <c r="EV29" s="4">
        <v>10</v>
      </c>
      <c r="EW29" s="9">
        <v>8</v>
      </c>
      <c r="EX29" s="4">
        <v>73</v>
      </c>
      <c r="EY29" s="4">
        <v>83</v>
      </c>
      <c r="EZ29" s="4">
        <v>35</v>
      </c>
      <c r="FA29" s="4">
        <v>42</v>
      </c>
      <c r="FB29" s="4">
        <v>69</v>
      </c>
      <c r="FC29" s="4">
        <f t="shared" si="1"/>
        <v>261</v>
      </c>
      <c r="FD29" s="9">
        <f t="shared" si="17"/>
        <v>1.3873358715835755</v>
      </c>
      <c r="FE29" s="9">
        <f t="shared" si="2"/>
        <v>0.26436781609195403</v>
      </c>
      <c r="FF29" s="9">
        <f t="shared" si="18"/>
        <v>0.37425045197219764</v>
      </c>
      <c r="FG29" s="9">
        <f t="shared" si="3"/>
        <v>2.8038461538461541</v>
      </c>
      <c r="FH29" s="9">
        <f t="shared" si="4"/>
        <v>0.29096009387679289</v>
      </c>
      <c r="FI29" s="9">
        <f t="shared" si="5"/>
        <v>2.0210290898379943</v>
      </c>
      <c r="FJ29" s="11">
        <v>22.1</v>
      </c>
      <c r="FK29" s="11">
        <v>22</v>
      </c>
      <c r="FL29" s="4">
        <v>10</v>
      </c>
      <c r="FM29" s="4">
        <v>11</v>
      </c>
      <c r="FN29" s="4">
        <v>42</v>
      </c>
      <c r="FO29" s="4">
        <f t="shared" si="6"/>
        <v>21.649484536082475</v>
      </c>
      <c r="FP29" s="11">
        <v>42</v>
      </c>
      <c r="FQ29" s="11">
        <v>22</v>
      </c>
      <c r="FR29" s="4">
        <v>14</v>
      </c>
      <c r="FS29" s="4">
        <v>62</v>
      </c>
      <c r="FT29" s="4">
        <v>68</v>
      </c>
      <c r="FU29" s="11">
        <f t="shared" si="19"/>
        <v>0.91176470588235292</v>
      </c>
      <c r="FV29" s="4">
        <v>10</v>
      </c>
      <c r="FW29" s="11">
        <f t="shared" si="93"/>
        <v>6.2</v>
      </c>
      <c r="FX29" s="4">
        <v>114</v>
      </c>
      <c r="FY29" s="4">
        <v>24.6</v>
      </c>
      <c r="FZ29">
        <v>21.4</v>
      </c>
      <c r="GA29" s="11">
        <f t="shared" si="8"/>
        <v>24.6</v>
      </c>
      <c r="GB29" s="4">
        <f t="shared" si="20"/>
        <v>1.1181818181818182</v>
      </c>
      <c r="GC29" s="4">
        <f t="shared" si="21"/>
        <v>1.9626168224299068</v>
      </c>
      <c r="GD29" s="4">
        <f t="shared" si="22"/>
        <v>1.0327102803738319</v>
      </c>
      <c r="GE29" s="4">
        <v>9</v>
      </c>
      <c r="GF29" s="4">
        <v>8</v>
      </c>
      <c r="GG29" s="4">
        <f t="shared" si="23"/>
        <v>11.111111111111111</v>
      </c>
      <c r="GH29" s="4">
        <v>16</v>
      </c>
      <c r="GI29" s="4">
        <v>14</v>
      </c>
      <c r="GJ29" s="4">
        <f t="shared" si="24"/>
        <v>12.5</v>
      </c>
      <c r="GK29">
        <v>1</v>
      </c>
      <c r="GL29">
        <v>0</v>
      </c>
      <c r="GM29">
        <v>0</v>
      </c>
      <c r="GN29">
        <v>1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1</v>
      </c>
      <c r="GU29">
        <v>18</v>
      </c>
      <c r="GV29">
        <v>14</v>
      </c>
      <c r="GW29">
        <f t="shared" si="94"/>
        <v>0.22222222222222221</v>
      </c>
      <c r="GX29">
        <v>1</v>
      </c>
      <c r="GY29">
        <v>0</v>
      </c>
    </row>
    <row r="30" spans="1:207" s="51" customFormat="1" x14ac:dyDescent="0.35">
      <c r="A30" s="54">
        <v>10</v>
      </c>
      <c r="B30" s="54">
        <v>22019706</v>
      </c>
      <c r="C30" s="49">
        <v>44915</v>
      </c>
      <c r="D30" s="2">
        <v>23359</v>
      </c>
      <c r="E30" s="4">
        <v>58</v>
      </c>
      <c r="F30" s="4" t="s">
        <v>178</v>
      </c>
      <c r="G30" s="4">
        <v>80</v>
      </c>
      <c r="H30" s="4">
        <v>170</v>
      </c>
      <c r="I30" s="4">
        <v>1.94</v>
      </c>
      <c r="J30" s="17">
        <v>28</v>
      </c>
      <c r="K30" s="2">
        <v>44879</v>
      </c>
      <c r="L30" s="2">
        <v>44880</v>
      </c>
      <c r="M30" s="2">
        <v>44892</v>
      </c>
      <c r="N30" s="2">
        <v>44897</v>
      </c>
      <c r="O30" s="4">
        <v>1</v>
      </c>
      <c r="P30" s="2">
        <v>44982</v>
      </c>
      <c r="Q30" s="46">
        <f t="shared" si="10"/>
        <v>12</v>
      </c>
      <c r="R30" s="46">
        <f t="shared" si="11"/>
        <v>18</v>
      </c>
      <c r="S30" s="46">
        <f t="shared" si="12"/>
        <v>102</v>
      </c>
      <c r="T30" s="17">
        <v>0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</v>
      </c>
      <c r="AC30" s="17">
        <v>31</v>
      </c>
      <c r="AD30" s="17">
        <v>48</v>
      </c>
      <c r="AE30" s="17">
        <v>10</v>
      </c>
      <c r="AF30" s="17">
        <v>12</v>
      </c>
      <c r="AG30" s="4">
        <f t="shared" si="13"/>
        <v>2</v>
      </c>
      <c r="AH30" s="17">
        <v>1540</v>
      </c>
      <c r="AI30" s="17">
        <v>8900</v>
      </c>
      <c r="AJ30" s="17">
        <v>3.22</v>
      </c>
      <c r="AK30" s="17">
        <v>0.15</v>
      </c>
      <c r="AL30" s="4">
        <v>0</v>
      </c>
      <c r="AM30" s="4">
        <v>0</v>
      </c>
      <c r="AN30" s="4">
        <v>0</v>
      </c>
      <c r="AO30" s="17">
        <v>120</v>
      </c>
      <c r="AP30" s="17">
        <v>1936</v>
      </c>
      <c r="AQ30" s="17">
        <v>0</v>
      </c>
      <c r="AR30" s="17">
        <v>10.6</v>
      </c>
      <c r="AS30" s="17">
        <v>1.08</v>
      </c>
      <c r="AT30" s="17">
        <v>35.5</v>
      </c>
      <c r="AU30" s="50">
        <v>1.1200000000000001</v>
      </c>
      <c r="AV30" s="17">
        <v>0.71</v>
      </c>
      <c r="AW30" s="17">
        <v>603</v>
      </c>
      <c r="AX30" s="17">
        <v>225</v>
      </c>
      <c r="AY30" s="4">
        <v>1</v>
      </c>
      <c r="AZ30" s="4">
        <v>1</v>
      </c>
      <c r="BA30" s="17">
        <v>1</v>
      </c>
      <c r="BB30" s="17">
        <v>49</v>
      </c>
      <c r="BC30" s="17">
        <v>134</v>
      </c>
      <c r="BD30" s="17">
        <v>5.4</v>
      </c>
      <c r="BE30" s="17">
        <v>1.5</v>
      </c>
      <c r="BF30" s="17">
        <v>3.9</v>
      </c>
      <c r="BG30" s="17">
        <v>9.4</v>
      </c>
      <c r="BH30" s="17">
        <v>7.8</v>
      </c>
      <c r="BI30" s="17">
        <v>3.5</v>
      </c>
      <c r="BJ30" s="17">
        <v>15</v>
      </c>
      <c r="BK30" s="17">
        <v>33</v>
      </c>
      <c r="BL30" s="17">
        <v>51</v>
      </c>
      <c r="BM30" s="17">
        <v>0.5</v>
      </c>
      <c r="BN30" s="17">
        <v>146</v>
      </c>
      <c r="BO30" s="17">
        <v>178</v>
      </c>
      <c r="BP30" s="4">
        <v>1</v>
      </c>
      <c r="BQ30" s="4">
        <v>4</v>
      </c>
      <c r="BR30" s="17"/>
      <c r="BS30" s="51">
        <v>141</v>
      </c>
      <c r="BT30" s="51">
        <v>81</v>
      </c>
      <c r="BU30" s="51">
        <v>100</v>
      </c>
      <c r="BV30" s="51">
        <v>84</v>
      </c>
      <c r="CC30" s="17"/>
      <c r="CD30" s="17"/>
      <c r="CE30" s="17"/>
      <c r="CF30" s="17"/>
      <c r="CG30" s="17"/>
      <c r="CH30" s="17"/>
      <c r="CI30" s="4"/>
      <c r="CJ30" s="17"/>
      <c r="CK30" s="17"/>
      <c r="CL30" s="17"/>
      <c r="CM30" s="17"/>
      <c r="CN30" s="17">
        <v>0</v>
      </c>
      <c r="CO30" s="4">
        <v>0</v>
      </c>
      <c r="CP30" s="17">
        <v>0</v>
      </c>
      <c r="CQ30" s="17">
        <v>13</v>
      </c>
      <c r="CR30" s="17">
        <v>53</v>
      </c>
      <c r="CS30" s="17">
        <v>1</v>
      </c>
      <c r="CT30" s="17">
        <v>2</v>
      </c>
      <c r="CU30" s="17"/>
      <c r="CV30" s="17">
        <v>1</v>
      </c>
      <c r="CW30" s="17">
        <v>1</v>
      </c>
      <c r="CX30" s="17">
        <v>1</v>
      </c>
      <c r="CY30" s="17">
        <v>1</v>
      </c>
      <c r="CZ30" s="17">
        <v>1</v>
      </c>
      <c r="DA30" s="17">
        <v>0</v>
      </c>
      <c r="DB30" s="17">
        <v>0</v>
      </c>
      <c r="DC30" s="17">
        <v>0</v>
      </c>
      <c r="DD30" s="17">
        <v>1</v>
      </c>
      <c r="DE30" s="17">
        <v>0</v>
      </c>
      <c r="DF30" s="17">
        <v>0</v>
      </c>
      <c r="DG30" s="17">
        <v>0</v>
      </c>
      <c r="DH30" s="17">
        <v>0</v>
      </c>
      <c r="DI30" s="17">
        <v>0</v>
      </c>
      <c r="DJ30" s="17">
        <v>0</v>
      </c>
      <c r="DK30" s="17">
        <v>0</v>
      </c>
      <c r="DL30" s="17">
        <v>8</v>
      </c>
      <c r="DM30" s="17">
        <v>8</v>
      </c>
      <c r="DN30" s="17">
        <v>52</v>
      </c>
      <c r="DO30" s="17">
        <v>42</v>
      </c>
      <c r="DP30" s="17">
        <v>29</v>
      </c>
      <c r="DQ30" s="17">
        <v>54</v>
      </c>
      <c r="DR30" s="61">
        <v>40</v>
      </c>
      <c r="DS30" s="17">
        <v>38</v>
      </c>
      <c r="DT30" s="17">
        <v>64</v>
      </c>
      <c r="DU30" s="17">
        <f t="shared" si="95"/>
        <v>26</v>
      </c>
      <c r="DV30" s="61">
        <v>13.2</v>
      </c>
      <c r="DW30" s="17">
        <v>976</v>
      </c>
      <c r="DX30" s="17">
        <v>84</v>
      </c>
      <c r="DY30" s="17">
        <v>75</v>
      </c>
      <c r="DZ30" s="17">
        <v>2</v>
      </c>
      <c r="EA30" s="17">
        <f t="shared" si="29"/>
        <v>1.0309278350515465</v>
      </c>
      <c r="EB30" s="17">
        <v>13.1</v>
      </c>
      <c r="EC30" s="17">
        <v>246</v>
      </c>
      <c r="ED30" s="17">
        <v>48</v>
      </c>
      <c r="EE30" s="17">
        <v>3.6</v>
      </c>
      <c r="EF30" s="17">
        <f t="shared" si="35"/>
        <v>1.8556701030927836</v>
      </c>
      <c r="EG30" s="45">
        <f t="shared" si="14"/>
        <v>3.053435114503817</v>
      </c>
      <c r="EH30" s="45">
        <f t="shared" si="15"/>
        <v>1.0076335877862594</v>
      </c>
      <c r="EI30" s="17">
        <v>9</v>
      </c>
      <c r="EJ30" s="17">
        <v>64</v>
      </c>
      <c r="EK30" s="17">
        <v>53</v>
      </c>
      <c r="EL30" s="61">
        <f t="shared" si="33"/>
        <v>1.2075471698113207</v>
      </c>
      <c r="EM30" s="17">
        <v>260</v>
      </c>
      <c r="EN30" s="61">
        <v>10</v>
      </c>
      <c r="EO30" s="17">
        <v>8</v>
      </c>
      <c r="EP30" s="61">
        <f t="shared" si="92"/>
        <v>7.1111111111111107</v>
      </c>
      <c r="EQ30" s="17">
        <v>22</v>
      </c>
      <c r="ER30" s="4">
        <f t="shared" si="16"/>
        <v>11.340206185567011</v>
      </c>
      <c r="ES30" s="17">
        <v>8</v>
      </c>
      <c r="ET30" s="17">
        <v>18</v>
      </c>
      <c r="EU30" s="61">
        <v>18</v>
      </c>
      <c r="EV30" s="17">
        <v>10</v>
      </c>
      <c r="EW30" s="52">
        <v>6</v>
      </c>
      <c r="EX30" s="17">
        <v>78</v>
      </c>
      <c r="EY30" s="17">
        <v>89</v>
      </c>
      <c r="EZ30" s="17">
        <v>34</v>
      </c>
      <c r="FA30" s="17">
        <v>46</v>
      </c>
      <c r="FB30" s="17">
        <v>71</v>
      </c>
      <c r="FC30" s="17">
        <f t="shared" si="1"/>
        <v>246</v>
      </c>
      <c r="FD30" s="9">
        <f t="shared" si="17"/>
        <v>1.2811626315999449</v>
      </c>
      <c r="FE30" s="9">
        <f t="shared" si="2"/>
        <v>0.2886178861788618</v>
      </c>
      <c r="FF30" s="9">
        <f t="shared" si="18"/>
        <v>0.40381042751507623</v>
      </c>
      <c r="FG30" s="9">
        <f t="shared" si="3"/>
        <v>2.6437500000000003</v>
      </c>
      <c r="FH30" s="9">
        <f t="shared" si="4"/>
        <v>0.35848534889366851</v>
      </c>
      <c r="FI30" s="9">
        <f t="shared" si="5"/>
        <v>2.0635553479252087</v>
      </c>
      <c r="FJ30" s="61">
        <v>20.8</v>
      </c>
      <c r="FK30" s="61">
        <v>20</v>
      </c>
      <c r="FL30" s="17">
        <v>10</v>
      </c>
      <c r="FM30" s="17">
        <v>9</v>
      </c>
      <c r="FN30" s="17">
        <v>41</v>
      </c>
      <c r="FO30" s="4">
        <f t="shared" si="6"/>
        <v>21.134020618556701</v>
      </c>
      <c r="FP30" s="61">
        <v>41</v>
      </c>
      <c r="FQ30" s="61">
        <v>21</v>
      </c>
      <c r="FR30" s="17">
        <v>13</v>
      </c>
      <c r="FS30" s="17">
        <v>61</v>
      </c>
      <c r="FT30" s="17">
        <v>69</v>
      </c>
      <c r="FU30" s="11">
        <f t="shared" si="19"/>
        <v>0.88405797101449279</v>
      </c>
      <c r="FV30" s="17">
        <v>10</v>
      </c>
      <c r="FW30" s="61">
        <f t="shared" si="93"/>
        <v>6.1</v>
      </c>
      <c r="FX30" s="17">
        <v>109</v>
      </c>
      <c r="FY30" s="17">
        <v>23.9</v>
      </c>
      <c r="FZ30" s="24">
        <v>24.5</v>
      </c>
      <c r="GA30" s="61">
        <f t="shared" si="8"/>
        <v>23.9</v>
      </c>
      <c r="GB30" s="4">
        <f t="shared" si="20"/>
        <v>1.138095238095238</v>
      </c>
      <c r="GC30" s="4">
        <f t="shared" si="21"/>
        <v>1.6734693877551021</v>
      </c>
      <c r="GD30" s="4">
        <f t="shared" si="22"/>
        <v>0.84897959183673477</v>
      </c>
      <c r="GE30" s="17">
        <v>12</v>
      </c>
      <c r="GF30" s="17">
        <v>8</v>
      </c>
      <c r="GG30" s="4">
        <f t="shared" si="23"/>
        <v>33.333333333333329</v>
      </c>
      <c r="GH30" s="17">
        <v>18</v>
      </c>
      <c r="GI30" s="17">
        <v>14</v>
      </c>
      <c r="GJ30" s="17">
        <f t="shared" si="24"/>
        <v>22.222222222222221</v>
      </c>
      <c r="GK30">
        <v>1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1</v>
      </c>
      <c r="GR30">
        <v>0</v>
      </c>
      <c r="GS30">
        <v>0</v>
      </c>
      <c r="GT30">
        <v>1</v>
      </c>
      <c r="GU30">
        <v>18</v>
      </c>
      <c r="GV30">
        <v>12</v>
      </c>
      <c r="GW30">
        <f t="shared" si="94"/>
        <v>0.33333333333333331</v>
      </c>
      <c r="GX30">
        <v>1</v>
      </c>
      <c r="GY30">
        <v>0</v>
      </c>
    </row>
    <row r="31" spans="1:207" x14ac:dyDescent="0.35">
      <c r="A31" s="54">
        <v>11</v>
      </c>
      <c r="B31" s="54">
        <v>94065139</v>
      </c>
      <c r="C31" s="2">
        <v>44883</v>
      </c>
      <c r="D31" s="2">
        <v>14622</v>
      </c>
      <c r="E31" s="4">
        <v>82</v>
      </c>
      <c r="F31" s="4" t="s">
        <v>178</v>
      </c>
      <c r="G31" s="4">
        <v>100</v>
      </c>
      <c r="H31" s="4">
        <v>170</v>
      </c>
      <c r="I31" s="4">
        <v>2.17</v>
      </c>
      <c r="J31" s="4">
        <v>1</v>
      </c>
      <c r="K31" s="2">
        <v>44879</v>
      </c>
      <c r="L31" s="2">
        <v>44882</v>
      </c>
      <c r="M31" s="2">
        <v>44884</v>
      </c>
      <c r="N31" s="2">
        <v>44884</v>
      </c>
      <c r="O31" s="4">
        <v>1</v>
      </c>
      <c r="P31" s="2">
        <v>44982</v>
      </c>
      <c r="Q31" s="46">
        <f t="shared" si="10"/>
        <v>2</v>
      </c>
      <c r="R31" s="46">
        <f t="shared" si="11"/>
        <v>5</v>
      </c>
      <c r="S31" s="46">
        <f t="shared" si="12"/>
        <v>100</v>
      </c>
      <c r="T31" s="4">
        <v>1</v>
      </c>
      <c r="U31" s="4">
        <v>1</v>
      </c>
      <c r="V31" s="4">
        <v>0</v>
      </c>
      <c r="W31" s="4">
        <v>1</v>
      </c>
      <c r="X31" s="4">
        <v>1</v>
      </c>
      <c r="Y31" s="4">
        <v>0</v>
      </c>
      <c r="Z31" s="4">
        <v>0</v>
      </c>
      <c r="AA31" s="4">
        <v>1</v>
      </c>
      <c r="AB31" s="4">
        <v>0</v>
      </c>
      <c r="AC31" s="4">
        <v>36</v>
      </c>
      <c r="AD31" s="4">
        <v>91</v>
      </c>
      <c r="AE31" s="4">
        <v>11</v>
      </c>
      <c r="AF31" s="4">
        <v>14</v>
      </c>
      <c r="AG31" s="4">
        <f t="shared" si="13"/>
        <v>3</v>
      </c>
      <c r="AH31" s="4">
        <v>630</v>
      </c>
      <c r="AI31" s="4">
        <v>18400</v>
      </c>
      <c r="AJ31" s="4">
        <v>38.5</v>
      </c>
      <c r="AL31" s="4">
        <v>0</v>
      </c>
      <c r="AM31" s="4">
        <v>1</v>
      </c>
      <c r="AN31" s="4" t="s">
        <v>184</v>
      </c>
      <c r="AO31" s="4">
        <v>120</v>
      </c>
      <c r="AQ31" s="4">
        <v>0</v>
      </c>
      <c r="AR31" s="4">
        <v>10.9</v>
      </c>
      <c r="AS31" s="4">
        <v>1.8</v>
      </c>
      <c r="AT31" s="4">
        <v>29.1</v>
      </c>
      <c r="AV31" s="4">
        <v>5.46</v>
      </c>
      <c r="AW31" s="4">
        <v>861</v>
      </c>
      <c r="AX31" s="4">
        <v>181</v>
      </c>
      <c r="AY31" s="4">
        <v>1</v>
      </c>
      <c r="AZ31" s="4">
        <v>0</v>
      </c>
      <c r="BA31" s="4">
        <v>6.9</v>
      </c>
      <c r="BB31" s="4">
        <v>276</v>
      </c>
      <c r="BC31" s="4">
        <v>147</v>
      </c>
      <c r="BD31" s="4">
        <v>4.2</v>
      </c>
      <c r="BE31" s="4">
        <v>2.6</v>
      </c>
      <c r="BF31" s="4">
        <v>4.7</v>
      </c>
      <c r="BG31" s="4">
        <v>6.9</v>
      </c>
      <c r="BH31" s="4">
        <v>4.3</v>
      </c>
      <c r="BI31" s="4">
        <v>2.1</v>
      </c>
      <c r="BJ31" s="4">
        <v>541</v>
      </c>
      <c r="BK31" s="4">
        <v>46</v>
      </c>
      <c r="BL31" s="4">
        <v>20</v>
      </c>
      <c r="BM31" s="4">
        <v>0.4</v>
      </c>
      <c r="BN31" s="4">
        <v>96</v>
      </c>
      <c r="BO31" s="4">
        <v>519</v>
      </c>
      <c r="BP31" s="4">
        <v>1</v>
      </c>
      <c r="BQ31" s="4">
        <v>2</v>
      </c>
      <c r="BR31" s="4">
        <v>280</v>
      </c>
      <c r="BS31">
        <v>130</v>
      </c>
      <c r="BT31">
        <v>63</v>
      </c>
      <c r="BU31">
        <v>83</v>
      </c>
      <c r="BV31">
        <v>108</v>
      </c>
      <c r="BW31">
        <v>11</v>
      </c>
      <c r="BX31">
        <v>5495</v>
      </c>
      <c r="BY31">
        <v>205</v>
      </c>
      <c r="BZ31">
        <v>2.1</v>
      </c>
      <c r="CA31">
        <v>58.4</v>
      </c>
      <c r="CB31">
        <v>6.1</v>
      </c>
      <c r="CC31" s="4">
        <v>2.4</v>
      </c>
      <c r="CD31" s="4">
        <v>22.2</v>
      </c>
      <c r="CE31" s="4">
        <v>78</v>
      </c>
      <c r="CF31" s="4">
        <v>15</v>
      </c>
      <c r="CG31" s="4">
        <v>16</v>
      </c>
      <c r="CH31" s="4">
        <v>1305</v>
      </c>
      <c r="CI31" s="4">
        <f t="shared" si="28"/>
        <v>2400</v>
      </c>
      <c r="CJ31" s="4">
        <v>7.47</v>
      </c>
      <c r="CK31" s="4">
        <v>28.7</v>
      </c>
      <c r="CL31" s="4">
        <v>98.4</v>
      </c>
      <c r="CM31" s="4">
        <v>20.2</v>
      </c>
      <c r="CN31" s="4">
        <v>0.25</v>
      </c>
      <c r="CO31" s="4">
        <v>0</v>
      </c>
      <c r="CP31" s="4">
        <v>0</v>
      </c>
      <c r="CQ31" s="4">
        <v>123</v>
      </c>
      <c r="CR31" s="4">
        <v>35000</v>
      </c>
      <c r="CS31" s="4">
        <v>1</v>
      </c>
      <c r="CT31" s="4">
        <v>0</v>
      </c>
      <c r="CU31" s="4"/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0</v>
      </c>
      <c r="DC31" s="4">
        <v>1</v>
      </c>
      <c r="DD31" s="4">
        <v>1</v>
      </c>
      <c r="DE31" s="4">
        <v>1</v>
      </c>
      <c r="DF31" s="4">
        <v>1</v>
      </c>
      <c r="DG31" s="4">
        <v>1</v>
      </c>
      <c r="DH31" s="4">
        <v>1</v>
      </c>
      <c r="DI31" s="4">
        <v>1</v>
      </c>
      <c r="DJ31" s="4">
        <v>0</v>
      </c>
      <c r="DK31" s="4">
        <v>1</v>
      </c>
      <c r="DL31" s="4">
        <v>9</v>
      </c>
      <c r="DM31" s="4">
        <v>9</v>
      </c>
      <c r="DN31" s="4">
        <v>43</v>
      </c>
      <c r="DO31" s="4">
        <v>33</v>
      </c>
      <c r="DP31" s="4">
        <v>22</v>
      </c>
      <c r="DQ31" s="4">
        <v>45</v>
      </c>
      <c r="DR31" s="11">
        <v>30</v>
      </c>
      <c r="DS31" s="4">
        <v>44</v>
      </c>
      <c r="DT31" s="4">
        <v>64</v>
      </c>
      <c r="DU31" s="4">
        <f t="shared" si="95"/>
        <v>20</v>
      </c>
      <c r="DV31" s="11">
        <v>6.7</v>
      </c>
      <c r="DW31" s="4">
        <v>121</v>
      </c>
      <c r="DX31" s="4">
        <v>51</v>
      </c>
      <c r="DY31" s="4">
        <v>84</v>
      </c>
      <c r="DZ31" s="4">
        <v>3.6</v>
      </c>
      <c r="EA31" s="17">
        <f t="shared" si="29"/>
        <v>1.6589861751152075</v>
      </c>
      <c r="EB31" s="4">
        <v>11.1</v>
      </c>
      <c r="EC31" s="4">
        <v>261</v>
      </c>
      <c r="ED31" s="4">
        <v>36</v>
      </c>
      <c r="EE31" s="4">
        <v>3.26</v>
      </c>
      <c r="EF31" s="4">
        <f t="shared" si="35"/>
        <v>1.5023041474654377</v>
      </c>
      <c r="EG31" s="45">
        <f t="shared" si="14"/>
        <v>2.7027027027027026</v>
      </c>
      <c r="EH31" s="45">
        <f t="shared" si="15"/>
        <v>0.60360360360360366</v>
      </c>
      <c r="EI31" s="4">
        <v>10</v>
      </c>
      <c r="EJ31" s="4">
        <v>60</v>
      </c>
      <c r="EK31" s="4">
        <v>26</v>
      </c>
      <c r="EL31" s="11">
        <f t="shared" si="33"/>
        <v>2.3076923076923075</v>
      </c>
      <c r="EM31" s="4">
        <v>191</v>
      </c>
      <c r="EN31" s="11">
        <v>12</v>
      </c>
      <c r="EO31" s="4">
        <v>8</v>
      </c>
      <c r="EP31" s="11">
        <f t="shared" si="92"/>
        <v>6</v>
      </c>
      <c r="EQ31" s="4">
        <v>91</v>
      </c>
      <c r="ER31" s="4">
        <f t="shared" si="16"/>
        <v>41.935483870967744</v>
      </c>
      <c r="ES31" s="4">
        <v>86</v>
      </c>
      <c r="ET31" s="4">
        <v>88</v>
      </c>
      <c r="EU31" s="11">
        <v>6</v>
      </c>
      <c r="EV31" s="4">
        <v>2</v>
      </c>
      <c r="EW31" s="9">
        <v>4</v>
      </c>
      <c r="EX31" s="4">
        <v>69</v>
      </c>
      <c r="EY31" s="4">
        <v>79</v>
      </c>
      <c r="EZ31" s="4">
        <v>34</v>
      </c>
      <c r="FA31" s="4">
        <v>39</v>
      </c>
      <c r="FB31" s="4">
        <v>93</v>
      </c>
      <c r="FC31" s="4">
        <f t="shared" si="1"/>
        <v>261</v>
      </c>
      <c r="FD31" s="9">
        <f t="shared" si="17"/>
        <v>2.3862914252791025</v>
      </c>
      <c r="FE31" s="9">
        <f t="shared" si="2"/>
        <v>0.35632183908045978</v>
      </c>
      <c r="FF31" s="9">
        <f t="shared" si="18"/>
        <v>0.46988645642968946</v>
      </c>
      <c r="FG31" s="9">
        <f t="shared" si="3"/>
        <v>3.25</v>
      </c>
      <c r="FH31" s="9">
        <f t="shared" si="4"/>
        <v>0.37944937121513622</v>
      </c>
      <c r="FI31" s="9">
        <f t="shared" si="5"/>
        <v>1.3619459742306526</v>
      </c>
      <c r="FJ31" s="11">
        <v>8.1999999999999993</v>
      </c>
      <c r="FK31" s="11">
        <v>7</v>
      </c>
      <c r="FL31" s="4">
        <v>9</v>
      </c>
      <c r="FM31" s="4">
        <v>2</v>
      </c>
      <c r="FN31" s="4">
        <v>51</v>
      </c>
      <c r="FO31" s="4">
        <f t="shared" si="6"/>
        <v>23.502304147465438</v>
      </c>
      <c r="FP31" s="11">
        <v>42</v>
      </c>
      <c r="FQ31" s="11">
        <v>16</v>
      </c>
      <c r="FR31" s="4">
        <v>8</v>
      </c>
      <c r="FS31" s="4">
        <v>61</v>
      </c>
      <c r="FT31" s="4">
        <v>37</v>
      </c>
      <c r="FU31" s="11">
        <f t="shared" si="19"/>
        <v>1.6486486486486487</v>
      </c>
      <c r="FV31" s="4">
        <v>8</v>
      </c>
      <c r="FW31" s="11">
        <f t="shared" si="93"/>
        <v>7.625</v>
      </c>
      <c r="FX31" s="4">
        <v>86</v>
      </c>
      <c r="FY31" s="4">
        <v>36.799999999999997</v>
      </c>
      <c r="FZ31">
        <v>14.1</v>
      </c>
      <c r="GA31" s="11">
        <f t="shared" si="8"/>
        <v>47.8</v>
      </c>
      <c r="GB31" s="4">
        <f t="shared" si="20"/>
        <v>2.9874999999999998</v>
      </c>
      <c r="GC31" s="4">
        <f t="shared" si="21"/>
        <v>2.978723404255319</v>
      </c>
      <c r="GD31" s="4">
        <f t="shared" si="22"/>
        <v>0.58156028368794321</v>
      </c>
      <c r="GE31" s="4">
        <v>21</v>
      </c>
      <c r="GF31" s="4">
        <v>11</v>
      </c>
      <c r="GG31" s="4">
        <f t="shared" si="23"/>
        <v>47.619047619047613</v>
      </c>
      <c r="GH31" s="4">
        <v>30</v>
      </c>
      <c r="GI31" s="4">
        <v>19</v>
      </c>
      <c r="GJ31" s="4">
        <f t="shared" si="24"/>
        <v>36.666666666666664</v>
      </c>
      <c r="GK31">
        <v>0</v>
      </c>
      <c r="GL31">
        <v>1</v>
      </c>
      <c r="GM31">
        <v>0</v>
      </c>
      <c r="GN31">
        <v>0</v>
      </c>
      <c r="GO31">
        <v>1</v>
      </c>
      <c r="GP31">
        <v>0</v>
      </c>
      <c r="GQ31">
        <v>0</v>
      </c>
      <c r="GR31">
        <v>0</v>
      </c>
      <c r="GS31">
        <v>1</v>
      </c>
      <c r="GT31">
        <v>0</v>
      </c>
      <c r="GU31">
        <v>20</v>
      </c>
      <c r="GV31">
        <v>8</v>
      </c>
      <c r="GW31">
        <f t="shared" si="94"/>
        <v>0.6</v>
      </c>
      <c r="GX31">
        <v>1</v>
      </c>
      <c r="GY31">
        <v>0</v>
      </c>
    </row>
    <row r="32" spans="1:207" x14ac:dyDescent="0.35">
      <c r="A32" s="54">
        <v>12</v>
      </c>
      <c r="B32" s="54">
        <v>11497941</v>
      </c>
      <c r="C32" s="2">
        <v>44889</v>
      </c>
      <c r="D32" s="2">
        <v>16932</v>
      </c>
      <c r="E32" s="4">
        <v>77</v>
      </c>
      <c r="F32" s="4" t="s">
        <v>176</v>
      </c>
      <c r="G32" s="4">
        <v>64</v>
      </c>
      <c r="H32" s="4">
        <v>154</v>
      </c>
      <c r="I32" s="4">
        <v>1.61</v>
      </c>
      <c r="J32" s="4">
        <v>1</v>
      </c>
      <c r="K32" s="2">
        <v>44887</v>
      </c>
      <c r="L32" s="2">
        <v>44888</v>
      </c>
      <c r="M32" s="2">
        <v>44892</v>
      </c>
      <c r="N32" s="2">
        <v>44901</v>
      </c>
      <c r="O32" s="4">
        <v>0</v>
      </c>
      <c r="Q32" s="46">
        <f t="shared" si="10"/>
        <v>4</v>
      </c>
      <c r="R32" s="46">
        <f t="shared" si="11"/>
        <v>14</v>
      </c>
      <c r="S32" s="46"/>
      <c r="T32" s="4">
        <v>0</v>
      </c>
      <c r="U32" s="4">
        <v>1</v>
      </c>
      <c r="V32" s="4">
        <v>0</v>
      </c>
      <c r="W32" s="4">
        <v>1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25</v>
      </c>
      <c r="AD32" s="4">
        <v>53</v>
      </c>
      <c r="AE32" s="4">
        <v>5</v>
      </c>
      <c r="AF32" s="4">
        <v>5</v>
      </c>
      <c r="AG32" s="4">
        <f t="shared" si="13"/>
        <v>0</v>
      </c>
      <c r="AH32" s="4">
        <v>514</v>
      </c>
      <c r="AI32" s="4">
        <v>14038</v>
      </c>
      <c r="AJ32" s="4">
        <v>43.19</v>
      </c>
      <c r="AK32" s="4">
        <v>5.62</v>
      </c>
      <c r="AL32" s="4">
        <v>0</v>
      </c>
      <c r="AM32" s="4">
        <v>0</v>
      </c>
      <c r="AN32" s="4">
        <v>0</v>
      </c>
      <c r="AO32" s="4">
        <v>97</v>
      </c>
      <c r="AP32" s="4">
        <v>548</v>
      </c>
      <c r="AQ32" s="4">
        <v>0</v>
      </c>
      <c r="AR32" s="4">
        <v>12.2</v>
      </c>
      <c r="AS32" s="4">
        <v>1.8</v>
      </c>
      <c r="AT32" s="4">
        <v>36.6</v>
      </c>
      <c r="AU32" s="29">
        <v>1.55</v>
      </c>
      <c r="AV32" s="4">
        <v>4.53</v>
      </c>
      <c r="AW32" s="4">
        <v>690</v>
      </c>
      <c r="AX32" s="4">
        <v>170</v>
      </c>
      <c r="AY32" s="4">
        <v>1</v>
      </c>
      <c r="AZ32" s="4">
        <v>0</v>
      </c>
      <c r="BA32" s="4">
        <v>2.4</v>
      </c>
      <c r="BB32" s="4">
        <v>91</v>
      </c>
      <c r="BC32" s="4">
        <v>139</v>
      </c>
      <c r="BD32" s="4">
        <v>3.3</v>
      </c>
      <c r="BE32" s="4">
        <v>2.7</v>
      </c>
      <c r="BF32" s="4">
        <v>5.8</v>
      </c>
      <c r="BG32" s="4">
        <v>8.1999999999999993</v>
      </c>
      <c r="BH32" s="4">
        <v>4.9000000000000004</v>
      </c>
      <c r="BI32" s="4">
        <v>2.7</v>
      </c>
      <c r="BJ32" s="4">
        <v>73</v>
      </c>
      <c r="BK32" s="4">
        <v>20</v>
      </c>
      <c r="BL32" s="4">
        <v>18</v>
      </c>
      <c r="BM32" s="4">
        <v>0.5</v>
      </c>
      <c r="BN32" s="4">
        <v>46</v>
      </c>
      <c r="BO32" s="4">
        <v>228</v>
      </c>
      <c r="BP32" s="4">
        <v>1</v>
      </c>
      <c r="BQ32" s="4">
        <v>1</v>
      </c>
      <c r="BR32" s="4">
        <v>288</v>
      </c>
      <c r="BS32">
        <v>122</v>
      </c>
      <c r="BT32">
        <v>54</v>
      </c>
      <c r="BU32">
        <v>76</v>
      </c>
      <c r="BV32">
        <v>77</v>
      </c>
      <c r="BW32">
        <v>5</v>
      </c>
      <c r="BX32">
        <v>800</v>
      </c>
      <c r="BY32">
        <v>180</v>
      </c>
      <c r="BZ32">
        <v>2.5</v>
      </c>
      <c r="CA32">
        <v>71.2</v>
      </c>
      <c r="CB32">
        <v>3.9</v>
      </c>
      <c r="CC32" s="4">
        <v>5.0999999999999996</v>
      </c>
      <c r="CD32" s="4">
        <v>65.3</v>
      </c>
      <c r="CE32" s="4">
        <v>61</v>
      </c>
      <c r="CF32" s="4">
        <v>12</v>
      </c>
      <c r="CG32" s="4">
        <v>9</v>
      </c>
      <c r="CH32" s="4">
        <v>2640</v>
      </c>
      <c r="CI32" s="4">
        <f t="shared" si="28"/>
        <v>1113.7254901960785</v>
      </c>
      <c r="CJ32" s="4">
        <v>7.47</v>
      </c>
      <c r="CK32" s="4">
        <v>26.5</v>
      </c>
      <c r="CL32" s="4">
        <v>60.5</v>
      </c>
      <c r="CM32" s="4">
        <v>18.7</v>
      </c>
      <c r="CN32" s="4">
        <v>0.7</v>
      </c>
      <c r="CO32" s="4">
        <v>0</v>
      </c>
      <c r="CP32" s="4">
        <v>0</v>
      </c>
      <c r="CQ32" s="4">
        <v>22</v>
      </c>
      <c r="CR32" s="4">
        <v>3264</v>
      </c>
      <c r="CS32" s="4">
        <v>0</v>
      </c>
      <c r="CT32" s="4">
        <v>3</v>
      </c>
      <c r="CU32" s="4"/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8</v>
      </c>
      <c r="DM32" s="4">
        <v>8</v>
      </c>
      <c r="DN32" s="4">
        <v>61</v>
      </c>
      <c r="DO32" s="4">
        <v>42</v>
      </c>
      <c r="DP32" s="4">
        <v>32</v>
      </c>
      <c r="DQ32" s="4">
        <v>59</v>
      </c>
      <c r="DR32" s="11">
        <v>60</v>
      </c>
      <c r="DS32" s="4">
        <v>25</v>
      </c>
      <c r="DT32" s="4">
        <v>61</v>
      </c>
      <c r="DU32" s="4">
        <f t="shared" si="95"/>
        <v>36</v>
      </c>
      <c r="DV32" s="11">
        <v>19.899999999999999</v>
      </c>
      <c r="DW32" s="4">
        <v>1644</v>
      </c>
      <c r="DX32" s="4">
        <v>85</v>
      </c>
      <c r="DY32" s="4">
        <v>86</v>
      </c>
      <c r="DZ32" s="4">
        <v>3.11</v>
      </c>
      <c r="EA32" s="17">
        <f t="shared" si="29"/>
        <v>1.9316770186335401</v>
      </c>
      <c r="EB32" s="4">
        <v>25.6</v>
      </c>
      <c r="EC32" s="4">
        <v>257</v>
      </c>
      <c r="ED32" s="4">
        <v>64</v>
      </c>
      <c r="EE32" s="4">
        <v>5.28</v>
      </c>
      <c r="EF32" s="4">
        <f t="shared" si="35"/>
        <v>3.2795031055900621</v>
      </c>
      <c r="EG32" s="45">
        <f t="shared" si="14"/>
        <v>2.34375</v>
      </c>
      <c r="EH32" s="45">
        <f t="shared" si="15"/>
        <v>0.77734374999999989</v>
      </c>
      <c r="EI32" s="4">
        <v>12</v>
      </c>
      <c r="EJ32" s="4">
        <v>69</v>
      </c>
      <c r="EK32" s="4">
        <v>106</v>
      </c>
      <c r="EL32" s="11">
        <f t="shared" si="33"/>
        <v>0.65094339622641506</v>
      </c>
      <c r="EM32" s="4">
        <v>163</v>
      </c>
      <c r="EN32" s="11">
        <v>9</v>
      </c>
      <c r="EO32" s="4">
        <v>6</v>
      </c>
      <c r="EP32" s="11">
        <f t="shared" si="92"/>
        <v>9.1999999999999993</v>
      </c>
      <c r="EQ32" s="4">
        <v>46</v>
      </c>
      <c r="ER32" s="4">
        <f t="shared" si="16"/>
        <v>28.571428571428569</v>
      </c>
      <c r="ES32" s="4">
        <v>21</v>
      </c>
      <c r="ET32" s="4">
        <v>40</v>
      </c>
      <c r="EU32" s="11">
        <v>21</v>
      </c>
      <c r="EV32" s="4">
        <v>6</v>
      </c>
      <c r="EW32" s="9">
        <v>15</v>
      </c>
      <c r="EX32" s="4">
        <v>120</v>
      </c>
      <c r="EY32" s="4">
        <v>182</v>
      </c>
      <c r="EZ32" s="4">
        <v>48</v>
      </c>
      <c r="FA32" s="4">
        <v>69</v>
      </c>
      <c r="FB32" s="4">
        <v>72</v>
      </c>
      <c r="FC32" s="4">
        <f t="shared" si="1"/>
        <v>257</v>
      </c>
      <c r="FD32" s="9">
        <f t="shared" si="17"/>
        <v>1.2895964365988117</v>
      </c>
      <c r="FE32" s="9">
        <f t="shared" si="2"/>
        <v>0.28015564202334631</v>
      </c>
      <c r="FF32" s="9">
        <f t="shared" si="18"/>
        <v>0.39390973231790649</v>
      </c>
      <c r="FG32" s="9">
        <f t="shared" si="3"/>
        <v>1.715625</v>
      </c>
      <c r="FH32" s="9">
        <f t="shared" si="4"/>
        <v>0.27700416788142673</v>
      </c>
      <c r="FI32" s="9">
        <f t="shared" si="5"/>
        <v>1.3303580494722815</v>
      </c>
      <c r="FJ32" s="11">
        <v>21.8</v>
      </c>
      <c r="FK32" s="11">
        <v>24</v>
      </c>
      <c r="FL32" s="4">
        <v>20</v>
      </c>
      <c r="FM32" s="4">
        <v>4</v>
      </c>
      <c r="FN32" s="4">
        <v>46</v>
      </c>
      <c r="FO32" s="4">
        <f t="shared" si="6"/>
        <v>28.571428571428569</v>
      </c>
      <c r="FP32" s="11">
        <v>62</v>
      </c>
      <c r="FQ32" s="11">
        <v>22</v>
      </c>
      <c r="FR32" s="4">
        <v>18</v>
      </c>
      <c r="FS32" s="4">
        <v>85</v>
      </c>
      <c r="FT32" s="4">
        <v>70</v>
      </c>
      <c r="FU32" s="11">
        <f t="shared" si="19"/>
        <v>1.2142857142857142</v>
      </c>
      <c r="FV32" s="4">
        <v>10</v>
      </c>
      <c r="FW32" s="11">
        <f t="shared" si="93"/>
        <v>8.5</v>
      </c>
      <c r="FX32" s="4">
        <v>45</v>
      </c>
      <c r="FY32" s="4">
        <v>36.5</v>
      </c>
      <c r="FZ32">
        <v>17.5</v>
      </c>
      <c r="GA32" s="11">
        <f t="shared" si="8"/>
        <v>41.5</v>
      </c>
      <c r="GB32" s="4">
        <f t="shared" si="20"/>
        <v>1.8863636363636365</v>
      </c>
      <c r="GC32" s="4">
        <f t="shared" si="21"/>
        <v>3.5428571428571427</v>
      </c>
      <c r="GD32" s="4">
        <f t="shared" si="22"/>
        <v>1.2457142857142858</v>
      </c>
      <c r="GE32" s="4">
        <v>12</v>
      </c>
      <c r="GF32" s="4">
        <v>7</v>
      </c>
      <c r="GG32" s="4">
        <f t="shared" si="23"/>
        <v>41.666666666666671</v>
      </c>
      <c r="GH32" s="4">
        <v>16</v>
      </c>
      <c r="GI32" s="4">
        <v>14</v>
      </c>
      <c r="GJ32" s="4">
        <f t="shared" si="24"/>
        <v>12.5</v>
      </c>
      <c r="GK32">
        <v>1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1</v>
      </c>
      <c r="GR32">
        <v>0</v>
      </c>
      <c r="GS32">
        <v>0</v>
      </c>
      <c r="GT32">
        <v>1</v>
      </c>
      <c r="GU32">
        <v>16</v>
      </c>
      <c r="GV32">
        <v>12</v>
      </c>
      <c r="GW32">
        <f t="shared" si="94"/>
        <v>0.25</v>
      </c>
      <c r="GX32">
        <v>1</v>
      </c>
      <c r="GY32">
        <v>0</v>
      </c>
    </row>
    <row r="33" spans="1:207" x14ac:dyDescent="0.35">
      <c r="A33" s="54">
        <v>12</v>
      </c>
      <c r="B33" s="54">
        <v>11497941</v>
      </c>
      <c r="C33" s="2">
        <v>44897</v>
      </c>
      <c r="D33" s="2">
        <v>16932</v>
      </c>
      <c r="E33" s="4">
        <v>77</v>
      </c>
      <c r="F33" s="4" t="s">
        <v>176</v>
      </c>
      <c r="G33" s="4">
        <v>64</v>
      </c>
      <c r="H33" s="4">
        <v>154</v>
      </c>
      <c r="I33" s="4">
        <v>1.61</v>
      </c>
      <c r="J33" s="4">
        <v>7</v>
      </c>
      <c r="K33" s="2">
        <v>44887</v>
      </c>
      <c r="L33" s="2">
        <v>44888</v>
      </c>
      <c r="M33" s="2">
        <v>44892</v>
      </c>
      <c r="N33" s="2">
        <v>44901</v>
      </c>
      <c r="O33" s="4">
        <v>0</v>
      </c>
      <c r="Q33" s="46">
        <f t="shared" si="10"/>
        <v>4</v>
      </c>
      <c r="R33" s="46">
        <f t="shared" si="11"/>
        <v>14</v>
      </c>
      <c r="S33" s="46"/>
      <c r="T33" s="4">
        <v>0</v>
      </c>
      <c r="U33" s="4">
        <v>1</v>
      </c>
      <c r="V33" s="4">
        <v>0</v>
      </c>
      <c r="W33" s="4">
        <v>1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25</v>
      </c>
      <c r="AD33" s="4">
        <v>53</v>
      </c>
      <c r="AE33" s="4">
        <v>5</v>
      </c>
      <c r="AF33" s="4">
        <v>5</v>
      </c>
      <c r="AG33" s="4">
        <f t="shared" si="13"/>
        <v>0</v>
      </c>
      <c r="AH33" s="4">
        <v>1185</v>
      </c>
      <c r="AI33" s="4">
        <v>13986</v>
      </c>
      <c r="AJ33" s="4">
        <v>4.45</v>
      </c>
      <c r="AL33" s="4">
        <v>0</v>
      </c>
      <c r="AM33" s="4">
        <v>0</v>
      </c>
      <c r="AN33" s="4">
        <v>0</v>
      </c>
      <c r="AO33" s="4">
        <v>120</v>
      </c>
      <c r="AQ33" s="4">
        <v>0</v>
      </c>
      <c r="AR33" s="4">
        <v>11.3</v>
      </c>
      <c r="AS33" s="4">
        <v>1.1599999999999999</v>
      </c>
      <c r="AT33" s="4">
        <v>30.6</v>
      </c>
      <c r="AU33" s="29">
        <v>2.23</v>
      </c>
      <c r="AV33" s="4">
        <v>1.1499999999999999</v>
      </c>
      <c r="AW33" s="4">
        <v>671</v>
      </c>
      <c r="AX33" s="4">
        <v>391</v>
      </c>
      <c r="AY33" s="4">
        <v>1</v>
      </c>
      <c r="AZ33" s="4">
        <v>0</v>
      </c>
      <c r="BA33" s="4">
        <v>0.9</v>
      </c>
      <c r="BB33" s="4">
        <v>39</v>
      </c>
      <c r="BC33" s="4">
        <v>136</v>
      </c>
      <c r="BD33" s="4">
        <v>4.5</v>
      </c>
      <c r="BE33" s="4">
        <v>1.7</v>
      </c>
      <c r="BF33" s="4">
        <v>2.6</v>
      </c>
      <c r="BG33" s="4">
        <v>8.6</v>
      </c>
      <c r="BH33" s="4">
        <v>6.9</v>
      </c>
      <c r="BJ33" s="4">
        <v>27</v>
      </c>
      <c r="BK33" s="4">
        <v>26</v>
      </c>
      <c r="BL33" s="4">
        <v>22</v>
      </c>
      <c r="BM33" s="4">
        <v>0.3</v>
      </c>
      <c r="BN33" s="4">
        <v>81</v>
      </c>
      <c r="BO33" s="4">
        <v>233</v>
      </c>
      <c r="BP33" s="4">
        <v>1</v>
      </c>
      <c r="BQ33" s="4">
        <v>1</v>
      </c>
      <c r="BS33">
        <v>120</v>
      </c>
      <c r="BT33">
        <v>51</v>
      </c>
      <c r="BU33">
        <v>73</v>
      </c>
      <c r="BV33">
        <v>81</v>
      </c>
      <c r="CN33" s="4">
        <v>0</v>
      </c>
      <c r="CO33" s="4">
        <v>0</v>
      </c>
      <c r="CP33" s="4">
        <v>0</v>
      </c>
      <c r="CQ33" s="4">
        <v>15</v>
      </c>
      <c r="CR33" s="4">
        <v>353</v>
      </c>
      <c r="CS33" s="4">
        <v>1</v>
      </c>
      <c r="CT33" s="4">
        <v>3</v>
      </c>
      <c r="CU33" s="4"/>
      <c r="CV33" s="4">
        <v>1</v>
      </c>
      <c r="CW33" s="4">
        <v>1</v>
      </c>
      <c r="CX33" s="4">
        <v>0</v>
      </c>
      <c r="CY33" s="4">
        <v>1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10</v>
      </c>
      <c r="DM33" s="4">
        <v>8</v>
      </c>
      <c r="DN33" s="4">
        <v>41</v>
      </c>
      <c r="DO33" s="4">
        <v>25</v>
      </c>
      <c r="DP33" s="4">
        <v>40</v>
      </c>
      <c r="DQ33" s="4">
        <v>71</v>
      </c>
      <c r="DR33" s="11">
        <v>54</v>
      </c>
      <c r="DS33" s="4">
        <v>35</v>
      </c>
      <c r="DT33" s="4">
        <v>76</v>
      </c>
      <c r="DU33" s="4">
        <f t="shared" si="95"/>
        <v>41</v>
      </c>
      <c r="DV33" s="11">
        <v>11.1</v>
      </c>
      <c r="DW33" s="4">
        <v>873</v>
      </c>
      <c r="DX33" s="4">
        <v>70</v>
      </c>
      <c r="DY33" s="4">
        <v>73</v>
      </c>
      <c r="DZ33" s="4">
        <v>2.9</v>
      </c>
      <c r="EA33" s="17">
        <f t="shared" si="29"/>
        <v>1.8012422360248446</v>
      </c>
      <c r="EB33" s="4">
        <v>32.4</v>
      </c>
      <c r="EC33" s="4">
        <v>279</v>
      </c>
      <c r="ED33" s="4">
        <v>75</v>
      </c>
      <c r="EE33" s="4">
        <v>5.5</v>
      </c>
      <c r="EF33" s="4">
        <f t="shared" si="35"/>
        <v>3.4161490683229814</v>
      </c>
      <c r="EG33" s="45">
        <f t="shared" si="14"/>
        <v>1.6666666666666667</v>
      </c>
      <c r="EH33" s="45">
        <f t="shared" si="15"/>
        <v>0.34259259259259262</v>
      </c>
      <c r="EI33" s="4">
        <v>8</v>
      </c>
      <c r="EJ33" s="4">
        <v>49</v>
      </c>
      <c r="EK33" s="4">
        <v>105</v>
      </c>
      <c r="EL33" s="11">
        <f t="shared" si="33"/>
        <v>0.46666666666666667</v>
      </c>
      <c r="EM33" s="4">
        <v>256</v>
      </c>
      <c r="EN33" s="11">
        <v>9</v>
      </c>
      <c r="EO33" s="4">
        <v>6</v>
      </c>
      <c r="EP33" s="11">
        <f t="shared" si="92"/>
        <v>6.5333333333333332</v>
      </c>
      <c r="EQ33" s="4">
        <v>25</v>
      </c>
      <c r="ER33" s="4">
        <f t="shared" si="16"/>
        <v>15.527950310559005</v>
      </c>
      <c r="ES33" s="4">
        <v>8</v>
      </c>
      <c r="ET33" s="4">
        <v>15</v>
      </c>
      <c r="EU33" s="11">
        <v>29</v>
      </c>
      <c r="EV33" s="4">
        <v>15</v>
      </c>
      <c r="EW33" s="9">
        <v>14</v>
      </c>
      <c r="EX33" s="4">
        <v>162</v>
      </c>
      <c r="EY33" s="4">
        <v>165</v>
      </c>
      <c r="EZ33" s="4">
        <v>65</v>
      </c>
      <c r="FA33" s="4">
        <v>75</v>
      </c>
      <c r="FB33" s="4">
        <v>103</v>
      </c>
      <c r="FC33" s="4">
        <f t="shared" si="1"/>
        <v>279</v>
      </c>
      <c r="FD33" s="9">
        <f t="shared" si="17"/>
        <v>2.2227902621341151</v>
      </c>
      <c r="FE33" s="9">
        <f t="shared" si="2"/>
        <v>0.36917562724014336</v>
      </c>
      <c r="FF33" s="9">
        <f t="shared" si="18"/>
        <v>0.48049384248037202</v>
      </c>
      <c r="FG33" s="9">
        <f t="shared" si="3"/>
        <v>1.44</v>
      </c>
      <c r="FH33" s="9">
        <f t="shared" si="4"/>
        <v>0.32569632887739158</v>
      </c>
      <c r="FI33" s="9">
        <f t="shared" si="5"/>
        <v>0.64783440189154273</v>
      </c>
      <c r="FJ33" s="11">
        <v>17.8</v>
      </c>
      <c r="FK33" s="11">
        <v>31</v>
      </c>
      <c r="FL33" s="4">
        <v>10</v>
      </c>
      <c r="FM33" s="4">
        <v>21</v>
      </c>
      <c r="FN33" s="4">
        <v>28</v>
      </c>
      <c r="FO33" s="4">
        <f t="shared" si="6"/>
        <v>17.391304347826086</v>
      </c>
      <c r="FP33" s="11">
        <v>45</v>
      </c>
      <c r="FQ33" s="11">
        <v>21</v>
      </c>
      <c r="FR33" s="4">
        <v>16</v>
      </c>
      <c r="FS33" s="4">
        <v>62</v>
      </c>
      <c r="FT33" s="4">
        <v>61</v>
      </c>
      <c r="FU33" s="11">
        <f t="shared" si="19"/>
        <v>1.0163934426229508</v>
      </c>
      <c r="FV33" s="4">
        <v>11</v>
      </c>
      <c r="FW33" s="11">
        <f t="shared" si="93"/>
        <v>5.6363636363636367</v>
      </c>
      <c r="FX33" s="4">
        <v>82</v>
      </c>
      <c r="FY33" s="4">
        <v>26</v>
      </c>
      <c r="FZ33">
        <v>14.1</v>
      </c>
      <c r="GA33" s="11">
        <f t="shared" si="8"/>
        <v>26</v>
      </c>
      <c r="GB33" s="4">
        <f t="shared" si="20"/>
        <v>1.2380952380952381</v>
      </c>
      <c r="GC33" s="4">
        <f t="shared" si="21"/>
        <v>3.1914893617021276</v>
      </c>
      <c r="GD33" s="4">
        <f t="shared" si="22"/>
        <v>1.2624113475177305</v>
      </c>
      <c r="GE33" s="4">
        <v>15</v>
      </c>
      <c r="GF33" s="4">
        <v>11</v>
      </c>
      <c r="GG33" s="4">
        <f t="shared" si="23"/>
        <v>26.666666666666668</v>
      </c>
      <c r="GH33" s="4">
        <v>18</v>
      </c>
      <c r="GI33" s="4">
        <v>15</v>
      </c>
      <c r="GJ33" s="4">
        <f t="shared" si="24"/>
        <v>16.666666666666664</v>
      </c>
      <c r="GK33">
        <v>1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1</v>
      </c>
      <c r="GU33">
        <v>17</v>
      </c>
      <c r="GV33">
        <v>13</v>
      </c>
      <c r="GW33">
        <f t="shared" si="94"/>
        <v>0.23529411764705882</v>
      </c>
      <c r="GX33">
        <v>1</v>
      </c>
      <c r="GY33">
        <v>0</v>
      </c>
    </row>
    <row r="34" spans="1:207" x14ac:dyDescent="0.35">
      <c r="A34" s="54">
        <v>12</v>
      </c>
      <c r="B34" s="54">
        <v>11497941</v>
      </c>
      <c r="C34" s="2">
        <v>44914</v>
      </c>
      <c r="D34" s="2">
        <v>16932</v>
      </c>
      <c r="E34" s="4">
        <v>77</v>
      </c>
      <c r="F34" s="4" t="s">
        <v>176</v>
      </c>
      <c r="G34" s="4">
        <v>64</v>
      </c>
      <c r="H34" s="4">
        <v>154</v>
      </c>
      <c r="I34" s="4">
        <v>1.61</v>
      </c>
      <c r="J34" s="4">
        <v>26</v>
      </c>
      <c r="K34" s="2">
        <v>44887</v>
      </c>
      <c r="L34" s="2">
        <v>44888</v>
      </c>
      <c r="M34" s="2">
        <v>44892</v>
      </c>
      <c r="N34" s="2">
        <v>44901</v>
      </c>
      <c r="O34" s="4">
        <v>0</v>
      </c>
      <c r="Q34" s="46">
        <f t="shared" si="10"/>
        <v>4</v>
      </c>
      <c r="R34" s="46">
        <f t="shared" si="11"/>
        <v>14</v>
      </c>
      <c r="S34" s="46"/>
      <c r="T34" s="4">
        <v>0</v>
      </c>
      <c r="U34" s="4">
        <v>1</v>
      </c>
      <c r="V34" s="4">
        <v>0</v>
      </c>
      <c r="W34" s="4">
        <v>1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25</v>
      </c>
      <c r="AD34" s="4">
        <v>53</v>
      </c>
      <c r="AE34" s="4">
        <v>5</v>
      </c>
      <c r="AF34" s="4">
        <v>5</v>
      </c>
      <c r="AG34" s="4">
        <f t="shared" si="13"/>
        <v>0</v>
      </c>
      <c r="AH34" s="4">
        <v>1350</v>
      </c>
      <c r="AI34" s="4">
        <v>6800</v>
      </c>
      <c r="AJ34" s="4">
        <v>0.64</v>
      </c>
      <c r="AK34" s="4">
        <v>0.08</v>
      </c>
      <c r="AL34" s="4">
        <v>0</v>
      </c>
      <c r="AM34" s="4">
        <v>0</v>
      </c>
      <c r="AN34" s="4">
        <v>0</v>
      </c>
      <c r="AO34" s="4">
        <v>76</v>
      </c>
      <c r="AP34" s="4">
        <v>159</v>
      </c>
      <c r="AQ34" s="4">
        <v>0</v>
      </c>
      <c r="AR34" s="4">
        <v>12.1</v>
      </c>
      <c r="AU34" s="29">
        <v>1.82</v>
      </c>
      <c r="AX34" s="4">
        <v>232</v>
      </c>
      <c r="AY34" s="4">
        <v>1</v>
      </c>
      <c r="AZ34" s="4">
        <v>0</v>
      </c>
      <c r="BA34" s="4">
        <v>1.1000000000000001</v>
      </c>
      <c r="BB34" s="4">
        <v>54</v>
      </c>
      <c r="BC34" s="4">
        <v>133</v>
      </c>
      <c r="BD34" s="4">
        <v>4.2</v>
      </c>
      <c r="BE34" s="4">
        <v>1.5</v>
      </c>
      <c r="BF34" s="4">
        <v>3.3</v>
      </c>
      <c r="BG34" s="4">
        <v>9.1</v>
      </c>
      <c r="BH34" s="4">
        <v>7.1</v>
      </c>
      <c r="BI34" s="4">
        <v>3.8</v>
      </c>
      <c r="BJ34" s="4">
        <v>30</v>
      </c>
      <c r="BK34" s="4">
        <v>20</v>
      </c>
      <c r="BL34" s="4">
        <v>14</v>
      </c>
      <c r="BM34" s="4">
        <v>0.2</v>
      </c>
      <c r="BN34" s="4">
        <v>78</v>
      </c>
      <c r="BO34" s="4">
        <v>226</v>
      </c>
      <c r="BP34" s="4">
        <v>1</v>
      </c>
      <c r="BQ34" s="4">
        <v>1</v>
      </c>
      <c r="BS34">
        <v>125</v>
      </c>
      <c r="BT34">
        <v>64</v>
      </c>
      <c r="BU34">
        <v>79</v>
      </c>
      <c r="BV34">
        <v>75</v>
      </c>
      <c r="CN34" s="4">
        <v>0</v>
      </c>
      <c r="CO34" s="4">
        <v>0</v>
      </c>
      <c r="CP34" s="4">
        <v>0</v>
      </c>
      <c r="CQ34" s="4">
        <v>16</v>
      </c>
      <c r="CR34" s="4">
        <v>171</v>
      </c>
      <c r="CS34" s="4">
        <v>1</v>
      </c>
      <c r="CT34" s="4">
        <v>3</v>
      </c>
      <c r="CU34" s="4"/>
      <c r="CV34" s="4">
        <v>1</v>
      </c>
      <c r="CW34" s="4">
        <v>0</v>
      </c>
      <c r="CX34" s="4">
        <v>0</v>
      </c>
      <c r="CY34" s="4">
        <v>0</v>
      </c>
      <c r="CZ34" s="4">
        <v>1</v>
      </c>
      <c r="DA34" s="4">
        <v>1</v>
      </c>
      <c r="DB34" s="4">
        <v>0</v>
      </c>
      <c r="DC34" s="4">
        <v>0</v>
      </c>
      <c r="DD34" s="4">
        <v>1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8</v>
      </c>
      <c r="DM34" s="4">
        <v>9</v>
      </c>
      <c r="DN34" s="4">
        <v>53</v>
      </c>
      <c r="DO34" s="4">
        <v>29</v>
      </c>
      <c r="DP34" s="4">
        <v>44</v>
      </c>
      <c r="DQ34" s="4">
        <v>75</v>
      </c>
      <c r="DR34" s="11">
        <v>55</v>
      </c>
      <c r="DS34" s="4">
        <v>33</v>
      </c>
      <c r="DT34" s="4">
        <v>72</v>
      </c>
      <c r="DU34" s="4">
        <f t="shared" ref="DU34:DU49" si="96">(DT34-DS34)</f>
        <v>39</v>
      </c>
      <c r="DV34" s="11">
        <v>16.8</v>
      </c>
      <c r="DW34" s="4">
        <v>1270</v>
      </c>
      <c r="DX34" s="4">
        <v>79</v>
      </c>
      <c r="DY34" s="4">
        <v>61</v>
      </c>
      <c r="DZ34" s="4">
        <v>2.4</v>
      </c>
      <c r="EA34" s="17">
        <f t="shared" si="29"/>
        <v>1.4906832298136645</v>
      </c>
      <c r="EB34" s="4">
        <v>19.8</v>
      </c>
      <c r="EC34" s="4">
        <v>317</v>
      </c>
      <c r="ED34" s="4">
        <v>50</v>
      </c>
      <c r="EE34" s="4">
        <v>3.14</v>
      </c>
      <c r="EF34" s="4">
        <f t="shared" si="35"/>
        <v>1.9503105590062111</v>
      </c>
      <c r="EG34" s="45">
        <f t="shared" si="14"/>
        <v>2.7777777777777777</v>
      </c>
      <c r="EH34" s="45">
        <f t="shared" si="15"/>
        <v>0.84848484848484851</v>
      </c>
      <c r="EI34" s="4">
        <v>8</v>
      </c>
      <c r="EJ34" s="4">
        <v>49</v>
      </c>
      <c r="EK34" s="4">
        <v>81</v>
      </c>
      <c r="EL34" s="11">
        <f t="shared" si="33"/>
        <v>0.60493827160493829</v>
      </c>
      <c r="EM34" s="4">
        <v>166</v>
      </c>
      <c r="EN34" s="11">
        <v>6</v>
      </c>
      <c r="EO34" s="4">
        <v>5</v>
      </c>
      <c r="EP34" s="11">
        <f t="shared" si="92"/>
        <v>8.9090909090909083</v>
      </c>
      <c r="EQ34" s="4">
        <v>33</v>
      </c>
      <c r="ER34" s="4">
        <f t="shared" si="16"/>
        <v>20.496894409937887</v>
      </c>
      <c r="ES34" s="4">
        <v>21</v>
      </c>
      <c r="ET34" s="4">
        <v>28</v>
      </c>
      <c r="EU34" s="11">
        <v>15</v>
      </c>
      <c r="EV34" s="4">
        <v>6</v>
      </c>
      <c r="EW34" s="9">
        <v>9</v>
      </c>
      <c r="EX34" s="4">
        <v>110</v>
      </c>
      <c r="EY34" s="4">
        <v>124</v>
      </c>
      <c r="EZ34" s="4">
        <v>93</v>
      </c>
      <c r="FA34" s="4">
        <v>103</v>
      </c>
      <c r="FB34" s="4">
        <v>93</v>
      </c>
      <c r="FC34" s="4">
        <f t="shared" si="1"/>
        <v>317</v>
      </c>
      <c r="FD34" s="9">
        <f t="shared" si="17"/>
        <v>1.2491268587832014</v>
      </c>
      <c r="FE34" s="9">
        <f t="shared" si="2"/>
        <v>0.29337539432176657</v>
      </c>
      <c r="FF34" s="9">
        <f t="shared" si="18"/>
        <v>0.4091898000545931</v>
      </c>
      <c r="FG34" s="9">
        <f t="shared" si="3"/>
        <v>2.25</v>
      </c>
      <c r="FH34" s="9">
        <f t="shared" si="4"/>
        <v>0.31595122702811546</v>
      </c>
      <c r="FI34" s="9">
        <f t="shared" si="5"/>
        <v>1.8012582022227659</v>
      </c>
      <c r="FJ34" s="11">
        <v>17.3</v>
      </c>
      <c r="FK34" s="11">
        <v>31</v>
      </c>
      <c r="FL34" s="4">
        <v>23</v>
      </c>
      <c r="FM34" s="4">
        <v>8</v>
      </c>
      <c r="FN34" s="4">
        <v>31</v>
      </c>
      <c r="FO34" s="4">
        <f t="shared" si="6"/>
        <v>19.254658385093165</v>
      </c>
      <c r="FP34" s="11">
        <v>34</v>
      </c>
      <c r="FQ34" s="11">
        <v>18</v>
      </c>
      <c r="FR34" s="4">
        <v>12</v>
      </c>
      <c r="FS34" s="4">
        <v>48</v>
      </c>
      <c r="FT34" s="4">
        <v>54</v>
      </c>
      <c r="FU34" s="11">
        <f t="shared" si="19"/>
        <v>0.88888888888888884</v>
      </c>
      <c r="FV34" s="4">
        <v>10</v>
      </c>
      <c r="FW34" s="11">
        <f t="shared" si="93"/>
        <v>4.8</v>
      </c>
      <c r="FX34" s="4">
        <v>65</v>
      </c>
      <c r="FY34" s="4">
        <v>20.3</v>
      </c>
      <c r="FZ34">
        <v>12.7</v>
      </c>
      <c r="GA34" s="11">
        <f t="shared" si="8"/>
        <v>20.3</v>
      </c>
      <c r="GB34" s="4">
        <f t="shared" si="20"/>
        <v>1.1277777777777778</v>
      </c>
      <c r="GC34" s="4">
        <f t="shared" si="21"/>
        <v>2.6771653543307088</v>
      </c>
      <c r="GD34" s="4">
        <f t="shared" si="22"/>
        <v>1.3622047244094488</v>
      </c>
      <c r="GE34" s="4">
        <v>12</v>
      </c>
      <c r="GF34" s="4">
        <v>11</v>
      </c>
      <c r="GG34" s="4">
        <f t="shared" si="23"/>
        <v>8.3333333333333321</v>
      </c>
      <c r="GH34" s="4">
        <v>17</v>
      </c>
      <c r="GI34" s="4">
        <v>15</v>
      </c>
      <c r="GJ34" s="4">
        <f t="shared" si="24"/>
        <v>11.76470588235294</v>
      </c>
      <c r="GK34">
        <v>1</v>
      </c>
      <c r="GL34">
        <v>0</v>
      </c>
      <c r="GM34">
        <v>0</v>
      </c>
      <c r="GN34">
        <v>1</v>
      </c>
      <c r="GO34" s="40" t="s">
        <v>180</v>
      </c>
      <c r="GP34" s="40" t="s">
        <v>180</v>
      </c>
      <c r="GQ34">
        <v>1</v>
      </c>
      <c r="GR34">
        <v>0</v>
      </c>
      <c r="GS34">
        <v>0</v>
      </c>
      <c r="GT34">
        <v>1</v>
      </c>
      <c r="GU34">
        <v>16</v>
      </c>
      <c r="GV34">
        <v>12</v>
      </c>
      <c r="GW34">
        <f t="shared" si="94"/>
        <v>0.25</v>
      </c>
      <c r="GX34">
        <v>1</v>
      </c>
      <c r="GY34">
        <v>0</v>
      </c>
    </row>
    <row r="35" spans="1:207" x14ac:dyDescent="0.35">
      <c r="A35" s="54">
        <v>12</v>
      </c>
      <c r="B35" s="54">
        <v>11497941</v>
      </c>
      <c r="C35" s="2">
        <v>45064</v>
      </c>
      <c r="D35" s="2">
        <v>16932</v>
      </c>
      <c r="E35" s="4">
        <v>77</v>
      </c>
      <c r="F35" s="4" t="s">
        <v>176</v>
      </c>
      <c r="G35" s="4">
        <v>64</v>
      </c>
      <c r="H35" s="4">
        <v>154</v>
      </c>
      <c r="I35" s="4">
        <v>1.61</v>
      </c>
      <c r="J35" s="4">
        <v>180</v>
      </c>
      <c r="K35" s="2">
        <v>44887</v>
      </c>
      <c r="L35" s="2">
        <v>44888</v>
      </c>
      <c r="M35" s="2">
        <v>44892</v>
      </c>
      <c r="N35" s="2">
        <v>44901</v>
      </c>
      <c r="O35" s="4">
        <v>0</v>
      </c>
      <c r="Q35" s="46">
        <f t="shared" si="10"/>
        <v>4</v>
      </c>
      <c r="R35" s="46">
        <f t="shared" si="11"/>
        <v>14</v>
      </c>
      <c r="S35" s="46"/>
      <c r="T35" s="4">
        <v>0</v>
      </c>
      <c r="U35" s="4">
        <v>1</v>
      </c>
      <c r="V35" s="4">
        <v>0</v>
      </c>
      <c r="W35" s="4">
        <v>1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25</v>
      </c>
      <c r="AD35" s="4">
        <v>53</v>
      </c>
      <c r="AE35" s="4">
        <v>5</v>
      </c>
      <c r="AF35" s="4">
        <v>5</v>
      </c>
      <c r="AG35" s="4">
        <f t="shared" si="13"/>
        <v>0</v>
      </c>
      <c r="AH35" s="4">
        <v>1952</v>
      </c>
      <c r="AI35" s="4">
        <v>9064</v>
      </c>
      <c r="AJ35" s="4">
        <v>0.35</v>
      </c>
      <c r="AK35" s="4">
        <v>0.06</v>
      </c>
      <c r="AL35" s="4">
        <v>0</v>
      </c>
      <c r="AM35" s="4">
        <v>0</v>
      </c>
      <c r="AN35" s="4">
        <v>0</v>
      </c>
      <c r="AO35" s="4">
        <v>57</v>
      </c>
      <c r="AP35" s="4">
        <v>43</v>
      </c>
      <c r="AQ35" s="4">
        <v>0</v>
      </c>
      <c r="AR35" s="4">
        <v>13.3</v>
      </c>
      <c r="AS35" s="4">
        <v>0.99</v>
      </c>
      <c r="AT35" s="4">
        <v>28.8</v>
      </c>
      <c r="AU35" s="29">
        <v>2.08</v>
      </c>
      <c r="AV35" s="4">
        <v>0.16</v>
      </c>
      <c r="AW35" s="4">
        <v>431</v>
      </c>
      <c r="AX35" s="4">
        <v>222</v>
      </c>
      <c r="AY35" s="4">
        <v>1</v>
      </c>
      <c r="AZ35" s="4">
        <v>0</v>
      </c>
      <c r="BA35" s="4">
        <v>1.4</v>
      </c>
      <c r="BB35" s="4">
        <v>67</v>
      </c>
      <c r="BC35" s="4">
        <v>138</v>
      </c>
      <c r="BD35" s="4">
        <v>4.4000000000000004</v>
      </c>
      <c r="BE35" s="4">
        <v>2</v>
      </c>
      <c r="BF35" s="4">
        <v>4.2</v>
      </c>
      <c r="BG35" s="4">
        <v>9.4</v>
      </c>
      <c r="BH35" s="4">
        <v>7</v>
      </c>
      <c r="BI35" s="4">
        <v>4.2</v>
      </c>
      <c r="BJ35" s="4">
        <v>83</v>
      </c>
      <c r="BK35" s="4">
        <v>20</v>
      </c>
      <c r="BL35" s="4">
        <v>21</v>
      </c>
      <c r="BM35" s="4">
        <v>0.3</v>
      </c>
      <c r="BN35" s="4">
        <v>61</v>
      </c>
      <c r="BO35" s="4">
        <v>212</v>
      </c>
      <c r="BP35" s="4">
        <v>1</v>
      </c>
      <c r="BQ35" s="4">
        <v>1</v>
      </c>
      <c r="BS35">
        <v>128</v>
      </c>
      <c r="BT35">
        <v>71</v>
      </c>
      <c r="BU35">
        <v>84</v>
      </c>
      <c r="BV35">
        <v>72</v>
      </c>
      <c r="CN35" s="4">
        <v>0</v>
      </c>
      <c r="CO35" s="4">
        <v>0</v>
      </c>
      <c r="CP35" s="4">
        <v>0</v>
      </c>
      <c r="CQ35" s="4">
        <v>15</v>
      </c>
      <c r="CR35" s="4">
        <v>210</v>
      </c>
      <c r="CS35" s="4">
        <v>1</v>
      </c>
      <c r="CT35" s="4">
        <v>3</v>
      </c>
      <c r="CU35" s="4"/>
      <c r="CV35" s="4">
        <v>1</v>
      </c>
      <c r="CW35" s="4">
        <v>1</v>
      </c>
      <c r="CX35" s="4">
        <v>0</v>
      </c>
      <c r="CY35" s="4">
        <v>1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9</v>
      </c>
      <c r="DM35" s="4">
        <v>9</v>
      </c>
      <c r="DN35" s="4">
        <v>60</v>
      </c>
      <c r="DO35" s="4">
        <v>37</v>
      </c>
      <c r="DP35" s="4">
        <v>38</v>
      </c>
      <c r="DQ35" s="4">
        <v>68</v>
      </c>
      <c r="DR35" s="11">
        <v>56</v>
      </c>
      <c r="DS35" s="4">
        <v>32</v>
      </c>
      <c r="DT35" s="4">
        <v>73</v>
      </c>
      <c r="DU35" s="4">
        <f t="shared" si="96"/>
        <v>41</v>
      </c>
      <c r="DV35" s="11">
        <v>14.6</v>
      </c>
      <c r="DW35" s="4">
        <v>1073</v>
      </c>
      <c r="DX35" s="4">
        <v>91</v>
      </c>
      <c r="DY35" s="4">
        <v>55</v>
      </c>
      <c r="DZ35" s="4">
        <v>2.2000000000000002</v>
      </c>
      <c r="EA35" s="17">
        <f t="shared" si="29"/>
        <v>1.3664596273291927</v>
      </c>
      <c r="EB35" s="4">
        <v>27.9</v>
      </c>
      <c r="EC35" s="4">
        <v>368</v>
      </c>
      <c r="ED35" s="4">
        <v>64</v>
      </c>
      <c r="EE35" s="4">
        <v>3.45</v>
      </c>
      <c r="EF35" s="4">
        <f t="shared" si="35"/>
        <v>2.1428571428571428</v>
      </c>
      <c r="EG35" s="45">
        <f t="shared" si="14"/>
        <v>2.0071684587813623</v>
      </c>
      <c r="EH35" s="45">
        <f t="shared" si="15"/>
        <v>0.52329749103942658</v>
      </c>
      <c r="EI35" s="4">
        <v>8</v>
      </c>
      <c r="EJ35" s="4">
        <v>55</v>
      </c>
      <c r="EK35" s="4">
        <v>90</v>
      </c>
      <c r="EL35" s="11">
        <f t="shared" si="33"/>
        <v>0.61111111111111116</v>
      </c>
      <c r="EM35" s="4">
        <v>203</v>
      </c>
      <c r="EN35" s="11">
        <v>8</v>
      </c>
      <c r="EO35" s="4">
        <v>6</v>
      </c>
      <c r="EP35" s="11">
        <f t="shared" si="92"/>
        <v>7.8571428571428568</v>
      </c>
      <c r="EQ35" s="4">
        <v>56</v>
      </c>
      <c r="ER35" s="4">
        <f t="shared" si="16"/>
        <v>34.782608695652172</v>
      </c>
      <c r="ES35" s="4">
        <v>30</v>
      </c>
      <c r="ET35" s="4">
        <v>50</v>
      </c>
      <c r="EU35" s="11">
        <v>22</v>
      </c>
      <c r="EV35" s="4">
        <v>8</v>
      </c>
      <c r="EW35" s="9">
        <v>14</v>
      </c>
      <c r="EX35" s="4">
        <v>141</v>
      </c>
      <c r="EY35" s="4">
        <v>168</v>
      </c>
      <c r="EZ35" s="4">
        <v>76</v>
      </c>
      <c r="FA35" s="4">
        <v>93</v>
      </c>
      <c r="FB35" s="4">
        <v>100</v>
      </c>
      <c r="FC35" s="4">
        <f t="shared" si="1"/>
        <v>368</v>
      </c>
      <c r="FD35" s="9">
        <f t="shared" si="17"/>
        <v>1.04663593427444</v>
      </c>
      <c r="FE35" s="9">
        <f t="shared" si="2"/>
        <v>0.27173913043478259</v>
      </c>
      <c r="FF35" s="9">
        <f t="shared" si="18"/>
        <v>0.38362576420749606</v>
      </c>
      <c r="FG35" s="9">
        <f t="shared" si="3"/>
        <v>1.8</v>
      </c>
      <c r="FH35" s="9">
        <f t="shared" si="4"/>
        <v>0.3151816435668604</v>
      </c>
      <c r="FI35" s="9">
        <f t="shared" si="5"/>
        <v>1.7197957198438969</v>
      </c>
      <c r="FJ35" s="11">
        <v>27.2</v>
      </c>
      <c r="FK35" s="11">
        <v>30</v>
      </c>
      <c r="FL35" s="4">
        <v>9</v>
      </c>
      <c r="FM35" s="4">
        <v>21</v>
      </c>
      <c r="FN35" s="4">
        <v>33</v>
      </c>
      <c r="FO35" s="4">
        <f t="shared" ref="FO35:FO66" si="97">FN35/I35</f>
        <v>20.496894409937887</v>
      </c>
      <c r="FP35" s="11">
        <v>50</v>
      </c>
      <c r="FQ35" s="11">
        <v>21</v>
      </c>
      <c r="FR35" s="4">
        <v>17</v>
      </c>
      <c r="FS35" s="4">
        <v>64</v>
      </c>
      <c r="FT35" s="4">
        <v>47</v>
      </c>
      <c r="FU35" s="11">
        <f t="shared" si="19"/>
        <v>1.3617021276595744</v>
      </c>
      <c r="FV35" s="4">
        <v>12</v>
      </c>
      <c r="FW35" s="11">
        <f t="shared" si="93"/>
        <v>5.333333333333333</v>
      </c>
      <c r="FX35" s="4">
        <v>100</v>
      </c>
      <c r="FY35" s="4">
        <v>16.600000000000001</v>
      </c>
      <c r="FZ35">
        <v>15.7</v>
      </c>
      <c r="GA35" s="11">
        <f t="shared" ref="GA35:GA66" si="98">(FY35+BW35)</f>
        <v>16.600000000000001</v>
      </c>
      <c r="GB35" s="4">
        <f t="shared" si="20"/>
        <v>0.79047619047619055</v>
      </c>
      <c r="GC35" s="4">
        <f t="shared" si="21"/>
        <v>3.1847133757961785</v>
      </c>
      <c r="GD35" s="4">
        <f t="shared" si="22"/>
        <v>1.7324840764331211</v>
      </c>
      <c r="GE35" s="4">
        <v>10</v>
      </c>
      <c r="GF35" s="4">
        <v>7</v>
      </c>
      <c r="GG35" s="4">
        <f t="shared" si="23"/>
        <v>30</v>
      </c>
      <c r="GH35" s="4">
        <v>17</v>
      </c>
      <c r="GI35" s="4">
        <v>15</v>
      </c>
      <c r="GJ35" s="4">
        <f t="shared" si="24"/>
        <v>11.76470588235294</v>
      </c>
      <c r="GK35">
        <v>1</v>
      </c>
      <c r="GL35">
        <v>0</v>
      </c>
      <c r="GM35">
        <v>0</v>
      </c>
      <c r="GN35">
        <v>1</v>
      </c>
      <c r="GO35">
        <v>0</v>
      </c>
      <c r="GP35">
        <v>0</v>
      </c>
      <c r="GQ35">
        <v>0</v>
      </c>
      <c r="GR35">
        <v>1</v>
      </c>
      <c r="GS35">
        <v>0</v>
      </c>
      <c r="GT35">
        <v>0</v>
      </c>
      <c r="GU35">
        <v>20</v>
      </c>
      <c r="GV35">
        <v>8</v>
      </c>
      <c r="GW35">
        <f t="shared" si="94"/>
        <v>0.6</v>
      </c>
      <c r="GX35">
        <v>1</v>
      </c>
      <c r="GY35">
        <v>0</v>
      </c>
    </row>
    <row r="36" spans="1:207" x14ac:dyDescent="0.35">
      <c r="A36" s="54">
        <v>13</v>
      </c>
      <c r="B36" s="54">
        <v>96127969</v>
      </c>
      <c r="C36" s="2">
        <v>44893</v>
      </c>
      <c r="D36" s="2">
        <v>20989</v>
      </c>
      <c r="E36" s="4">
        <v>65</v>
      </c>
      <c r="F36" s="4" t="s">
        <v>178</v>
      </c>
      <c r="G36" s="4">
        <v>60</v>
      </c>
      <c r="H36" s="4">
        <v>170</v>
      </c>
      <c r="I36" s="4">
        <v>1.68</v>
      </c>
      <c r="J36" s="4">
        <v>1</v>
      </c>
      <c r="K36" s="2">
        <v>44891</v>
      </c>
      <c r="L36" s="2">
        <v>44891</v>
      </c>
      <c r="M36" s="2">
        <v>44897</v>
      </c>
      <c r="N36" s="2">
        <v>44950</v>
      </c>
      <c r="O36" s="4">
        <v>0</v>
      </c>
      <c r="Q36" s="46">
        <f t="shared" si="10"/>
        <v>6</v>
      </c>
      <c r="R36" s="46">
        <f t="shared" si="11"/>
        <v>59</v>
      </c>
      <c r="S36" s="46"/>
      <c r="T36" s="4">
        <v>0</v>
      </c>
      <c r="U36" s="4">
        <v>1</v>
      </c>
      <c r="V36" s="4">
        <v>0</v>
      </c>
      <c r="W36" s="4">
        <v>1</v>
      </c>
      <c r="X36" s="4">
        <v>0</v>
      </c>
      <c r="Y36" s="4">
        <v>0</v>
      </c>
      <c r="Z36" s="4">
        <v>0</v>
      </c>
      <c r="AA36" s="4">
        <v>0</v>
      </c>
      <c r="AB36" s="4">
        <v>1</v>
      </c>
      <c r="AC36" s="4">
        <v>20</v>
      </c>
      <c r="AD36" s="4">
        <v>32</v>
      </c>
      <c r="AE36" s="4">
        <v>5</v>
      </c>
      <c r="AF36" s="4">
        <v>7</v>
      </c>
      <c r="AG36" s="4">
        <f t="shared" si="13"/>
        <v>2</v>
      </c>
      <c r="AH36" s="4">
        <v>490</v>
      </c>
      <c r="AI36" s="4">
        <v>11893</v>
      </c>
      <c r="AJ36" s="4">
        <v>57</v>
      </c>
      <c r="AK36" s="4">
        <v>47.1</v>
      </c>
      <c r="AL36" s="4">
        <v>0</v>
      </c>
      <c r="AM36">
        <v>1</v>
      </c>
      <c r="AN36" s="4" t="s">
        <v>185</v>
      </c>
      <c r="AO36" s="4">
        <v>120</v>
      </c>
      <c r="AP36" s="4">
        <v>1967</v>
      </c>
      <c r="AQ36" s="4">
        <v>0</v>
      </c>
      <c r="AR36" s="4">
        <v>9.8000000000000007</v>
      </c>
      <c r="AS36" s="4">
        <v>0.98</v>
      </c>
      <c r="AT36" s="4">
        <v>28.4</v>
      </c>
      <c r="AU36" s="29">
        <v>1.01</v>
      </c>
      <c r="AV36" s="4">
        <v>1.04</v>
      </c>
      <c r="AW36" s="4">
        <v>1000</v>
      </c>
      <c r="AX36" s="4">
        <v>222</v>
      </c>
      <c r="AY36" s="4">
        <v>0</v>
      </c>
      <c r="AZ36" s="4">
        <v>0</v>
      </c>
      <c r="BA36" s="4" t="s">
        <v>187</v>
      </c>
      <c r="BB36" s="4">
        <v>60</v>
      </c>
      <c r="BC36" s="4">
        <v>140</v>
      </c>
      <c r="BD36" s="4" t="s">
        <v>188</v>
      </c>
      <c r="BE36" s="4">
        <v>1.8</v>
      </c>
      <c r="BF36" s="4">
        <v>2.6</v>
      </c>
      <c r="BG36" s="4">
        <v>8.1999999999999993</v>
      </c>
      <c r="BH36" s="4">
        <v>4.7</v>
      </c>
      <c r="BI36" s="4">
        <v>3</v>
      </c>
      <c r="BJ36" s="4">
        <v>35</v>
      </c>
      <c r="BK36" s="4">
        <v>141</v>
      </c>
      <c r="BL36" s="4">
        <v>67</v>
      </c>
      <c r="BM36" s="4">
        <v>0.5</v>
      </c>
      <c r="BN36" s="4">
        <v>251</v>
      </c>
      <c r="BO36" s="4">
        <v>298</v>
      </c>
      <c r="BP36" s="4">
        <v>0</v>
      </c>
      <c r="BQ36" s="4">
        <v>0</v>
      </c>
      <c r="BR36" s="4">
        <v>130</v>
      </c>
      <c r="BS36">
        <v>95</v>
      </c>
      <c r="BT36">
        <v>57</v>
      </c>
      <c r="BU36">
        <v>70</v>
      </c>
      <c r="BV36">
        <v>98</v>
      </c>
      <c r="BW36">
        <v>8</v>
      </c>
      <c r="BX36">
        <v>-655</v>
      </c>
      <c r="BY36">
        <v>3340</v>
      </c>
      <c r="BZ36">
        <v>1.3</v>
      </c>
      <c r="CA36">
        <v>70</v>
      </c>
      <c r="CB36">
        <v>7.6</v>
      </c>
      <c r="CC36" s="4">
        <v>5.5</v>
      </c>
      <c r="CD36" s="4">
        <v>39</v>
      </c>
      <c r="CE36" s="4">
        <v>0.66</v>
      </c>
      <c r="CF36" s="4">
        <v>8</v>
      </c>
      <c r="CG36" s="4">
        <v>6</v>
      </c>
      <c r="CH36" s="4">
        <v>1855</v>
      </c>
      <c r="CI36" s="4">
        <f t="shared" si="28"/>
        <v>901.81818181818187</v>
      </c>
      <c r="CJ36" s="4">
        <v>7.4</v>
      </c>
      <c r="CK36" s="4">
        <v>29.6</v>
      </c>
      <c r="CL36" s="4">
        <v>78</v>
      </c>
      <c r="CM36" s="4">
        <v>18.3</v>
      </c>
      <c r="CN36" s="4">
        <v>0.33</v>
      </c>
      <c r="CO36" s="4">
        <v>0</v>
      </c>
      <c r="CP36" s="4">
        <v>0</v>
      </c>
      <c r="CQ36" s="4">
        <v>1860</v>
      </c>
      <c r="CR36" s="4">
        <v>13972</v>
      </c>
      <c r="CS36" s="4">
        <v>1</v>
      </c>
      <c r="CT36" s="4">
        <v>0</v>
      </c>
      <c r="CU36" s="4"/>
      <c r="CV36" s="4">
        <v>1</v>
      </c>
      <c r="CW36" s="4">
        <v>1</v>
      </c>
      <c r="CX36" s="4">
        <v>1</v>
      </c>
      <c r="CY36" s="4">
        <v>1</v>
      </c>
      <c r="CZ36" s="4">
        <v>1</v>
      </c>
      <c r="DA36" s="4">
        <v>0</v>
      </c>
      <c r="DB36" s="4">
        <v>0</v>
      </c>
      <c r="DC36" s="4">
        <v>0</v>
      </c>
      <c r="DD36" s="4">
        <v>1</v>
      </c>
      <c r="DE36" s="4">
        <v>1</v>
      </c>
      <c r="DF36" s="4">
        <v>0</v>
      </c>
      <c r="DG36" s="4">
        <v>0</v>
      </c>
      <c r="DH36" s="4">
        <v>0</v>
      </c>
      <c r="DI36" s="4">
        <v>1</v>
      </c>
      <c r="DJ36" s="4">
        <v>0</v>
      </c>
      <c r="DK36" s="4">
        <v>1</v>
      </c>
      <c r="DL36" s="4">
        <v>9</v>
      </c>
      <c r="DM36" s="4">
        <v>9</v>
      </c>
      <c r="DN36" s="4">
        <v>50</v>
      </c>
      <c r="DO36" s="4">
        <v>35</v>
      </c>
      <c r="DP36" s="4">
        <v>30</v>
      </c>
      <c r="DQ36" s="4">
        <v>57</v>
      </c>
      <c r="DR36" s="11">
        <v>41</v>
      </c>
      <c r="DS36" s="4">
        <v>59</v>
      </c>
      <c r="DT36" s="4">
        <v>99</v>
      </c>
      <c r="DU36" s="4">
        <f t="shared" si="96"/>
        <v>40</v>
      </c>
      <c r="DV36" s="11">
        <v>11.7</v>
      </c>
      <c r="DW36" s="4">
        <v>1189</v>
      </c>
      <c r="DX36" s="4">
        <v>93</v>
      </c>
      <c r="DY36" s="4">
        <v>78</v>
      </c>
      <c r="DZ36" s="4">
        <v>3.2</v>
      </c>
      <c r="EA36" s="17">
        <f t="shared" si="29"/>
        <v>1.9047619047619049</v>
      </c>
      <c r="EB36" s="4">
        <v>17.2</v>
      </c>
      <c r="EC36" s="4">
        <v>274</v>
      </c>
      <c r="ED36" s="4">
        <v>55</v>
      </c>
      <c r="EE36" s="4">
        <v>4.42</v>
      </c>
      <c r="EF36" s="4">
        <f t="shared" si="35"/>
        <v>2.6309523809523809</v>
      </c>
      <c r="EG36" s="45">
        <f t="shared" si="14"/>
        <v>2.3837209302325584</v>
      </c>
      <c r="EH36" s="45">
        <f t="shared" si="15"/>
        <v>0.68023255813953487</v>
      </c>
      <c r="EI36" s="4">
        <v>6</v>
      </c>
      <c r="EJ36" s="4">
        <v>80</v>
      </c>
      <c r="EK36" s="4">
        <v>34</v>
      </c>
      <c r="EL36" s="11">
        <f t="shared" si="33"/>
        <v>2.3529411764705883</v>
      </c>
      <c r="EM36" s="4">
        <v>118</v>
      </c>
      <c r="EN36" s="11">
        <v>8</v>
      </c>
      <c r="EO36" s="4">
        <v>10</v>
      </c>
      <c r="EP36" s="11">
        <f t="shared" si="92"/>
        <v>8.8888888888888893</v>
      </c>
      <c r="EQ36" s="4">
        <v>84</v>
      </c>
      <c r="ER36" s="4">
        <f t="shared" si="16"/>
        <v>50</v>
      </c>
      <c r="ES36" s="4">
        <v>62</v>
      </c>
      <c r="ET36" s="4">
        <v>80</v>
      </c>
      <c r="EU36" s="11">
        <v>9</v>
      </c>
      <c r="EV36" s="4">
        <v>6</v>
      </c>
      <c r="EW36" s="9">
        <v>3</v>
      </c>
      <c r="EX36" s="4">
        <v>89</v>
      </c>
      <c r="EY36" s="4">
        <v>94</v>
      </c>
      <c r="EZ36" s="4">
        <v>45</v>
      </c>
      <c r="FA36" s="4">
        <v>48</v>
      </c>
      <c r="FB36" s="4">
        <v>65</v>
      </c>
      <c r="FC36" s="4">
        <f t="shared" si="1"/>
        <v>274</v>
      </c>
      <c r="FD36" s="9">
        <f t="shared" si="17"/>
        <v>0.9841917309529058</v>
      </c>
      <c r="FE36" s="9">
        <f t="shared" si="2"/>
        <v>0.23722627737226276</v>
      </c>
      <c r="FF36" s="9">
        <f t="shared" si="18"/>
        <v>0.33670607921431012</v>
      </c>
      <c r="FG36" s="9">
        <f t="shared" si="3"/>
        <v>1.5545454545454545</v>
      </c>
      <c r="FH36" s="9">
        <f t="shared" si="4"/>
        <v>0.33067763079536971</v>
      </c>
      <c r="FI36" s="9">
        <f t="shared" si="5"/>
        <v>1.5795148502622813</v>
      </c>
      <c r="FJ36" s="11">
        <v>19.899999999999999</v>
      </c>
      <c r="FK36" s="11">
        <v>19</v>
      </c>
      <c r="FL36" s="4">
        <v>12</v>
      </c>
      <c r="FM36" s="4">
        <v>7</v>
      </c>
      <c r="FN36" s="4">
        <v>88</v>
      </c>
      <c r="FO36" s="4">
        <f t="shared" si="97"/>
        <v>52.38095238095238</v>
      </c>
      <c r="FP36" s="11">
        <v>27</v>
      </c>
      <c r="FQ36" s="11">
        <v>20</v>
      </c>
      <c r="FR36" s="4">
        <v>17</v>
      </c>
      <c r="FS36" s="4">
        <v>50</v>
      </c>
      <c r="FT36" s="4">
        <v>56</v>
      </c>
      <c r="FU36" s="11">
        <f t="shared" si="19"/>
        <v>0.8928571428571429</v>
      </c>
      <c r="FV36" s="4">
        <v>12</v>
      </c>
      <c r="FW36" s="11">
        <f t="shared" si="93"/>
        <v>4.166666666666667</v>
      </c>
      <c r="FX36" s="4">
        <v>69</v>
      </c>
      <c r="FY36" s="4">
        <v>43.3</v>
      </c>
      <c r="FZ36">
        <v>19.8</v>
      </c>
      <c r="GA36" s="11">
        <f t="shared" si="98"/>
        <v>51.3</v>
      </c>
      <c r="GB36" s="4">
        <f t="shared" si="20"/>
        <v>2.5649999999999999</v>
      </c>
      <c r="GC36" s="4">
        <f t="shared" si="21"/>
        <v>1.3636363636363635</v>
      </c>
      <c r="GD36" s="4">
        <f t="shared" si="22"/>
        <v>1.005050505050505</v>
      </c>
      <c r="GE36" s="4">
        <v>24</v>
      </c>
      <c r="GF36" s="4">
        <v>14</v>
      </c>
      <c r="GG36" s="4">
        <f t="shared" si="23"/>
        <v>41.666666666666671</v>
      </c>
      <c r="GH36" s="4">
        <v>21</v>
      </c>
      <c r="GI36" s="4">
        <v>14</v>
      </c>
      <c r="GJ36" s="4">
        <f t="shared" si="24"/>
        <v>33.333333333333329</v>
      </c>
      <c r="GK36">
        <v>1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0</v>
      </c>
      <c r="GR36">
        <v>1</v>
      </c>
      <c r="GS36">
        <v>0</v>
      </c>
      <c r="GT36">
        <v>0</v>
      </c>
      <c r="GU36">
        <v>21</v>
      </c>
      <c r="GV36">
        <v>9</v>
      </c>
      <c r="GW36">
        <f t="shared" si="94"/>
        <v>0.5714285714285714</v>
      </c>
      <c r="GX36">
        <v>1</v>
      </c>
      <c r="GY36">
        <v>0</v>
      </c>
    </row>
    <row r="37" spans="1:207" x14ac:dyDescent="0.35">
      <c r="A37" s="54">
        <v>13</v>
      </c>
      <c r="B37" s="54">
        <v>96127969</v>
      </c>
      <c r="C37" s="2">
        <v>44900</v>
      </c>
      <c r="D37" s="2">
        <v>20989</v>
      </c>
      <c r="E37" s="4">
        <v>65</v>
      </c>
      <c r="F37" s="4" t="s">
        <v>178</v>
      </c>
      <c r="G37" s="4">
        <v>60</v>
      </c>
      <c r="H37" s="4">
        <v>170</v>
      </c>
      <c r="I37" s="4">
        <v>1.68</v>
      </c>
      <c r="J37" s="4">
        <v>8</v>
      </c>
      <c r="K37" s="2">
        <v>44891</v>
      </c>
      <c r="L37" s="2">
        <v>44891</v>
      </c>
      <c r="M37" s="2">
        <v>44897</v>
      </c>
      <c r="N37" s="2">
        <v>44950</v>
      </c>
      <c r="O37" s="4">
        <v>0</v>
      </c>
      <c r="Q37" s="46">
        <f t="shared" si="10"/>
        <v>6</v>
      </c>
      <c r="R37" s="46">
        <f t="shared" si="11"/>
        <v>59</v>
      </c>
      <c r="S37" s="46"/>
      <c r="T37" s="4">
        <v>0</v>
      </c>
      <c r="U37" s="4">
        <v>1</v>
      </c>
      <c r="V37" s="4">
        <v>0</v>
      </c>
      <c r="W37" s="4">
        <v>1</v>
      </c>
      <c r="X37" s="4">
        <v>0</v>
      </c>
      <c r="Y37" s="4">
        <v>0</v>
      </c>
      <c r="Z37" s="4">
        <v>0</v>
      </c>
      <c r="AA37" s="4">
        <v>0</v>
      </c>
      <c r="AB37" s="4">
        <v>1</v>
      </c>
      <c r="AC37" s="4">
        <v>20</v>
      </c>
      <c r="AD37" s="4">
        <v>32</v>
      </c>
      <c r="AE37" s="4">
        <v>5</v>
      </c>
      <c r="AF37" s="4">
        <v>7</v>
      </c>
      <c r="AG37" s="4">
        <f t="shared" si="13"/>
        <v>2</v>
      </c>
      <c r="AH37" s="4">
        <v>1444</v>
      </c>
      <c r="AI37" s="4">
        <v>12920</v>
      </c>
      <c r="AJ37" s="4">
        <v>7.65</v>
      </c>
      <c r="AK37" s="4">
        <v>0.35</v>
      </c>
      <c r="AL37" s="4">
        <v>0</v>
      </c>
      <c r="AM37">
        <v>1</v>
      </c>
      <c r="AN37" s="4" t="s">
        <v>185</v>
      </c>
      <c r="AO37" s="4">
        <v>96</v>
      </c>
      <c r="AP37" s="4">
        <v>928</v>
      </c>
      <c r="AQ37" s="4">
        <v>0</v>
      </c>
      <c r="AR37" s="4">
        <v>8.1</v>
      </c>
      <c r="AS37" s="4">
        <v>1.1100000000000001</v>
      </c>
      <c r="AT37" s="4">
        <v>30.1</v>
      </c>
      <c r="AU37" s="29">
        <v>1.21</v>
      </c>
      <c r="AV37" s="4">
        <v>1.05</v>
      </c>
      <c r="AX37" s="4">
        <v>875</v>
      </c>
      <c r="AY37" s="4">
        <v>0</v>
      </c>
      <c r="AZ37" s="4">
        <v>0</v>
      </c>
      <c r="BA37" s="4">
        <v>0.6</v>
      </c>
      <c r="BB37" s="4">
        <v>21</v>
      </c>
      <c r="BC37" s="4">
        <v>140</v>
      </c>
      <c r="BD37" s="4">
        <v>4.3</v>
      </c>
      <c r="BE37" s="4">
        <v>1.8</v>
      </c>
      <c r="BF37" s="4">
        <v>2.1</v>
      </c>
      <c r="BG37" s="4">
        <v>8</v>
      </c>
      <c r="BH37" s="4">
        <v>5.2</v>
      </c>
      <c r="BI37" s="4">
        <v>2.9</v>
      </c>
      <c r="BJ37" s="4">
        <v>25</v>
      </c>
      <c r="BK37" s="4">
        <v>34</v>
      </c>
      <c r="BL37" s="4">
        <v>37</v>
      </c>
      <c r="BM37" s="4">
        <v>0.3</v>
      </c>
      <c r="BN37" s="4">
        <v>107</v>
      </c>
      <c r="BO37" s="4">
        <v>191</v>
      </c>
      <c r="BP37" s="4">
        <v>0</v>
      </c>
      <c r="BQ37" s="4">
        <v>0</v>
      </c>
      <c r="BS37">
        <v>113</v>
      </c>
      <c r="BT37">
        <v>69</v>
      </c>
      <c r="BU37">
        <v>84</v>
      </c>
      <c r="BV37">
        <v>89</v>
      </c>
      <c r="BX37">
        <v>600</v>
      </c>
      <c r="BY37">
        <v>2100</v>
      </c>
      <c r="CN37" s="4">
        <v>0</v>
      </c>
      <c r="CO37" s="4">
        <v>0</v>
      </c>
      <c r="CP37" s="4">
        <v>0</v>
      </c>
      <c r="CQ37" s="4">
        <v>61</v>
      </c>
      <c r="CR37" s="4">
        <v>5541</v>
      </c>
      <c r="CS37" s="4">
        <v>1</v>
      </c>
      <c r="CT37" s="4">
        <v>0</v>
      </c>
      <c r="CU37" s="4"/>
      <c r="CV37" s="4">
        <v>1</v>
      </c>
      <c r="CW37" s="4">
        <v>0</v>
      </c>
      <c r="CX37" s="4">
        <v>0</v>
      </c>
      <c r="CY37" s="4">
        <v>0</v>
      </c>
      <c r="CZ37" s="4">
        <v>1</v>
      </c>
      <c r="DA37" s="4">
        <v>0</v>
      </c>
      <c r="DB37" s="4">
        <v>0</v>
      </c>
      <c r="DC37" s="4">
        <v>0</v>
      </c>
      <c r="DD37" s="4">
        <v>1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10</v>
      </c>
      <c r="DM37" s="4">
        <v>10</v>
      </c>
      <c r="DN37" s="4">
        <v>49</v>
      </c>
      <c r="DO37" s="4">
        <v>24</v>
      </c>
      <c r="DP37" s="4">
        <v>50</v>
      </c>
      <c r="DQ37" s="4">
        <v>81</v>
      </c>
      <c r="DR37" s="11">
        <v>63</v>
      </c>
      <c r="DS37" s="4">
        <v>31</v>
      </c>
      <c r="DT37" s="4">
        <v>84</v>
      </c>
      <c r="DU37" s="4">
        <f t="shared" si="96"/>
        <v>53</v>
      </c>
      <c r="DV37" s="11">
        <v>21.3</v>
      </c>
      <c r="DW37" s="4">
        <v>1654</v>
      </c>
      <c r="DX37" s="4">
        <v>84</v>
      </c>
      <c r="DY37" s="4">
        <v>85</v>
      </c>
      <c r="DZ37" s="4">
        <v>4.5</v>
      </c>
      <c r="EA37" s="17">
        <f t="shared" si="29"/>
        <v>2.6785714285714288</v>
      </c>
      <c r="EB37" s="4">
        <v>18.899999999999999</v>
      </c>
      <c r="EC37" s="4">
        <v>311</v>
      </c>
      <c r="ED37" s="4">
        <v>61</v>
      </c>
      <c r="EE37" s="4">
        <v>4.8099999999999996</v>
      </c>
      <c r="EF37" s="4">
        <f t="shared" si="35"/>
        <v>2.8630952380952381</v>
      </c>
      <c r="EG37" s="45">
        <f t="shared" si="14"/>
        <v>3.3333333333333335</v>
      </c>
      <c r="EH37" s="45">
        <f t="shared" si="15"/>
        <v>1.1269841269841272</v>
      </c>
      <c r="EI37" s="4">
        <v>6</v>
      </c>
      <c r="EJ37" s="4">
        <v>87</v>
      </c>
      <c r="EK37" s="4">
        <v>59</v>
      </c>
      <c r="EL37" s="11">
        <f t="shared" si="33"/>
        <v>1.4745762711864407</v>
      </c>
      <c r="EM37" s="4">
        <v>172</v>
      </c>
      <c r="EN37" s="11">
        <v>7</v>
      </c>
      <c r="EO37" s="4">
        <v>6</v>
      </c>
      <c r="EP37" s="11">
        <f t="shared" si="92"/>
        <v>13.384615384615385</v>
      </c>
      <c r="EQ37" s="4">
        <v>45</v>
      </c>
      <c r="ER37" s="4">
        <f t="shared" si="16"/>
        <v>26.785714285714288</v>
      </c>
      <c r="ES37" s="4">
        <v>20</v>
      </c>
      <c r="ET37" s="4">
        <v>41</v>
      </c>
      <c r="EU37" s="11">
        <v>19</v>
      </c>
      <c r="EV37" s="4">
        <v>11</v>
      </c>
      <c r="EW37" s="9">
        <v>8</v>
      </c>
      <c r="EX37" s="4">
        <v>72</v>
      </c>
      <c r="EY37" s="4">
        <v>117</v>
      </c>
      <c r="EZ37" s="4">
        <v>34</v>
      </c>
      <c r="FA37" s="4">
        <v>58</v>
      </c>
      <c r="FB37" s="4">
        <v>69</v>
      </c>
      <c r="FC37" s="4">
        <f t="shared" si="1"/>
        <v>311</v>
      </c>
      <c r="FD37" s="9">
        <f t="shared" si="17"/>
        <v>0.72817624173725926</v>
      </c>
      <c r="FE37" s="9">
        <f t="shared" si="2"/>
        <v>0.22186495176848875</v>
      </c>
      <c r="FF37" s="9">
        <f t="shared" si="18"/>
        <v>0.31341175962425866</v>
      </c>
      <c r="FG37" s="9">
        <f t="shared" si="3"/>
        <v>1.6672131147540985</v>
      </c>
      <c r="FH37" s="9">
        <f t="shared" si="4"/>
        <v>0.28587528629498876</v>
      </c>
      <c r="FI37" s="9">
        <f t="shared" si="5"/>
        <v>2.2895736213207334</v>
      </c>
      <c r="FJ37" s="11">
        <v>21.8</v>
      </c>
      <c r="FK37" s="11">
        <v>21</v>
      </c>
      <c r="FL37" s="4">
        <v>18</v>
      </c>
      <c r="FM37" s="4">
        <v>8</v>
      </c>
      <c r="FN37" s="4">
        <v>45</v>
      </c>
      <c r="FO37" s="4">
        <f t="shared" si="97"/>
        <v>26.785714285714288</v>
      </c>
      <c r="FP37" s="11">
        <v>42</v>
      </c>
      <c r="FQ37" s="11">
        <v>22</v>
      </c>
      <c r="FR37" s="4">
        <v>16</v>
      </c>
      <c r="FS37" s="4">
        <v>56</v>
      </c>
      <c r="FT37" s="4">
        <v>31</v>
      </c>
      <c r="FU37" s="11">
        <f t="shared" si="19"/>
        <v>1.8064516129032258</v>
      </c>
      <c r="FV37" s="4">
        <v>10</v>
      </c>
      <c r="FW37" s="11">
        <f t="shared" si="93"/>
        <v>5.6</v>
      </c>
      <c r="FX37" s="4">
        <v>79</v>
      </c>
      <c r="FY37" s="4">
        <v>41.9</v>
      </c>
      <c r="FZ37">
        <v>16</v>
      </c>
      <c r="GA37" s="11">
        <f t="shared" si="98"/>
        <v>41.9</v>
      </c>
      <c r="GB37" s="4">
        <f t="shared" si="20"/>
        <v>1.9045454545454545</v>
      </c>
      <c r="GC37" s="4">
        <f t="shared" si="21"/>
        <v>2.625</v>
      </c>
      <c r="GD37" s="4">
        <f t="shared" si="22"/>
        <v>1.3625</v>
      </c>
      <c r="GE37" s="4">
        <v>18</v>
      </c>
      <c r="GF37" s="4">
        <v>5</v>
      </c>
      <c r="GG37" s="4">
        <f t="shared" si="23"/>
        <v>72.222222222222214</v>
      </c>
      <c r="GH37" s="4">
        <v>18</v>
      </c>
      <c r="GI37" s="4">
        <v>15</v>
      </c>
      <c r="GJ37" s="4">
        <f t="shared" si="24"/>
        <v>16.666666666666664</v>
      </c>
      <c r="GK37">
        <v>1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1</v>
      </c>
      <c r="GR37">
        <v>0</v>
      </c>
      <c r="GS37">
        <v>0</v>
      </c>
      <c r="GT37">
        <v>1</v>
      </c>
      <c r="GU37">
        <v>18</v>
      </c>
      <c r="GV37">
        <v>11</v>
      </c>
      <c r="GW37">
        <f t="shared" si="94"/>
        <v>0.3888888888888889</v>
      </c>
      <c r="GX37">
        <v>1</v>
      </c>
      <c r="GY37">
        <v>0</v>
      </c>
    </row>
    <row r="38" spans="1:207" x14ac:dyDescent="0.35">
      <c r="A38" s="54">
        <v>13</v>
      </c>
      <c r="B38" s="54">
        <v>96127969</v>
      </c>
      <c r="C38" s="2">
        <v>44915</v>
      </c>
      <c r="D38" s="2">
        <v>20989</v>
      </c>
      <c r="E38" s="4">
        <v>65</v>
      </c>
      <c r="F38" s="4" t="s">
        <v>178</v>
      </c>
      <c r="G38" s="4">
        <v>60</v>
      </c>
      <c r="H38" s="4">
        <v>170</v>
      </c>
      <c r="I38" s="4">
        <v>1.68</v>
      </c>
      <c r="J38" s="4">
        <v>23</v>
      </c>
      <c r="K38" s="2">
        <v>44891</v>
      </c>
      <c r="L38" s="2">
        <v>44891</v>
      </c>
      <c r="M38" s="2">
        <v>44897</v>
      </c>
      <c r="N38" s="2">
        <v>44950</v>
      </c>
      <c r="O38" s="4">
        <v>0</v>
      </c>
      <c r="Q38" s="46">
        <f t="shared" si="10"/>
        <v>6</v>
      </c>
      <c r="R38" s="46">
        <f t="shared" si="11"/>
        <v>59</v>
      </c>
      <c r="S38" s="46"/>
      <c r="T38" s="4">
        <v>0</v>
      </c>
      <c r="U38" s="4">
        <v>1</v>
      </c>
      <c r="V38" s="4">
        <v>0</v>
      </c>
      <c r="W38" s="4">
        <v>1</v>
      </c>
      <c r="X38" s="4">
        <v>0</v>
      </c>
      <c r="Y38" s="4">
        <v>0</v>
      </c>
      <c r="Z38" s="4">
        <v>0</v>
      </c>
      <c r="AA38" s="4">
        <v>0</v>
      </c>
      <c r="AB38" s="4">
        <v>1</v>
      </c>
      <c r="AC38" s="4">
        <v>20</v>
      </c>
      <c r="AD38" s="4">
        <v>32</v>
      </c>
      <c r="AE38" s="4">
        <v>5</v>
      </c>
      <c r="AF38" s="4">
        <v>7</v>
      </c>
      <c r="AG38" s="4">
        <f t="shared" si="13"/>
        <v>2</v>
      </c>
      <c r="AH38" s="4">
        <v>1878</v>
      </c>
      <c r="AI38" s="4">
        <v>11680</v>
      </c>
      <c r="AJ38" s="4">
        <v>8</v>
      </c>
      <c r="AK38" s="4">
        <v>0.14000000000000001</v>
      </c>
      <c r="AL38" s="4">
        <v>0</v>
      </c>
      <c r="AM38">
        <v>1</v>
      </c>
      <c r="AN38" s="4" t="s">
        <v>185</v>
      </c>
      <c r="AO38" s="4">
        <v>115</v>
      </c>
      <c r="AP38" s="4">
        <v>730</v>
      </c>
      <c r="AQ38" s="4">
        <v>0</v>
      </c>
      <c r="AR38" s="4">
        <v>8.3000000000000007</v>
      </c>
      <c r="AS38" s="4">
        <v>1.1399999999999999</v>
      </c>
      <c r="AT38" s="4">
        <v>30.5</v>
      </c>
      <c r="AU38" s="29">
        <v>0.85</v>
      </c>
      <c r="AV38" s="4">
        <v>0.82</v>
      </c>
      <c r="AW38" s="4">
        <v>732</v>
      </c>
      <c r="AX38" s="4">
        <v>463</v>
      </c>
      <c r="AY38" s="4">
        <v>0</v>
      </c>
      <c r="AZ38" s="4">
        <v>0</v>
      </c>
      <c r="BA38" s="4">
        <v>0.7</v>
      </c>
      <c r="BB38" s="4">
        <v>23</v>
      </c>
      <c r="BC38" s="4">
        <v>139</v>
      </c>
      <c r="BD38" s="4">
        <v>4.4000000000000004</v>
      </c>
      <c r="BE38" s="4">
        <v>1.8</v>
      </c>
      <c r="BF38" s="4">
        <v>3.7</v>
      </c>
      <c r="BG38" s="4">
        <v>8.6</v>
      </c>
      <c r="BH38" s="4">
        <v>6</v>
      </c>
      <c r="BI38" s="4">
        <v>3.2</v>
      </c>
      <c r="BJ38" s="4">
        <v>14</v>
      </c>
      <c r="BK38" s="4">
        <v>15</v>
      </c>
      <c r="BL38" s="4">
        <v>16</v>
      </c>
      <c r="BM38" s="4">
        <v>0.3</v>
      </c>
      <c r="BN38" s="4">
        <v>91</v>
      </c>
      <c r="BO38" s="4">
        <v>152</v>
      </c>
      <c r="BP38" s="4">
        <v>0</v>
      </c>
      <c r="BQ38" s="4">
        <v>0</v>
      </c>
      <c r="BS38">
        <v>115</v>
      </c>
      <c r="BT38">
        <v>72</v>
      </c>
      <c r="BU38">
        <v>86</v>
      </c>
      <c r="BV38">
        <v>78</v>
      </c>
      <c r="CN38" s="4">
        <v>0</v>
      </c>
      <c r="CO38" s="4">
        <v>0</v>
      </c>
      <c r="CP38" s="4">
        <v>0</v>
      </c>
      <c r="CQ38" s="4">
        <v>37</v>
      </c>
      <c r="CR38" s="4">
        <v>3269</v>
      </c>
      <c r="CS38" s="4">
        <v>1</v>
      </c>
      <c r="CT38" s="4">
        <v>0</v>
      </c>
      <c r="CU38" s="4"/>
      <c r="CV38" s="4">
        <v>1</v>
      </c>
      <c r="CW38" s="4">
        <v>1</v>
      </c>
      <c r="CX38" s="4">
        <v>1</v>
      </c>
      <c r="CY38" s="4">
        <v>1</v>
      </c>
      <c r="CZ38" s="4">
        <v>1</v>
      </c>
      <c r="DA38" s="4">
        <v>0</v>
      </c>
      <c r="DB38" s="4">
        <v>0</v>
      </c>
      <c r="DC38" s="4">
        <v>0</v>
      </c>
      <c r="DD38" s="4">
        <v>1</v>
      </c>
      <c r="DE38" s="4">
        <v>1</v>
      </c>
      <c r="DF38" s="4">
        <v>0</v>
      </c>
      <c r="DG38" s="4">
        <v>0</v>
      </c>
      <c r="DH38" s="4">
        <v>0</v>
      </c>
      <c r="DI38" s="4">
        <v>1</v>
      </c>
      <c r="DJ38" s="4">
        <v>1</v>
      </c>
      <c r="DK38" s="4">
        <v>1</v>
      </c>
      <c r="DL38" s="4">
        <v>10</v>
      </c>
      <c r="DM38" s="4">
        <v>10</v>
      </c>
      <c r="DN38" s="4">
        <v>54</v>
      </c>
      <c r="DO38" s="4">
        <v>39</v>
      </c>
      <c r="DP38" s="4">
        <v>29</v>
      </c>
      <c r="DQ38" s="4">
        <v>56</v>
      </c>
      <c r="DR38" s="11">
        <v>47</v>
      </c>
      <c r="DS38" s="4">
        <v>48</v>
      </c>
      <c r="DT38" s="4">
        <v>90</v>
      </c>
      <c r="DU38" s="4">
        <f t="shared" si="96"/>
        <v>42</v>
      </c>
      <c r="DV38" s="11">
        <v>13.4</v>
      </c>
      <c r="DW38" s="4">
        <v>1114</v>
      </c>
      <c r="DX38" s="4">
        <v>91</v>
      </c>
      <c r="DY38" s="4">
        <v>90</v>
      </c>
      <c r="DZ38" s="4">
        <v>3.8</v>
      </c>
      <c r="EA38" s="17">
        <f t="shared" si="29"/>
        <v>2.2619047619047619</v>
      </c>
      <c r="EB38" s="4">
        <v>17.8</v>
      </c>
      <c r="EC38" s="4">
        <v>318</v>
      </c>
      <c r="ED38" s="4">
        <v>56</v>
      </c>
      <c r="EE38" s="4">
        <v>4.41</v>
      </c>
      <c r="EF38" s="4">
        <f t="shared" si="35"/>
        <v>2.625</v>
      </c>
      <c r="EG38" s="45">
        <f t="shared" si="14"/>
        <v>2.6404494382022472</v>
      </c>
      <c r="EH38" s="45">
        <f t="shared" si="15"/>
        <v>0.7528089887640449</v>
      </c>
      <c r="EI38" s="4">
        <v>5</v>
      </c>
      <c r="EJ38" s="4">
        <v>51</v>
      </c>
      <c r="EK38" s="4">
        <v>48</v>
      </c>
      <c r="EL38" s="11">
        <f t="shared" si="33"/>
        <v>1.0625</v>
      </c>
      <c r="EM38" s="4">
        <v>184</v>
      </c>
      <c r="EN38" s="11">
        <v>8</v>
      </c>
      <c r="EO38" s="4">
        <v>9</v>
      </c>
      <c r="EP38" s="11">
        <f t="shared" si="92"/>
        <v>6</v>
      </c>
      <c r="EQ38" s="4">
        <v>73</v>
      </c>
      <c r="ER38" s="4">
        <f t="shared" si="16"/>
        <v>43.452380952380956</v>
      </c>
      <c r="ES38" s="4">
        <v>66</v>
      </c>
      <c r="ET38" s="4">
        <v>68</v>
      </c>
      <c r="EU38" s="11">
        <v>6</v>
      </c>
      <c r="EV38" s="4">
        <v>3</v>
      </c>
      <c r="EW38" s="9">
        <v>3</v>
      </c>
      <c r="EX38" s="4">
        <v>76</v>
      </c>
      <c r="EY38" s="4">
        <v>117</v>
      </c>
      <c r="EZ38" s="4">
        <v>38</v>
      </c>
      <c r="FA38" s="4">
        <v>76</v>
      </c>
      <c r="FB38" s="4">
        <v>69</v>
      </c>
      <c r="FC38" s="4">
        <f t="shared" si="1"/>
        <v>318</v>
      </c>
      <c r="FD38" s="9">
        <f t="shared" si="17"/>
        <v>0.8199021155056474</v>
      </c>
      <c r="FE38" s="9">
        <f t="shared" si="2"/>
        <v>0.21698113207547171</v>
      </c>
      <c r="FF38" s="9">
        <f t="shared" si="18"/>
        <v>0.30572328987002401</v>
      </c>
      <c r="FG38" s="9">
        <f t="shared" si="3"/>
        <v>1.8482142857142858</v>
      </c>
      <c r="FH38" s="9">
        <f t="shared" si="4"/>
        <v>0.31340514645697543</v>
      </c>
      <c r="FI38" s="9">
        <f t="shared" si="5"/>
        <v>2.2541889461700695</v>
      </c>
      <c r="FJ38" s="11">
        <v>19.2</v>
      </c>
      <c r="FK38" s="11">
        <v>17</v>
      </c>
      <c r="FL38" s="4">
        <v>10</v>
      </c>
      <c r="FM38" s="4">
        <v>7</v>
      </c>
      <c r="FN38" s="4">
        <v>51</v>
      </c>
      <c r="FO38" s="4">
        <f t="shared" si="97"/>
        <v>30.357142857142858</v>
      </c>
      <c r="FP38" s="11">
        <v>36</v>
      </c>
      <c r="FQ38" s="11">
        <v>18</v>
      </c>
      <c r="FR38" s="4">
        <v>14</v>
      </c>
      <c r="FS38" s="4">
        <v>36</v>
      </c>
      <c r="FT38" s="4">
        <v>54</v>
      </c>
      <c r="FU38" s="11">
        <f t="shared" si="19"/>
        <v>0.66666666666666663</v>
      </c>
      <c r="FV38" s="4">
        <v>10</v>
      </c>
      <c r="FW38" s="11">
        <f t="shared" si="93"/>
        <v>3.6</v>
      </c>
      <c r="FX38" s="4">
        <v>79</v>
      </c>
      <c r="FY38" s="4">
        <v>38.9</v>
      </c>
      <c r="FZ38">
        <v>17.100000000000001</v>
      </c>
      <c r="GA38" s="11">
        <f t="shared" si="98"/>
        <v>38.9</v>
      </c>
      <c r="GB38" s="4">
        <f t="shared" si="20"/>
        <v>2.161111111111111</v>
      </c>
      <c r="GC38" s="4">
        <f t="shared" si="21"/>
        <v>2.1052631578947367</v>
      </c>
      <c r="GD38" s="4">
        <f t="shared" si="22"/>
        <v>1.1228070175438596</v>
      </c>
      <c r="GE38" s="4">
        <v>17</v>
      </c>
      <c r="GF38" s="4">
        <v>7</v>
      </c>
      <c r="GG38" s="4">
        <f t="shared" si="23"/>
        <v>58.82352941176471</v>
      </c>
      <c r="GH38" s="4">
        <v>24</v>
      </c>
      <c r="GI38" s="4">
        <v>16</v>
      </c>
      <c r="GJ38" s="4">
        <f t="shared" si="24"/>
        <v>33.333333333333329</v>
      </c>
      <c r="GK38">
        <v>1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20</v>
      </c>
      <c r="GV38">
        <v>9</v>
      </c>
      <c r="GW38">
        <f t="shared" si="94"/>
        <v>0.55000000000000004</v>
      </c>
      <c r="GX38">
        <v>1</v>
      </c>
      <c r="GY38">
        <v>0</v>
      </c>
    </row>
    <row r="39" spans="1:207" x14ac:dyDescent="0.35">
      <c r="A39" s="54">
        <v>13</v>
      </c>
      <c r="B39" s="54">
        <v>96127969</v>
      </c>
      <c r="C39" s="2">
        <v>45069</v>
      </c>
      <c r="D39" s="2">
        <v>20989</v>
      </c>
      <c r="E39" s="4">
        <v>65</v>
      </c>
      <c r="F39" s="4" t="s">
        <v>178</v>
      </c>
      <c r="G39" s="4">
        <v>60</v>
      </c>
      <c r="H39" s="4">
        <v>170</v>
      </c>
      <c r="I39" s="4">
        <v>1.68</v>
      </c>
      <c r="J39" s="4">
        <v>180</v>
      </c>
      <c r="K39" s="2">
        <v>44891</v>
      </c>
      <c r="L39" s="2">
        <v>44891</v>
      </c>
      <c r="M39" s="2">
        <v>44897</v>
      </c>
      <c r="N39" s="2">
        <v>44950</v>
      </c>
      <c r="O39" s="4">
        <v>0</v>
      </c>
      <c r="Q39" s="46">
        <f t="shared" si="10"/>
        <v>6</v>
      </c>
      <c r="R39" s="46">
        <f t="shared" si="11"/>
        <v>59</v>
      </c>
      <c r="S39" s="46"/>
      <c r="T39" s="4">
        <v>0</v>
      </c>
      <c r="U39" s="4">
        <v>1</v>
      </c>
      <c r="V39" s="4">
        <v>0</v>
      </c>
      <c r="W39" s="4">
        <v>1</v>
      </c>
      <c r="X39" s="4">
        <v>0</v>
      </c>
      <c r="Y39" s="4">
        <v>0</v>
      </c>
      <c r="Z39" s="4">
        <v>0</v>
      </c>
      <c r="AA39" s="4">
        <v>0</v>
      </c>
      <c r="AB39" s="4">
        <v>1</v>
      </c>
      <c r="AC39" s="4">
        <v>20</v>
      </c>
      <c r="AD39" s="4">
        <v>32</v>
      </c>
      <c r="AE39" s="4">
        <v>5</v>
      </c>
      <c r="AF39" s="4">
        <v>7</v>
      </c>
      <c r="AG39" s="4">
        <f t="shared" si="13"/>
        <v>2</v>
      </c>
      <c r="AH39" s="4">
        <v>1903</v>
      </c>
      <c r="AI39" s="4">
        <v>6457</v>
      </c>
      <c r="AJ39" s="4">
        <v>0.06</v>
      </c>
      <c r="AK39" s="4">
        <v>7.0000000000000007E-2</v>
      </c>
      <c r="AL39" s="4">
        <v>0</v>
      </c>
      <c r="AM39">
        <v>1</v>
      </c>
      <c r="AN39" s="4" t="s">
        <v>185</v>
      </c>
      <c r="AO39" s="4">
        <v>8</v>
      </c>
      <c r="AP39" s="4">
        <v>491</v>
      </c>
      <c r="AQ39" s="4">
        <v>0</v>
      </c>
      <c r="AR39" s="4">
        <v>11.6</v>
      </c>
      <c r="AS39" s="4">
        <v>0.99</v>
      </c>
      <c r="AT39" s="4">
        <v>30.8</v>
      </c>
      <c r="AU39" s="29">
        <v>0.95</v>
      </c>
      <c r="AV39" s="4">
        <v>0.26</v>
      </c>
      <c r="AW39" s="4">
        <v>324</v>
      </c>
      <c r="AX39" s="4">
        <v>254</v>
      </c>
      <c r="AY39" s="4">
        <v>0</v>
      </c>
      <c r="AZ39" s="4">
        <v>0</v>
      </c>
      <c r="BA39" s="4">
        <v>1</v>
      </c>
      <c r="BB39" s="4">
        <v>58</v>
      </c>
      <c r="BC39" s="4">
        <v>141</v>
      </c>
      <c r="BD39" s="4">
        <v>5.3</v>
      </c>
      <c r="BE39" s="4">
        <v>2</v>
      </c>
      <c r="BF39" s="4">
        <v>3.8</v>
      </c>
      <c r="BG39" s="4">
        <v>9.8000000000000007</v>
      </c>
      <c r="BH39" s="4">
        <v>7</v>
      </c>
      <c r="BI39" s="4">
        <v>4.8</v>
      </c>
      <c r="BJ39" s="4">
        <v>80</v>
      </c>
      <c r="BK39" s="4">
        <v>28</v>
      </c>
      <c r="BL39" s="4">
        <v>21</v>
      </c>
      <c r="BM39" s="4">
        <v>0.6</v>
      </c>
      <c r="BN39" s="4">
        <v>37</v>
      </c>
      <c r="BO39" s="4">
        <v>158</v>
      </c>
      <c r="BP39" s="4">
        <v>0</v>
      </c>
      <c r="BQ39" s="4">
        <v>0</v>
      </c>
      <c r="BS39">
        <v>121</v>
      </c>
      <c r="BT39">
        <v>71</v>
      </c>
      <c r="BU39">
        <v>88</v>
      </c>
      <c r="BV39">
        <v>74</v>
      </c>
      <c r="CN39" s="4">
        <v>0</v>
      </c>
      <c r="CO39" s="4">
        <v>0</v>
      </c>
      <c r="CP39" s="4">
        <v>0</v>
      </c>
      <c r="CQ39" s="4">
        <v>36</v>
      </c>
      <c r="CR39" s="4">
        <v>964</v>
      </c>
      <c r="CS39" s="4">
        <v>1</v>
      </c>
      <c r="CT39" s="4">
        <v>0</v>
      </c>
      <c r="CU39" s="4"/>
      <c r="CV39" s="4">
        <v>1</v>
      </c>
      <c r="CW39" s="4">
        <v>1</v>
      </c>
      <c r="CX39" s="4">
        <v>1</v>
      </c>
      <c r="CY39" s="4">
        <v>0</v>
      </c>
      <c r="CZ39" s="4">
        <v>1</v>
      </c>
      <c r="DA39" s="4">
        <v>0</v>
      </c>
      <c r="DB39" s="4">
        <v>0</v>
      </c>
      <c r="DC39" s="4">
        <v>0</v>
      </c>
      <c r="DD39" s="4">
        <v>1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9</v>
      </c>
      <c r="DM39" s="4">
        <v>9</v>
      </c>
      <c r="DN39" s="4">
        <v>50</v>
      </c>
      <c r="DO39" s="4">
        <v>37</v>
      </c>
      <c r="DP39" s="4">
        <v>27</v>
      </c>
      <c r="DQ39" s="4">
        <v>52</v>
      </c>
      <c r="DR39" s="11">
        <v>48</v>
      </c>
      <c r="DS39" s="4">
        <v>47</v>
      </c>
      <c r="DT39" s="4">
        <v>90</v>
      </c>
      <c r="DU39" s="4">
        <f t="shared" si="96"/>
        <v>43</v>
      </c>
      <c r="DV39" s="11">
        <v>15.1</v>
      </c>
      <c r="DW39" s="4">
        <v>1523</v>
      </c>
      <c r="DX39" s="4">
        <v>93</v>
      </c>
      <c r="DY39" s="4">
        <v>74</v>
      </c>
      <c r="DZ39" s="4">
        <v>3.3</v>
      </c>
      <c r="EA39" s="17">
        <f t="shared" si="29"/>
        <v>1.9642857142857142</v>
      </c>
      <c r="EB39" s="4">
        <v>20.100000000000001</v>
      </c>
      <c r="EC39" s="4">
        <v>348</v>
      </c>
      <c r="ED39" s="4">
        <v>65</v>
      </c>
      <c r="EE39" s="4">
        <v>4.99</v>
      </c>
      <c r="EF39" s="4">
        <f t="shared" si="35"/>
        <v>2.9702380952380953</v>
      </c>
      <c r="EG39" s="45">
        <f t="shared" si="14"/>
        <v>2.3880597014925371</v>
      </c>
      <c r="EH39" s="45">
        <f t="shared" si="15"/>
        <v>0.75124378109452727</v>
      </c>
      <c r="EI39" s="4">
        <v>6</v>
      </c>
      <c r="EJ39" s="4">
        <v>48</v>
      </c>
      <c r="EK39" s="4">
        <v>37</v>
      </c>
      <c r="EL39" s="11">
        <f t="shared" si="33"/>
        <v>1.2972972972972974</v>
      </c>
      <c r="EM39" s="4">
        <v>178</v>
      </c>
      <c r="EN39" s="11">
        <v>10</v>
      </c>
      <c r="EO39" s="4">
        <v>7</v>
      </c>
      <c r="EP39" s="11">
        <f t="shared" si="92"/>
        <v>5.6470588235294121</v>
      </c>
      <c r="EQ39" s="4">
        <v>58</v>
      </c>
      <c r="ER39" s="4">
        <f t="shared" si="16"/>
        <v>34.523809523809526</v>
      </c>
      <c r="ES39" s="4">
        <v>42</v>
      </c>
      <c r="ET39" s="4">
        <v>43</v>
      </c>
      <c r="EU39" s="11">
        <v>12</v>
      </c>
      <c r="EV39" s="4">
        <v>10</v>
      </c>
      <c r="EW39" s="9">
        <v>3</v>
      </c>
      <c r="EX39" s="4">
        <v>103</v>
      </c>
      <c r="EY39" s="4">
        <v>158</v>
      </c>
      <c r="EZ39" s="4">
        <v>79</v>
      </c>
      <c r="FA39" s="4">
        <v>117</v>
      </c>
      <c r="FB39" s="4">
        <v>82</v>
      </c>
      <c r="FC39" s="4">
        <f t="shared" si="1"/>
        <v>348</v>
      </c>
      <c r="FD39" s="9">
        <f t="shared" si="17"/>
        <v>0.92658944086226969</v>
      </c>
      <c r="FE39" s="9">
        <f t="shared" si="2"/>
        <v>0.23563218390804597</v>
      </c>
      <c r="FF39" s="9">
        <f t="shared" si="18"/>
        <v>0.33435477058081337</v>
      </c>
      <c r="FG39" s="9">
        <f t="shared" si="3"/>
        <v>1.6753846153846155</v>
      </c>
      <c r="FH39" s="9">
        <f t="shared" si="4"/>
        <v>0.31356576470035857</v>
      </c>
      <c r="FI39" s="9">
        <f t="shared" si="5"/>
        <v>1.8081196930385142</v>
      </c>
      <c r="FJ39" s="11">
        <v>26.5</v>
      </c>
      <c r="FK39" s="11">
        <v>21</v>
      </c>
      <c r="FL39" s="4">
        <v>14</v>
      </c>
      <c r="FM39" s="4">
        <v>7</v>
      </c>
      <c r="FN39" s="4">
        <v>54</v>
      </c>
      <c r="FO39" s="4">
        <f t="shared" si="97"/>
        <v>32.142857142857146</v>
      </c>
      <c r="FP39" s="11">
        <v>40</v>
      </c>
      <c r="FQ39" s="11">
        <v>21</v>
      </c>
      <c r="FR39" s="4">
        <v>15</v>
      </c>
      <c r="FS39" s="4">
        <v>43</v>
      </c>
      <c r="FT39" s="4">
        <v>43</v>
      </c>
      <c r="FU39" s="11">
        <f t="shared" si="19"/>
        <v>1</v>
      </c>
      <c r="FV39" s="4">
        <v>11</v>
      </c>
      <c r="FW39" s="11">
        <f t="shared" si="93"/>
        <v>3.9090909090909092</v>
      </c>
      <c r="FX39" s="4">
        <v>93</v>
      </c>
      <c r="FY39" s="4">
        <v>31.9</v>
      </c>
      <c r="FZ39">
        <v>16</v>
      </c>
      <c r="GA39" s="11">
        <f t="shared" si="98"/>
        <v>31.9</v>
      </c>
      <c r="GB39" s="4">
        <f t="shared" si="20"/>
        <v>1.519047619047619</v>
      </c>
      <c r="GC39" s="4">
        <f t="shared" si="21"/>
        <v>2.5</v>
      </c>
      <c r="GD39" s="4">
        <f t="shared" si="22"/>
        <v>1.65625</v>
      </c>
      <c r="GE39" s="4">
        <v>19</v>
      </c>
      <c r="GF39" s="4">
        <v>14</v>
      </c>
      <c r="GG39" s="4">
        <f t="shared" si="23"/>
        <v>26.315789473684209</v>
      </c>
      <c r="GH39" s="4">
        <v>36</v>
      </c>
      <c r="GI39" s="4">
        <v>34</v>
      </c>
      <c r="GJ39" s="4">
        <f t="shared" si="24"/>
        <v>5.5555555555555554</v>
      </c>
      <c r="GK39">
        <v>1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2</v>
      </c>
      <c r="GU39">
        <v>19</v>
      </c>
      <c r="GV39">
        <v>11</v>
      </c>
      <c r="GW39">
        <f t="shared" si="94"/>
        <v>0.42105263157894735</v>
      </c>
      <c r="GX39">
        <v>1</v>
      </c>
      <c r="GY39">
        <v>0</v>
      </c>
    </row>
    <row r="40" spans="1:207" x14ac:dyDescent="0.35">
      <c r="A40" s="54">
        <v>14</v>
      </c>
      <c r="B40" s="54">
        <v>223314</v>
      </c>
      <c r="C40" s="2">
        <v>44910</v>
      </c>
      <c r="D40" s="2">
        <v>28637</v>
      </c>
      <c r="E40" s="4">
        <v>48</v>
      </c>
      <c r="F40" s="4" t="s">
        <v>176</v>
      </c>
      <c r="G40" s="4">
        <v>51</v>
      </c>
      <c r="H40" s="4">
        <v>153</v>
      </c>
      <c r="I40" s="4">
        <v>1.47</v>
      </c>
      <c r="J40" s="4">
        <v>3</v>
      </c>
      <c r="K40" s="2">
        <v>44907</v>
      </c>
      <c r="L40" s="2">
        <v>44908</v>
      </c>
      <c r="M40" s="2">
        <v>44930</v>
      </c>
      <c r="N40" s="53">
        <v>44949</v>
      </c>
      <c r="O40" s="4">
        <v>1</v>
      </c>
      <c r="P40" s="2">
        <v>44949</v>
      </c>
      <c r="Q40" s="46">
        <f t="shared" si="10"/>
        <v>22</v>
      </c>
      <c r="R40" s="46">
        <f t="shared" si="11"/>
        <v>42</v>
      </c>
      <c r="S40" s="46">
        <f t="shared" si="12"/>
        <v>41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13</v>
      </c>
      <c r="AD40" s="4">
        <v>38</v>
      </c>
      <c r="AE40" s="4">
        <v>3</v>
      </c>
      <c r="AF40" s="4">
        <v>6</v>
      </c>
      <c r="AG40" s="4">
        <f t="shared" si="13"/>
        <v>3</v>
      </c>
      <c r="AH40" s="4">
        <v>499</v>
      </c>
      <c r="AI40" s="4">
        <v>20172</v>
      </c>
      <c r="AJ40" s="4">
        <v>29.94</v>
      </c>
      <c r="AK40" s="4">
        <v>0.56999999999999995</v>
      </c>
      <c r="AL40" s="4">
        <v>0</v>
      </c>
      <c r="AM40">
        <v>1</v>
      </c>
      <c r="AN40" s="4" t="s">
        <v>189</v>
      </c>
      <c r="AO40" s="4">
        <v>112</v>
      </c>
      <c r="AP40" s="4">
        <v>258</v>
      </c>
      <c r="AQ40" s="4">
        <v>0</v>
      </c>
      <c r="AR40" s="4">
        <v>7.6</v>
      </c>
      <c r="AS40" s="4">
        <v>1.17</v>
      </c>
      <c r="AT40" s="4">
        <v>1.2</v>
      </c>
      <c r="AU40" s="29">
        <v>1.43</v>
      </c>
      <c r="AV40" s="4">
        <v>1.48</v>
      </c>
      <c r="AW40" s="4">
        <v>755</v>
      </c>
      <c r="AX40" s="4">
        <v>258</v>
      </c>
      <c r="AY40" s="4">
        <v>0</v>
      </c>
      <c r="AZ40" s="4">
        <v>0</v>
      </c>
      <c r="BA40" s="4">
        <v>0.5</v>
      </c>
      <c r="BB40" s="4">
        <v>48</v>
      </c>
      <c r="BC40" s="4">
        <v>141</v>
      </c>
      <c r="BD40" s="4">
        <v>3.5</v>
      </c>
      <c r="BE40" s="4">
        <v>1.7</v>
      </c>
      <c r="BF40" s="4">
        <v>2.5</v>
      </c>
      <c r="BG40" s="4">
        <v>7.5</v>
      </c>
      <c r="BH40" s="4">
        <v>4.2</v>
      </c>
      <c r="BI40" s="4">
        <v>2.2999999999999998</v>
      </c>
      <c r="BJ40" s="4">
        <v>8</v>
      </c>
      <c r="BK40" s="4">
        <v>14</v>
      </c>
      <c r="BL40" s="4">
        <v>7</v>
      </c>
      <c r="BM40" s="4">
        <v>0.14000000000000001</v>
      </c>
      <c r="BN40" s="4">
        <v>106</v>
      </c>
      <c r="BO40" s="4">
        <v>187</v>
      </c>
      <c r="BP40" s="4">
        <v>1</v>
      </c>
      <c r="BQ40" s="4">
        <v>22</v>
      </c>
      <c r="BR40" s="4">
        <v>89</v>
      </c>
      <c r="BS40">
        <v>101</v>
      </c>
      <c r="BT40">
        <v>77</v>
      </c>
      <c r="BU40">
        <v>83</v>
      </c>
      <c r="BV40">
        <v>87</v>
      </c>
      <c r="BW40">
        <v>10</v>
      </c>
      <c r="BX40">
        <v>1210</v>
      </c>
      <c r="BY40">
        <v>1070</v>
      </c>
      <c r="BZ40">
        <v>1.1000000000000001</v>
      </c>
      <c r="CA40">
        <v>70.2</v>
      </c>
      <c r="CB40">
        <v>5</v>
      </c>
      <c r="CC40" s="4">
        <v>3.2</v>
      </c>
      <c r="CD40" s="4">
        <v>35.9</v>
      </c>
      <c r="CE40" s="4">
        <v>85.2</v>
      </c>
      <c r="CF40" s="4">
        <v>17</v>
      </c>
      <c r="CG40" s="4">
        <v>19</v>
      </c>
      <c r="CH40" s="4">
        <v>2702</v>
      </c>
      <c r="CI40" s="4">
        <f t="shared" si="28"/>
        <v>1825</v>
      </c>
      <c r="CJ40" s="4">
        <v>7.38</v>
      </c>
      <c r="CK40" s="4">
        <v>46.4</v>
      </c>
      <c r="CL40" s="4">
        <v>71.2</v>
      </c>
      <c r="CM40" s="4">
        <v>27.4</v>
      </c>
      <c r="CN40" s="4">
        <v>0.33</v>
      </c>
      <c r="CO40" s="4">
        <v>0</v>
      </c>
      <c r="CP40" s="4">
        <v>0</v>
      </c>
      <c r="CQ40" s="4">
        <v>13</v>
      </c>
      <c r="CR40" s="4">
        <v>6169</v>
      </c>
      <c r="CS40" s="4">
        <v>0</v>
      </c>
      <c r="CT40" s="4">
        <v>3</v>
      </c>
      <c r="CU40" s="4"/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8</v>
      </c>
      <c r="DM40" s="4">
        <v>9</v>
      </c>
      <c r="DN40" s="4">
        <v>44</v>
      </c>
      <c r="DO40" s="4">
        <v>31</v>
      </c>
      <c r="DP40" s="4">
        <v>29</v>
      </c>
      <c r="DQ40" s="4">
        <v>56</v>
      </c>
      <c r="DR40" s="11">
        <v>67</v>
      </c>
      <c r="DS40" s="4">
        <v>22</v>
      </c>
      <c r="DT40" s="4">
        <v>67</v>
      </c>
      <c r="DU40" s="4">
        <f t="shared" si="96"/>
        <v>45</v>
      </c>
      <c r="DV40" s="11">
        <v>18.899999999999999</v>
      </c>
      <c r="DW40" s="4">
        <v>1273</v>
      </c>
      <c r="DX40" s="4">
        <v>85</v>
      </c>
      <c r="DY40" s="4">
        <v>88</v>
      </c>
      <c r="DZ40" s="4">
        <v>3.9</v>
      </c>
      <c r="EA40" s="17">
        <f t="shared" ref="EA40:EA71" si="99">(DZ40/I40)</f>
        <v>2.6530612244897958</v>
      </c>
      <c r="EB40" s="4">
        <v>27.8</v>
      </c>
      <c r="EC40" s="4">
        <v>320</v>
      </c>
      <c r="ED40" s="4">
        <v>55</v>
      </c>
      <c r="EE40" s="4">
        <v>5.71</v>
      </c>
      <c r="EF40" s="4">
        <f t="shared" si="35"/>
        <v>3.8843537414965987</v>
      </c>
      <c r="EG40" s="45">
        <f t="shared" si="14"/>
        <v>2.4100719424460433</v>
      </c>
      <c r="EH40" s="45">
        <f t="shared" si="15"/>
        <v>0.67985611510791355</v>
      </c>
      <c r="EI40" s="4">
        <v>10</v>
      </c>
      <c r="EJ40" s="4">
        <v>148</v>
      </c>
      <c r="EK40" s="4">
        <v>158</v>
      </c>
      <c r="EL40" s="11">
        <f t="shared" si="33"/>
        <v>0.93670886075949367</v>
      </c>
      <c r="EM40" s="4">
        <v>317</v>
      </c>
      <c r="EN40" s="11">
        <v>8</v>
      </c>
      <c r="EO40" s="4">
        <v>8</v>
      </c>
      <c r="EP40" s="11">
        <f t="shared" si="92"/>
        <v>18.5</v>
      </c>
      <c r="EQ40" s="4">
        <v>61</v>
      </c>
      <c r="ER40" s="4">
        <f t="shared" si="16"/>
        <v>41.496598639455783</v>
      </c>
      <c r="ES40" s="4">
        <v>32</v>
      </c>
      <c r="ET40" s="4">
        <v>53</v>
      </c>
      <c r="EU40" s="11">
        <v>20</v>
      </c>
      <c r="EV40" s="4">
        <v>5</v>
      </c>
      <c r="EW40" s="9">
        <v>15</v>
      </c>
      <c r="EX40" s="4">
        <v>82</v>
      </c>
      <c r="EY40" s="4">
        <v>127</v>
      </c>
      <c r="EZ40" s="4">
        <v>45</v>
      </c>
      <c r="FA40" s="4">
        <v>96</v>
      </c>
      <c r="FB40" s="4">
        <v>65</v>
      </c>
      <c r="FC40" s="4">
        <f t="shared" si="1"/>
        <v>320</v>
      </c>
      <c r="FD40" s="9">
        <f t="shared" si="17"/>
        <v>0.58808502405131813</v>
      </c>
      <c r="FE40" s="9">
        <f t="shared" si="2"/>
        <v>0.203125</v>
      </c>
      <c r="FF40" s="9">
        <f t="shared" si="18"/>
        <v>0.28326666525713934</v>
      </c>
      <c r="FG40" s="9">
        <f t="shared" si="3"/>
        <v>1.6527272727272728</v>
      </c>
      <c r="FH40" s="9">
        <f t="shared" si="4"/>
        <v>0.31368460983514956</v>
      </c>
      <c r="FI40" s="9">
        <f t="shared" si="5"/>
        <v>2.8103542942509119</v>
      </c>
      <c r="FJ40" s="11">
        <v>22.1</v>
      </c>
      <c r="FK40" s="11">
        <v>33</v>
      </c>
      <c r="FL40" s="4">
        <v>17</v>
      </c>
      <c r="FM40" s="4">
        <v>16</v>
      </c>
      <c r="FN40" s="4">
        <v>30</v>
      </c>
      <c r="FO40" s="4">
        <f t="shared" si="97"/>
        <v>20.408163265306122</v>
      </c>
      <c r="FP40" s="11">
        <v>60</v>
      </c>
      <c r="FQ40" s="11">
        <v>22</v>
      </c>
      <c r="FR40" s="4">
        <v>18</v>
      </c>
      <c r="FS40" s="4">
        <v>88</v>
      </c>
      <c r="FT40" s="4">
        <v>75</v>
      </c>
      <c r="FU40" s="11">
        <f t="shared" si="19"/>
        <v>1.1733333333333333</v>
      </c>
      <c r="FV40" s="4">
        <v>12</v>
      </c>
      <c r="FW40" s="11">
        <f t="shared" si="93"/>
        <v>7.333333333333333</v>
      </c>
      <c r="FX40" s="4">
        <v>82</v>
      </c>
      <c r="FY40" s="4">
        <v>92.2</v>
      </c>
      <c r="FZ40">
        <v>21.4</v>
      </c>
      <c r="GA40" s="11">
        <f t="shared" si="98"/>
        <v>102.2</v>
      </c>
      <c r="GB40" s="4">
        <f t="shared" si="20"/>
        <v>4.6454545454545455</v>
      </c>
      <c r="GC40" s="4">
        <f t="shared" si="21"/>
        <v>2.8037383177570097</v>
      </c>
      <c r="GD40" s="4">
        <f t="shared" si="22"/>
        <v>1.0327102803738319</v>
      </c>
      <c r="GE40" s="4">
        <v>19</v>
      </c>
      <c r="GF40" s="4">
        <v>10</v>
      </c>
      <c r="GG40" s="4">
        <f t="shared" si="23"/>
        <v>47.368421052631575</v>
      </c>
      <c r="GH40" s="4">
        <v>26</v>
      </c>
      <c r="GI40" s="4">
        <v>19</v>
      </c>
      <c r="GJ40" s="4">
        <f t="shared" si="24"/>
        <v>26.923076923076923</v>
      </c>
      <c r="GK40">
        <v>1</v>
      </c>
      <c r="GL40">
        <v>0</v>
      </c>
      <c r="GM40">
        <v>0</v>
      </c>
      <c r="GN40">
        <v>0</v>
      </c>
      <c r="GO40">
        <v>1</v>
      </c>
      <c r="GP40">
        <v>0</v>
      </c>
      <c r="GQ40">
        <v>0</v>
      </c>
      <c r="GR40">
        <v>1</v>
      </c>
      <c r="GS40">
        <v>0</v>
      </c>
      <c r="GT40">
        <v>0</v>
      </c>
      <c r="GU40">
        <v>24</v>
      </c>
      <c r="GV40">
        <v>14</v>
      </c>
      <c r="GW40">
        <f t="shared" si="94"/>
        <v>0.41666666666666669</v>
      </c>
      <c r="GX40">
        <v>1</v>
      </c>
      <c r="GY40">
        <v>0</v>
      </c>
    </row>
    <row r="41" spans="1:207" x14ac:dyDescent="0.35">
      <c r="A41" s="54">
        <v>14</v>
      </c>
      <c r="B41" s="54">
        <v>223314</v>
      </c>
      <c r="C41" s="2">
        <v>44915</v>
      </c>
      <c r="D41" s="2">
        <v>28637</v>
      </c>
      <c r="E41" s="4">
        <v>48</v>
      </c>
      <c r="F41" s="4" t="s">
        <v>176</v>
      </c>
      <c r="G41" s="4">
        <v>51</v>
      </c>
      <c r="H41" s="4">
        <v>153</v>
      </c>
      <c r="I41" s="4">
        <v>1.47</v>
      </c>
      <c r="J41" s="4">
        <v>7</v>
      </c>
      <c r="K41" s="2">
        <v>44907</v>
      </c>
      <c r="L41" s="2">
        <v>44908</v>
      </c>
      <c r="M41" s="2">
        <v>44930</v>
      </c>
      <c r="N41" s="53">
        <v>44949</v>
      </c>
      <c r="O41" s="4">
        <v>1</v>
      </c>
      <c r="P41" s="2">
        <v>44949</v>
      </c>
      <c r="Q41" s="46">
        <f t="shared" si="10"/>
        <v>22</v>
      </c>
      <c r="R41" s="46">
        <f t="shared" si="11"/>
        <v>42</v>
      </c>
      <c r="S41" s="46">
        <f t="shared" si="12"/>
        <v>41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13</v>
      </c>
      <c r="AD41" s="4">
        <v>38</v>
      </c>
      <c r="AE41" s="4">
        <v>3</v>
      </c>
      <c r="AF41" s="4">
        <v>6</v>
      </c>
      <c r="AG41" s="4">
        <f t="shared" si="13"/>
        <v>3</v>
      </c>
      <c r="AH41" s="4">
        <v>1153</v>
      </c>
      <c r="AI41" s="4">
        <v>16446</v>
      </c>
      <c r="AJ41" s="4">
        <v>25</v>
      </c>
      <c r="AK41" s="4">
        <v>7.0000000000000007E-2</v>
      </c>
      <c r="AL41" s="4">
        <v>0</v>
      </c>
      <c r="AM41">
        <v>1</v>
      </c>
      <c r="AN41" s="4" t="s">
        <v>189</v>
      </c>
      <c r="AO41" s="4">
        <v>45</v>
      </c>
      <c r="AP41" s="4">
        <v>180</v>
      </c>
      <c r="AQ41" s="4">
        <v>0</v>
      </c>
      <c r="AR41" s="4">
        <v>7.3</v>
      </c>
      <c r="AS41" s="4">
        <v>1.17</v>
      </c>
      <c r="AT41" s="4">
        <v>36.799999999999997</v>
      </c>
      <c r="AU41" s="29">
        <v>1.46</v>
      </c>
      <c r="AV41" s="4">
        <v>1.86</v>
      </c>
      <c r="AW41" s="4">
        <v>445</v>
      </c>
      <c r="AX41" s="4">
        <v>402</v>
      </c>
      <c r="AY41" s="4">
        <v>0</v>
      </c>
      <c r="AZ41" s="4">
        <v>0</v>
      </c>
      <c r="BA41" s="4">
        <v>0.4</v>
      </c>
      <c r="BB41" s="4">
        <v>27</v>
      </c>
      <c r="BC41" s="4">
        <v>141</v>
      </c>
      <c r="BD41" s="4">
        <v>4.5</v>
      </c>
      <c r="BE41" s="4">
        <v>1.6</v>
      </c>
      <c r="BF41" s="4">
        <v>4.5</v>
      </c>
      <c r="BG41" s="4">
        <v>7.9</v>
      </c>
      <c r="BH41" s="4">
        <v>4.5999999999999996</v>
      </c>
      <c r="BI41" s="4">
        <v>2.4</v>
      </c>
      <c r="BJ41" s="4">
        <v>7</v>
      </c>
      <c r="BK41" s="4">
        <v>14</v>
      </c>
      <c r="BL41" s="4">
        <v>9</v>
      </c>
      <c r="BM41" s="4">
        <v>0.2</v>
      </c>
      <c r="BN41" s="4">
        <v>87</v>
      </c>
      <c r="BO41" s="4">
        <v>206</v>
      </c>
      <c r="BP41" s="4">
        <v>1</v>
      </c>
      <c r="BQ41" s="4">
        <v>22</v>
      </c>
      <c r="BR41" s="4">
        <v>453</v>
      </c>
      <c r="BS41">
        <v>110</v>
      </c>
      <c r="BT41">
        <v>75</v>
      </c>
      <c r="BU41">
        <v>85</v>
      </c>
      <c r="BV41">
        <v>85</v>
      </c>
      <c r="BX41">
        <v>1205</v>
      </c>
      <c r="BY41">
        <v>1270</v>
      </c>
      <c r="BZ41">
        <v>1</v>
      </c>
      <c r="CJ41" s="4">
        <v>7.43</v>
      </c>
      <c r="CK41" s="4">
        <v>41</v>
      </c>
      <c r="CL41" s="4">
        <v>76</v>
      </c>
      <c r="CM41" s="4">
        <v>25.9</v>
      </c>
      <c r="CN41" s="4">
        <v>0</v>
      </c>
      <c r="CO41" s="4">
        <v>0</v>
      </c>
      <c r="CP41" s="4">
        <v>0</v>
      </c>
      <c r="CQ41" s="4">
        <v>13</v>
      </c>
      <c r="CR41" s="4">
        <v>2502</v>
      </c>
      <c r="CS41" s="4">
        <v>1</v>
      </c>
      <c r="CT41" s="4">
        <v>3</v>
      </c>
      <c r="CU41" s="4"/>
      <c r="CV41" s="4">
        <v>1</v>
      </c>
      <c r="CW41" s="4">
        <v>0</v>
      </c>
      <c r="CX41" s="4">
        <v>0</v>
      </c>
      <c r="CY41" s="4">
        <v>0</v>
      </c>
      <c r="CZ41" s="4">
        <v>1</v>
      </c>
      <c r="DA41" s="4">
        <v>0</v>
      </c>
      <c r="DB41" s="4">
        <v>0</v>
      </c>
      <c r="DC41" s="4">
        <v>0</v>
      </c>
      <c r="DD41" s="4">
        <v>1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0</v>
      </c>
      <c r="DL41" s="4">
        <v>9</v>
      </c>
      <c r="DM41" s="4">
        <v>8</v>
      </c>
      <c r="DN41" s="4">
        <v>46</v>
      </c>
      <c r="DO41" s="4">
        <v>28</v>
      </c>
      <c r="DP41" s="4">
        <v>37</v>
      </c>
      <c r="DQ41" s="4">
        <v>67</v>
      </c>
      <c r="DR41" s="11">
        <v>63</v>
      </c>
      <c r="DS41" s="4">
        <v>25</v>
      </c>
      <c r="DT41" s="4">
        <v>67</v>
      </c>
      <c r="DU41" s="4">
        <f t="shared" si="96"/>
        <v>42</v>
      </c>
      <c r="DV41" s="11">
        <v>19.3</v>
      </c>
      <c r="DW41" s="4">
        <v>1528</v>
      </c>
      <c r="DX41" s="4">
        <v>89</v>
      </c>
      <c r="DY41" s="4">
        <v>76</v>
      </c>
      <c r="DZ41" s="4">
        <v>3.2</v>
      </c>
      <c r="EA41" s="17">
        <f t="shared" si="99"/>
        <v>2.1768707482993199</v>
      </c>
      <c r="EB41" s="4">
        <v>24.5</v>
      </c>
      <c r="EC41" s="4">
        <v>274</v>
      </c>
      <c r="ED41" s="4">
        <v>63</v>
      </c>
      <c r="EE41" s="4">
        <v>4.8</v>
      </c>
      <c r="EF41" s="4">
        <f t="shared" si="35"/>
        <v>3.2653061224489797</v>
      </c>
      <c r="EG41" s="45">
        <f t="shared" si="14"/>
        <v>2.5714285714285716</v>
      </c>
      <c r="EH41" s="45">
        <f t="shared" si="15"/>
        <v>0.78775510204081634</v>
      </c>
      <c r="EI41" s="4">
        <v>9</v>
      </c>
      <c r="EJ41" s="4">
        <v>148</v>
      </c>
      <c r="EK41" s="4">
        <v>127</v>
      </c>
      <c r="EL41" s="11">
        <f t="shared" si="33"/>
        <v>1.1653543307086613</v>
      </c>
      <c r="EM41" s="4">
        <v>324</v>
      </c>
      <c r="EN41" s="11">
        <v>10</v>
      </c>
      <c r="EO41" s="4">
        <v>10</v>
      </c>
      <c r="EP41" s="11">
        <f t="shared" si="92"/>
        <v>14.8</v>
      </c>
      <c r="EQ41" s="4">
        <v>33</v>
      </c>
      <c r="ER41" s="4">
        <f t="shared" si="16"/>
        <v>22.448979591836736</v>
      </c>
      <c r="ES41" s="4">
        <v>14</v>
      </c>
      <c r="ET41" s="4">
        <v>28</v>
      </c>
      <c r="EU41" s="11">
        <v>17</v>
      </c>
      <c r="EV41" s="4">
        <v>10</v>
      </c>
      <c r="EW41" s="9">
        <v>7</v>
      </c>
      <c r="EX41" s="4">
        <v>93</v>
      </c>
      <c r="EY41" s="4">
        <v>113</v>
      </c>
      <c r="EZ41" s="4">
        <v>52</v>
      </c>
      <c r="FA41" s="4">
        <v>86</v>
      </c>
      <c r="FB41" s="4">
        <v>79</v>
      </c>
      <c r="FC41" s="4">
        <f t="shared" si="1"/>
        <v>274</v>
      </c>
      <c r="FD41" s="9">
        <f t="shared" si="17"/>
        <v>0.88501864825466725</v>
      </c>
      <c r="FE41" s="9">
        <f t="shared" si="2"/>
        <v>0.28832116788321166</v>
      </c>
      <c r="FF41" s="9">
        <f t="shared" si="18"/>
        <v>0.40347053461302668</v>
      </c>
      <c r="FG41" s="9">
        <f t="shared" si="3"/>
        <v>1.5714285714285714</v>
      </c>
      <c r="FH41" s="9">
        <f t="shared" si="4"/>
        <v>0.35568277987116326</v>
      </c>
      <c r="FI41" s="9">
        <f t="shared" si="5"/>
        <v>1.7755880901804311</v>
      </c>
      <c r="FJ41" s="11">
        <v>25.3</v>
      </c>
      <c r="FK41" s="11">
        <v>25</v>
      </c>
      <c r="FL41" s="4">
        <v>17</v>
      </c>
      <c r="FM41" s="4">
        <v>8</v>
      </c>
      <c r="FN41" s="4">
        <v>34</v>
      </c>
      <c r="FO41" s="4">
        <f t="shared" si="97"/>
        <v>23.129251700680271</v>
      </c>
      <c r="FP41" s="11">
        <v>57</v>
      </c>
      <c r="FQ41" s="11">
        <v>20</v>
      </c>
      <c r="FR41" s="4">
        <v>13</v>
      </c>
      <c r="FS41" s="4">
        <v>82</v>
      </c>
      <c r="FT41" s="4">
        <v>76</v>
      </c>
      <c r="FU41" s="11">
        <f t="shared" si="19"/>
        <v>1.0789473684210527</v>
      </c>
      <c r="FV41" s="4">
        <v>10</v>
      </c>
      <c r="FW41" s="11">
        <f t="shared" si="93"/>
        <v>8.1999999999999993</v>
      </c>
      <c r="FX41" s="4">
        <v>134</v>
      </c>
      <c r="FY41" s="4">
        <v>62.6</v>
      </c>
      <c r="FZ41" s="24">
        <v>24.5</v>
      </c>
      <c r="GA41" s="11">
        <f t="shared" si="98"/>
        <v>62.6</v>
      </c>
      <c r="GB41" s="4">
        <f t="shared" si="20"/>
        <v>3.13</v>
      </c>
      <c r="GC41" s="4">
        <f t="shared" si="21"/>
        <v>2.3265306122448979</v>
      </c>
      <c r="GD41" s="4">
        <f t="shared" si="22"/>
        <v>1.0326530612244897</v>
      </c>
      <c r="GE41" s="4">
        <v>21</v>
      </c>
      <c r="GF41" s="4">
        <v>14</v>
      </c>
      <c r="GG41" s="4">
        <f t="shared" si="23"/>
        <v>33.333333333333329</v>
      </c>
      <c r="GH41" s="4">
        <v>31</v>
      </c>
      <c r="GI41" s="4">
        <v>21</v>
      </c>
      <c r="GJ41" s="4">
        <f t="shared" si="24"/>
        <v>32.258064516129032</v>
      </c>
      <c r="GK41">
        <v>0</v>
      </c>
      <c r="GL41">
        <v>1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1</v>
      </c>
      <c r="GS41">
        <v>0</v>
      </c>
      <c r="GT41">
        <v>0</v>
      </c>
      <c r="GU41">
        <v>23</v>
      </c>
      <c r="GV41">
        <v>12</v>
      </c>
      <c r="GW41">
        <f t="shared" si="94"/>
        <v>0.47826086956521741</v>
      </c>
      <c r="GX41">
        <v>1</v>
      </c>
      <c r="GY41">
        <v>0</v>
      </c>
    </row>
    <row r="42" spans="1:207" x14ac:dyDescent="0.35">
      <c r="A42" s="31">
        <v>15</v>
      </c>
      <c r="B42" s="54">
        <v>22023122</v>
      </c>
      <c r="C42" s="2">
        <v>44911</v>
      </c>
      <c r="D42" s="2">
        <v>28957</v>
      </c>
      <c r="E42" s="4">
        <v>43</v>
      </c>
      <c r="F42" s="4" t="s">
        <v>178</v>
      </c>
      <c r="G42" s="4">
        <v>73</v>
      </c>
      <c r="H42" s="4">
        <v>176</v>
      </c>
      <c r="I42" s="4">
        <v>1.96</v>
      </c>
      <c r="J42" s="4">
        <v>2</v>
      </c>
      <c r="K42" s="2">
        <v>44905</v>
      </c>
      <c r="L42" s="2">
        <v>44905</v>
      </c>
      <c r="M42" s="2">
        <v>44923</v>
      </c>
      <c r="N42" s="2">
        <v>44572</v>
      </c>
      <c r="O42" s="4">
        <v>1</v>
      </c>
      <c r="P42" s="2">
        <v>45307</v>
      </c>
      <c r="Q42" s="46">
        <f t="shared" si="10"/>
        <v>18</v>
      </c>
      <c r="R42" s="46">
        <f t="shared" si="11"/>
        <v>-333</v>
      </c>
      <c r="S42" s="46">
        <f t="shared" si="12"/>
        <v>402</v>
      </c>
      <c r="T42" s="4">
        <v>0</v>
      </c>
      <c r="U42" s="4">
        <v>1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8</v>
      </c>
      <c r="AD42" s="4">
        <v>29</v>
      </c>
      <c r="AE42" s="4">
        <v>6</v>
      </c>
      <c r="AF42" s="4">
        <v>9</v>
      </c>
      <c r="AG42" s="4">
        <f t="shared" si="13"/>
        <v>3</v>
      </c>
      <c r="AH42" s="4">
        <v>330</v>
      </c>
      <c r="AI42" s="4">
        <v>32800</v>
      </c>
      <c r="AJ42" s="4">
        <v>30.29</v>
      </c>
      <c r="AK42" s="4">
        <v>1.61</v>
      </c>
      <c r="AL42" s="4">
        <v>0</v>
      </c>
      <c r="AM42" s="4">
        <v>1</v>
      </c>
      <c r="AN42" s="4" t="s">
        <v>190</v>
      </c>
      <c r="AO42" s="4">
        <v>72</v>
      </c>
      <c r="AP42" s="4">
        <v>851</v>
      </c>
      <c r="AQ42" s="4">
        <v>0</v>
      </c>
      <c r="AR42" s="4">
        <v>8.6999999999999993</v>
      </c>
      <c r="AS42" s="4">
        <v>1.1499999999999999</v>
      </c>
      <c r="AT42" s="4">
        <v>31.6</v>
      </c>
      <c r="AV42" s="4">
        <v>0.94</v>
      </c>
      <c r="AW42" s="4" t="s">
        <v>186</v>
      </c>
      <c r="AX42" s="4">
        <v>402</v>
      </c>
      <c r="AY42" s="4">
        <v>0</v>
      </c>
      <c r="AZ42" s="4">
        <v>0</v>
      </c>
      <c r="BA42" s="4">
        <v>0.7</v>
      </c>
      <c r="BB42" s="4">
        <v>27</v>
      </c>
      <c r="BC42" s="4">
        <v>150</v>
      </c>
      <c r="BD42" s="4">
        <v>3.9</v>
      </c>
      <c r="BE42" s="4">
        <v>2.4</v>
      </c>
      <c r="BF42" s="4">
        <v>3.5</v>
      </c>
      <c r="BG42" s="4">
        <v>8.1</v>
      </c>
      <c r="BH42" s="4">
        <v>5.2</v>
      </c>
      <c r="BI42" s="4">
        <v>3</v>
      </c>
      <c r="BJ42" s="4">
        <v>194</v>
      </c>
      <c r="BK42" s="4">
        <v>18</v>
      </c>
      <c r="BL42" s="4">
        <v>18</v>
      </c>
      <c r="BM42" s="4">
        <v>0.2</v>
      </c>
      <c r="BN42" s="4">
        <v>99</v>
      </c>
      <c r="BO42" s="4">
        <v>202</v>
      </c>
      <c r="BP42" s="4">
        <v>1</v>
      </c>
      <c r="BQ42" s="4">
        <v>16</v>
      </c>
      <c r="BR42" s="4">
        <v>164</v>
      </c>
      <c r="BS42">
        <v>136</v>
      </c>
      <c r="BT42">
        <v>56</v>
      </c>
      <c r="BU42">
        <v>85</v>
      </c>
      <c r="BV42">
        <v>65</v>
      </c>
      <c r="BW42">
        <v>13</v>
      </c>
      <c r="BX42">
        <v>1100</v>
      </c>
      <c r="BY42">
        <v>1750</v>
      </c>
      <c r="BZ42">
        <v>1</v>
      </c>
      <c r="CA42">
        <v>81.5</v>
      </c>
      <c r="CB42">
        <v>5</v>
      </c>
      <c r="CC42" s="4">
        <v>7.4</v>
      </c>
      <c r="CD42" s="4">
        <v>62</v>
      </c>
      <c r="CE42" s="4">
        <v>71</v>
      </c>
      <c r="CF42" s="4">
        <v>12</v>
      </c>
      <c r="CG42" s="4">
        <v>5</v>
      </c>
      <c r="CH42" s="4">
        <v>1635</v>
      </c>
      <c r="CI42" s="4">
        <f t="shared" si="28"/>
        <v>778.37837837837833</v>
      </c>
      <c r="CJ42" s="4">
        <v>7.41</v>
      </c>
      <c r="CK42" s="4">
        <v>33.799999999999997</v>
      </c>
      <c r="CL42" s="4">
        <v>82.9</v>
      </c>
      <c r="CM42" s="4">
        <v>21.2</v>
      </c>
      <c r="CN42" s="4">
        <v>0.7</v>
      </c>
      <c r="CO42" s="4">
        <v>0</v>
      </c>
      <c r="CP42" s="4">
        <v>0</v>
      </c>
      <c r="CQ42" s="4">
        <v>13</v>
      </c>
      <c r="CR42" s="4">
        <v>361</v>
      </c>
      <c r="CS42" s="4">
        <v>1</v>
      </c>
      <c r="CT42" s="4">
        <v>1</v>
      </c>
      <c r="CU42" s="4"/>
      <c r="CV42" s="4">
        <v>1</v>
      </c>
      <c r="CW42" s="4">
        <v>1</v>
      </c>
      <c r="CX42" s="4">
        <v>0</v>
      </c>
      <c r="CY42" s="4">
        <v>1</v>
      </c>
      <c r="CZ42" s="4">
        <v>1</v>
      </c>
      <c r="DA42" s="4">
        <v>0</v>
      </c>
      <c r="DB42" s="4">
        <v>0</v>
      </c>
      <c r="DC42" s="4">
        <v>0</v>
      </c>
      <c r="DD42" s="4">
        <v>1</v>
      </c>
      <c r="DE42" s="4">
        <v>1</v>
      </c>
      <c r="DF42" s="4">
        <v>1</v>
      </c>
      <c r="DG42" s="4">
        <v>0</v>
      </c>
      <c r="DH42" s="4">
        <v>1</v>
      </c>
      <c r="DI42" s="4">
        <v>0</v>
      </c>
      <c r="DJ42" s="4">
        <v>0</v>
      </c>
      <c r="DK42" s="4">
        <v>0</v>
      </c>
      <c r="DL42" s="4">
        <v>12</v>
      </c>
      <c r="DM42" s="4">
        <v>10</v>
      </c>
      <c r="DN42" s="4">
        <v>67</v>
      </c>
      <c r="DO42" s="4">
        <v>49</v>
      </c>
      <c r="DP42" s="4">
        <v>27</v>
      </c>
      <c r="DQ42" s="4">
        <v>51</v>
      </c>
      <c r="DR42" s="11">
        <v>57</v>
      </c>
      <c r="DS42" s="4">
        <v>48</v>
      </c>
      <c r="DT42" s="4">
        <v>111</v>
      </c>
      <c r="DU42" s="4">
        <f t="shared" si="96"/>
        <v>63</v>
      </c>
      <c r="DV42" s="11">
        <v>11.1</v>
      </c>
      <c r="DW42" s="4">
        <v>867</v>
      </c>
      <c r="DX42" s="4">
        <v>82</v>
      </c>
      <c r="DY42" s="4">
        <v>60</v>
      </c>
      <c r="DZ42" s="4">
        <v>3.4</v>
      </c>
      <c r="EA42" s="17">
        <f t="shared" si="99"/>
        <v>1.7346938775510203</v>
      </c>
      <c r="EB42" s="4">
        <v>26.4</v>
      </c>
      <c r="EC42" s="4">
        <v>289</v>
      </c>
      <c r="ED42" s="4">
        <v>79</v>
      </c>
      <c r="EE42" s="4">
        <v>4.8099999999999996</v>
      </c>
      <c r="EF42" s="4">
        <f t="shared" si="35"/>
        <v>2.454081632653061</v>
      </c>
      <c r="EG42" s="45">
        <f t="shared" si="14"/>
        <v>2.1590909090909092</v>
      </c>
      <c r="EH42" s="45">
        <f t="shared" si="15"/>
        <v>0.42045454545454547</v>
      </c>
      <c r="EI42" s="4">
        <v>13</v>
      </c>
      <c r="EJ42" s="4">
        <v>83</v>
      </c>
      <c r="EK42" s="4">
        <v>54</v>
      </c>
      <c r="EL42" s="11">
        <f t="shared" si="33"/>
        <v>1.537037037037037</v>
      </c>
      <c r="EM42" s="4">
        <v>184</v>
      </c>
      <c r="EN42" s="11">
        <v>17</v>
      </c>
      <c r="EO42" s="4">
        <v>14</v>
      </c>
      <c r="EP42" s="11">
        <f t="shared" si="92"/>
        <v>5.354838709677419</v>
      </c>
      <c r="EQ42" s="4">
        <v>70</v>
      </c>
      <c r="ER42" s="4">
        <f t="shared" si="16"/>
        <v>35.714285714285715</v>
      </c>
      <c r="ES42" s="4">
        <v>58</v>
      </c>
      <c r="ET42" s="4">
        <v>68</v>
      </c>
      <c r="EU42" s="11">
        <v>7</v>
      </c>
      <c r="EV42" s="4">
        <v>8</v>
      </c>
      <c r="EW42" s="9">
        <v>1</v>
      </c>
      <c r="EX42" s="4">
        <v>96</v>
      </c>
      <c r="EY42" s="4">
        <v>124</v>
      </c>
      <c r="EZ42" s="4">
        <v>48</v>
      </c>
      <c r="FA42" s="4">
        <v>65</v>
      </c>
      <c r="FB42" s="4">
        <v>55</v>
      </c>
      <c r="FC42" s="4">
        <f t="shared" si="1"/>
        <v>289</v>
      </c>
      <c r="FD42" s="9">
        <f t="shared" si="17"/>
        <v>0.80310280194000261</v>
      </c>
      <c r="FE42" s="9">
        <f t="shared" si="2"/>
        <v>0.19031141868512111</v>
      </c>
      <c r="FF42" s="9">
        <f t="shared" si="18"/>
        <v>0.2618270397788085</v>
      </c>
      <c r="FG42" s="9">
        <f t="shared" si="3"/>
        <v>1.549367088607595</v>
      </c>
      <c r="FH42" s="9">
        <f t="shared" si="4"/>
        <v>0.2037779843096158</v>
      </c>
      <c r="FI42" s="9">
        <f t="shared" si="5"/>
        <v>1.9292263516761377</v>
      </c>
      <c r="FJ42" s="11">
        <v>14.5</v>
      </c>
      <c r="FK42" s="11">
        <v>34</v>
      </c>
      <c r="FL42" s="4">
        <v>24</v>
      </c>
      <c r="FM42" s="4">
        <v>11</v>
      </c>
      <c r="FN42" s="4">
        <v>22</v>
      </c>
      <c r="FO42" s="4">
        <f t="shared" si="97"/>
        <v>11.224489795918368</v>
      </c>
      <c r="FP42" s="11">
        <v>41</v>
      </c>
      <c r="FQ42" s="11">
        <v>21</v>
      </c>
      <c r="FR42" s="4">
        <v>18</v>
      </c>
      <c r="FS42" s="4">
        <v>83</v>
      </c>
      <c r="FT42" s="4">
        <v>41</v>
      </c>
      <c r="FU42" s="11">
        <f t="shared" si="19"/>
        <v>2.024390243902439</v>
      </c>
      <c r="FV42" s="4">
        <v>14</v>
      </c>
      <c r="FW42" s="11">
        <f t="shared" si="93"/>
        <v>5.9285714285714288</v>
      </c>
      <c r="FX42" s="4">
        <v>127</v>
      </c>
      <c r="FY42" s="4">
        <v>33.9</v>
      </c>
      <c r="FZ42">
        <v>19.8</v>
      </c>
      <c r="GA42" s="11">
        <f t="shared" si="98"/>
        <v>46.9</v>
      </c>
      <c r="GB42" s="4">
        <f t="shared" si="20"/>
        <v>2.2333333333333334</v>
      </c>
      <c r="GC42" s="4">
        <f t="shared" si="21"/>
        <v>2.0707070707070705</v>
      </c>
      <c r="GD42" s="4">
        <f t="shared" si="22"/>
        <v>0.73232323232323226</v>
      </c>
      <c r="GE42" s="4">
        <v>25</v>
      </c>
      <c r="GF42" s="4">
        <v>22</v>
      </c>
      <c r="GG42" s="4">
        <f t="shared" si="23"/>
        <v>12</v>
      </c>
      <c r="GH42" s="4">
        <v>24</v>
      </c>
      <c r="GI42" s="4">
        <v>12</v>
      </c>
      <c r="GJ42" s="4">
        <f t="shared" si="24"/>
        <v>50</v>
      </c>
      <c r="GK42">
        <v>0</v>
      </c>
      <c r="GL42">
        <v>1</v>
      </c>
      <c r="GM42">
        <v>0</v>
      </c>
      <c r="GN42">
        <v>0</v>
      </c>
      <c r="GO42">
        <v>0</v>
      </c>
      <c r="GP42">
        <v>1</v>
      </c>
      <c r="GQ42">
        <v>0</v>
      </c>
      <c r="GR42">
        <v>1</v>
      </c>
      <c r="GS42">
        <v>0</v>
      </c>
      <c r="GT42">
        <v>0</v>
      </c>
      <c r="GU42">
        <v>24</v>
      </c>
      <c r="GV42">
        <v>6</v>
      </c>
      <c r="GW42">
        <f t="shared" si="94"/>
        <v>0.75</v>
      </c>
      <c r="GX42">
        <v>0</v>
      </c>
      <c r="GY42">
        <v>1</v>
      </c>
    </row>
    <row r="43" spans="1:207" x14ac:dyDescent="0.35">
      <c r="A43" s="31">
        <v>15</v>
      </c>
      <c r="B43" s="54">
        <v>22023122</v>
      </c>
      <c r="C43" s="2">
        <v>44915</v>
      </c>
      <c r="D43" s="2">
        <v>28957</v>
      </c>
      <c r="E43" s="4">
        <v>43</v>
      </c>
      <c r="F43" s="4" t="s">
        <v>178</v>
      </c>
      <c r="G43" s="4">
        <v>73</v>
      </c>
      <c r="H43" s="4">
        <v>176</v>
      </c>
      <c r="I43" s="4">
        <v>1.96</v>
      </c>
      <c r="J43" s="4">
        <v>6</v>
      </c>
      <c r="K43" s="2">
        <v>44905</v>
      </c>
      <c r="L43" s="2">
        <v>44905</v>
      </c>
      <c r="M43" s="2">
        <v>44923</v>
      </c>
      <c r="N43" s="2">
        <v>44572</v>
      </c>
      <c r="O43" s="4">
        <v>1</v>
      </c>
      <c r="P43" s="2">
        <v>45307</v>
      </c>
      <c r="Q43" s="46">
        <f t="shared" si="10"/>
        <v>18</v>
      </c>
      <c r="R43" s="46">
        <f t="shared" si="11"/>
        <v>-333</v>
      </c>
      <c r="S43" s="46">
        <f t="shared" si="12"/>
        <v>402</v>
      </c>
      <c r="T43" s="4">
        <v>0</v>
      </c>
      <c r="U43" s="4">
        <v>1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8</v>
      </c>
      <c r="AD43" s="4">
        <v>29</v>
      </c>
      <c r="AE43" s="4">
        <v>6</v>
      </c>
      <c r="AF43" s="4">
        <v>9</v>
      </c>
      <c r="AG43" s="4">
        <f t="shared" si="13"/>
        <v>3</v>
      </c>
      <c r="AH43" s="4">
        <v>1840</v>
      </c>
      <c r="AI43" s="4">
        <v>19675</v>
      </c>
      <c r="AJ43" s="4">
        <v>8.1</v>
      </c>
      <c r="AK43" s="4">
        <v>1.1399999999999999</v>
      </c>
      <c r="AL43" s="4">
        <v>0</v>
      </c>
      <c r="AM43" s="4">
        <v>1</v>
      </c>
      <c r="AN43" s="4" t="s">
        <v>190</v>
      </c>
      <c r="AO43" s="4">
        <v>104</v>
      </c>
      <c r="AP43" s="4">
        <v>563</v>
      </c>
      <c r="AQ43" s="4">
        <v>0</v>
      </c>
      <c r="AR43" s="4">
        <v>8.6</v>
      </c>
      <c r="AS43" s="4">
        <v>1.24</v>
      </c>
      <c r="AT43" s="4">
        <v>29.4</v>
      </c>
      <c r="AU43" s="29">
        <v>2.2200000000000002</v>
      </c>
      <c r="AV43" s="4">
        <v>1.0900000000000001</v>
      </c>
      <c r="AW43" s="4">
        <v>925</v>
      </c>
      <c r="AX43" s="4">
        <v>633</v>
      </c>
      <c r="AY43" s="4">
        <v>0</v>
      </c>
      <c r="AZ43" s="4">
        <v>0</v>
      </c>
      <c r="BA43" s="4">
        <v>0.7</v>
      </c>
      <c r="BB43" s="4">
        <v>20</v>
      </c>
      <c r="BC43" s="4">
        <v>141</v>
      </c>
      <c r="BD43" s="4">
        <v>3.9</v>
      </c>
      <c r="BE43" s="4">
        <v>2.2000000000000002</v>
      </c>
      <c r="BF43" s="4">
        <v>2.8</v>
      </c>
      <c r="BG43" s="4">
        <v>7.8</v>
      </c>
      <c r="BH43" s="4">
        <v>5.4</v>
      </c>
      <c r="BI43" s="4">
        <v>3</v>
      </c>
      <c r="BJ43" s="4">
        <v>109</v>
      </c>
      <c r="BK43" s="4">
        <v>25</v>
      </c>
      <c r="BL43" s="4">
        <v>36</v>
      </c>
      <c r="BM43" s="4">
        <v>0.2</v>
      </c>
      <c r="BN43" s="4">
        <v>88</v>
      </c>
      <c r="BO43" s="4">
        <v>345</v>
      </c>
      <c r="BP43" s="4">
        <v>1</v>
      </c>
      <c r="BQ43" s="4">
        <v>16</v>
      </c>
      <c r="BR43" s="4">
        <v>215</v>
      </c>
      <c r="BS43">
        <v>98</v>
      </c>
      <c r="BT43">
        <v>69</v>
      </c>
      <c r="BU43">
        <v>79</v>
      </c>
      <c r="BV43">
        <v>54</v>
      </c>
      <c r="BW43">
        <v>8</v>
      </c>
      <c r="BX43">
        <v>-52</v>
      </c>
      <c r="BY43">
        <v>3985</v>
      </c>
      <c r="BZ43">
        <v>1</v>
      </c>
      <c r="CJ43" s="4">
        <v>7.44</v>
      </c>
      <c r="CK43" s="4">
        <v>39</v>
      </c>
      <c r="CL43" s="4">
        <v>129</v>
      </c>
      <c r="CM43" s="4">
        <v>26</v>
      </c>
      <c r="CN43" s="4">
        <v>0.55000000000000004</v>
      </c>
      <c r="CO43" s="4">
        <v>0</v>
      </c>
      <c r="CP43" s="4">
        <v>0</v>
      </c>
      <c r="CQ43" s="4">
        <v>13</v>
      </c>
      <c r="CR43" s="4">
        <v>69</v>
      </c>
      <c r="CS43" s="4">
        <v>0</v>
      </c>
      <c r="CT43" s="4">
        <v>1</v>
      </c>
      <c r="CU43" s="4"/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12</v>
      </c>
      <c r="DM43" s="4">
        <v>10</v>
      </c>
      <c r="DN43" s="4">
        <v>64</v>
      </c>
      <c r="DO43" s="4">
        <v>42</v>
      </c>
      <c r="DP43" s="4">
        <v>27</v>
      </c>
      <c r="DQ43" s="4">
        <v>51</v>
      </c>
      <c r="DR43" s="11">
        <v>57</v>
      </c>
      <c r="DS43" s="4">
        <v>51</v>
      </c>
      <c r="DT43" s="4">
        <v>119</v>
      </c>
      <c r="DU43" s="4">
        <f t="shared" si="96"/>
        <v>68</v>
      </c>
      <c r="DV43" s="11">
        <v>16.3</v>
      </c>
      <c r="DW43" s="4">
        <v>953</v>
      </c>
      <c r="DX43" s="4">
        <v>85</v>
      </c>
      <c r="DY43" s="4">
        <v>53</v>
      </c>
      <c r="DZ43" s="4">
        <v>3.5</v>
      </c>
      <c r="EA43" s="17">
        <f t="shared" si="99"/>
        <v>1.7857142857142858</v>
      </c>
      <c r="EB43" s="4">
        <v>25.9</v>
      </c>
      <c r="EC43" s="4">
        <v>325</v>
      </c>
      <c r="ED43" s="4">
        <v>80</v>
      </c>
      <c r="EE43" s="4">
        <v>4.59</v>
      </c>
      <c r="EF43" s="4">
        <f t="shared" si="35"/>
        <v>2.3418367346938775</v>
      </c>
      <c r="EG43" s="45">
        <f t="shared" si="14"/>
        <v>2.2007722007722008</v>
      </c>
      <c r="EH43" s="45">
        <f t="shared" si="15"/>
        <v>0.62934362934362942</v>
      </c>
      <c r="EI43" s="4">
        <v>11</v>
      </c>
      <c r="EJ43" s="4">
        <v>69</v>
      </c>
      <c r="EK43" s="4">
        <v>50</v>
      </c>
      <c r="EL43" s="11">
        <f t="shared" si="33"/>
        <v>1.38</v>
      </c>
      <c r="EM43" s="4">
        <v>234</v>
      </c>
      <c r="EN43" s="11">
        <v>16</v>
      </c>
      <c r="EO43" s="4">
        <v>10</v>
      </c>
      <c r="EP43" s="11">
        <f t="shared" si="92"/>
        <v>5.3076923076923075</v>
      </c>
      <c r="EQ43" s="4">
        <v>63</v>
      </c>
      <c r="ER43" s="4">
        <f t="shared" si="16"/>
        <v>32.142857142857146</v>
      </c>
      <c r="ES43" s="4">
        <v>34</v>
      </c>
      <c r="ET43" s="4">
        <v>51</v>
      </c>
      <c r="EU43" s="11">
        <v>32</v>
      </c>
      <c r="EV43" s="4">
        <v>14</v>
      </c>
      <c r="EW43" s="9">
        <v>18</v>
      </c>
      <c r="EX43" s="4">
        <v>65</v>
      </c>
      <c r="EY43" s="4">
        <v>82</v>
      </c>
      <c r="EZ43" s="4">
        <v>45</v>
      </c>
      <c r="FA43" s="4">
        <v>82</v>
      </c>
      <c r="FB43" s="4">
        <v>72</v>
      </c>
      <c r="FC43" s="4">
        <f t="shared" si="1"/>
        <v>325</v>
      </c>
      <c r="FD43" s="9">
        <f t="shared" si="17"/>
        <v>0.71541992973159063</v>
      </c>
      <c r="FE43" s="9">
        <f t="shared" si="2"/>
        <v>0.22153846153846155</v>
      </c>
      <c r="FF43" s="9">
        <f t="shared" si="18"/>
        <v>0.31290180802150414</v>
      </c>
      <c r="FG43" s="9">
        <f t="shared" si="3"/>
        <v>1.1025</v>
      </c>
      <c r="FH43" s="9">
        <f t="shared" si="4"/>
        <v>0.32626545153923792</v>
      </c>
      <c r="FI43" s="9">
        <f t="shared" si="5"/>
        <v>1.5410529595025864</v>
      </c>
      <c r="FJ43" s="11">
        <v>23</v>
      </c>
      <c r="FK43" s="11">
        <v>63</v>
      </c>
      <c r="FL43" s="4">
        <v>14</v>
      </c>
      <c r="FM43" s="4">
        <v>49</v>
      </c>
      <c r="FN43" s="4">
        <v>25</v>
      </c>
      <c r="FO43" s="4">
        <f t="shared" si="97"/>
        <v>12.755102040816327</v>
      </c>
      <c r="FP43" s="11">
        <v>57</v>
      </c>
      <c r="FQ43" s="11">
        <v>22</v>
      </c>
      <c r="FR43" s="4">
        <v>14</v>
      </c>
      <c r="FS43" s="4">
        <v>51</v>
      </c>
      <c r="FT43" s="4">
        <v>45</v>
      </c>
      <c r="FU43" s="11">
        <f t="shared" si="19"/>
        <v>1.1333333333333333</v>
      </c>
      <c r="FV43" s="4">
        <v>11</v>
      </c>
      <c r="FW43" s="11">
        <f t="shared" si="93"/>
        <v>4.6363636363636367</v>
      </c>
      <c r="FX43" s="4">
        <v>131</v>
      </c>
      <c r="FY43" s="4">
        <v>41.72</v>
      </c>
      <c r="FZ43">
        <v>16</v>
      </c>
      <c r="GA43" s="11">
        <f t="shared" si="98"/>
        <v>49.72</v>
      </c>
      <c r="GB43" s="4">
        <f t="shared" si="20"/>
        <v>2.2599999999999998</v>
      </c>
      <c r="GC43" s="4">
        <f t="shared" si="21"/>
        <v>3.5625</v>
      </c>
      <c r="GD43" s="4">
        <f t="shared" si="22"/>
        <v>1.4375</v>
      </c>
      <c r="GE43" s="4">
        <v>26</v>
      </c>
      <c r="GF43" s="4">
        <v>20</v>
      </c>
      <c r="GG43" s="4">
        <f t="shared" si="23"/>
        <v>23.076923076923077</v>
      </c>
      <c r="GH43" s="4">
        <v>15</v>
      </c>
      <c r="GI43" s="4">
        <v>12</v>
      </c>
      <c r="GJ43" s="4">
        <f t="shared" si="24"/>
        <v>20</v>
      </c>
      <c r="GK43">
        <v>1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1</v>
      </c>
      <c r="GS43">
        <v>0</v>
      </c>
      <c r="GT43">
        <v>0</v>
      </c>
      <c r="GU43">
        <v>20</v>
      </c>
      <c r="GV43">
        <v>14</v>
      </c>
      <c r="GW43">
        <f t="shared" si="94"/>
        <v>0.3</v>
      </c>
      <c r="GX43">
        <v>1</v>
      </c>
      <c r="GY43">
        <v>0</v>
      </c>
    </row>
    <row r="44" spans="1:207" x14ac:dyDescent="0.35">
      <c r="A44" s="31">
        <v>15</v>
      </c>
      <c r="B44" s="54">
        <v>22023122</v>
      </c>
      <c r="C44" s="2">
        <v>44580</v>
      </c>
      <c r="D44" s="2">
        <v>28957</v>
      </c>
      <c r="E44" s="4">
        <v>43</v>
      </c>
      <c r="F44" s="4" t="s">
        <v>178</v>
      </c>
      <c r="G44" s="4">
        <v>73</v>
      </c>
      <c r="H44" s="4">
        <v>176</v>
      </c>
      <c r="I44" s="4">
        <v>1.96</v>
      </c>
      <c r="J44" s="4">
        <v>35</v>
      </c>
      <c r="K44" s="2">
        <v>44905</v>
      </c>
      <c r="L44" s="2">
        <v>44905</v>
      </c>
      <c r="M44" s="2">
        <v>44923</v>
      </c>
      <c r="N44" s="2">
        <v>44572</v>
      </c>
      <c r="O44" s="4">
        <v>1</v>
      </c>
      <c r="P44" s="2">
        <v>45307</v>
      </c>
      <c r="Q44" s="46">
        <f t="shared" si="10"/>
        <v>18</v>
      </c>
      <c r="R44" s="46">
        <f t="shared" si="11"/>
        <v>-333</v>
      </c>
      <c r="S44" s="46">
        <f t="shared" si="12"/>
        <v>402</v>
      </c>
      <c r="T44" s="4">
        <v>0</v>
      </c>
      <c r="U44" s="4">
        <v>1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8</v>
      </c>
      <c r="AD44" s="4">
        <v>29</v>
      </c>
      <c r="AE44" s="4">
        <v>6</v>
      </c>
      <c r="AF44" s="4">
        <v>9</v>
      </c>
      <c r="AG44" s="4">
        <f t="shared" si="13"/>
        <v>3</v>
      </c>
      <c r="AH44" s="4">
        <v>1114</v>
      </c>
      <c r="AI44" s="4">
        <v>14300</v>
      </c>
      <c r="AJ44" s="4">
        <v>2.25</v>
      </c>
      <c r="AK44" s="4">
        <v>0.08</v>
      </c>
      <c r="AL44" s="4">
        <v>0</v>
      </c>
      <c r="AM44" s="4">
        <v>1</v>
      </c>
      <c r="AN44" s="4" t="s">
        <v>190</v>
      </c>
      <c r="AO44" s="4">
        <v>77</v>
      </c>
      <c r="AP44" s="4">
        <v>183</v>
      </c>
      <c r="AQ44" s="4">
        <v>0</v>
      </c>
      <c r="AR44" s="4">
        <v>11.9</v>
      </c>
      <c r="AS44" s="4">
        <v>1.18</v>
      </c>
      <c r="AT44" s="4">
        <v>25.6</v>
      </c>
      <c r="AU44" s="29">
        <v>1.79</v>
      </c>
      <c r="AV44" s="4">
        <v>0.43</v>
      </c>
      <c r="AW44" s="4">
        <v>501</v>
      </c>
      <c r="AX44" s="4">
        <v>383</v>
      </c>
      <c r="AY44" s="4">
        <v>0</v>
      </c>
      <c r="AZ44" s="4">
        <v>0</v>
      </c>
      <c r="BA44" s="4">
        <v>0.6</v>
      </c>
      <c r="BB44" s="4">
        <v>29</v>
      </c>
      <c r="BC44" s="4">
        <v>135</v>
      </c>
      <c r="BD44" s="4">
        <v>4.5</v>
      </c>
      <c r="BE44" s="4">
        <v>1.9</v>
      </c>
      <c r="BF44" s="4">
        <v>4.3</v>
      </c>
      <c r="BG44" s="4">
        <v>9.3000000000000007</v>
      </c>
      <c r="BH44" s="4">
        <v>6.3</v>
      </c>
      <c r="BI44" s="4">
        <v>3.5</v>
      </c>
      <c r="BJ44" s="4">
        <v>107</v>
      </c>
      <c r="BK44" s="4">
        <v>15</v>
      </c>
      <c r="BL44" s="4">
        <v>33</v>
      </c>
      <c r="BM44" s="4">
        <v>0.3</v>
      </c>
      <c r="BN44" s="4">
        <v>105</v>
      </c>
      <c r="BO44" s="4">
        <v>146</v>
      </c>
      <c r="BP44" s="4">
        <v>1</v>
      </c>
      <c r="BQ44" s="4">
        <v>16</v>
      </c>
      <c r="BS44">
        <v>128</v>
      </c>
      <c r="BT44">
        <v>71</v>
      </c>
      <c r="BU44">
        <v>89</v>
      </c>
      <c r="BV44">
        <v>108</v>
      </c>
      <c r="CN44" s="4">
        <v>0</v>
      </c>
      <c r="CO44" s="4">
        <v>0</v>
      </c>
      <c r="CP44" s="4">
        <v>0</v>
      </c>
      <c r="CQ44" s="4">
        <v>13</v>
      </c>
      <c r="CR44" s="4">
        <v>73</v>
      </c>
      <c r="CS44" s="4">
        <v>0</v>
      </c>
      <c r="CT44" s="4">
        <v>1</v>
      </c>
      <c r="CU44" s="4"/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12</v>
      </c>
      <c r="DM44" s="4">
        <v>10</v>
      </c>
      <c r="DN44" s="4">
        <v>61</v>
      </c>
      <c r="DO44" s="4">
        <v>39</v>
      </c>
      <c r="DP44" s="4">
        <v>29</v>
      </c>
      <c r="DQ44" s="4">
        <v>56</v>
      </c>
      <c r="DR44" s="11">
        <v>55</v>
      </c>
      <c r="DS44" s="4">
        <v>45</v>
      </c>
      <c r="DT44" s="4">
        <v>105</v>
      </c>
      <c r="DU44" s="4">
        <f t="shared" si="96"/>
        <v>60</v>
      </c>
      <c r="DV44" s="11">
        <v>17.100000000000001</v>
      </c>
      <c r="DW44" s="4">
        <v>1223</v>
      </c>
      <c r="DX44" s="4">
        <v>89</v>
      </c>
      <c r="DY44" s="4">
        <v>64</v>
      </c>
      <c r="DZ44" s="4">
        <v>3.8</v>
      </c>
      <c r="EA44" s="17">
        <f t="shared" si="99"/>
        <v>1.9387755102040816</v>
      </c>
      <c r="EB44" s="4">
        <v>24.1</v>
      </c>
      <c r="EC44" s="4">
        <v>302</v>
      </c>
      <c r="ED44" s="4">
        <v>75</v>
      </c>
      <c r="EE44" s="4">
        <v>4.4000000000000004</v>
      </c>
      <c r="EF44" s="4">
        <f t="shared" si="35"/>
        <v>2.2448979591836737</v>
      </c>
      <c r="EG44" s="45">
        <f t="shared" si="14"/>
        <v>2.2821576763485476</v>
      </c>
      <c r="EH44" s="45">
        <f t="shared" si="15"/>
        <v>0.70954356846473032</v>
      </c>
      <c r="EI44" s="4">
        <v>12</v>
      </c>
      <c r="EJ44" s="4">
        <v>75</v>
      </c>
      <c r="EK44" s="4">
        <v>55</v>
      </c>
      <c r="EL44" s="11">
        <f t="shared" si="33"/>
        <v>1.3636363636363635</v>
      </c>
      <c r="EM44" s="4">
        <v>267</v>
      </c>
      <c r="EN44" s="11">
        <v>14</v>
      </c>
      <c r="EO44" s="4">
        <v>10</v>
      </c>
      <c r="EP44" s="11">
        <f t="shared" si="92"/>
        <v>6.25</v>
      </c>
      <c r="EQ44" s="4">
        <v>58</v>
      </c>
      <c r="ER44" s="4">
        <f t="shared" si="16"/>
        <v>29.591836734693878</v>
      </c>
      <c r="ES44" s="4">
        <v>24</v>
      </c>
      <c r="ET44" s="4">
        <v>46</v>
      </c>
      <c r="EU44" s="11">
        <v>24</v>
      </c>
      <c r="EV44" s="4">
        <v>18</v>
      </c>
      <c r="EW44" s="9">
        <v>17</v>
      </c>
      <c r="EX44" s="4">
        <v>63</v>
      </c>
      <c r="EY44" s="4">
        <v>79</v>
      </c>
      <c r="EZ44" s="4">
        <v>43</v>
      </c>
      <c r="FA44" s="4">
        <v>85</v>
      </c>
      <c r="FB44" s="4">
        <v>68</v>
      </c>
      <c r="FC44" s="4">
        <f t="shared" si="1"/>
        <v>302</v>
      </c>
      <c r="FD44" s="9">
        <f t="shared" si="17"/>
        <v>0.85075201269508149</v>
      </c>
      <c r="FE44" s="9">
        <f t="shared" si="2"/>
        <v>0.2251655629139073</v>
      </c>
      <c r="FF44" s="9">
        <f t="shared" si="18"/>
        <v>0.31853357332491777</v>
      </c>
      <c r="FG44" s="9">
        <f t="shared" si="3"/>
        <v>1.536</v>
      </c>
      <c r="FH44" s="9">
        <f t="shared" si="4"/>
        <v>0.28330916526233263</v>
      </c>
      <c r="FI44" s="9">
        <f t="shared" si="5"/>
        <v>1.8054614941598952</v>
      </c>
      <c r="FJ44" s="11">
        <v>21</v>
      </c>
      <c r="FK44" s="11">
        <v>29</v>
      </c>
      <c r="FL44" s="4">
        <v>16</v>
      </c>
      <c r="FM44" s="4">
        <v>14</v>
      </c>
      <c r="FN44" s="4">
        <v>26</v>
      </c>
      <c r="FO44" s="4">
        <f t="shared" si="97"/>
        <v>13.26530612244898</v>
      </c>
      <c r="FP44" s="11">
        <v>51</v>
      </c>
      <c r="FQ44" s="11">
        <v>21</v>
      </c>
      <c r="FR44" s="4">
        <v>13</v>
      </c>
      <c r="FS44" s="4">
        <v>68</v>
      </c>
      <c r="FT44" s="4">
        <v>48</v>
      </c>
      <c r="FU44" s="11">
        <f t="shared" si="19"/>
        <v>1.4166666666666667</v>
      </c>
      <c r="FV44" s="4">
        <v>12</v>
      </c>
      <c r="FW44" s="11">
        <f t="shared" si="93"/>
        <v>5.666666666666667</v>
      </c>
      <c r="FX44" s="4">
        <v>123</v>
      </c>
      <c r="FY44" s="4">
        <v>39</v>
      </c>
      <c r="FZ44">
        <v>17.100000000000001</v>
      </c>
      <c r="GA44" s="11">
        <f t="shared" si="98"/>
        <v>39</v>
      </c>
      <c r="GB44" s="4">
        <f t="shared" si="20"/>
        <v>1.8571428571428572</v>
      </c>
      <c r="GC44" s="4">
        <f t="shared" si="21"/>
        <v>2.9824561403508771</v>
      </c>
      <c r="GD44" s="4">
        <f t="shared" si="22"/>
        <v>1.2280701754385963</v>
      </c>
      <c r="GE44" s="4">
        <v>22</v>
      </c>
      <c r="GF44" s="4">
        <v>18</v>
      </c>
      <c r="GG44" s="4">
        <f t="shared" si="23"/>
        <v>18.181818181818183</v>
      </c>
      <c r="GH44" s="4">
        <v>16</v>
      </c>
      <c r="GI44" s="4">
        <v>12</v>
      </c>
      <c r="GJ44" s="4">
        <f t="shared" si="24"/>
        <v>25</v>
      </c>
      <c r="GK44">
        <v>1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1</v>
      </c>
      <c r="GS44">
        <v>0</v>
      </c>
      <c r="GT44">
        <v>0</v>
      </c>
      <c r="GU44">
        <v>21</v>
      </c>
      <c r="GV44">
        <v>12</v>
      </c>
      <c r="GW44">
        <f t="shared" si="94"/>
        <v>0.42857142857142855</v>
      </c>
      <c r="GX44">
        <v>1</v>
      </c>
      <c r="GY44">
        <v>0</v>
      </c>
    </row>
    <row r="45" spans="1:207" x14ac:dyDescent="0.35">
      <c r="A45" s="31">
        <v>15</v>
      </c>
      <c r="B45" s="54">
        <v>22023122</v>
      </c>
      <c r="C45" s="2">
        <v>45028</v>
      </c>
      <c r="D45" s="2">
        <v>28957</v>
      </c>
      <c r="E45" s="4">
        <v>43</v>
      </c>
      <c r="F45" s="4" t="s">
        <v>178</v>
      </c>
      <c r="G45" s="4">
        <v>73</v>
      </c>
      <c r="H45" s="4">
        <v>176</v>
      </c>
      <c r="I45" s="4">
        <v>1.96</v>
      </c>
      <c r="J45" s="4">
        <v>180</v>
      </c>
      <c r="K45" s="2">
        <v>44905</v>
      </c>
      <c r="L45" s="2">
        <v>44905</v>
      </c>
      <c r="M45" s="2">
        <v>44923</v>
      </c>
      <c r="N45" s="2">
        <v>44572</v>
      </c>
      <c r="O45" s="4">
        <v>1</v>
      </c>
      <c r="P45" s="2">
        <v>45307</v>
      </c>
      <c r="Q45" s="46">
        <f t="shared" si="10"/>
        <v>18</v>
      </c>
      <c r="R45" s="46">
        <f t="shared" si="11"/>
        <v>-333</v>
      </c>
      <c r="S45" s="46">
        <f t="shared" si="12"/>
        <v>402</v>
      </c>
      <c r="T45" s="4">
        <v>0</v>
      </c>
      <c r="U45" s="4">
        <v>1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8</v>
      </c>
      <c r="AD45" s="4">
        <v>29</v>
      </c>
      <c r="AE45" s="4">
        <v>6</v>
      </c>
      <c r="AF45" s="4">
        <v>9</v>
      </c>
      <c r="AG45" s="4">
        <f t="shared" si="13"/>
        <v>3</v>
      </c>
      <c r="AH45" s="4">
        <v>1280</v>
      </c>
      <c r="AI45" s="4">
        <v>11300</v>
      </c>
      <c r="AJ45" s="4">
        <v>0.16</v>
      </c>
      <c r="AK45" s="4">
        <v>0.06</v>
      </c>
      <c r="AL45" s="4">
        <v>0</v>
      </c>
      <c r="AM45" s="4">
        <v>1</v>
      </c>
      <c r="AN45" s="4" t="s">
        <v>190</v>
      </c>
      <c r="AQ45" s="4">
        <v>0</v>
      </c>
      <c r="AR45" s="4">
        <v>12.9</v>
      </c>
      <c r="AX45" s="4">
        <v>301</v>
      </c>
      <c r="AY45" s="4">
        <v>0</v>
      </c>
      <c r="AZ45" s="4">
        <v>0</v>
      </c>
      <c r="BA45" s="4">
        <v>0.5</v>
      </c>
      <c r="BB45" s="4">
        <v>38</v>
      </c>
      <c r="BC45" s="4">
        <v>138</v>
      </c>
      <c r="BD45" s="4">
        <v>4.2</v>
      </c>
      <c r="BP45" s="4">
        <v>1</v>
      </c>
      <c r="BQ45" s="4">
        <v>16</v>
      </c>
      <c r="BS45" s="51">
        <v>141</v>
      </c>
      <c r="BT45" s="51">
        <v>81</v>
      </c>
      <c r="BU45" s="51">
        <v>100</v>
      </c>
      <c r="BV45" s="51">
        <v>84</v>
      </c>
      <c r="CN45" s="4">
        <v>0</v>
      </c>
      <c r="CO45" s="4">
        <v>0</v>
      </c>
      <c r="CP45" s="4">
        <v>0</v>
      </c>
      <c r="CS45" s="4">
        <v>0</v>
      </c>
      <c r="CT45" s="4">
        <v>1</v>
      </c>
      <c r="CU45" s="4"/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12</v>
      </c>
      <c r="DM45" s="4">
        <v>10</v>
      </c>
      <c r="DN45" s="4">
        <v>60</v>
      </c>
      <c r="DO45" s="4">
        <v>37</v>
      </c>
      <c r="DP45" s="4">
        <v>29</v>
      </c>
      <c r="DQ45" s="4">
        <v>56</v>
      </c>
      <c r="DR45" s="11">
        <v>55</v>
      </c>
      <c r="DS45" s="4">
        <v>44</v>
      </c>
      <c r="DT45" s="4">
        <v>104</v>
      </c>
      <c r="DU45" s="4">
        <f t="shared" si="96"/>
        <v>60</v>
      </c>
      <c r="DV45" s="11">
        <v>17</v>
      </c>
      <c r="DW45" s="4">
        <v>1234</v>
      </c>
      <c r="DX45" s="4">
        <v>91</v>
      </c>
      <c r="DY45" s="4">
        <v>67</v>
      </c>
      <c r="DZ45" s="4">
        <v>3.8</v>
      </c>
      <c r="EA45" s="17">
        <f t="shared" si="99"/>
        <v>1.9387755102040816</v>
      </c>
      <c r="EB45" s="4">
        <v>22</v>
      </c>
      <c r="EC45" s="4">
        <v>289</v>
      </c>
      <c r="ED45" s="4">
        <v>76</v>
      </c>
      <c r="EE45" s="4">
        <v>4.5</v>
      </c>
      <c r="EF45" s="4">
        <f t="shared" si="35"/>
        <v>2.295918367346939</v>
      </c>
      <c r="EG45" s="45">
        <f t="shared" si="14"/>
        <v>2.5</v>
      </c>
      <c r="EH45" s="45">
        <f t="shared" si="15"/>
        <v>0.77272727272727271</v>
      </c>
      <c r="EI45" s="4">
        <v>12</v>
      </c>
      <c r="EJ45" s="4">
        <v>73</v>
      </c>
      <c r="EK45" s="4">
        <v>56</v>
      </c>
      <c r="EL45" s="11">
        <f t="shared" si="33"/>
        <v>1.3035714285714286</v>
      </c>
      <c r="EM45" s="4">
        <v>273</v>
      </c>
      <c r="EN45" s="11">
        <v>14</v>
      </c>
      <c r="EO45" s="4">
        <v>9</v>
      </c>
      <c r="EP45" s="11">
        <f t="shared" si="92"/>
        <v>6.3478260869565215</v>
      </c>
      <c r="EQ45" s="4">
        <v>56</v>
      </c>
      <c r="ER45" s="4">
        <f t="shared" si="16"/>
        <v>28.571428571428573</v>
      </c>
      <c r="ES45" s="4">
        <v>22</v>
      </c>
      <c r="ET45" s="4">
        <v>47</v>
      </c>
      <c r="EU45" s="11">
        <v>23</v>
      </c>
      <c r="EV45" s="4">
        <v>16</v>
      </c>
      <c r="EW45" s="9">
        <v>12</v>
      </c>
      <c r="EX45" s="4">
        <v>62</v>
      </c>
      <c r="EY45" s="4">
        <v>78</v>
      </c>
      <c r="EZ45" s="4">
        <v>44</v>
      </c>
      <c r="FA45" s="4">
        <v>80</v>
      </c>
      <c r="FB45" s="4">
        <v>59</v>
      </c>
      <c r="FC45" s="4">
        <f t="shared" si="1"/>
        <v>289</v>
      </c>
      <c r="FD45" s="9">
        <f t="shared" si="17"/>
        <v>0.74507946146005166</v>
      </c>
      <c r="FE45" s="9">
        <f t="shared" si="2"/>
        <v>0.20415224913494809</v>
      </c>
      <c r="FF45" s="9">
        <f t="shared" si="18"/>
        <v>0.28496078298239241</v>
      </c>
      <c r="FG45" s="9">
        <f t="shared" si="3"/>
        <v>1.6697368421052632</v>
      </c>
      <c r="FH45" s="9">
        <f t="shared" si="4"/>
        <v>0.27252778195933636</v>
      </c>
      <c r="FI45" s="9">
        <f t="shared" si="5"/>
        <v>2.2410184798722814</v>
      </c>
      <c r="FJ45" s="11">
        <v>20.7</v>
      </c>
      <c r="FK45" s="11">
        <v>26</v>
      </c>
      <c r="FL45" s="4">
        <v>15</v>
      </c>
      <c r="FM45" s="4">
        <v>12</v>
      </c>
      <c r="FN45" s="4">
        <v>24</v>
      </c>
      <c r="FO45" s="4">
        <f t="shared" si="97"/>
        <v>12.244897959183673</v>
      </c>
      <c r="FP45" s="11">
        <v>49</v>
      </c>
      <c r="FQ45" s="11">
        <v>22</v>
      </c>
      <c r="FR45" s="4">
        <v>14</v>
      </c>
      <c r="FS45" s="4">
        <v>71</v>
      </c>
      <c r="FT45" s="4">
        <v>49</v>
      </c>
      <c r="FU45" s="11">
        <f t="shared" si="19"/>
        <v>1.4489795918367347</v>
      </c>
      <c r="FV45" s="4">
        <v>12</v>
      </c>
      <c r="FW45" s="11">
        <f t="shared" si="93"/>
        <v>5.916666666666667</v>
      </c>
      <c r="FX45" s="4">
        <v>129</v>
      </c>
      <c r="FY45" s="4">
        <v>37</v>
      </c>
      <c r="FZ45">
        <v>16</v>
      </c>
      <c r="GA45" s="11">
        <f t="shared" si="98"/>
        <v>37</v>
      </c>
      <c r="GB45" s="4">
        <f t="shared" si="20"/>
        <v>1.6818181818181819</v>
      </c>
      <c r="GC45" s="4">
        <f t="shared" si="21"/>
        <v>3.0625</v>
      </c>
      <c r="GD45" s="4">
        <f t="shared" si="22"/>
        <v>1.29375</v>
      </c>
      <c r="GE45" s="4">
        <v>18</v>
      </c>
      <c r="GF45" s="4">
        <v>14</v>
      </c>
      <c r="GG45" s="4">
        <f t="shared" si="23"/>
        <v>22.222222222222221</v>
      </c>
      <c r="GH45" s="4">
        <v>15</v>
      </c>
      <c r="GI45" s="4">
        <v>13</v>
      </c>
      <c r="GJ45" s="4">
        <f t="shared" si="24"/>
        <v>13.333333333333334</v>
      </c>
      <c r="GK45">
        <v>1</v>
      </c>
      <c r="GL45">
        <v>0</v>
      </c>
      <c r="GM45">
        <v>0</v>
      </c>
      <c r="GN45">
        <v>0</v>
      </c>
      <c r="GO45">
        <v>1</v>
      </c>
      <c r="GP45">
        <v>0</v>
      </c>
      <c r="GQ45">
        <v>0</v>
      </c>
      <c r="GR45">
        <v>1</v>
      </c>
      <c r="GS45">
        <v>0</v>
      </c>
      <c r="GT45">
        <v>0</v>
      </c>
      <c r="GU45">
        <v>23</v>
      </c>
      <c r="GV45">
        <v>13</v>
      </c>
      <c r="GW45">
        <f t="shared" si="94"/>
        <v>0.43478260869565216</v>
      </c>
      <c r="GX45">
        <v>1</v>
      </c>
      <c r="GY45">
        <v>0</v>
      </c>
    </row>
    <row r="46" spans="1:207" x14ac:dyDescent="0.35">
      <c r="A46" s="54">
        <v>16</v>
      </c>
      <c r="B46" s="54">
        <v>1251831</v>
      </c>
      <c r="C46" s="2">
        <v>44948</v>
      </c>
      <c r="D46" s="2">
        <v>24280</v>
      </c>
      <c r="E46" s="4">
        <v>56</v>
      </c>
      <c r="F46" s="4" t="s">
        <v>178</v>
      </c>
      <c r="G46" s="4">
        <v>95</v>
      </c>
      <c r="H46" s="4">
        <v>173</v>
      </c>
      <c r="I46" s="4">
        <v>2.1</v>
      </c>
      <c r="J46" s="4">
        <v>1</v>
      </c>
      <c r="K46" s="2">
        <v>44948</v>
      </c>
      <c r="L46" s="2">
        <v>44948</v>
      </c>
      <c r="M46" s="2">
        <v>44951</v>
      </c>
      <c r="N46" s="2">
        <v>44951</v>
      </c>
      <c r="O46" s="4">
        <v>0</v>
      </c>
      <c r="Q46" s="46">
        <f t="shared" si="10"/>
        <v>3</v>
      </c>
      <c r="R46" s="46">
        <f t="shared" si="11"/>
        <v>3</v>
      </c>
      <c r="S46" s="46"/>
      <c r="T46" s="4">
        <v>1</v>
      </c>
      <c r="U46" s="4">
        <v>1</v>
      </c>
      <c r="V46" s="4">
        <v>1</v>
      </c>
      <c r="W46" s="4">
        <v>0</v>
      </c>
      <c r="X46" s="4">
        <v>1</v>
      </c>
      <c r="Y46" s="4">
        <v>0</v>
      </c>
      <c r="Z46" s="4">
        <v>0</v>
      </c>
      <c r="AA46" s="4">
        <v>0</v>
      </c>
      <c r="AB46" s="4">
        <v>0</v>
      </c>
      <c r="AC46" s="4">
        <v>21</v>
      </c>
      <c r="AD46" s="4">
        <v>32</v>
      </c>
      <c r="AE46" s="4">
        <v>9</v>
      </c>
      <c r="AF46" s="4">
        <v>9</v>
      </c>
      <c r="AG46" s="4">
        <f t="shared" si="13"/>
        <v>0</v>
      </c>
      <c r="AH46" s="4">
        <v>6300</v>
      </c>
      <c r="AI46" s="4">
        <v>26900</v>
      </c>
      <c r="AJ46" s="4">
        <v>49.99</v>
      </c>
      <c r="AK46" s="4">
        <v>48.33</v>
      </c>
      <c r="AL46" s="4">
        <v>0</v>
      </c>
      <c r="AM46">
        <v>1</v>
      </c>
      <c r="AN46" s="4" t="s">
        <v>191</v>
      </c>
      <c r="AO46" s="4">
        <v>118</v>
      </c>
      <c r="AP46" s="4">
        <v>1391</v>
      </c>
      <c r="AQ46" s="4">
        <v>0</v>
      </c>
      <c r="AR46" s="4">
        <v>12.9</v>
      </c>
      <c r="AS46" s="4">
        <v>1.37</v>
      </c>
      <c r="AT46" s="4">
        <v>34.200000000000003</v>
      </c>
      <c r="AV46" s="4">
        <v>1</v>
      </c>
      <c r="AW46" s="4">
        <v>1093</v>
      </c>
      <c r="AX46" s="4">
        <v>213</v>
      </c>
      <c r="AY46" s="4">
        <v>1</v>
      </c>
      <c r="AZ46" s="4">
        <v>0</v>
      </c>
      <c r="BA46" s="4">
        <v>3</v>
      </c>
      <c r="BB46" s="4">
        <v>111</v>
      </c>
      <c r="BC46" s="4">
        <v>132</v>
      </c>
      <c r="BD46" s="4">
        <v>3.7</v>
      </c>
      <c r="BE46" s="4">
        <v>1.9</v>
      </c>
      <c r="BF46" s="4">
        <v>3.2</v>
      </c>
      <c r="BG46" s="4">
        <v>8.5</v>
      </c>
      <c r="BH46" s="4">
        <v>6</v>
      </c>
      <c r="BI46" s="4">
        <v>3.1</v>
      </c>
      <c r="BJ46" s="4">
        <v>122</v>
      </c>
      <c r="BK46" s="4">
        <v>21</v>
      </c>
      <c r="BL46" s="4">
        <v>13</v>
      </c>
      <c r="BM46" s="4">
        <v>0.5</v>
      </c>
      <c r="BN46" s="4">
        <v>62</v>
      </c>
      <c r="BO46" s="4">
        <v>194</v>
      </c>
      <c r="BP46" s="4">
        <v>0</v>
      </c>
      <c r="BQ46" s="4">
        <v>0</v>
      </c>
      <c r="BR46" s="4">
        <v>157.5</v>
      </c>
      <c r="BS46">
        <v>108</v>
      </c>
      <c r="BT46">
        <v>48</v>
      </c>
      <c r="BU46">
        <v>65</v>
      </c>
      <c r="BV46">
        <v>94</v>
      </c>
      <c r="BW46">
        <v>5</v>
      </c>
      <c r="BX46">
        <v>65</v>
      </c>
      <c r="BY46">
        <v>1850</v>
      </c>
      <c r="BZ46">
        <v>4.4000000000000004</v>
      </c>
      <c r="CA46">
        <v>72.3</v>
      </c>
      <c r="CB46">
        <v>2.2000000000000002</v>
      </c>
      <c r="CC46" s="4">
        <v>2.1</v>
      </c>
      <c r="CD46" s="4">
        <v>32</v>
      </c>
      <c r="CE46" s="4">
        <v>53.3</v>
      </c>
      <c r="CF46" s="4">
        <v>12</v>
      </c>
      <c r="CG46" s="4">
        <v>8</v>
      </c>
      <c r="CH46" s="4">
        <v>2500</v>
      </c>
      <c r="CI46" s="4">
        <f t="shared" si="28"/>
        <v>2285.7142857142853</v>
      </c>
      <c r="CJ46" s="4">
        <v>7.45</v>
      </c>
      <c r="CK46" s="4">
        <v>29.9</v>
      </c>
      <c r="CL46" s="4">
        <v>68.5</v>
      </c>
      <c r="CM46" s="4">
        <v>20.399999999999999</v>
      </c>
      <c r="CN46" s="4">
        <v>0.14000000000000001</v>
      </c>
      <c r="CO46" s="4">
        <v>0</v>
      </c>
      <c r="CP46" s="4">
        <v>0</v>
      </c>
      <c r="CQ46" s="4">
        <v>43</v>
      </c>
      <c r="CR46" s="4">
        <v>2475</v>
      </c>
      <c r="CS46" s="4">
        <v>0</v>
      </c>
      <c r="CT46" s="4">
        <v>0</v>
      </c>
      <c r="CU46" s="4"/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8</v>
      </c>
      <c r="DM46" s="4">
        <v>7</v>
      </c>
      <c r="DN46" s="4">
        <v>49</v>
      </c>
      <c r="DO46" s="4">
        <v>31</v>
      </c>
      <c r="DP46" s="4">
        <v>35</v>
      </c>
      <c r="DQ46" s="4">
        <v>65</v>
      </c>
      <c r="DR46" s="11">
        <v>58</v>
      </c>
      <c r="DS46" s="4">
        <v>33</v>
      </c>
      <c r="DT46" s="4">
        <v>78</v>
      </c>
      <c r="DU46" s="4">
        <f t="shared" si="96"/>
        <v>45</v>
      </c>
      <c r="DV46" s="11">
        <v>17.8</v>
      </c>
      <c r="DW46" s="4">
        <v>1225</v>
      </c>
      <c r="DX46" s="4">
        <v>94</v>
      </c>
      <c r="DY46" s="4">
        <v>62</v>
      </c>
      <c r="DZ46" s="4">
        <v>2.9</v>
      </c>
      <c r="EA46" s="17">
        <f t="shared" si="99"/>
        <v>1.3809523809523809</v>
      </c>
      <c r="EB46" s="4">
        <v>26.7</v>
      </c>
      <c r="EC46" s="4">
        <v>332</v>
      </c>
      <c r="ED46" s="4">
        <v>90</v>
      </c>
      <c r="EE46" s="4">
        <v>5.59</v>
      </c>
      <c r="EF46" s="4">
        <f t="shared" ref="EF46:EF77" si="100">(EE46/I46)</f>
        <v>2.6619047619047618</v>
      </c>
      <c r="EG46" s="45">
        <f t="shared" si="14"/>
        <v>2.1722846441947565</v>
      </c>
      <c r="EH46" s="45">
        <f t="shared" si="15"/>
        <v>0.66666666666666674</v>
      </c>
      <c r="EI46" s="4">
        <v>10</v>
      </c>
      <c r="EJ46" s="4">
        <v>68</v>
      </c>
      <c r="EK46" s="4">
        <v>66</v>
      </c>
      <c r="EL46" s="11">
        <f t="shared" si="33"/>
        <v>1.0303030303030303</v>
      </c>
      <c r="EM46" s="4">
        <v>239</v>
      </c>
      <c r="EN46" s="11">
        <v>9</v>
      </c>
      <c r="EO46" s="4">
        <v>7</v>
      </c>
      <c r="EP46" s="11">
        <f t="shared" si="92"/>
        <v>8.5</v>
      </c>
      <c r="EQ46" s="4">
        <v>19</v>
      </c>
      <c r="ER46" s="4">
        <f t="shared" si="16"/>
        <v>9.0476190476190474</v>
      </c>
      <c r="ES46" s="4">
        <v>5</v>
      </c>
      <c r="ET46" s="4">
        <v>11</v>
      </c>
      <c r="EU46" s="11">
        <v>51</v>
      </c>
      <c r="EV46" s="4">
        <v>24</v>
      </c>
      <c r="EW46" s="9">
        <v>27</v>
      </c>
      <c r="EX46" s="4">
        <v>117</v>
      </c>
      <c r="EY46" s="4">
        <v>156</v>
      </c>
      <c r="EZ46" s="4">
        <v>54</v>
      </c>
      <c r="FA46" s="4">
        <v>101</v>
      </c>
      <c r="FB46" s="4">
        <v>78</v>
      </c>
      <c r="FC46" s="4">
        <f t="shared" si="1"/>
        <v>332</v>
      </c>
      <c r="FD46" s="9">
        <f t="shared" si="17"/>
        <v>1.022862382504919</v>
      </c>
      <c r="FE46" s="9">
        <f t="shared" si="2"/>
        <v>0.23493975903614459</v>
      </c>
      <c r="FF46" s="9">
        <f t="shared" si="18"/>
        <v>0.33332853696508957</v>
      </c>
      <c r="FG46" s="9">
        <f t="shared" si="3"/>
        <v>1.08</v>
      </c>
      <c r="FH46" s="9">
        <f t="shared" si="4"/>
        <v>0.24970419653702114</v>
      </c>
      <c r="FI46" s="9">
        <f t="shared" si="5"/>
        <v>1.0558605130781669</v>
      </c>
      <c r="FJ46" s="11">
        <v>19.100000000000001</v>
      </c>
      <c r="FK46" s="11">
        <v>35</v>
      </c>
      <c r="FL46" s="4">
        <v>26</v>
      </c>
      <c r="FM46" s="4">
        <v>9</v>
      </c>
      <c r="FN46" s="4">
        <v>21</v>
      </c>
      <c r="FO46" s="4">
        <f t="shared" si="97"/>
        <v>10</v>
      </c>
      <c r="FP46" s="11">
        <v>42</v>
      </c>
      <c r="FQ46" s="11">
        <v>21</v>
      </c>
      <c r="FR46" s="4">
        <v>22</v>
      </c>
      <c r="FS46" s="4">
        <v>59</v>
      </c>
      <c r="FT46" s="4">
        <v>62</v>
      </c>
      <c r="FU46" s="11">
        <f t="shared" si="19"/>
        <v>0.95161290322580649</v>
      </c>
      <c r="FV46" s="4">
        <v>13</v>
      </c>
      <c r="FW46" s="11">
        <f t="shared" si="93"/>
        <v>4.5384615384615383</v>
      </c>
      <c r="FX46" s="4">
        <v>142</v>
      </c>
      <c r="FY46" s="4">
        <v>11.1</v>
      </c>
      <c r="FZ46">
        <v>19.399999999999999</v>
      </c>
      <c r="GA46" s="11">
        <f t="shared" si="98"/>
        <v>16.100000000000001</v>
      </c>
      <c r="GB46" s="4">
        <f t="shared" si="20"/>
        <v>0.76666666666666672</v>
      </c>
      <c r="GC46" s="4">
        <f t="shared" si="21"/>
        <v>2.1649484536082477</v>
      </c>
      <c r="GD46" s="4">
        <f t="shared" si="22"/>
        <v>0.98453608247422697</v>
      </c>
      <c r="GE46" s="4">
        <v>10</v>
      </c>
      <c r="GF46" s="4">
        <v>5</v>
      </c>
      <c r="GG46" s="4">
        <f t="shared" si="23"/>
        <v>50</v>
      </c>
      <c r="GH46" s="4">
        <v>21</v>
      </c>
      <c r="GI46" s="4">
        <v>17</v>
      </c>
      <c r="GJ46" s="4">
        <f t="shared" si="24"/>
        <v>19.047619047619047</v>
      </c>
      <c r="GK46">
        <v>1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1</v>
      </c>
      <c r="GU46">
        <v>18</v>
      </c>
      <c r="GV46">
        <v>12</v>
      </c>
      <c r="GW46">
        <f t="shared" si="94"/>
        <v>0.33333333333333331</v>
      </c>
      <c r="GX46">
        <v>1</v>
      </c>
      <c r="GY46">
        <v>0</v>
      </c>
    </row>
    <row r="47" spans="1:207" x14ac:dyDescent="0.35">
      <c r="A47" s="54">
        <v>16</v>
      </c>
      <c r="B47" s="54">
        <v>1251831</v>
      </c>
      <c r="C47" s="2">
        <v>44957</v>
      </c>
      <c r="D47" s="2">
        <v>24280</v>
      </c>
      <c r="E47" s="4">
        <v>56</v>
      </c>
      <c r="F47" s="4" t="s">
        <v>178</v>
      </c>
      <c r="G47" s="4">
        <v>95</v>
      </c>
      <c r="H47" s="4">
        <v>173</v>
      </c>
      <c r="I47" s="4">
        <v>2.1</v>
      </c>
      <c r="J47" s="4">
        <v>10</v>
      </c>
      <c r="K47" s="2">
        <v>44948</v>
      </c>
      <c r="L47" s="2">
        <v>44948</v>
      </c>
      <c r="M47" s="2">
        <v>44951</v>
      </c>
      <c r="N47" s="2">
        <v>44951</v>
      </c>
      <c r="O47" s="4">
        <v>0</v>
      </c>
      <c r="Q47" s="46">
        <f t="shared" si="10"/>
        <v>3</v>
      </c>
      <c r="R47" s="46">
        <f t="shared" si="11"/>
        <v>3</v>
      </c>
      <c r="S47" s="46"/>
      <c r="T47" s="4">
        <v>1</v>
      </c>
      <c r="U47" s="4">
        <v>1</v>
      </c>
      <c r="V47" s="4">
        <v>1</v>
      </c>
      <c r="W47" s="4">
        <v>0</v>
      </c>
      <c r="X47" s="4">
        <v>1</v>
      </c>
      <c r="Y47" s="4">
        <v>0</v>
      </c>
      <c r="Z47" s="4">
        <v>0</v>
      </c>
      <c r="AA47" s="4">
        <v>0</v>
      </c>
      <c r="AB47" s="4">
        <v>0</v>
      </c>
      <c r="AC47" s="4">
        <v>21</v>
      </c>
      <c r="AD47" s="4">
        <v>32</v>
      </c>
      <c r="AE47" s="4">
        <v>9</v>
      </c>
      <c r="AF47" s="4">
        <v>9</v>
      </c>
      <c r="AG47" s="4">
        <f t="shared" si="13"/>
        <v>0</v>
      </c>
      <c r="AH47" s="4">
        <v>3525</v>
      </c>
      <c r="AI47" s="4">
        <v>11571</v>
      </c>
      <c r="AJ47" s="4">
        <v>0.24</v>
      </c>
      <c r="AK47" s="4">
        <v>0.09</v>
      </c>
      <c r="AL47" s="4">
        <v>0</v>
      </c>
      <c r="AM47">
        <v>1</v>
      </c>
      <c r="AN47" s="4" t="s">
        <v>191</v>
      </c>
      <c r="AO47" s="4">
        <v>89</v>
      </c>
      <c r="AP47" s="4">
        <v>1012</v>
      </c>
      <c r="AQ47" s="4">
        <v>0</v>
      </c>
      <c r="AR47" s="4">
        <v>14.1</v>
      </c>
      <c r="AS47" s="4">
        <v>1.03</v>
      </c>
      <c r="AT47" s="4">
        <v>29.2</v>
      </c>
      <c r="AU47" s="29">
        <v>2.61</v>
      </c>
      <c r="AX47" s="4">
        <v>368</v>
      </c>
      <c r="AY47" s="4">
        <v>1</v>
      </c>
      <c r="AZ47" s="4">
        <v>0</v>
      </c>
      <c r="BA47" s="4">
        <v>1.2</v>
      </c>
      <c r="BB47" s="4">
        <v>48</v>
      </c>
      <c r="BC47" s="4">
        <v>133</v>
      </c>
      <c r="BD47" s="4">
        <v>3.7</v>
      </c>
      <c r="BE47" s="4">
        <v>2.2000000000000002</v>
      </c>
      <c r="BF47" s="4">
        <v>4.0999999999999996</v>
      </c>
      <c r="BG47" s="4">
        <v>9.5</v>
      </c>
      <c r="BH47" s="4">
        <v>8.1</v>
      </c>
      <c r="BI47" s="4">
        <v>4.2</v>
      </c>
      <c r="BJ47" s="4">
        <v>75</v>
      </c>
      <c r="BK47" s="4">
        <v>46</v>
      </c>
      <c r="BL47" s="4">
        <v>69</v>
      </c>
      <c r="BM47" s="4">
        <v>0.6</v>
      </c>
      <c r="BN47" s="4">
        <v>115</v>
      </c>
      <c r="BO47" s="4">
        <v>158</v>
      </c>
      <c r="BP47" s="4">
        <v>0</v>
      </c>
      <c r="BQ47" s="4">
        <v>0</v>
      </c>
      <c r="BS47">
        <v>121</v>
      </c>
      <c r="BT47">
        <v>65</v>
      </c>
      <c r="BU47">
        <v>89</v>
      </c>
      <c r="BV47">
        <v>78</v>
      </c>
      <c r="CN47" s="4">
        <v>0</v>
      </c>
      <c r="CO47" s="4">
        <v>0</v>
      </c>
      <c r="CP47" s="4">
        <v>0</v>
      </c>
      <c r="CQ47" s="4">
        <v>23</v>
      </c>
      <c r="CR47" s="4">
        <v>63</v>
      </c>
      <c r="CS47" s="4">
        <v>0</v>
      </c>
      <c r="CT47" s="4">
        <v>0</v>
      </c>
      <c r="CU47" s="4"/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8</v>
      </c>
      <c r="DM47" s="4">
        <v>8</v>
      </c>
      <c r="DN47" s="4">
        <v>48</v>
      </c>
      <c r="DO47" s="4">
        <v>30</v>
      </c>
      <c r="DP47" s="4">
        <v>35</v>
      </c>
      <c r="DQ47" s="4">
        <v>65</v>
      </c>
      <c r="DR47" s="11">
        <v>59</v>
      </c>
      <c r="DS47" s="4">
        <v>31</v>
      </c>
      <c r="DT47" s="4">
        <v>75</v>
      </c>
      <c r="DU47" s="4">
        <f t="shared" si="96"/>
        <v>44</v>
      </c>
      <c r="DV47" s="11">
        <v>18.2</v>
      </c>
      <c r="DW47" s="4">
        <v>1345</v>
      </c>
      <c r="DX47" s="4">
        <v>93</v>
      </c>
      <c r="DY47" s="4">
        <v>65</v>
      </c>
      <c r="DZ47" s="4">
        <v>3.2</v>
      </c>
      <c r="EA47" s="17">
        <f t="shared" si="99"/>
        <v>1.5238095238095237</v>
      </c>
      <c r="EB47" s="4">
        <v>24.8</v>
      </c>
      <c r="EC47" s="4">
        <v>302</v>
      </c>
      <c r="ED47" s="4">
        <v>85</v>
      </c>
      <c r="EE47" s="4">
        <v>5.3</v>
      </c>
      <c r="EF47" s="4">
        <f t="shared" si="100"/>
        <v>2.5238095238095237</v>
      </c>
      <c r="EG47" s="45">
        <f t="shared" si="14"/>
        <v>2.379032258064516</v>
      </c>
      <c r="EH47" s="45">
        <f t="shared" si="15"/>
        <v>0.73387096774193539</v>
      </c>
      <c r="EI47" s="4">
        <v>10</v>
      </c>
      <c r="EJ47" s="4">
        <v>71</v>
      </c>
      <c r="EK47" s="4">
        <v>62</v>
      </c>
      <c r="EL47" s="11">
        <f t="shared" si="33"/>
        <v>1.1451612903225807</v>
      </c>
      <c r="EM47" s="4">
        <v>268</v>
      </c>
      <c r="EN47" s="11">
        <v>10</v>
      </c>
      <c r="EO47" s="4">
        <v>7</v>
      </c>
      <c r="EP47" s="11">
        <f t="shared" si="92"/>
        <v>8.3529411764705888</v>
      </c>
      <c r="EQ47" s="4">
        <v>20</v>
      </c>
      <c r="ER47" s="4">
        <f t="shared" si="16"/>
        <v>9.5238095238095237</v>
      </c>
      <c r="ES47" s="4">
        <v>7</v>
      </c>
      <c r="ET47" s="4">
        <v>10</v>
      </c>
      <c r="EU47" s="11">
        <v>28</v>
      </c>
      <c r="EV47" s="4">
        <v>21</v>
      </c>
      <c r="EW47" s="9">
        <v>19</v>
      </c>
      <c r="EX47" s="4">
        <v>102</v>
      </c>
      <c r="EY47" s="4">
        <v>132</v>
      </c>
      <c r="EZ47" s="4">
        <v>56</v>
      </c>
      <c r="FA47" s="4">
        <v>91</v>
      </c>
      <c r="FB47" s="4">
        <v>79</v>
      </c>
      <c r="FC47" s="4">
        <f t="shared" si="1"/>
        <v>302</v>
      </c>
      <c r="FD47" s="9">
        <f t="shared" si="17"/>
        <v>0.99558998327007664</v>
      </c>
      <c r="FE47" s="9">
        <f t="shared" si="2"/>
        <v>0.26158940397350994</v>
      </c>
      <c r="FF47" s="9">
        <f t="shared" si="18"/>
        <v>0.37062601053658417</v>
      </c>
      <c r="FG47" s="9">
        <f t="shared" si="3"/>
        <v>1.2811764705882354</v>
      </c>
      <c r="FH47" s="9">
        <f t="shared" si="4"/>
        <v>0.29777942021972925</v>
      </c>
      <c r="FI47" s="9">
        <f t="shared" si="5"/>
        <v>1.2868515072641975</v>
      </c>
      <c r="FJ47" s="11">
        <v>19</v>
      </c>
      <c r="FK47" s="11">
        <v>29</v>
      </c>
      <c r="FL47" s="4">
        <v>21</v>
      </c>
      <c r="FM47" s="4">
        <v>10</v>
      </c>
      <c r="FN47" s="4">
        <v>24</v>
      </c>
      <c r="FO47" s="4">
        <f t="shared" si="97"/>
        <v>11.428571428571429</v>
      </c>
      <c r="FP47" s="11">
        <v>45</v>
      </c>
      <c r="FQ47" s="11">
        <v>22</v>
      </c>
      <c r="FR47" s="4">
        <v>18</v>
      </c>
      <c r="FS47" s="4">
        <v>65</v>
      </c>
      <c r="FT47" s="4">
        <v>58</v>
      </c>
      <c r="FU47" s="11">
        <f t="shared" si="19"/>
        <v>1.1206896551724137</v>
      </c>
      <c r="FV47" s="4">
        <v>12</v>
      </c>
      <c r="FW47" s="11">
        <f t="shared" si="93"/>
        <v>5.416666666666667</v>
      </c>
      <c r="FX47" s="4">
        <v>132</v>
      </c>
      <c r="FY47" s="4">
        <v>13</v>
      </c>
      <c r="FZ47">
        <v>17.7</v>
      </c>
      <c r="GA47" s="11">
        <f t="shared" si="98"/>
        <v>13</v>
      </c>
      <c r="GB47" s="4">
        <f t="shared" si="20"/>
        <v>0.59090909090909094</v>
      </c>
      <c r="GC47" s="4">
        <f t="shared" si="21"/>
        <v>2.5423728813559321</v>
      </c>
      <c r="GD47" s="4">
        <f t="shared" si="22"/>
        <v>1.0734463276836159</v>
      </c>
      <c r="GE47" s="4">
        <v>12</v>
      </c>
      <c r="GF47" s="4">
        <v>8</v>
      </c>
      <c r="GG47" s="4">
        <f t="shared" si="23"/>
        <v>33.333333333333329</v>
      </c>
      <c r="GH47" s="4">
        <v>23</v>
      </c>
      <c r="GI47" s="4">
        <v>20</v>
      </c>
      <c r="GJ47" s="4">
        <f t="shared" si="24"/>
        <v>13.043478260869565</v>
      </c>
      <c r="GK47">
        <v>1</v>
      </c>
      <c r="GL47">
        <v>0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1</v>
      </c>
      <c r="GS47">
        <v>0</v>
      </c>
      <c r="GT47">
        <v>0</v>
      </c>
      <c r="GU47">
        <v>19</v>
      </c>
      <c r="GV47">
        <v>14</v>
      </c>
      <c r="GW47">
        <f t="shared" si="94"/>
        <v>0.26315789473684209</v>
      </c>
      <c r="GX47">
        <v>1</v>
      </c>
      <c r="GY47">
        <v>0</v>
      </c>
    </row>
    <row r="48" spans="1:207" x14ac:dyDescent="0.35">
      <c r="A48" s="54">
        <v>16</v>
      </c>
      <c r="B48" s="54">
        <v>1251831</v>
      </c>
      <c r="C48" s="2">
        <v>44980</v>
      </c>
      <c r="D48" s="2">
        <v>24280</v>
      </c>
      <c r="E48" s="4">
        <v>56</v>
      </c>
      <c r="F48" s="4" t="s">
        <v>178</v>
      </c>
      <c r="G48" s="4">
        <v>95</v>
      </c>
      <c r="H48" s="4">
        <v>173</v>
      </c>
      <c r="I48" s="4">
        <v>2.1</v>
      </c>
      <c r="J48" s="4">
        <v>33</v>
      </c>
      <c r="K48" s="2">
        <v>44948</v>
      </c>
      <c r="L48" s="2">
        <v>44948</v>
      </c>
      <c r="M48" s="2">
        <v>44951</v>
      </c>
      <c r="N48" s="2">
        <v>44951</v>
      </c>
      <c r="O48" s="4">
        <v>0</v>
      </c>
      <c r="Q48" s="46">
        <f t="shared" si="10"/>
        <v>3</v>
      </c>
      <c r="R48" s="46">
        <f t="shared" si="11"/>
        <v>3</v>
      </c>
      <c r="S48" s="46"/>
      <c r="T48" s="4">
        <v>1</v>
      </c>
      <c r="U48" s="4">
        <v>1</v>
      </c>
      <c r="V48" s="4">
        <v>1</v>
      </c>
      <c r="W48" s="4">
        <v>0</v>
      </c>
      <c r="X48" s="4">
        <v>1</v>
      </c>
      <c r="Y48" s="4">
        <v>0</v>
      </c>
      <c r="Z48" s="4">
        <v>0</v>
      </c>
      <c r="AA48" s="4">
        <v>0</v>
      </c>
      <c r="AB48" s="4">
        <v>0</v>
      </c>
      <c r="AC48" s="4">
        <v>21</v>
      </c>
      <c r="AD48" s="4">
        <v>32</v>
      </c>
      <c r="AE48" s="4">
        <v>9</v>
      </c>
      <c r="AF48" s="4">
        <v>9</v>
      </c>
      <c r="AG48" s="4">
        <f t="shared" si="13"/>
        <v>0</v>
      </c>
      <c r="AH48" s="4">
        <v>4500</v>
      </c>
      <c r="AI48" s="4">
        <v>12085</v>
      </c>
      <c r="AJ48" s="4">
        <v>0.11</v>
      </c>
      <c r="AK48" s="4">
        <v>0.05</v>
      </c>
      <c r="AL48" s="4">
        <v>0</v>
      </c>
      <c r="AM48">
        <v>1</v>
      </c>
      <c r="AN48" s="4" t="s">
        <v>191</v>
      </c>
      <c r="AO48" s="4">
        <v>66</v>
      </c>
      <c r="AP48" s="4">
        <v>740</v>
      </c>
      <c r="AQ48" s="4">
        <v>0</v>
      </c>
      <c r="AR48" s="4">
        <v>14</v>
      </c>
      <c r="AS48" s="4">
        <v>1.03</v>
      </c>
      <c r="AT48" s="4">
        <v>29.7</v>
      </c>
      <c r="AU48" s="29">
        <v>2.16</v>
      </c>
      <c r="AV48" s="4">
        <v>0.19</v>
      </c>
      <c r="AW48" s="4">
        <v>427</v>
      </c>
      <c r="AX48" s="4">
        <v>214</v>
      </c>
      <c r="AY48" s="4">
        <v>1</v>
      </c>
      <c r="AZ48" s="4">
        <v>0</v>
      </c>
      <c r="BA48" s="4">
        <v>1.1000000000000001</v>
      </c>
      <c r="BB48" s="4">
        <v>41</v>
      </c>
      <c r="BC48" s="4">
        <v>138</v>
      </c>
      <c r="BD48" s="4">
        <v>3.6</v>
      </c>
      <c r="BE48" s="4">
        <v>2</v>
      </c>
      <c r="BF48" s="4">
        <v>3.9</v>
      </c>
      <c r="BG48" s="4">
        <v>9.6</v>
      </c>
      <c r="BH48" s="4">
        <v>7.8</v>
      </c>
      <c r="BI48" s="4">
        <v>4.8</v>
      </c>
      <c r="BJ48" s="4">
        <v>123</v>
      </c>
      <c r="BK48" s="4">
        <v>29</v>
      </c>
      <c r="BL48" s="4">
        <v>27</v>
      </c>
      <c r="BM48" s="4">
        <v>0.6</v>
      </c>
      <c r="BN48" s="4">
        <v>91</v>
      </c>
      <c r="BO48" s="4">
        <v>152</v>
      </c>
      <c r="BP48" s="4">
        <v>0</v>
      </c>
      <c r="BQ48" s="4">
        <v>0</v>
      </c>
      <c r="BS48">
        <v>125</v>
      </c>
      <c r="BT48">
        <v>71</v>
      </c>
      <c r="BU48">
        <v>95</v>
      </c>
      <c r="BV48">
        <v>72</v>
      </c>
      <c r="CN48" s="4">
        <v>0</v>
      </c>
      <c r="CO48" s="4">
        <v>0</v>
      </c>
      <c r="CP48" s="4">
        <v>0</v>
      </c>
      <c r="CQ48" s="4">
        <v>25</v>
      </c>
      <c r="CR48" s="4">
        <v>58</v>
      </c>
      <c r="CS48" s="4">
        <v>0</v>
      </c>
      <c r="CT48" s="4">
        <v>0</v>
      </c>
      <c r="CU48" s="4"/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9</v>
      </c>
      <c r="DM48" s="4">
        <v>8</v>
      </c>
      <c r="DN48" s="4">
        <v>45</v>
      </c>
      <c r="DO48" s="4">
        <v>28</v>
      </c>
      <c r="DP48" s="4">
        <v>34</v>
      </c>
      <c r="DQ48" s="4">
        <v>62</v>
      </c>
      <c r="DR48" s="11">
        <v>61</v>
      </c>
      <c r="DS48" s="4">
        <v>31</v>
      </c>
      <c r="DT48" s="4">
        <v>76</v>
      </c>
      <c r="DU48" s="4">
        <f t="shared" si="96"/>
        <v>45</v>
      </c>
      <c r="DV48" s="11">
        <v>20.100000000000001</v>
      </c>
      <c r="DW48" s="4">
        <v>1483</v>
      </c>
      <c r="DX48" s="4">
        <v>94</v>
      </c>
      <c r="DY48" s="4">
        <v>64</v>
      </c>
      <c r="DZ48" s="4">
        <v>3.4</v>
      </c>
      <c r="EA48" s="17">
        <f t="shared" si="99"/>
        <v>1.6190476190476188</v>
      </c>
      <c r="EB48" s="4">
        <v>24</v>
      </c>
      <c r="EC48" s="4">
        <v>298</v>
      </c>
      <c r="ED48" s="4">
        <v>81</v>
      </c>
      <c r="EE48" s="4">
        <v>4.9000000000000004</v>
      </c>
      <c r="EF48" s="4">
        <f t="shared" si="100"/>
        <v>2.3333333333333335</v>
      </c>
      <c r="EG48" s="45">
        <f t="shared" si="14"/>
        <v>2.5416666666666665</v>
      </c>
      <c r="EH48" s="45">
        <f t="shared" si="15"/>
        <v>0.83750000000000002</v>
      </c>
      <c r="EI48" s="4">
        <v>11</v>
      </c>
      <c r="EJ48" s="4">
        <v>70</v>
      </c>
      <c r="EK48" s="4">
        <v>63</v>
      </c>
      <c r="EL48" s="11">
        <f t="shared" si="33"/>
        <v>1.1111111111111112</v>
      </c>
      <c r="EM48" s="4">
        <v>280</v>
      </c>
      <c r="EN48" s="11">
        <v>10</v>
      </c>
      <c r="EO48" s="4">
        <v>8</v>
      </c>
      <c r="EP48" s="11">
        <f t="shared" si="92"/>
        <v>7.7777777777777777</v>
      </c>
      <c r="EQ48" s="4">
        <v>21</v>
      </c>
      <c r="ER48" s="4">
        <f t="shared" si="16"/>
        <v>10</v>
      </c>
      <c r="ES48" s="4">
        <v>8</v>
      </c>
      <c r="ET48" s="4">
        <v>8</v>
      </c>
      <c r="EU48" s="11">
        <v>27</v>
      </c>
      <c r="EV48" s="4">
        <v>19</v>
      </c>
      <c r="EW48" s="9">
        <v>18</v>
      </c>
      <c r="EX48" s="4">
        <v>98</v>
      </c>
      <c r="EY48" s="4">
        <v>124</v>
      </c>
      <c r="EZ48" s="4">
        <v>49</v>
      </c>
      <c r="FA48" s="4">
        <v>87</v>
      </c>
      <c r="FB48" s="4">
        <v>85</v>
      </c>
      <c r="FC48" s="4">
        <f t="shared" si="1"/>
        <v>298</v>
      </c>
      <c r="FD48" s="9">
        <f t="shared" si="17"/>
        <v>1.0265870231679295</v>
      </c>
      <c r="FE48" s="9">
        <f t="shared" si="2"/>
        <v>0.28523489932885904</v>
      </c>
      <c r="FF48" s="9">
        <f t="shared" si="18"/>
        <v>0.3999041638679518</v>
      </c>
      <c r="FG48" s="9">
        <f t="shared" si="3"/>
        <v>1.3888888888888888</v>
      </c>
      <c r="FH48" s="9">
        <f t="shared" si="4"/>
        <v>0.31969536439199514</v>
      </c>
      <c r="FI48" s="9">
        <f t="shared" si="5"/>
        <v>1.3529188052688776</v>
      </c>
      <c r="FJ48" s="11">
        <v>20.8</v>
      </c>
      <c r="FK48" s="11">
        <v>28</v>
      </c>
      <c r="FL48" s="4">
        <v>19</v>
      </c>
      <c r="FM48" s="4">
        <v>12</v>
      </c>
      <c r="FN48" s="4">
        <v>22</v>
      </c>
      <c r="FO48" s="4">
        <f t="shared" si="97"/>
        <v>10.476190476190476</v>
      </c>
      <c r="FP48" s="11">
        <v>46</v>
      </c>
      <c r="FQ48" s="11">
        <v>22</v>
      </c>
      <c r="FR48" s="4">
        <v>18</v>
      </c>
      <c r="FS48" s="4">
        <v>64</v>
      </c>
      <c r="FT48" s="4">
        <v>55</v>
      </c>
      <c r="FU48" s="11">
        <f t="shared" si="19"/>
        <v>1.1636363636363636</v>
      </c>
      <c r="FV48" s="4">
        <v>12</v>
      </c>
      <c r="FW48" s="11">
        <f t="shared" si="93"/>
        <v>5.333333333333333</v>
      </c>
      <c r="FX48" s="4">
        <v>124</v>
      </c>
      <c r="FY48" s="4">
        <v>14.5</v>
      </c>
      <c r="FZ48">
        <v>18.100000000000001</v>
      </c>
      <c r="GA48" s="11">
        <f t="shared" si="98"/>
        <v>14.5</v>
      </c>
      <c r="GB48" s="4">
        <f t="shared" si="20"/>
        <v>0.65909090909090906</v>
      </c>
      <c r="GC48" s="4">
        <f t="shared" si="21"/>
        <v>2.5414364640883975</v>
      </c>
      <c r="GD48" s="4">
        <f t="shared" si="22"/>
        <v>1.149171270718232</v>
      </c>
      <c r="GE48" s="4">
        <v>12</v>
      </c>
      <c r="GF48" s="4">
        <v>8</v>
      </c>
      <c r="GG48" s="4">
        <f t="shared" si="23"/>
        <v>33.333333333333329</v>
      </c>
      <c r="GH48" s="4">
        <v>19</v>
      </c>
      <c r="GI48" s="4">
        <v>16</v>
      </c>
      <c r="GJ48" s="4">
        <f t="shared" si="24"/>
        <v>15.789473684210526</v>
      </c>
      <c r="GK48">
        <v>1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17</v>
      </c>
      <c r="GV48">
        <v>11</v>
      </c>
      <c r="GW48">
        <f t="shared" si="94"/>
        <v>0.35294117647058826</v>
      </c>
      <c r="GX48">
        <v>1</v>
      </c>
      <c r="GY48">
        <v>0</v>
      </c>
    </row>
    <row r="49" spans="1:207" x14ac:dyDescent="0.35">
      <c r="A49" s="54">
        <v>16</v>
      </c>
      <c r="B49" s="54">
        <v>1251831</v>
      </c>
      <c r="C49" s="2">
        <v>45129</v>
      </c>
      <c r="D49" s="2">
        <v>24280</v>
      </c>
      <c r="E49" s="4">
        <v>56</v>
      </c>
      <c r="F49" s="4" t="s">
        <v>178</v>
      </c>
      <c r="G49" s="4">
        <v>95</v>
      </c>
      <c r="H49" s="4">
        <v>173</v>
      </c>
      <c r="I49" s="4">
        <v>2.1</v>
      </c>
      <c r="J49" s="4">
        <v>180</v>
      </c>
      <c r="K49" s="2">
        <v>44948</v>
      </c>
      <c r="L49" s="2">
        <v>44948</v>
      </c>
      <c r="M49" s="2">
        <v>44951</v>
      </c>
      <c r="N49" s="2">
        <v>44951</v>
      </c>
      <c r="O49" s="4">
        <v>0</v>
      </c>
      <c r="Q49" s="46">
        <f t="shared" si="10"/>
        <v>3</v>
      </c>
      <c r="R49" s="46">
        <f t="shared" si="11"/>
        <v>3</v>
      </c>
      <c r="S49" s="46"/>
      <c r="T49" s="4">
        <v>1</v>
      </c>
      <c r="U49" s="4">
        <v>1</v>
      </c>
      <c r="V49" s="4">
        <v>1</v>
      </c>
      <c r="W49" s="4">
        <v>0</v>
      </c>
      <c r="X49" s="4">
        <v>1</v>
      </c>
      <c r="Y49" s="4">
        <v>0</v>
      </c>
      <c r="Z49" s="4">
        <v>0</v>
      </c>
      <c r="AA49" s="4">
        <v>0</v>
      </c>
      <c r="AB49" s="4">
        <v>0</v>
      </c>
      <c r="AC49" s="4">
        <v>21</v>
      </c>
      <c r="AD49" s="4">
        <v>32</v>
      </c>
      <c r="AE49" s="4">
        <v>9</v>
      </c>
      <c r="AF49" s="4">
        <v>9</v>
      </c>
      <c r="AG49" s="4">
        <f t="shared" si="13"/>
        <v>0</v>
      </c>
      <c r="AL49" s="4">
        <v>0</v>
      </c>
      <c r="AM49">
        <v>1</v>
      </c>
      <c r="AN49" s="4" t="s">
        <v>191</v>
      </c>
      <c r="AQ49" s="4">
        <v>0</v>
      </c>
      <c r="AY49" s="4">
        <v>1</v>
      </c>
      <c r="AZ49" s="4">
        <v>0</v>
      </c>
      <c r="BP49" s="4">
        <v>0</v>
      </c>
      <c r="BQ49" s="4">
        <v>0</v>
      </c>
      <c r="BS49">
        <v>128</v>
      </c>
      <c r="BT49">
        <v>71</v>
      </c>
      <c r="BU49">
        <v>84</v>
      </c>
      <c r="BV49">
        <v>72</v>
      </c>
      <c r="CN49" s="4">
        <v>0</v>
      </c>
      <c r="CO49" s="4">
        <v>0</v>
      </c>
      <c r="CP49" s="4">
        <v>0</v>
      </c>
      <c r="CS49" s="4">
        <v>0</v>
      </c>
      <c r="CT49" s="4">
        <v>0</v>
      </c>
      <c r="CU49" s="4"/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8</v>
      </c>
      <c r="DM49" s="4">
        <v>9</v>
      </c>
      <c r="DN49" s="4">
        <v>46</v>
      </c>
      <c r="DO49" s="4">
        <v>27</v>
      </c>
      <c r="DP49" s="4">
        <v>33</v>
      </c>
      <c r="DQ49" s="4">
        <v>63</v>
      </c>
      <c r="DR49" s="11">
        <v>60</v>
      </c>
      <c r="DS49" s="4">
        <v>28</v>
      </c>
      <c r="DT49" s="4">
        <v>75</v>
      </c>
      <c r="DU49" s="4">
        <f t="shared" si="96"/>
        <v>47</v>
      </c>
      <c r="DV49" s="11">
        <v>21</v>
      </c>
      <c r="DW49" s="4">
        <v>1549</v>
      </c>
      <c r="DX49" s="4">
        <v>94</v>
      </c>
      <c r="DY49" s="4">
        <v>65</v>
      </c>
      <c r="DZ49" s="4">
        <v>4.0999999999999996</v>
      </c>
      <c r="EA49" s="17">
        <f t="shared" si="99"/>
        <v>1.9523809523809521</v>
      </c>
      <c r="EB49" s="4">
        <v>22.5</v>
      </c>
      <c r="EC49" s="4">
        <v>260</v>
      </c>
      <c r="ED49" s="4">
        <v>76</v>
      </c>
      <c r="EE49" s="4">
        <v>4.8</v>
      </c>
      <c r="EF49" s="4">
        <f t="shared" si="100"/>
        <v>2.2857142857142856</v>
      </c>
      <c r="EG49" s="45">
        <f t="shared" si="14"/>
        <v>2.6666666666666665</v>
      </c>
      <c r="EH49" s="45">
        <f t="shared" si="15"/>
        <v>0.93333333333333335</v>
      </c>
      <c r="EI49" s="4">
        <v>11</v>
      </c>
      <c r="EJ49" s="4">
        <v>69</v>
      </c>
      <c r="EK49" s="4">
        <v>58</v>
      </c>
      <c r="EL49" s="11">
        <f t="shared" si="33"/>
        <v>1.1896551724137931</v>
      </c>
      <c r="EM49" s="4">
        <v>296</v>
      </c>
      <c r="EN49" s="11">
        <v>9</v>
      </c>
      <c r="EO49" s="4">
        <v>8</v>
      </c>
      <c r="EP49" s="11">
        <f t="shared" si="92"/>
        <v>8.117647058823529</v>
      </c>
      <c r="EQ49" s="4">
        <v>19</v>
      </c>
      <c r="ER49" s="4">
        <f t="shared" si="16"/>
        <v>9.0476190476190474</v>
      </c>
      <c r="ES49" s="4">
        <v>9</v>
      </c>
      <c r="ET49" s="4">
        <v>7</v>
      </c>
      <c r="EU49" s="11">
        <v>28</v>
      </c>
      <c r="EV49" s="4">
        <v>20</v>
      </c>
      <c r="EW49" s="9">
        <v>19</v>
      </c>
      <c r="EX49" s="4">
        <v>100</v>
      </c>
      <c r="EY49" s="4">
        <v>119</v>
      </c>
      <c r="EZ49" s="4">
        <v>51</v>
      </c>
      <c r="FA49" s="4">
        <v>88</v>
      </c>
      <c r="FB49" s="4">
        <v>84</v>
      </c>
      <c r="FC49" s="4">
        <f t="shared" si="1"/>
        <v>260</v>
      </c>
      <c r="FD49" s="9">
        <f t="shared" si="17"/>
        <v>1.2113873725494715</v>
      </c>
      <c r="FE49" s="9">
        <f t="shared" si="2"/>
        <v>0.32307692307692309</v>
      </c>
      <c r="FF49" s="9">
        <f t="shared" si="18"/>
        <v>0.440004765088857</v>
      </c>
      <c r="FG49" s="9">
        <f t="shared" si="3"/>
        <v>1.5157894736842106</v>
      </c>
      <c r="FH49" s="9">
        <f t="shared" si="4"/>
        <v>0.33761682902076129</v>
      </c>
      <c r="FI49" s="9">
        <f t="shared" si="5"/>
        <v>1.2512838651224323</v>
      </c>
      <c r="FJ49" s="11">
        <v>21</v>
      </c>
      <c r="FK49" s="11">
        <v>25</v>
      </c>
      <c r="FL49" s="4">
        <v>18</v>
      </c>
      <c r="FM49" s="4">
        <v>9</v>
      </c>
      <c r="FN49" s="4">
        <v>24</v>
      </c>
      <c r="FO49" s="4">
        <f t="shared" si="97"/>
        <v>11.428571428571429</v>
      </c>
      <c r="FP49" s="11">
        <v>49</v>
      </c>
      <c r="FQ49" s="11">
        <v>23</v>
      </c>
      <c r="FR49" s="4">
        <v>16</v>
      </c>
      <c r="FS49" s="4">
        <v>67</v>
      </c>
      <c r="FT49" s="4">
        <v>53</v>
      </c>
      <c r="FU49" s="11">
        <f t="shared" si="19"/>
        <v>1.2641509433962264</v>
      </c>
      <c r="FV49" s="4">
        <v>11</v>
      </c>
      <c r="FW49" s="11">
        <f t="shared" si="93"/>
        <v>6.0909090909090908</v>
      </c>
      <c r="FX49" s="4">
        <v>131</v>
      </c>
      <c r="FY49" s="4">
        <v>12.8</v>
      </c>
      <c r="FZ49">
        <v>14.1</v>
      </c>
      <c r="GA49" s="11">
        <f t="shared" si="98"/>
        <v>12.8</v>
      </c>
      <c r="GB49" s="4">
        <f t="shared" si="20"/>
        <v>0.55652173913043479</v>
      </c>
      <c r="GC49" s="4">
        <f t="shared" si="21"/>
        <v>3.4751773049645389</v>
      </c>
      <c r="GD49" s="4">
        <f t="shared" si="22"/>
        <v>1.4893617021276595</v>
      </c>
      <c r="GE49" s="4">
        <v>11</v>
      </c>
      <c r="GF49" s="4">
        <v>7</v>
      </c>
      <c r="GG49" s="4">
        <f t="shared" si="23"/>
        <v>36.363636363636367</v>
      </c>
      <c r="GH49" s="4">
        <v>18</v>
      </c>
      <c r="GI49" s="4">
        <v>15</v>
      </c>
      <c r="GJ49" s="4">
        <f t="shared" si="24"/>
        <v>16.666666666666664</v>
      </c>
      <c r="GK49">
        <v>1</v>
      </c>
      <c r="GL49">
        <v>0</v>
      </c>
      <c r="GM49">
        <v>0</v>
      </c>
      <c r="GN49">
        <v>1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0</v>
      </c>
      <c r="GU49">
        <v>18</v>
      </c>
      <c r="GV49">
        <v>9</v>
      </c>
      <c r="GW49">
        <f t="shared" si="94"/>
        <v>0.5</v>
      </c>
      <c r="GX49">
        <v>1</v>
      </c>
      <c r="GY49">
        <v>0</v>
      </c>
    </row>
    <row r="50" spans="1:207" x14ac:dyDescent="0.35">
      <c r="A50" s="54">
        <v>17</v>
      </c>
      <c r="B50" s="54">
        <v>93014844</v>
      </c>
      <c r="C50" s="2">
        <v>44950</v>
      </c>
      <c r="D50" s="2">
        <v>20691</v>
      </c>
      <c r="E50" s="4">
        <v>66</v>
      </c>
      <c r="F50" s="4" t="s">
        <v>176</v>
      </c>
      <c r="G50" s="4">
        <v>60</v>
      </c>
      <c r="H50" s="4">
        <v>155</v>
      </c>
      <c r="I50" s="4">
        <v>1.59</v>
      </c>
      <c r="J50" s="4">
        <v>1</v>
      </c>
      <c r="K50" s="2">
        <v>44949</v>
      </c>
      <c r="L50" s="2">
        <v>44949</v>
      </c>
      <c r="M50" s="2">
        <v>44971</v>
      </c>
      <c r="N50" s="2">
        <v>45001</v>
      </c>
      <c r="O50" s="4">
        <v>0</v>
      </c>
      <c r="Q50" s="46">
        <f t="shared" si="10"/>
        <v>22</v>
      </c>
      <c r="R50" s="46">
        <f t="shared" si="11"/>
        <v>52</v>
      </c>
      <c r="S50" s="46"/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30</v>
      </c>
      <c r="AD50" s="4">
        <v>44</v>
      </c>
      <c r="AE50" s="4">
        <v>8</v>
      </c>
      <c r="AF50" s="4">
        <v>18</v>
      </c>
      <c r="AG50" s="4">
        <f t="shared" si="13"/>
        <v>10</v>
      </c>
      <c r="AH50" s="4">
        <v>116</v>
      </c>
      <c r="AI50" s="4">
        <v>10611</v>
      </c>
      <c r="AJ50" s="4">
        <v>2.15</v>
      </c>
      <c r="AK50" s="4">
        <v>31.3</v>
      </c>
      <c r="AL50" s="4">
        <v>0</v>
      </c>
      <c r="AM50">
        <v>1</v>
      </c>
      <c r="AN50" t="s">
        <v>192</v>
      </c>
      <c r="AO50" s="4">
        <v>47</v>
      </c>
      <c r="AP50" s="4">
        <v>276</v>
      </c>
      <c r="AQ50" s="4">
        <v>0</v>
      </c>
      <c r="AR50" s="4">
        <v>8</v>
      </c>
      <c r="AS50" s="4">
        <v>3.13</v>
      </c>
      <c r="AT50" s="4">
        <v>72.8</v>
      </c>
      <c r="AU50" s="29">
        <v>3.12</v>
      </c>
      <c r="AV50" s="4">
        <v>4.12</v>
      </c>
      <c r="AW50" s="4">
        <v>111</v>
      </c>
      <c r="AX50" s="4">
        <v>32</v>
      </c>
      <c r="AY50" s="4">
        <v>1</v>
      </c>
      <c r="AZ50" s="4">
        <v>1</v>
      </c>
      <c r="BA50" s="4">
        <v>1.5</v>
      </c>
      <c r="BB50" s="4">
        <v>34</v>
      </c>
      <c r="BC50" s="4">
        <v>133</v>
      </c>
      <c r="BD50" s="4">
        <v>3.2</v>
      </c>
      <c r="BE50" s="4">
        <v>1.6</v>
      </c>
      <c r="BF50" s="4">
        <v>2.1</v>
      </c>
      <c r="BG50" s="4">
        <v>8</v>
      </c>
      <c r="BH50" s="4">
        <v>5.9</v>
      </c>
      <c r="BI50" s="4">
        <v>1.8</v>
      </c>
      <c r="BJ50" s="4">
        <v>285</v>
      </c>
      <c r="BK50" s="4">
        <v>54</v>
      </c>
      <c r="BL50" s="4">
        <v>20</v>
      </c>
      <c r="BM50" s="4">
        <v>2.8</v>
      </c>
      <c r="BN50" s="4">
        <v>58</v>
      </c>
      <c r="BO50" s="4">
        <v>247</v>
      </c>
      <c r="BP50" s="4">
        <v>1</v>
      </c>
      <c r="BQ50" s="4">
        <v>10</v>
      </c>
      <c r="BR50" s="4">
        <v>381</v>
      </c>
      <c r="BS50">
        <v>91</v>
      </c>
      <c r="BT50">
        <v>46</v>
      </c>
      <c r="BU50">
        <v>61</v>
      </c>
      <c r="BV50">
        <v>99</v>
      </c>
      <c r="BW50">
        <v>5</v>
      </c>
      <c r="BZ50">
        <v>9.4</v>
      </c>
      <c r="CA50">
        <v>71.5</v>
      </c>
      <c r="CB50">
        <v>5.2</v>
      </c>
      <c r="CC50" s="4">
        <v>3.7</v>
      </c>
      <c r="CD50" s="4">
        <v>60.6</v>
      </c>
      <c r="CE50" s="4">
        <v>69.599999999999994</v>
      </c>
      <c r="CF50" s="4">
        <v>16</v>
      </c>
      <c r="CG50" s="4">
        <v>14</v>
      </c>
      <c r="CH50" s="4">
        <v>1433</v>
      </c>
      <c r="CI50" s="4">
        <f t="shared" si="28"/>
        <v>1210.8108108108108</v>
      </c>
      <c r="CJ50" s="4">
        <v>7.32</v>
      </c>
      <c r="CK50" s="4">
        <v>22</v>
      </c>
      <c r="CL50" s="4">
        <v>80</v>
      </c>
      <c r="CM50" s="4">
        <v>11</v>
      </c>
      <c r="CN50" s="4">
        <v>0.95</v>
      </c>
      <c r="CO50" s="4">
        <v>1</v>
      </c>
      <c r="CP50" s="4">
        <v>0</v>
      </c>
      <c r="CQ50" s="4">
        <v>82</v>
      </c>
      <c r="CR50" s="4">
        <v>2867</v>
      </c>
      <c r="CS50" s="4">
        <v>1</v>
      </c>
      <c r="CT50" s="4">
        <v>3</v>
      </c>
      <c r="CU50" s="4"/>
      <c r="CV50" s="4">
        <v>1</v>
      </c>
      <c r="CW50" s="4">
        <v>1</v>
      </c>
      <c r="CX50" s="4">
        <v>1</v>
      </c>
      <c r="CY50" s="4">
        <v>1</v>
      </c>
      <c r="CZ50" s="4">
        <v>1</v>
      </c>
      <c r="DA50" s="4">
        <v>0</v>
      </c>
      <c r="DB50" s="4">
        <v>1</v>
      </c>
      <c r="DC50" s="4">
        <v>0</v>
      </c>
      <c r="DD50" s="4">
        <v>1</v>
      </c>
      <c r="DE50" s="4">
        <v>1</v>
      </c>
      <c r="DF50" s="4">
        <v>0</v>
      </c>
      <c r="DG50" s="4">
        <v>0</v>
      </c>
      <c r="DH50" s="4">
        <v>0</v>
      </c>
      <c r="DI50" s="4">
        <v>1</v>
      </c>
      <c r="DJ50" s="4">
        <v>0</v>
      </c>
      <c r="DK50" s="4">
        <v>1</v>
      </c>
      <c r="DL50" s="4">
        <v>9</v>
      </c>
      <c r="DM50" s="4">
        <v>9</v>
      </c>
      <c r="DN50" s="4">
        <v>50</v>
      </c>
      <c r="DO50" s="4">
        <v>35</v>
      </c>
      <c r="DP50" s="4">
        <v>30</v>
      </c>
      <c r="DQ50" s="4">
        <v>57</v>
      </c>
      <c r="DR50" s="11">
        <v>41</v>
      </c>
      <c r="DS50" s="4">
        <v>59</v>
      </c>
      <c r="DT50" s="4">
        <v>99</v>
      </c>
      <c r="DU50" s="4">
        <f t="shared" ref="DU50:DU61" si="101">(DT50-DS50)</f>
        <v>40</v>
      </c>
      <c r="DV50" s="11">
        <v>11.7</v>
      </c>
      <c r="DW50" s="4">
        <v>1189</v>
      </c>
      <c r="DX50" s="4">
        <v>93</v>
      </c>
      <c r="DY50" s="4">
        <v>78</v>
      </c>
      <c r="DZ50" s="4">
        <v>3.2</v>
      </c>
      <c r="EA50" s="17">
        <f t="shared" si="99"/>
        <v>2.0125786163522013</v>
      </c>
      <c r="EB50" s="4">
        <v>17.2</v>
      </c>
      <c r="EC50" s="4">
        <v>274</v>
      </c>
      <c r="ED50" s="4">
        <v>55</v>
      </c>
      <c r="EE50" s="4">
        <v>4.42</v>
      </c>
      <c r="EF50" s="4">
        <f t="shared" si="100"/>
        <v>2.7798742138364778</v>
      </c>
      <c r="EG50" s="45">
        <f t="shared" si="14"/>
        <v>2.3837209302325584</v>
      </c>
      <c r="EH50" s="45">
        <f t="shared" si="15"/>
        <v>0.68023255813953487</v>
      </c>
      <c r="EI50" s="4">
        <v>6</v>
      </c>
      <c r="EJ50" s="4">
        <v>80</v>
      </c>
      <c r="EK50" s="4">
        <v>34</v>
      </c>
      <c r="EL50" s="11">
        <f t="shared" ref="EL50:EL61" si="102">(EJ50/EK50)</f>
        <v>2.3529411764705883</v>
      </c>
      <c r="EM50" s="4">
        <v>118</v>
      </c>
      <c r="EN50" s="11">
        <v>8</v>
      </c>
      <c r="EO50" s="4">
        <v>10</v>
      </c>
      <c r="EP50" s="11">
        <f t="shared" ref="EP50:EP61" si="103">EJ50/((EN50+EO50)/2)</f>
        <v>8.8888888888888893</v>
      </c>
      <c r="EQ50" s="4">
        <v>84</v>
      </c>
      <c r="ER50" s="4">
        <f t="shared" si="16"/>
        <v>52.830188679245282</v>
      </c>
      <c r="ES50" s="4">
        <v>62</v>
      </c>
      <c r="ET50" s="4">
        <v>80</v>
      </c>
      <c r="EU50" s="11">
        <v>9</v>
      </c>
      <c r="EV50" s="4">
        <v>6</v>
      </c>
      <c r="EW50" s="9">
        <v>3</v>
      </c>
      <c r="EX50" s="4">
        <v>89</v>
      </c>
      <c r="EY50" s="4">
        <v>94</v>
      </c>
      <c r="EZ50" s="4">
        <v>45</v>
      </c>
      <c r="FA50" s="4">
        <v>48</v>
      </c>
      <c r="FB50" s="4">
        <v>65</v>
      </c>
      <c r="FC50" s="4">
        <f t="shared" si="1"/>
        <v>274</v>
      </c>
      <c r="FD50" s="9">
        <f t="shared" si="17"/>
        <v>1.1430962473874045</v>
      </c>
      <c r="FE50" s="9">
        <f t="shared" si="2"/>
        <v>0.23722627737226276</v>
      </c>
      <c r="FF50" s="9">
        <f t="shared" si="18"/>
        <v>0.33670607921431012</v>
      </c>
      <c r="FG50" s="9">
        <f t="shared" si="3"/>
        <v>1.4890909090909092</v>
      </c>
      <c r="FH50" s="9">
        <f t="shared" si="4"/>
        <v>0.29958154288328176</v>
      </c>
      <c r="FI50" s="9">
        <f t="shared" si="5"/>
        <v>1.302682002932203</v>
      </c>
      <c r="FJ50" s="11">
        <v>19.899999999999999</v>
      </c>
      <c r="FK50" s="11">
        <v>19</v>
      </c>
      <c r="FL50" s="4">
        <v>12</v>
      </c>
      <c r="FM50" s="4">
        <v>7</v>
      </c>
      <c r="FN50" s="4">
        <v>88</v>
      </c>
      <c r="FO50" s="4">
        <f t="shared" si="97"/>
        <v>55.345911949685529</v>
      </c>
      <c r="FP50" s="11">
        <v>27</v>
      </c>
      <c r="FQ50" s="11">
        <v>20</v>
      </c>
      <c r="FR50" s="4">
        <v>17</v>
      </c>
      <c r="FS50" s="4">
        <v>50</v>
      </c>
      <c r="FT50" s="4">
        <v>56</v>
      </c>
      <c r="FU50" s="11">
        <f t="shared" si="19"/>
        <v>0.8928571428571429</v>
      </c>
      <c r="FV50" s="4">
        <v>12</v>
      </c>
      <c r="FW50" s="11">
        <f t="shared" ref="FW50:FW65" si="104">(FS50/FV50)</f>
        <v>4.166666666666667</v>
      </c>
      <c r="FX50" s="4">
        <v>69</v>
      </c>
      <c r="FY50" s="4">
        <v>43.3</v>
      </c>
      <c r="FZ50">
        <v>17.5</v>
      </c>
      <c r="GA50" s="11">
        <f t="shared" si="98"/>
        <v>48.3</v>
      </c>
      <c r="GB50" s="4">
        <f t="shared" si="20"/>
        <v>2.415</v>
      </c>
      <c r="GC50" s="4">
        <f t="shared" si="21"/>
        <v>1.5428571428571429</v>
      </c>
      <c r="GD50" s="4">
        <f t="shared" si="22"/>
        <v>1.137142857142857</v>
      </c>
      <c r="GE50" s="4">
        <v>24</v>
      </c>
      <c r="GF50" s="4">
        <v>14</v>
      </c>
      <c r="GG50" s="4">
        <f t="shared" ref="GG50:GG65" si="105">((GE50-GF50)/GE50)*100</f>
        <v>41.666666666666671</v>
      </c>
      <c r="GH50" s="4">
        <v>21</v>
      </c>
      <c r="GI50" s="4">
        <v>14</v>
      </c>
      <c r="GJ50" s="4">
        <f t="shared" ref="GJ50:GJ65" si="106">((GH50-GI50)/GH50)*100</f>
        <v>33.333333333333329</v>
      </c>
      <c r="GK50">
        <v>1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0</v>
      </c>
      <c r="GR50">
        <v>1</v>
      </c>
      <c r="GS50">
        <v>0</v>
      </c>
      <c r="GT50">
        <v>0</v>
      </c>
      <c r="GU50">
        <v>21</v>
      </c>
      <c r="GV50">
        <v>9</v>
      </c>
      <c r="GW50">
        <f t="shared" ref="GW50:GW65" si="107">(GU50-GV50)/GU50</f>
        <v>0.5714285714285714</v>
      </c>
      <c r="GX50">
        <v>1</v>
      </c>
      <c r="GY50">
        <v>0</v>
      </c>
    </row>
    <row r="51" spans="1:207" x14ac:dyDescent="0.35">
      <c r="A51" s="54">
        <v>17</v>
      </c>
      <c r="B51" s="54">
        <v>93014844</v>
      </c>
      <c r="C51" s="2">
        <v>44956</v>
      </c>
      <c r="D51" s="2">
        <v>20691</v>
      </c>
      <c r="E51" s="4">
        <v>66</v>
      </c>
      <c r="F51" s="4" t="s">
        <v>176</v>
      </c>
      <c r="G51" s="4">
        <v>60</v>
      </c>
      <c r="H51" s="4">
        <v>155</v>
      </c>
      <c r="I51" s="4">
        <v>1.59</v>
      </c>
      <c r="J51" s="4">
        <v>7</v>
      </c>
      <c r="K51" s="2">
        <v>44949</v>
      </c>
      <c r="L51" s="2">
        <v>44949</v>
      </c>
      <c r="M51" s="2">
        <v>44971</v>
      </c>
      <c r="N51" s="2">
        <v>45001</v>
      </c>
      <c r="O51" s="4">
        <v>0</v>
      </c>
      <c r="Q51" s="46">
        <f t="shared" si="10"/>
        <v>22</v>
      </c>
      <c r="R51" s="46">
        <f t="shared" si="11"/>
        <v>52</v>
      </c>
      <c r="S51" s="46"/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30</v>
      </c>
      <c r="AD51" s="4">
        <v>44</v>
      </c>
      <c r="AE51" s="4">
        <v>8</v>
      </c>
      <c r="AF51" s="4">
        <v>18</v>
      </c>
      <c r="AG51" s="4">
        <f t="shared" ref="AG51:AG53" si="108">AF51-AE51</f>
        <v>10</v>
      </c>
      <c r="AH51" s="4">
        <v>2750</v>
      </c>
      <c r="AI51" s="4">
        <v>28592</v>
      </c>
      <c r="AJ51" s="4">
        <v>0.74</v>
      </c>
      <c r="AK51" s="4">
        <v>2.54</v>
      </c>
      <c r="AL51" s="4">
        <v>0</v>
      </c>
      <c r="AM51">
        <v>1</v>
      </c>
      <c r="AN51" t="s">
        <v>192</v>
      </c>
      <c r="AO51" s="4">
        <v>52</v>
      </c>
      <c r="AP51" s="4">
        <v>288</v>
      </c>
      <c r="AQ51" s="4">
        <v>0</v>
      </c>
      <c r="AR51" s="4">
        <v>8.1999999999999993</v>
      </c>
      <c r="AS51" s="4">
        <v>1.69</v>
      </c>
      <c r="AT51" s="4">
        <v>46.3</v>
      </c>
      <c r="AU51" s="29">
        <v>1.92</v>
      </c>
      <c r="AV51" s="4">
        <v>3.65</v>
      </c>
      <c r="AW51" s="4">
        <v>123</v>
      </c>
      <c r="AX51" s="4">
        <v>35</v>
      </c>
      <c r="AY51" s="4">
        <v>1</v>
      </c>
      <c r="AZ51" s="4">
        <v>1</v>
      </c>
      <c r="BA51" s="4">
        <v>1.1000000000000001</v>
      </c>
      <c r="BB51" s="4">
        <v>83</v>
      </c>
      <c r="BC51" s="4">
        <v>135</v>
      </c>
      <c r="BD51" s="4">
        <v>3.5</v>
      </c>
      <c r="BE51" s="4">
        <v>1.9</v>
      </c>
      <c r="BF51" s="4">
        <v>3.9</v>
      </c>
      <c r="BG51" s="4">
        <v>10.4</v>
      </c>
      <c r="BH51" s="4">
        <v>6.1</v>
      </c>
      <c r="BI51" s="4">
        <v>2</v>
      </c>
      <c r="BJ51" s="4">
        <v>19</v>
      </c>
      <c r="BK51" s="4">
        <v>125</v>
      </c>
      <c r="BL51" s="4">
        <v>62</v>
      </c>
      <c r="BM51" s="4">
        <v>4.4000000000000004</v>
      </c>
      <c r="BN51" s="4">
        <v>171</v>
      </c>
      <c r="BO51" s="4">
        <v>316</v>
      </c>
      <c r="BP51" s="4">
        <v>1</v>
      </c>
      <c r="BQ51" s="4">
        <v>10</v>
      </c>
      <c r="BR51" s="4">
        <v>179</v>
      </c>
      <c r="BS51">
        <v>111</v>
      </c>
      <c r="BT51">
        <v>63</v>
      </c>
      <c r="BU51">
        <v>84</v>
      </c>
      <c r="BV51">
        <v>82</v>
      </c>
      <c r="CN51" s="4">
        <v>0.1</v>
      </c>
      <c r="CO51" s="4">
        <v>0</v>
      </c>
      <c r="CP51" s="4">
        <v>0</v>
      </c>
      <c r="CQ51" s="4">
        <v>35</v>
      </c>
      <c r="CR51" s="4">
        <v>1469</v>
      </c>
      <c r="CS51" s="4">
        <v>1</v>
      </c>
      <c r="CT51" s="4">
        <v>3</v>
      </c>
      <c r="CU51" s="4"/>
      <c r="CV51" s="4">
        <v>1</v>
      </c>
      <c r="CW51" s="4">
        <v>0</v>
      </c>
      <c r="CX51" s="4">
        <v>0</v>
      </c>
      <c r="CY51" s="4">
        <v>0</v>
      </c>
      <c r="CZ51" s="4">
        <v>1</v>
      </c>
      <c r="DA51" s="4">
        <v>0</v>
      </c>
      <c r="DB51" s="4">
        <v>1</v>
      </c>
      <c r="DC51" s="4">
        <v>1</v>
      </c>
      <c r="DD51" s="4">
        <v>1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10</v>
      </c>
      <c r="DM51" s="4">
        <v>10</v>
      </c>
      <c r="DN51" s="4">
        <v>49</v>
      </c>
      <c r="DO51" s="4">
        <v>24</v>
      </c>
      <c r="DP51" s="4">
        <v>50</v>
      </c>
      <c r="DQ51" s="4">
        <v>81</v>
      </c>
      <c r="DR51" s="11">
        <v>63</v>
      </c>
      <c r="DS51" s="4">
        <v>31</v>
      </c>
      <c r="DT51" s="4">
        <v>84</v>
      </c>
      <c r="DU51" s="4">
        <f t="shared" si="101"/>
        <v>53</v>
      </c>
      <c r="DV51" s="11">
        <v>21.3</v>
      </c>
      <c r="DW51" s="4">
        <v>1654</v>
      </c>
      <c r="DX51" s="4">
        <v>84</v>
      </c>
      <c r="DY51" s="4">
        <v>85</v>
      </c>
      <c r="DZ51" s="4">
        <v>4.5</v>
      </c>
      <c r="EA51" s="17">
        <f t="shared" si="99"/>
        <v>2.8301886792452828</v>
      </c>
      <c r="EB51" s="4">
        <v>18.899999999999999</v>
      </c>
      <c r="EC51" s="4">
        <v>311</v>
      </c>
      <c r="ED51" s="4">
        <v>61</v>
      </c>
      <c r="EE51" s="4">
        <v>4.8099999999999996</v>
      </c>
      <c r="EF51" s="4">
        <f t="shared" si="100"/>
        <v>3.0251572327044021</v>
      </c>
      <c r="EG51" s="45">
        <f t="shared" si="14"/>
        <v>3.3333333333333335</v>
      </c>
      <c r="EH51" s="45">
        <f t="shared" si="15"/>
        <v>1.1269841269841272</v>
      </c>
      <c r="EI51" s="4">
        <v>6</v>
      </c>
      <c r="EJ51" s="4">
        <v>87</v>
      </c>
      <c r="EK51" s="4">
        <v>59</v>
      </c>
      <c r="EL51" s="11">
        <f t="shared" si="102"/>
        <v>1.4745762711864407</v>
      </c>
      <c r="EM51" s="4">
        <v>172</v>
      </c>
      <c r="EN51" s="11">
        <v>7</v>
      </c>
      <c r="EO51" s="4">
        <v>6</v>
      </c>
      <c r="EP51" s="11">
        <f t="shared" si="103"/>
        <v>13.384615384615385</v>
      </c>
      <c r="EQ51" s="4">
        <v>45</v>
      </c>
      <c r="ER51" s="4">
        <f t="shared" si="16"/>
        <v>28.30188679245283</v>
      </c>
      <c r="ES51" s="4">
        <v>20</v>
      </c>
      <c r="ET51" s="4">
        <v>41</v>
      </c>
      <c r="EU51" s="11">
        <v>19</v>
      </c>
      <c r="EV51" s="4">
        <v>11</v>
      </c>
      <c r="EW51" s="9">
        <v>8</v>
      </c>
      <c r="EX51" s="4">
        <v>72</v>
      </c>
      <c r="EY51" s="4">
        <v>117</v>
      </c>
      <c r="EZ51" s="4">
        <v>34</v>
      </c>
      <c r="FA51" s="4">
        <v>58</v>
      </c>
      <c r="FB51" s="4">
        <v>69</v>
      </c>
      <c r="FC51" s="4">
        <f t="shared" si="1"/>
        <v>311</v>
      </c>
      <c r="FD51" s="9">
        <f t="shared" si="17"/>
        <v>0.75701722983263298</v>
      </c>
      <c r="FE51" s="9">
        <f t="shared" si="2"/>
        <v>0.22186495176848875</v>
      </c>
      <c r="FF51" s="9">
        <f t="shared" si="18"/>
        <v>0.31341175962425866</v>
      </c>
      <c r="FG51" s="9">
        <f t="shared" si="3"/>
        <v>1.6377049180327869</v>
      </c>
      <c r="FH51" s="9">
        <f t="shared" si="4"/>
        <v>0.27170948863892563</v>
      </c>
      <c r="FI51" s="9">
        <f t="shared" si="5"/>
        <v>2.1633654473027821</v>
      </c>
      <c r="FJ51" s="11">
        <v>21.8</v>
      </c>
      <c r="FK51" s="11">
        <v>21</v>
      </c>
      <c r="FL51" s="4">
        <v>18</v>
      </c>
      <c r="FM51" s="4">
        <v>8</v>
      </c>
      <c r="FN51" s="4">
        <v>45</v>
      </c>
      <c r="FO51" s="4">
        <f t="shared" si="97"/>
        <v>28.30188679245283</v>
      </c>
      <c r="FP51" s="11">
        <v>42</v>
      </c>
      <c r="FQ51" s="11">
        <v>22</v>
      </c>
      <c r="FR51" s="4">
        <v>16</v>
      </c>
      <c r="FS51" s="4">
        <v>56</v>
      </c>
      <c r="FT51" s="4">
        <v>31</v>
      </c>
      <c r="FU51" s="11">
        <f t="shared" si="19"/>
        <v>1.8064516129032258</v>
      </c>
      <c r="FV51" s="4">
        <v>10</v>
      </c>
      <c r="FW51" s="11">
        <f t="shared" si="104"/>
        <v>5.6</v>
      </c>
      <c r="FX51" s="4">
        <v>79</v>
      </c>
      <c r="FY51" s="4">
        <v>41.9</v>
      </c>
      <c r="FZ51">
        <v>14.1</v>
      </c>
      <c r="GA51" s="11">
        <f t="shared" si="98"/>
        <v>41.9</v>
      </c>
      <c r="GB51" s="4">
        <f t="shared" si="20"/>
        <v>1.9045454545454545</v>
      </c>
      <c r="GC51" s="4">
        <f t="shared" si="21"/>
        <v>2.978723404255319</v>
      </c>
      <c r="GD51" s="4">
        <f t="shared" si="22"/>
        <v>1.5460992907801419</v>
      </c>
      <c r="GE51" s="4">
        <v>18</v>
      </c>
      <c r="GF51" s="4">
        <v>5</v>
      </c>
      <c r="GG51" s="4">
        <f t="shared" si="105"/>
        <v>72.222222222222214</v>
      </c>
      <c r="GH51" s="4">
        <v>18</v>
      </c>
      <c r="GI51" s="4">
        <v>15</v>
      </c>
      <c r="GJ51" s="4">
        <f t="shared" si="106"/>
        <v>16.666666666666664</v>
      </c>
      <c r="GK51">
        <v>1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1</v>
      </c>
      <c r="GU51">
        <v>18</v>
      </c>
      <c r="GV51">
        <v>11</v>
      </c>
      <c r="GW51">
        <f t="shared" si="107"/>
        <v>0.3888888888888889</v>
      </c>
      <c r="GX51">
        <v>1</v>
      </c>
      <c r="GY51">
        <v>0</v>
      </c>
    </row>
    <row r="52" spans="1:207" x14ac:dyDescent="0.35">
      <c r="A52" s="54">
        <v>17</v>
      </c>
      <c r="B52" s="54">
        <v>93014844</v>
      </c>
      <c r="C52" s="2">
        <v>44977</v>
      </c>
      <c r="D52" s="2">
        <v>20691</v>
      </c>
      <c r="E52" s="4">
        <v>66</v>
      </c>
      <c r="F52" s="4" t="s">
        <v>176</v>
      </c>
      <c r="G52" s="4">
        <v>60</v>
      </c>
      <c r="H52" s="4">
        <v>155</v>
      </c>
      <c r="I52" s="4">
        <v>1.59</v>
      </c>
      <c r="J52" s="4">
        <v>28</v>
      </c>
      <c r="K52" s="2">
        <v>44949</v>
      </c>
      <c r="L52" s="2">
        <v>44949</v>
      </c>
      <c r="M52" s="2">
        <v>44971</v>
      </c>
      <c r="N52" s="2">
        <v>45001</v>
      </c>
      <c r="O52" s="4">
        <v>0</v>
      </c>
      <c r="Q52" s="46">
        <f t="shared" si="10"/>
        <v>22</v>
      </c>
      <c r="R52" s="46">
        <f t="shared" si="11"/>
        <v>52</v>
      </c>
      <c r="S52" s="46"/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30</v>
      </c>
      <c r="AD52" s="4">
        <v>44</v>
      </c>
      <c r="AE52" s="4">
        <v>8</v>
      </c>
      <c r="AF52" s="4">
        <v>18</v>
      </c>
      <c r="AG52" s="4">
        <f t="shared" si="108"/>
        <v>10</v>
      </c>
      <c r="AH52" s="4">
        <v>980</v>
      </c>
      <c r="AI52" s="4">
        <v>3400</v>
      </c>
      <c r="AJ52" s="4">
        <v>0.53</v>
      </c>
      <c r="AK52" s="4">
        <v>0.11</v>
      </c>
      <c r="AL52" s="4">
        <v>0</v>
      </c>
      <c r="AM52">
        <v>1</v>
      </c>
      <c r="AN52" t="s">
        <v>192</v>
      </c>
      <c r="AO52" s="4">
        <v>102</v>
      </c>
      <c r="AP52" s="4">
        <v>213</v>
      </c>
      <c r="AQ52" s="4">
        <v>0</v>
      </c>
      <c r="AR52" s="4">
        <v>9.5</v>
      </c>
      <c r="AS52" s="4">
        <v>1.66</v>
      </c>
      <c r="AT52" s="4">
        <v>44.8</v>
      </c>
      <c r="AV52" s="4">
        <v>3.66</v>
      </c>
      <c r="AW52" s="4">
        <v>161</v>
      </c>
      <c r="AX52" s="4">
        <v>38</v>
      </c>
      <c r="AY52" s="4">
        <v>1</v>
      </c>
      <c r="AZ52" s="4">
        <v>1</v>
      </c>
      <c r="BA52" s="4">
        <v>0.8</v>
      </c>
      <c r="BB52" s="4">
        <v>33</v>
      </c>
      <c r="BC52" s="4">
        <v>129</v>
      </c>
      <c r="BD52" s="4">
        <v>4</v>
      </c>
      <c r="BE52" s="4">
        <v>1.7</v>
      </c>
      <c r="BF52" s="4">
        <v>2.9</v>
      </c>
      <c r="BG52" s="4">
        <v>8.6999999999999993</v>
      </c>
      <c r="BH52" s="4">
        <v>8.1</v>
      </c>
      <c r="BI52" s="4">
        <v>2.6</v>
      </c>
      <c r="BJ52" s="4">
        <v>25</v>
      </c>
      <c r="BK52" s="4">
        <v>73</v>
      </c>
      <c r="BL52" s="4">
        <v>48</v>
      </c>
      <c r="BM52" s="4">
        <v>3.3</v>
      </c>
      <c r="BN52" s="4">
        <v>132</v>
      </c>
      <c r="BO52" s="4">
        <v>322</v>
      </c>
      <c r="BP52" s="4">
        <v>1</v>
      </c>
      <c r="BQ52" s="4">
        <v>10</v>
      </c>
      <c r="BS52">
        <v>124</v>
      </c>
      <c r="BT52">
        <v>70</v>
      </c>
      <c r="BU52">
        <v>89</v>
      </c>
      <c r="BV52">
        <v>74</v>
      </c>
      <c r="CN52" s="4">
        <v>0</v>
      </c>
      <c r="CO52" s="4">
        <v>0</v>
      </c>
      <c r="CP52" s="4">
        <v>0</v>
      </c>
      <c r="CQ52" s="4">
        <v>13</v>
      </c>
      <c r="CR52" s="4">
        <v>406</v>
      </c>
      <c r="CS52" s="4">
        <v>1</v>
      </c>
      <c r="CT52" s="4">
        <v>3</v>
      </c>
      <c r="CU52" s="4"/>
      <c r="CV52" s="4">
        <v>1</v>
      </c>
      <c r="CW52" s="4">
        <v>1</v>
      </c>
      <c r="CX52" s="4">
        <v>1</v>
      </c>
      <c r="CY52" s="4">
        <v>1</v>
      </c>
      <c r="CZ52" s="4">
        <v>1</v>
      </c>
      <c r="DA52" s="4">
        <v>0</v>
      </c>
      <c r="DB52" s="4">
        <v>1</v>
      </c>
      <c r="DC52" s="4">
        <v>0</v>
      </c>
      <c r="DD52" s="4">
        <v>1</v>
      </c>
      <c r="DE52" s="4">
        <v>1</v>
      </c>
      <c r="DF52" s="4">
        <v>0</v>
      </c>
      <c r="DG52" s="4">
        <v>0</v>
      </c>
      <c r="DH52" s="4">
        <v>0</v>
      </c>
      <c r="DI52" s="4">
        <v>1</v>
      </c>
      <c r="DJ52" s="4">
        <v>1</v>
      </c>
      <c r="DK52" s="4">
        <v>1</v>
      </c>
      <c r="DL52" s="4">
        <v>10</v>
      </c>
      <c r="DM52" s="4">
        <v>10</v>
      </c>
      <c r="DN52" s="4">
        <v>54</v>
      </c>
      <c r="DO52" s="4">
        <v>39</v>
      </c>
      <c r="DP52" s="4">
        <v>29</v>
      </c>
      <c r="DQ52" s="4">
        <v>56</v>
      </c>
      <c r="DR52" s="11">
        <v>47</v>
      </c>
      <c r="DS52" s="4">
        <v>48</v>
      </c>
      <c r="DT52" s="4">
        <v>90</v>
      </c>
      <c r="DU52" s="4">
        <f t="shared" si="101"/>
        <v>42</v>
      </c>
      <c r="DV52" s="11">
        <v>13.4</v>
      </c>
      <c r="DW52" s="4">
        <v>1114</v>
      </c>
      <c r="DX52" s="4">
        <v>91</v>
      </c>
      <c r="DY52" s="4">
        <v>90</v>
      </c>
      <c r="DZ52" s="4">
        <v>3.8</v>
      </c>
      <c r="EA52" s="17">
        <f t="shared" si="99"/>
        <v>2.3899371069182389</v>
      </c>
      <c r="EB52" s="4">
        <v>17.8</v>
      </c>
      <c r="EC52" s="4">
        <v>318</v>
      </c>
      <c r="ED52" s="4">
        <v>56</v>
      </c>
      <c r="EE52" s="4">
        <v>4.41</v>
      </c>
      <c r="EF52" s="4">
        <f t="shared" si="100"/>
        <v>2.7735849056603774</v>
      </c>
      <c r="EG52" s="45">
        <f t="shared" si="14"/>
        <v>2.6404494382022472</v>
      </c>
      <c r="EH52" s="45">
        <f t="shared" si="15"/>
        <v>0.7528089887640449</v>
      </c>
      <c r="EI52" s="4">
        <v>5</v>
      </c>
      <c r="EJ52" s="4">
        <v>51</v>
      </c>
      <c r="EK52" s="4">
        <v>48</v>
      </c>
      <c r="EL52" s="11">
        <f t="shared" si="102"/>
        <v>1.0625</v>
      </c>
      <c r="EM52" s="4">
        <v>184</v>
      </c>
      <c r="EN52" s="11">
        <v>8</v>
      </c>
      <c r="EO52" s="4">
        <v>9</v>
      </c>
      <c r="EP52" s="11">
        <f t="shared" si="103"/>
        <v>6</v>
      </c>
      <c r="EQ52" s="4">
        <v>73</v>
      </c>
      <c r="ER52" s="4">
        <f t="shared" si="16"/>
        <v>45.911949685534587</v>
      </c>
      <c r="ES52" s="4">
        <v>66</v>
      </c>
      <c r="ET52" s="4">
        <v>68</v>
      </c>
      <c r="EU52" s="11">
        <v>6</v>
      </c>
      <c r="EV52" s="4">
        <v>3</v>
      </c>
      <c r="EW52" s="9">
        <v>3</v>
      </c>
      <c r="EX52" s="4">
        <v>76</v>
      </c>
      <c r="EY52" s="4">
        <v>117</v>
      </c>
      <c r="EZ52" s="4">
        <v>38</v>
      </c>
      <c r="FA52" s="4">
        <v>76</v>
      </c>
      <c r="FB52" s="4">
        <v>69</v>
      </c>
      <c r="FC52" s="4">
        <f t="shared" si="1"/>
        <v>318</v>
      </c>
      <c r="FD52" s="9">
        <f t="shared" si="17"/>
        <v>0.87743464863575227</v>
      </c>
      <c r="FE52" s="9">
        <f t="shared" si="2"/>
        <v>0.21698113207547171</v>
      </c>
      <c r="FF52" s="9">
        <f t="shared" si="18"/>
        <v>0.30572328987002401</v>
      </c>
      <c r="FG52" s="9">
        <f t="shared" si="3"/>
        <v>1.9928571428571431</v>
      </c>
      <c r="FH52" s="9">
        <f t="shared" si="4"/>
        <v>0.2931458813798366</v>
      </c>
      <c r="FI52" s="9">
        <f t="shared" si="5"/>
        <v>2.2712314198620551</v>
      </c>
      <c r="FJ52" s="11">
        <v>19.2</v>
      </c>
      <c r="FK52" s="11">
        <v>17</v>
      </c>
      <c r="FL52" s="4">
        <v>10</v>
      </c>
      <c r="FM52" s="4">
        <v>7</v>
      </c>
      <c r="FN52" s="4">
        <v>51</v>
      </c>
      <c r="FO52" s="4">
        <f t="shared" si="97"/>
        <v>32.075471698113205</v>
      </c>
      <c r="FP52" s="11">
        <v>36</v>
      </c>
      <c r="FQ52" s="11">
        <v>18</v>
      </c>
      <c r="FR52" s="4">
        <v>14</v>
      </c>
      <c r="FS52" s="4">
        <v>36</v>
      </c>
      <c r="FT52" s="4">
        <v>54</v>
      </c>
      <c r="FU52" s="11">
        <f t="shared" si="19"/>
        <v>0.66666666666666663</v>
      </c>
      <c r="FV52" s="4">
        <v>10</v>
      </c>
      <c r="FW52" s="11">
        <f t="shared" si="104"/>
        <v>3.6</v>
      </c>
      <c r="FX52" s="4">
        <v>79</v>
      </c>
      <c r="FY52" s="4">
        <v>38.9</v>
      </c>
      <c r="FZ52">
        <v>12.7</v>
      </c>
      <c r="GA52" s="11">
        <f t="shared" si="98"/>
        <v>38.9</v>
      </c>
      <c r="GB52" s="4">
        <f t="shared" si="20"/>
        <v>2.161111111111111</v>
      </c>
      <c r="GC52" s="4">
        <f t="shared" si="21"/>
        <v>2.8346456692913389</v>
      </c>
      <c r="GD52" s="4">
        <f t="shared" si="22"/>
        <v>1.5118110236220472</v>
      </c>
      <c r="GE52" s="4">
        <v>17</v>
      </c>
      <c r="GF52" s="4">
        <v>7</v>
      </c>
      <c r="GG52" s="4">
        <f t="shared" si="105"/>
        <v>58.82352941176471</v>
      </c>
      <c r="GH52" s="4">
        <v>24</v>
      </c>
      <c r="GI52" s="4">
        <v>16</v>
      </c>
      <c r="GJ52" s="4">
        <f t="shared" si="106"/>
        <v>33.333333333333329</v>
      </c>
      <c r="GK52">
        <v>1</v>
      </c>
      <c r="GL52">
        <v>0</v>
      </c>
      <c r="GM52">
        <v>0</v>
      </c>
      <c r="GN52">
        <v>0</v>
      </c>
      <c r="GO52">
        <v>1</v>
      </c>
      <c r="GP52">
        <v>0</v>
      </c>
      <c r="GQ52">
        <v>0</v>
      </c>
      <c r="GR52">
        <v>1</v>
      </c>
      <c r="GS52">
        <v>0</v>
      </c>
      <c r="GT52">
        <v>0</v>
      </c>
      <c r="GU52">
        <v>20</v>
      </c>
      <c r="GV52">
        <v>9</v>
      </c>
      <c r="GW52">
        <f t="shared" si="107"/>
        <v>0.55000000000000004</v>
      </c>
      <c r="GX52">
        <v>1</v>
      </c>
      <c r="GY52">
        <v>0</v>
      </c>
    </row>
    <row r="53" spans="1:207" x14ac:dyDescent="0.35">
      <c r="A53" s="54">
        <v>17</v>
      </c>
      <c r="B53" s="54">
        <v>93014844</v>
      </c>
      <c r="C53" s="2">
        <v>45144</v>
      </c>
      <c r="D53" s="2">
        <v>20691</v>
      </c>
      <c r="E53" s="4">
        <v>66</v>
      </c>
      <c r="F53" s="4" t="s">
        <v>176</v>
      </c>
      <c r="G53" s="4">
        <v>60</v>
      </c>
      <c r="H53" s="4">
        <v>155</v>
      </c>
      <c r="I53" s="4">
        <v>1.59</v>
      </c>
      <c r="J53" s="4">
        <v>180</v>
      </c>
      <c r="K53" s="2">
        <v>44949</v>
      </c>
      <c r="L53" s="2">
        <v>44949</v>
      </c>
      <c r="M53" s="2">
        <v>44971</v>
      </c>
      <c r="N53" s="2">
        <v>45001</v>
      </c>
      <c r="O53" s="4">
        <v>0</v>
      </c>
      <c r="Q53" s="46">
        <f t="shared" si="10"/>
        <v>22</v>
      </c>
      <c r="R53" s="46">
        <f t="shared" si="11"/>
        <v>52</v>
      </c>
      <c r="S53" s="46"/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30</v>
      </c>
      <c r="AD53" s="4">
        <v>44</v>
      </c>
      <c r="AE53" s="4">
        <v>8</v>
      </c>
      <c r="AF53" s="4">
        <v>18</v>
      </c>
      <c r="AG53" s="4">
        <f t="shared" si="108"/>
        <v>10</v>
      </c>
      <c r="AH53" s="4">
        <v>460</v>
      </c>
      <c r="AI53" s="4">
        <v>6500</v>
      </c>
      <c r="AJ53" s="4">
        <v>7.55</v>
      </c>
      <c r="AL53" s="4">
        <v>0</v>
      </c>
      <c r="AM53">
        <v>1</v>
      </c>
      <c r="AN53" t="s">
        <v>192</v>
      </c>
      <c r="AQ53" s="4">
        <v>0</v>
      </c>
      <c r="AR53" s="4">
        <v>7.2</v>
      </c>
      <c r="AS53" s="4">
        <v>1.75</v>
      </c>
      <c r="AT53" s="4">
        <v>43</v>
      </c>
      <c r="AX53" s="4">
        <v>44</v>
      </c>
      <c r="AY53" s="4">
        <v>1</v>
      </c>
      <c r="AZ53" s="4">
        <v>1</v>
      </c>
      <c r="BA53" s="4">
        <v>1.4</v>
      </c>
      <c r="BB53" s="4">
        <v>103</v>
      </c>
      <c r="BC53" s="4">
        <v>128</v>
      </c>
      <c r="BD53" s="4">
        <v>3.9</v>
      </c>
      <c r="BJ53" s="4">
        <v>118</v>
      </c>
      <c r="BK53" s="4">
        <v>40</v>
      </c>
      <c r="BL53" s="4">
        <v>17</v>
      </c>
      <c r="BM53" s="4">
        <v>1.8</v>
      </c>
      <c r="BN53" s="4">
        <v>89</v>
      </c>
      <c r="BP53" s="4">
        <v>1</v>
      </c>
      <c r="BQ53" s="4">
        <v>10</v>
      </c>
      <c r="BS53">
        <v>121</v>
      </c>
      <c r="BT53">
        <v>71</v>
      </c>
      <c r="BU53">
        <v>88</v>
      </c>
      <c r="BV53">
        <v>74</v>
      </c>
      <c r="CN53" s="4">
        <v>0</v>
      </c>
      <c r="CO53" s="4">
        <v>0</v>
      </c>
      <c r="CP53" s="4">
        <v>0</v>
      </c>
      <c r="CQ53" s="4">
        <v>15</v>
      </c>
      <c r="CS53" s="4">
        <v>1</v>
      </c>
      <c r="CT53" s="4">
        <v>3</v>
      </c>
      <c r="CU53" s="4"/>
      <c r="CV53" s="4">
        <v>1</v>
      </c>
      <c r="CW53" s="4">
        <v>1</v>
      </c>
      <c r="CX53" s="4">
        <v>1</v>
      </c>
      <c r="CY53" s="4">
        <v>1</v>
      </c>
      <c r="CZ53" s="4">
        <v>1</v>
      </c>
      <c r="DA53" s="4">
        <v>0</v>
      </c>
      <c r="DB53" s="4">
        <v>0</v>
      </c>
      <c r="DC53" s="4">
        <v>0</v>
      </c>
      <c r="DD53" s="4">
        <v>1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9</v>
      </c>
      <c r="DM53" s="4">
        <v>9</v>
      </c>
      <c r="DN53" s="4">
        <v>50</v>
      </c>
      <c r="DO53" s="4">
        <v>37</v>
      </c>
      <c r="DP53" s="4">
        <v>27</v>
      </c>
      <c r="DQ53" s="4">
        <v>52</v>
      </c>
      <c r="DR53" s="11">
        <v>48</v>
      </c>
      <c r="DS53" s="4">
        <v>47</v>
      </c>
      <c r="DT53" s="4">
        <v>90</v>
      </c>
      <c r="DU53" s="4">
        <f t="shared" si="101"/>
        <v>43</v>
      </c>
      <c r="DV53" s="11">
        <v>15.1</v>
      </c>
      <c r="DW53" s="4">
        <v>1523</v>
      </c>
      <c r="DX53" s="4">
        <v>93</v>
      </c>
      <c r="DY53" s="4">
        <v>74</v>
      </c>
      <c r="DZ53" s="4">
        <v>3.3</v>
      </c>
      <c r="EA53" s="17">
        <f t="shared" si="99"/>
        <v>2.0754716981132075</v>
      </c>
      <c r="EB53" s="4">
        <v>20.100000000000001</v>
      </c>
      <c r="EC53" s="4">
        <v>348</v>
      </c>
      <c r="ED53" s="4">
        <v>65</v>
      </c>
      <c r="EE53" s="4">
        <v>4.99</v>
      </c>
      <c r="EF53" s="4">
        <f t="shared" si="100"/>
        <v>3.1383647798742138</v>
      </c>
      <c r="EG53" s="45">
        <f t="shared" si="14"/>
        <v>2.3880597014925371</v>
      </c>
      <c r="EH53" s="45">
        <f t="shared" si="15"/>
        <v>0.75124378109452727</v>
      </c>
      <c r="EI53" s="4">
        <v>6</v>
      </c>
      <c r="EJ53" s="4">
        <v>48</v>
      </c>
      <c r="EK53" s="4">
        <v>37</v>
      </c>
      <c r="EL53" s="11">
        <f t="shared" si="102"/>
        <v>1.2972972972972974</v>
      </c>
      <c r="EM53" s="4">
        <v>178</v>
      </c>
      <c r="EN53" s="11">
        <v>10</v>
      </c>
      <c r="EO53" s="4">
        <v>7</v>
      </c>
      <c r="EP53" s="11">
        <f t="shared" si="103"/>
        <v>5.6470588235294121</v>
      </c>
      <c r="EQ53" s="4">
        <v>58</v>
      </c>
      <c r="ER53" s="4">
        <f t="shared" si="16"/>
        <v>36.477987421383645</v>
      </c>
      <c r="ES53" s="4">
        <v>42</v>
      </c>
      <c r="ET53" s="4">
        <v>43</v>
      </c>
      <c r="EU53" s="11">
        <v>12</v>
      </c>
      <c r="EV53" s="4">
        <v>10</v>
      </c>
      <c r="EW53" s="9">
        <v>3</v>
      </c>
      <c r="EX53" s="4">
        <v>103</v>
      </c>
      <c r="EY53" s="4">
        <v>158</v>
      </c>
      <c r="EZ53" s="4">
        <v>79</v>
      </c>
      <c r="FA53" s="4">
        <v>117</v>
      </c>
      <c r="FB53" s="4">
        <v>82</v>
      </c>
      <c r="FC53" s="4">
        <f t="shared" si="1"/>
        <v>348</v>
      </c>
      <c r="FD53" s="9">
        <f t="shared" si="17"/>
        <v>0.92658944086226969</v>
      </c>
      <c r="FE53" s="9">
        <f t="shared" si="2"/>
        <v>0.23563218390804597</v>
      </c>
      <c r="FF53" s="9">
        <f t="shared" si="18"/>
        <v>0.33435477058081337</v>
      </c>
      <c r="FG53" s="9">
        <f t="shared" si="3"/>
        <v>1.6753846153846155</v>
      </c>
      <c r="FH53" s="9">
        <f t="shared" si="4"/>
        <v>0.31356576470035857</v>
      </c>
      <c r="FI53" s="9">
        <f t="shared" si="5"/>
        <v>1.8081196930385142</v>
      </c>
      <c r="FJ53" s="11">
        <v>26.5</v>
      </c>
      <c r="FK53" s="11">
        <v>21</v>
      </c>
      <c r="FL53" s="4">
        <v>14</v>
      </c>
      <c r="FM53" s="4">
        <v>7</v>
      </c>
      <c r="FN53" s="4">
        <v>54</v>
      </c>
      <c r="FO53" s="4">
        <f t="shared" si="97"/>
        <v>33.962264150943398</v>
      </c>
      <c r="FP53" s="11">
        <v>40</v>
      </c>
      <c r="FQ53" s="11">
        <v>21</v>
      </c>
      <c r="FR53" s="4">
        <v>15</v>
      </c>
      <c r="FS53" s="4">
        <v>43</v>
      </c>
      <c r="FT53" s="4">
        <v>43</v>
      </c>
      <c r="FU53" s="11">
        <f t="shared" si="19"/>
        <v>1</v>
      </c>
      <c r="FV53" s="4">
        <v>11</v>
      </c>
      <c r="FW53" s="11">
        <f t="shared" si="104"/>
        <v>3.9090909090909092</v>
      </c>
      <c r="FX53" s="4">
        <v>93</v>
      </c>
      <c r="FY53" s="4">
        <v>31.9</v>
      </c>
      <c r="FZ53">
        <v>15.7</v>
      </c>
      <c r="GA53" s="11">
        <f t="shared" si="98"/>
        <v>31.9</v>
      </c>
      <c r="GB53" s="4">
        <f t="shared" si="20"/>
        <v>1.519047619047619</v>
      </c>
      <c r="GC53" s="4">
        <f t="shared" si="21"/>
        <v>2.547770700636943</v>
      </c>
      <c r="GD53" s="4">
        <f t="shared" si="22"/>
        <v>1.6878980891719746</v>
      </c>
      <c r="GE53" s="4">
        <v>19</v>
      </c>
      <c r="GF53" s="4">
        <v>14</v>
      </c>
      <c r="GG53" s="4">
        <f t="shared" si="105"/>
        <v>26.315789473684209</v>
      </c>
      <c r="GH53" s="4">
        <v>36</v>
      </c>
      <c r="GI53" s="4">
        <v>34</v>
      </c>
      <c r="GJ53" s="4">
        <f t="shared" si="106"/>
        <v>5.5555555555555554</v>
      </c>
      <c r="GK53">
        <v>1</v>
      </c>
      <c r="GL53">
        <v>0</v>
      </c>
      <c r="GM53">
        <v>0</v>
      </c>
      <c r="GN53">
        <v>1</v>
      </c>
      <c r="GO53">
        <v>0</v>
      </c>
      <c r="GP53">
        <v>0</v>
      </c>
      <c r="GQ53">
        <v>1</v>
      </c>
      <c r="GR53">
        <v>0</v>
      </c>
      <c r="GS53">
        <v>0</v>
      </c>
      <c r="GT53">
        <v>2</v>
      </c>
      <c r="GU53">
        <v>19</v>
      </c>
      <c r="GV53">
        <v>11</v>
      </c>
      <c r="GW53">
        <f t="shared" si="107"/>
        <v>0.42105263157894735</v>
      </c>
      <c r="GX53">
        <v>1</v>
      </c>
      <c r="GY53">
        <v>0</v>
      </c>
    </row>
    <row r="54" spans="1:207" x14ac:dyDescent="0.35">
      <c r="A54" s="54">
        <v>18</v>
      </c>
      <c r="B54" s="54">
        <v>94044992</v>
      </c>
      <c r="C54" s="2">
        <v>44951</v>
      </c>
      <c r="D54" s="2">
        <v>26597</v>
      </c>
      <c r="E54" s="4">
        <v>50</v>
      </c>
      <c r="F54" s="4" t="s">
        <v>176</v>
      </c>
      <c r="G54" s="4">
        <v>67</v>
      </c>
      <c r="H54" s="4">
        <v>153</v>
      </c>
      <c r="I54" s="4">
        <v>1.65</v>
      </c>
      <c r="J54" s="4">
        <v>1</v>
      </c>
      <c r="K54" s="2">
        <v>44949</v>
      </c>
      <c r="L54" s="2">
        <v>44950</v>
      </c>
      <c r="M54" s="2">
        <v>44952</v>
      </c>
      <c r="N54" s="2">
        <v>44958</v>
      </c>
      <c r="O54" s="4">
        <v>0</v>
      </c>
      <c r="Q54" s="46">
        <f t="shared" si="10"/>
        <v>2</v>
      </c>
      <c r="R54" s="46">
        <f t="shared" si="11"/>
        <v>9</v>
      </c>
      <c r="S54" s="46"/>
      <c r="T54" s="4">
        <v>1</v>
      </c>
      <c r="U54" s="4">
        <v>0</v>
      </c>
      <c r="V54" s="38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9</v>
      </c>
      <c r="AD54" s="4">
        <v>21</v>
      </c>
      <c r="AE54" s="4">
        <v>5</v>
      </c>
      <c r="AF54" s="4">
        <v>5</v>
      </c>
      <c r="AG54" s="4">
        <f t="shared" si="13"/>
        <v>0</v>
      </c>
      <c r="AH54" s="4">
        <v>730</v>
      </c>
      <c r="AI54" s="4">
        <v>17494</v>
      </c>
      <c r="AJ54" s="4">
        <v>15.74</v>
      </c>
      <c r="AK54" s="4">
        <v>18.100000000000001</v>
      </c>
      <c r="AL54" s="4">
        <v>0</v>
      </c>
      <c r="AM54">
        <v>0</v>
      </c>
      <c r="AN54" s="4">
        <v>0</v>
      </c>
      <c r="AO54" s="4">
        <v>38</v>
      </c>
      <c r="AP54" s="4">
        <v>173</v>
      </c>
      <c r="AQ54" s="4">
        <v>0</v>
      </c>
      <c r="AR54" s="4">
        <v>11.1</v>
      </c>
      <c r="AS54" s="4">
        <v>1.43</v>
      </c>
      <c r="AT54" s="4">
        <v>32.299999999999997</v>
      </c>
      <c r="AU54" s="29">
        <v>2.7</v>
      </c>
      <c r="AV54" s="4">
        <v>3.98</v>
      </c>
      <c r="AW54" s="4">
        <v>589</v>
      </c>
      <c r="AX54" s="4">
        <v>284</v>
      </c>
      <c r="AY54" s="4">
        <v>0</v>
      </c>
      <c r="AZ54" s="4">
        <v>0</v>
      </c>
      <c r="BA54" s="4">
        <v>0.6</v>
      </c>
      <c r="BB54" s="4">
        <v>29</v>
      </c>
      <c r="BC54" s="4">
        <v>142</v>
      </c>
      <c r="BD54" s="4">
        <v>4.5</v>
      </c>
      <c r="BE54" s="4">
        <v>2.7</v>
      </c>
      <c r="BF54" s="4">
        <v>2.2999999999999998</v>
      </c>
      <c r="BG54" s="4">
        <v>8.1</v>
      </c>
      <c r="BH54" s="4">
        <v>5.5</v>
      </c>
      <c r="BI54" s="4">
        <v>3.3</v>
      </c>
      <c r="BJ54" s="4">
        <v>85</v>
      </c>
      <c r="BK54" s="4">
        <v>117</v>
      </c>
      <c r="BL54" s="4">
        <v>146</v>
      </c>
      <c r="BM54" s="4">
        <v>0.7</v>
      </c>
      <c r="BN54" s="4">
        <v>142</v>
      </c>
      <c r="BO54" s="4">
        <v>246</v>
      </c>
      <c r="BP54" s="4">
        <v>0</v>
      </c>
      <c r="BQ54" s="4">
        <v>0</v>
      </c>
      <c r="BR54" s="4">
        <v>409</v>
      </c>
      <c r="BS54">
        <v>107</v>
      </c>
      <c r="BT54">
        <v>50</v>
      </c>
      <c r="BU54">
        <v>65</v>
      </c>
      <c r="BV54">
        <v>89</v>
      </c>
      <c r="BW54">
        <v>8</v>
      </c>
      <c r="BZ54">
        <v>1.1000000000000001</v>
      </c>
      <c r="CA54">
        <v>75</v>
      </c>
      <c r="CB54">
        <v>2.5</v>
      </c>
      <c r="CC54" s="4">
        <v>5.5</v>
      </c>
      <c r="CD54" s="4">
        <v>39</v>
      </c>
      <c r="CE54" s="4">
        <v>62</v>
      </c>
      <c r="CF54" s="4">
        <v>9</v>
      </c>
      <c r="CG54" s="4">
        <v>8</v>
      </c>
      <c r="CH54" s="4">
        <v>1945</v>
      </c>
      <c r="CI54" s="4">
        <f t="shared" si="28"/>
        <v>829.09090909090901</v>
      </c>
      <c r="CJ54" s="4">
        <v>7.37</v>
      </c>
      <c r="CK54" s="4">
        <v>38</v>
      </c>
      <c r="CL54" s="4">
        <v>86</v>
      </c>
      <c r="CM54" s="4">
        <v>21</v>
      </c>
      <c r="CN54" s="4">
        <v>0.1</v>
      </c>
      <c r="CO54" s="4">
        <v>0</v>
      </c>
      <c r="CP54" s="4">
        <v>0</v>
      </c>
      <c r="CQ54" s="4">
        <v>13</v>
      </c>
      <c r="CR54" s="4">
        <v>536</v>
      </c>
      <c r="CS54" s="4">
        <v>1</v>
      </c>
      <c r="CT54" s="4">
        <v>3</v>
      </c>
      <c r="CU54" s="4"/>
      <c r="CV54" s="4">
        <v>1</v>
      </c>
      <c r="CW54" s="4">
        <v>0</v>
      </c>
      <c r="CX54" s="4">
        <v>0</v>
      </c>
      <c r="CY54" s="4">
        <v>0</v>
      </c>
      <c r="CZ54" s="4">
        <v>1</v>
      </c>
      <c r="DA54" s="4">
        <v>1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8</v>
      </c>
      <c r="DM54" s="4">
        <v>8</v>
      </c>
      <c r="DN54" s="4">
        <v>61</v>
      </c>
      <c r="DO54" s="4">
        <v>42</v>
      </c>
      <c r="DP54" s="4">
        <v>32</v>
      </c>
      <c r="DQ54" s="4">
        <v>59</v>
      </c>
      <c r="DR54" s="11">
        <v>60</v>
      </c>
      <c r="DS54" s="4">
        <v>25</v>
      </c>
      <c r="DT54" s="4">
        <v>61</v>
      </c>
      <c r="DU54" s="4">
        <f t="shared" si="101"/>
        <v>36</v>
      </c>
      <c r="DV54" s="11">
        <v>19.899999999999999</v>
      </c>
      <c r="DW54" s="4">
        <v>1644</v>
      </c>
      <c r="DX54" s="4">
        <v>85</v>
      </c>
      <c r="DY54" s="4">
        <v>86</v>
      </c>
      <c r="DZ54" s="4">
        <v>3.11</v>
      </c>
      <c r="EA54" s="17">
        <f t="shared" si="99"/>
        <v>1.8848484848484848</v>
      </c>
      <c r="EB54" s="4">
        <v>25.6</v>
      </c>
      <c r="EC54" s="4">
        <v>257</v>
      </c>
      <c r="ED54" s="4">
        <v>64</v>
      </c>
      <c r="EE54" s="4">
        <v>5.28</v>
      </c>
      <c r="EF54" s="4">
        <f t="shared" si="100"/>
        <v>3.2</v>
      </c>
      <c r="EG54" s="45">
        <f t="shared" si="14"/>
        <v>2.34375</v>
      </c>
      <c r="EH54" s="45">
        <f t="shared" si="15"/>
        <v>0.77734374999999989</v>
      </c>
      <c r="EI54" s="4">
        <v>12</v>
      </c>
      <c r="EJ54" s="4">
        <v>69</v>
      </c>
      <c r="EK54" s="4">
        <v>106</v>
      </c>
      <c r="EL54" s="11">
        <f t="shared" si="102"/>
        <v>0.65094339622641506</v>
      </c>
      <c r="EM54" s="4">
        <v>163</v>
      </c>
      <c r="EN54" s="11">
        <v>9</v>
      </c>
      <c r="EO54" s="4">
        <v>6</v>
      </c>
      <c r="EP54" s="11">
        <f t="shared" si="103"/>
        <v>9.1999999999999993</v>
      </c>
      <c r="EQ54" s="4">
        <v>46</v>
      </c>
      <c r="ER54" s="4">
        <f t="shared" si="16"/>
        <v>27.878787878787879</v>
      </c>
      <c r="ES54" s="4">
        <v>21</v>
      </c>
      <c r="ET54" s="4">
        <v>40</v>
      </c>
      <c r="EU54" s="11">
        <v>21</v>
      </c>
      <c r="EV54" s="4">
        <v>6</v>
      </c>
      <c r="EW54" s="9">
        <v>15</v>
      </c>
      <c r="EX54" s="4">
        <v>120</v>
      </c>
      <c r="EY54" s="4">
        <v>182</v>
      </c>
      <c r="EZ54" s="4">
        <v>48</v>
      </c>
      <c r="FA54" s="4">
        <v>69</v>
      </c>
      <c r="FB54" s="4">
        <v>72</v>
      </c>
      <c r="FC54" s="4">
        <f t="shared" si="1"/>
        <v>257</v>
      </c>
      <c r="FD54" s="9">
        <f t="shared" si="17"/>
        <v>1.2179938603587226</v>
      </c>
      <c r="FE54" s="9">
        <f t="shared" si="2"/>
        <v>0.28015564202334631</v>
      </c>
      <c r="FF54" s="9">
        <f t="shared" si="18"/>
        <v>0.39390973231790649</v>
      </c>
      <c r="FG54" s="9">
        <f t="shared" si="3"/>
        <v>1.5046875</v>
      </c>
      <c r="FH54" s="9">
        <f t="shared" si="4"/>
        <v>0.28512052148951622</v>
      </c>
      <c r="FI54" s="9">
        <f t="shared" si="5"/>
        <v>1.2353818430224603</v>
      </c>
      <c r="FJ54" s="11">
        <v>21.8</v>
      </c>
      <c r="FK54" s="11">
        <v>24</v>
      </c>
      <c r="FL54" s="4">
        <v>20</v>
      </c>
      <c r="FM54" s="4">
        <v>4</v>
      </c>
      <c r="FN54" s="4">
        <v>46</v>
      </c>
      <c r="FO54" s="4">
        <f t="shared" si="97"/>
        <v>27.878787878787879</v>
      </c>
      <c r="FP54" s="11">
        <v>62</v>
      </c>
      <c r="FQ54" s="11">
        <v>22</v>
      </c>
      <c r="FR54" s="4">
        <v>18</v>
      </c>
      <c r="FS54" s="4">
        <v>85</v>
      </c>
      <c r="FT54" s="4">
        <v>70</v>
      </c>
      <c r="FU54" s="11">
        <f t="shared" si="19"/>
        <v>1.2142857142857142</v>
      </c>
      <c r="FV54" s="4">
        <v>10</v>
      </c>
      <c r="FW54" s="11">
        <f t="shared" si="104"/>
        <v>8.5</v>
      </c>
      <c r="FX54" s="4">
        <v>45</v>
      </c>
      <c r="FY54" s="4">
        <v>36.5</v>
      </c>
      <c r="FZ54">
        <v>19.399999999999999</v>
      </c>
      <c r="GA54" s="11">
        <f t="shared" si="98"/>
        <v>44.5</v>
      </c>
      <c r="GB54" s="4">
        <f t="shared" si="20"/>
        <v>2.0227272727272729</v>
      </c>
      <c r="GC54" s="4">
        <f t="shared" si="21"/>
        <v>3.195876288659794</v>
      </c>
      <c r="GD54" s="4">
        <f t="shared" si="22"/>
        <v>1.1237113402061858</v>
      </c>
      <c r="GE54" s="4">
        <v>12</v>
      </c>
      <c r="GF54" s="4">
        <v>7</v>
      </c>
      <c r="GG54" s="4">
        <f t="shared" si="105"/>
        <v>41.666666666666671</v>
      </c>
      <c r="GH54" s="4">
        <v>16</v>
      </c>
      <c r="GI54" s="4">
        <v>14</v>
      </c>
      <c r="GJ54" s="4">
        <f t="shared" si="106"/>
        <v>12.5</v>
      </c>
      <c r="GK54">
        <v>1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1</v>
      </c>
      <c r="GU54">
        <v>16</v>
      </c>
      <c r="GV54">
        <v>12</v>
      </c>
      <c r="GW54">
        <f t="shared" si="107"/>
        <v>0.25</v>
      </c>
      <c r="GX54">
        <v>1</v>
      </c>
      <c r="GY54">
        <v>0</v>
      </c>
    </row>
    <row r="55" spans="1:207" x14ac:dyDescent="0.35">
      <c r="A55" s="54">
        <v>18</v>
      </c>
      <c r="B55" s="54">
        <v>94044992</v>
      </c>
      <c r="C55" s="2">
        <v>44957</v>
      </c>
      <c r="D55" s="2">
        <v>26597</v>
      </c>
      <c r="E55" s="4">
        <v>50</v>
      </c>
      <c r="F55" s="4" t="s">
        <v>176</v>
      </c>
      <c r="G55" s="4">
        <v>67</v>
      </c>
      <c r="H55" s="4">
        <v>153</v>
      </c>
      <c r="I55" s="4">
        <v>1.65</v>
      </c>
      <c r="J55" s="4">
        <v>7</v>
      </c>
      <c r="K55" s="2">
        <v>44949</v>
      </c>
      <c r="L55" s="2">
        <v>44950</v>
      </c>
      <c r="M55" s="2">
        <v>44952</v>
      </c>
      <c r="N55" s="2">
        <v>44958</v>
      </c>
      <c r="O55" s="4">
        <v>0</v>
      </c>
      <c r="Q55" s="46">
        <f t="shared" si="10"/>
        <v>2</v>
      </c>
      <c r="R55" s="46">
        <f t="shared" si="11"/>
        <v>9</v>
      </c>
      <c r="S55" s="46"/>
      <c r="T55" s="4">
        <v>1</v>
      </c>
      <c r="U55" s="4">
        <v>0</v>
      </c>
      <c r="V55" s="38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9</v>
      </c>
      <c r="AD55" s="4">
        <v>21</v>
      </c>
      <c r="AE55" s="4">
        <v>5</v>
      </c>
      <c r="AF55" s="4">
        <v>5</v>
      </c>
      <c r="AG55" s="4">
        <f t="shared" ref="AG55:AG57" si="109">AF55-AE55</f>
        <v>0</v>
      </c>
      <c r="AH55" s="4">
        <v>4679</v>
      </c>
      <c r="AI55" s="4">
        <v>19718</v>
      </c>
      <c r="AJ55" s="4">
        <v>0.46</v>
      </c>
      <c r="AK55" s="4">
        <v>0.24</v>
      </c>
      <c r="AL55" s="4">
        <v>0</v>
      </c>
      <c r="AM55">
        <v>0</v>
      </c>
      <c r="AN55" s="4">
        <v>0</v>
      </c>
      <c r="AO55" s="4">
        <v>54</v>
      </c>
      <c r="AP55" s="4">
        <v>79</v>
      </c>
      <c r="AQ55" s="4">
        <v>0</v>
      </c>
      <c r="AR55" s="4">
        <v>12.8</v>
      </c>
      <c r="AS55" s="4">
        <v>0.95</v>
      </c>
      <c r="AT55" s="4">
        <v>34.799999999999997</v>
      </c>
      <c r="AU55" s="29">
        <v>2.12</v>
      </c>
      <c r="AX55" s="4">
        <v>390</v>
      </c>
      <c r="AY55" s="4">
        <v>0</v>
      </c>
      <c r="AZ55" s="4">
        <v>0</v>
      </c>
      <c r="BA55" s="4">
        <v>0.5</v>
      </c>
      <c r="BB55" s="4">
        <v>26</v>
      </c>
      <c r="BC55" s="4">
        <v>142</v>
      </c>
      <c r="BD55" s="4">
        <v>3.9</v>
      </c>
      <c r="BE55" s="4">
        <v>2.2999999999999998</v>
      </c>
      <c r="BF55" s="4">
        <v>2.7</v>
      </c>
      <c r="BG55" s="4">
        <v>9</v>
      </c>
      <c r="BH55" s="4">
        <v>6.8</v>
      </c>
      <c r="BI55" s="4">
        <v>4.0999999999999996</v>
      </c>
      <c r="BK55" s="4">
        <v>29</v>
      </c>
      <c r="BL55" s="4">
        <v>49</v>
      </c>
      <c r="BM55" s="4">
        <v>0.2</v>
      </c>
      <c r="BN55" s="4">
        <v>135</v>
      </c>
      <c r="BO55" s="4">
        <v>305</v>
      </c>
      <c r="BP55" s="4">
        <v>0</v>
      </c>
      <c r="BQ55" s="4">
        <v>0</v>
      </c>
      <c r="BS55">
        <v>113</v>
      </c>
      <c r="BT55">
        <v>63</v>
      </c>
      <c r="BU55">
        <v>84</v>
      </c>
      <c r="BV55">
        <v>78</v>
      </c>
      <c r="CN55" s="4">
        <v>0</v>
      </c>
      <c r="CO55" s="4">
        <v>0</v>
      </c>
      <c r="CP55" s="4">
        <v>0</v>
      </c>
      <c r="CQ55" s="4">
        <v>13</v>
      </c>
      <c r="CR55" s="4">
        <v>20</v>
      </c>
      <c r="CS55" s="4">
        <v>1</v>
      </c>
      <c r="CT55" s="4">
        <v>3</v>
      </c>
      <c r="CU55" s="4"/>
      <c r="CV55" s="4">
        <v>1</v>
      </c>
      <c r="CW55" s="4">
        <v>1</v>
      </c>
      <c r="CX55" s="4">
        <v>0</v>
      </c>
      <c r="CY55" s="4">
        <v>1</v>
      </c>
      <c r="CZ55" s="4">
        <v>0</v>
      </c>
      <c r="DA55" s="4">
        <v>0</v>
      </c>
      <c r="DB55" s="4">
        <v>1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10</v>
      </c>
      <c r="DM55" s="4">
        <v>8</v>
      </c>
      <c r="DN55" s="4">
        <v>41</v>
      </c>
      <c r="DO55" s="4">
        <v>25</v>
      </c>
      <c r="DP55" s="4">
        <v>40</v>
      </c>
      <c r="DQ55" s="4">
        <v>71</v>
      </c>
      <c r="DR55" s="11">
        <v>54</v>
      </c>
      <c r="DS55" s="4">
        <v>35</v>
      </c>
      <c r="DT55" s="4">
        <v>76</v>
      </c>
      <c r="DU55" s="4">
        <f t="shared" si="101"/>
        <v>41</v>
      </c>
      <c r="DV55" s="11">
        <v>11.1</v>
      </c>
      <c r="DW55" s="4">
        <v>873</v>
      </c>
      <c r="DX55" s="4">
        <v>70</v>
      </c>
      <c r="DY55" s="4">
        <v>73</v>
      </c>
      <c r="DZ55" s="4">
        <v>2.9</v>
      </c>
      <c r="EA55" s="17">
        <f t="shared" si="99"/>
        <v>1.7575757575757576</v>
      </c>
      <c r="EB55" s="4">
        <v>32.4</v>
      </c>
      <c r="EC55" s="4">
        <v>279</v>
      </c>
      <c r="ED55" s="4">
        <v>75</v>
      </c>
      <c r="EE55" s="4">
        <v>5.5</v>
      </c>
      <c r="EF55" s="4">
        <f t="shared" si="100"/>
        <v>3.3333333333333335</v>
      </c>
      <c r="EG55" s="45">
        <f t="shared" si="14"/>
        <v>1.6666666666666667</v>
      </c>
      <c r="EH55" s="45">
        <f t="shared" si="15"/>
        <v>0.34259259259259262</v>
      </c>
      <c r="EI55" s="4">
        <v>8</v>
      </c>
      <c r="EJ55" s="4">
        <v>49</v>
      </c>
      <c r="EK55" s="4">
        <v>105</v>
      </c>
      <c r="EL55" s="11">
        <f t="shared" si="102"/>
        <v>0.46666666666666667</v>
      </c>
      <c r="EM55" s="4">
        <v>256</v>
      </c>
      <c r="EN55" s="11">
        <v>9</v>
      </c>
      <c r="EO55" s="4">
        <v>6</v>
      </c>
      <c r="EP55" s="11">
        <f t="shared" si="103"/>
        <v>6.5333333333333332</v>
      </c>
      <c r="EQ55" s="4">
        <v>25</v>
      </c>
      <c r="ER55" s="4">
        <f t="shared" si="16"/>
        <v>15.151515151515152</v>
      </c>
      <c r="ES55" s="4">
        <v>8</v>
      </c>
      <c r="ET55" s="4">
        <v>15</v>
      </c>
      <c r="EU55" s="11">
        <v>29</v>
      </c>
      <c r="EV55" s="4">
        <v>15</v>
      </c>
      <c r="EW55" s="9">
        <v>14</v>
      </c>
      <c r="EX55" s="4">
        <v>162</v>
      </c>
      <c r="EY55" s="4">
        <v>165</v>
      </c>
      <c r="EZ55" s="4">
        <v>65</v>
      </c>
      <c r="FA55" s="4">
        <v>75</v>
      </c>
      <c r="FB55" s="4">
        <v>103</v>
      </c>
      <c r="FC55" s="4">
        <f t="shared" si="1"/>
        <v>279</v>
      </c>
      <c r="FD55" s="9">
        <f t="shared" si="17"/>
        <v>1.4762158725359698</v>
      </c>
      <c r="FE55" s="9">
        <f t="shared" si="2"/>
        <v>0.36917562724014336</v>
      </c>
      <c r="FF55" s="9">
        <f t="shared" si="18"/>
        <v>0.48049384248037202</v>
      </c>
      <c r="FG55" s="9">
        <f t="shared" si="3"/>
        <v>1.3560000000000001</v>
      </c>
      <c r="FH55" s="9">
        <f t="shared" si="4"/>
        <v>0.36930140852340926</v>
      </c>
      <c r="FI55" s="9">
        <f t="shared" si="5"/>
        <v>0.91856484219380963</v>
      </c>
      <c r="FJ55" s="11">
        <v>17.8</v>
      </c>
      <c r="FK55" s="11">
        <v>31</v>
      </c>
      <c r="FL55" s="4">
        <v>10</v>
      </c>
      <c r="FM55" s="4">
        <v>21</v>
      </c>
      <c r="FN55" s="4">
        <v>28</v>
      </c>
      <c r="FO55" s="4">
        <f t="shared" si="97"/>
        <v>16.969696969696969</v>
      </c>
      <c r="FP55" s="11">
        <v>45</v>
      </c>
      <c r="FQ55" s="11">
        <v>21</v>
      </c>
      <c r="FR55" s="4">
        <v>16</v>
      </c>
      <c r="FS55" s="4">
        <v>62</v>
      </c>
      <c r="FT55" s="4">
        <v>61</v>
      </c>
      <c r="FU55" s="11">
        <f t="shared" si="19"/>
        <v>1.0163934426229508</v>
      </c>
      <c r="FV55" s="4">
        <v>11</v>
      </c>
      <c r="FW55" s="11">
        <f t="shared" si="104"/>
        <v>5.6363636363636367</v>
      </c>
      <c r="FX55" s="4">
        <v>82</v>
      </c>
      <c r="FY55" s="4">
        <v>26</v>
      </c>
      <c r="FZ55">
        <v>17.7</v>
      </c>
      <c r="GA55" s="11">
        <f t="shared" si="98"/>
        <v>26</v>
      </c>
      <c r="GB55" s="4">
        <f t="shared" si="20"/>
        <v>1.2380952380952381</v>
      </c>
      <c r="GC55" s="4">
        <f t="shared" si="21"/>
        <v>2.5423728813559321</v>
      </c>
      <c r="GD55" s="4">
        <f t="shared" si="22"/>
        <v>1.0056497175141244</v>
      </c>
      <c r="GE55" s="4">
        <v>15</v>
      </c>
      <c r="GF55" s="4">
        <v>11</v>
      </c>
      <c r="GG55" s="4">
        <f t="shared" si="105"/>
        <v>26.666666666666668</v>
      </c>
      <c r="GH55" s="4">
        <v>18</v>
      </c>
      <c r="GI55" s="4">
        <v>15</v>
      </c>
      <c r="GJ55" s="4">
        <f t="shared" si="106"/>
        <v>16.666666666666664</v>
      </c>
      <c r="GK55">
        <v>1</v>
      </c>
      <c r="GL55">
        <v>0</v>
      </c>
      <c r="GM55">
        <v>0</v>
      </c>
      <c r="GN55">
        <v>1</v>
      </c>
      <c r="GO55">
        <v>0</v>
      </c>
      <c r="GP55">
        <v>0</v>
      </c>
      <c r="GQ55">
        <v>1</v>
      </c>
      <c r="GR55">
        <v>0</v>
      </c>
      <c r="GS55">
        <v>0</v>
      </c>
      <c r="GT55">
        <v>1</v>
      </c>
      <c r="GU55">
        <v>17</v>
      </c>
      <c r="GV55">
        <v>13</v>
      </c>
      <c r="GW55">
        <f t="shared" si="107"/>
        <v>0.23529411764705882</v>
      </c>
      <c r="GX55">
        <v>1</v>
      </c>
      <c r="GY55">
        <v>0</v>
      </c>
    </row>
    <row r="56" spans="1:207" x14ac:dyDescent="0.35">
      <c r="A56" s="54">
        <v>18</v>
      </c>
      <c r="B56" s="54">
        <v>94044992</v>
      </c>
      <c r="C56" s="2">
        <v>44979</v>
      </c>
      <c r="D56" s="2">
        <v>26597</v>
      </c>
      <c r="E56" s="4">
        <v>50</v>
      </c>
      <c r="F56" s="4" t="s">
        <v>176</v>
      </c>
      <c r="G56" s="4">
        <v>67</v>
      </c>
      <c r="H56" s="4">
        <v>153</v>
      </c>
      <c r="I56" s="4">
        <v>1.65</v>
      </c>
      <c r="J56" s="4">
        <v>29</v>
      </c>
      <c r="K56" s="2">
        <v>44949</v>
      </c>
      <c r="L56" s="2">
        <v>44950</v>
      </c>
      <c r="M56" s="2">
        <v>44952</v>
      </c>
      <c r="N56" s="2">
        <v>44958</v>
      </c>
      <c r="O56" s="4">
        <v>0</v>
      </c>
      <c r="Q56" s="46">
        <f t="shared" si="10"/>
        <v>2</v>
      </c>
      <c r="R56" s="46">
        <f t="shared" si="11"/>
        <v>9</v>
      </c>
      <c r="S56" s="46"/>
      <c r="T56" s="4">
        <v>1</v>
      </c>
      <c r="U56" s="4">
        <v>0</v>
      </c>
      <c r="V56" s="38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9</v>
      </c>
      <c r="AD56" s="4">
        <v>21</v>
      </c>
      <c r="AE56" s="4">
        <v>5</v>
      </c>
      <c r="AF56" s="4">
        <v>5</v>
      </c>
      <c r="AG56" s="4">
        <f t="shared" si="109"/>
        <v>0</v>
      </c>
      <c r="AH56" s="4">
        <v>3148</v>
      </c>
      <c r="AI56" s="4">
        <v>11796</v>
      </c>
      <c r="AJ56" s="4">
        <v>0.44</v>
      </c>
      <c r="AK56" s="4">
        <v>0.04</v>
      </c>
      <c r="AL56" s="4">
        <v>0</v>
      </c>
      <c r="AM56">
        <v>0</v>
      </c>
      <c r="AN56" s="4">
        <v>0</v>
      </c>
      <c r="AO56" s="4">
        <v>47</v>
      </c>
      <c r="AP56" s="4">
        <v>20</v>
      </c>
      <c r="AQ56" s="4">
        <v>0</v>
      </c>
      <c r="AR56" s="4">
        <v>12.2</v>
      </c>
      <c r="AS56" s="4">
        <v>1.05</v>
      </c>
      <c r="AT56" s="4">
        <v>32.700000000000003</v>
      </c>
      <c r="AU56" s="29">
        <v>2.38</v>
      </c>
      <c r="AV56" s="4">
        <v>0.15</v>
      </c>
      <c r="AW56" s="4">
        <v>449</v>
      </c>
      <c r="AX56" s="4">
        <v>348</v>
      </c>
      <c r="AY56" s="4">
        <v>0</v>
      </c>
      <c r="AZ56" s="4">
        <v>0</v>
      </c>
      <c r="BA56" s="4">
        <v>0.8</v>
      </c>
      <c r="BB56" s="4">
        <v>35</v>
      </c>
      <c r="BC56" s="4">
        <v>138</v>
      </c>
      <c r="BD56" s="4">
        <v>3.8</v>
      </c>
      <c r="BE56" s="4">
        <v>2</v>
      </c>
      <c r="BF56" s="4">
        <v>3.2</v>
      </c>
      <c r="BG56" s="4">
        <v>9.3000000000000007</v>
      </c>
      <c r="BH56" s="4">
        <v>7.1</v>
      </c>
      <c r="BI56" s="4">
        <v>4.5</v>
      </c>
      <c r="BJ56" s="4">
        <v>50</v>
      </c>
      <c r="BK56" s="4">
        <v>13</v>
      </c>
      <c r="BL56" s="4">
        <v>12</v>
      </c>
      <c r="BM56" s="4">
        <v>0.14000000000000001</v>
      </c>
      <c r="BN56" s="4">
        <v>114</v>
      </c>
      <c r="BO56" s="4">
        <v>193</v>
      </c>
      <c r="BP56" s="4">
        <v>0</v>
      </c>
      <c r="BQ56" s="4">
        <v>0</v>
      </c>
      <c r="BS56">
        <v>121</v>
      </c>
      <c r="BT56">
        <v>68</v>
      </c>
      <c r="BU56">
        <v>92</v>
      </c>
      <c r="BV56">
        <v>74</v>
      </c>
      <c r="CN56" s="4">
        <v>0</v>
      </c>
      <c r="CO56" s="4">
        <v>0</v>
      </c>
      <c r="CP56" s="4">
        <v>0</v>
      </c>
      <c r="CQ56" s="4">
        <v>13</v>
      </c>
      <c r="CR56" s="4">
        <v>20</v>
      </c>
      <c r="CS56" s="4">
        <v>1</v>
      </c>
      <c r="CT56" s="4">
        <v>3</v>
      </c>
      <c r="CU56" s="4"/>
      <c r="CV56" s="4">
        <v>1</v>
      </c>
      <c r="CW56" s="4">
        <v>0</v>
      </c>
      <c r="CX56" s="4">
        <v>0</v>
      </c>
      <c r="CY56" s="4">
        <v>0</v>
      </c>
      <c r="CZ56" s="4">
        <v>1</v>
      </c>
      <c r="DA56" s="4">
        <v>0</v>
      </c>
      <c r="DB56" s="4">
        <v>1</v>
      </c>
      <c r="DC56" s="4">
        <v>0</v>
      </c>
      <c r="DD56" s="4">
        <v>1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8</v>
      </c>
      <c r="DM56" s="4">
        <v>9</v>
      </c>
      <c r="DN56" s="4">
        <v>53</v>
      </c>
      <c r="DO56" s="4">
        <v>29</v>
      </c>
      <c r="DP56" s="4">
        <v>44</v>
      </c>
      <c r="DQ56" s="4">
        <v>75</v>
      </c>
      <c r="DR56" s="11">
        <v>55</v>
      </c>
      <c r="DS56" s="4">
        <v>33</v>
      </c>
      <c r="DT56" s="4">
        <v>72</v>
      </c>
      <c r="DU56" s="4">
        <f t="shared" si="101"/>
        <v>39</v>
      </c>
      <c r="DV56" s="11">
        <v>16.8</v>
      </c>
      <c r="DW56" s="4">
        <v>1270</v>
      </c>
      <c r="DX56" s="4">
        <v>79</v>
      </c>
      <c r="DY56" s="4">
        <v>61</v>
      </c>
      <c r="DZ56" s="4">
        <v>2.4</v>
      </c>
      <c r="EA56" s="17">
        <f t="shared" si="99"/>
        <v>1.4545454545454546</v>
      </c>
      <c r="EB56" s="4">
        <v>19.8</v>
      </c>
      <c r="EC56" s="4">
        <v>317</v>
      </c>
      <c r="ED56" s="4">
        <v>50</v>
      </c>
      <c r="EE56" s="4">
        <v>3.14</v>
      </c>
      <c r="EF56" s="4">
        <f t="shared" si="100"/>
        <v>1.9030303030303033</v>
      </c>
      <c r="EG56" s="45">
        <f t="shared" si="14"/>
        <v>2.7777777777777777</v>
      </c>
      <c r="EH56" s="45">
        <f t="shared" si="15"/>
        <v>0.84848484848484851</v>
      </c>
      <c r="EI56" s="4">
        <v>8</v>
      </c>
      <c r="EJ56" s="4">
        <v>49</v>
      </c>
      <c r="EK56" s="4">
        <v>81</v>
      </c>
      <c r="EL56" s="11">
        <f t="shared" si="102"/>
        <v>0.60493827160493829</v>
      </c>
      <c r="EM56" s="4">
        <v>166</v>
      </c>
      <c r="EN56" s="11">
        <v>6</v>
      </c>
      <c r="EO56" s="4">
        <v>5</v>
      </c>
      <c r="EP56" s="11">
        <f t="shared" si="103"/>
        <v>8.9090909090909083</v>
      </c>
      <c r="EQ56" s="4">
        <v>33</v>
      </c>
      <c r="ER56" s="4">
        <f t="shared" si="16"/>
        <v>20</v>
      </c>
      <c r="ES56" s="4">
        <v>21</v>
      </c>
      <c r="ET56" s="4">
        <v>28</v>
      </c>
      <c r="EU56" s="11">
        <v>15</v>
      </c>
      <c r="EV56" s="4">
        <v>6</v>
      </c>
      <c r="EW56" s="9">
        <v>9</v>
      </c>
      <c r="EX56" s="4">
        <v>110</v>
      </c>
      <c r="EY56" s="4">
        <v>124</v>
      </c>
      <c r="EZ56" s="4">
        <v>93</v>
      </c>
      <c r="FA56" s="4">
        <v>103</v>
      </c>
      <c r="FB56" s="4">
        <v>93</v>
      </c>
      <c r="FC56" s="4">
        <f t="shared" si="1"/>
        <v>317</v>
      </c>
      <c r="FD56" s="9">
        <f t="shared" si="17"/>
        <v>1.1382383112384935</v>
      </c>
      <c r="FE56" s="9">
        <f t="shared" si="2"/>
        <v>0.29337539432176657</v>
      </c>
      <c r="FF56" s="9">
        <f t="shared" si="18"/>
        <v>0.4091898000545931</v>
      </c>
      <c r="FG56" s="9">
        <f t="shared" si="3"/>
        <v>2.1779999999999999</v>
      </c>
      <c r="FH56" s="9">
        <f t="shared" si="4"/>
        <v>0.33239778835042949</v>
      </c>
      <c r="FI56" s="9">
        <f t="shared" si="5"/>
        <v>1.9134833000219111</v>
      </c>
      <c r="FJ56" s="11">
        <v>17.3</v>
      </c>
      <c r="FK56" s="11">
        <v>31</v>
      </c>
      <c r="FL56" s="4">
        <v>23</v>
      </c>
      <c r="FM56" s="4">
        <v>8</v>
      </c>
      <c r="FN56" s="4">
        <v>31</v>
      </c>
      <c r="FO56" s="4">
        <f t="shared" si="97"/>
        <v>18.787878787878789</v>
      </c>
      <c r="FP56" s="11">
        <v>34</v>
      </c>
      <c r="FQ56" s="11">
        <v>18</v>
      </c>
      <c r="FR56" s="4">
        <v>12</v>
      </c>
      <c r="FS56" s="4">
        <v>48</v>
      </c>
      <c r="FT56" s="4">
        <v>54</v>
      </c>
      <c r="FU56" s="11">
        <f t="shared" si="19"/>
        <v>0.88888888888888884</v>
      </c>
      <c r="FV56" s="4">
        <v>10</v>
      </c>
      <c r="FW56" s="11">
        <f t="shared" si="104"/>
        <v>4.8</v>
      </c>
      <c r="FX56" s="4">
        <v>65</v>
      </c>
      <c r="FY56" s="4">
        <v>20.3</v>
      </c>
      <c r="FZ56">
        <v>18.100000000000001</v>
      </c>
      <c r="GA56" s="11">
        <f t="shared" si="98"/>
        <v>20.3</v>
      </c>
      <c r="GB56" s="4">
        <f t="shared" si="20"/>
        <v>1.1277777777777778</v>
      </c>
      <c r="GC56" s="4">
        <f t="shared" si="21"/>
        <v>1.878453038674033</v>
      </c>
      <c r="GD56" s="4">
        <f t="shared" si="22"/>
        <v>0.95580110497237569</v>
      </c>
      <c r="GE56" s="4">
        <v>12</v>
      </c>
      <c r="GF56" s="4">
        <v>11</v>
      </c>
      <c r="GG56" s="4">
        <f t="shared" si="105"/>
        <v>8.3333333333333321</v>
      </c>
      <c r="GH56" s="4">
        <v>17</v>
      </c>
      <c r="GI56" s="4">
        <v>15</v>
      </c>
      <c r="GJ56" s="4">
        <f t="shared" si="106"/>
        <v>11.76470588235294</v>
      </c>
      <c r="GK56">
        <v>1</v>
      </c>
      <c r="GL56">
        <v>0</v>
      </c>
      <c r="GM56">
        <v>0</v>
      </c>
      <c r="GN56">
        <v>1</v>
      </c>
      <c r="GO56" s="40" t="s">
        <v>180</v>
      </c>
      <c r="GP56" s="40" t="s">
        <v>180</v>
      </c>
      <c r="GQ56">
        <v>1</v>
      </c>
      <c r="GR56">
        <v>0</v>
      </c>
      <c r="GS56">
        <v>0</v>
      </c>
      <c r="GT56">
        <v>1</v>
      </c>
      <c r="GU56">
        <v>16</v>
      </c>
      <c r="GV56">
        <v>12</v>
      </c>
      <c r="GW56">
        <f t="shared" si="107"/>
        <v>0.25</v>
      </c>
      <c r="GX56">
        <v>1</v>
      </c>
      <c r="GY56">
        <v>0</v>
      </c>
    </row>
    <row r="57" spans="1:207" x14ac:dyDescent="0.35">
      <c r="A57" s="54">
        <v>18</v>
      </c>
      <c r="B57" s="54">
        <v>94044992</v>
      </c>
      <c r="C57" s="2">
        <v>45060</v>
      </c>
      <c r="D57" s="2">
        <v>26597</v>
      </c>
      <c r="E57" s="4">
        <v>50</v>
      </c>
      <c r="F57" s="4" t="s">
        <v>176</v>
      </c>
      <c r="G57" s="4">
        <v>67</v>
      </c>
      <c r="H57" s="4">
        <v>153</v>
      </c>
      <c r="I57" s="4">
        <v>1.65</v>
      </c>
      <c r="J57" s="4">
        <v>180</v>
      </c>
      <c r="K57" s="2">
        <v>44949</v>
      </c>
      <c r="L57" s="2">
        <v>44950</v>
      </c>
      <c r="M57" s="2">
        <v>44952</v>
      </c>
      <c r="N57" s="2">
        <v>44958</v>
      </c>
      <c r="O57" s="4">
        <v>0</v>
      </c>
      <c r="Q57" s="46">
        <f t="shared" si="10"/>
        <v>2</v>
      </c>
      <c r="R57" s="46">
        <f t="shared" si="11"/>
        <v>9</v>
      </c>
      <c r="S57" s="46"/>
      <c r="T57" s="4">
        <v>1</v>
      </c>
      <c r="U57" s="4">
        <v>0</v>
      </c>
      <c r="V57" s="38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9</v>
      </c>
      <c r="AD57" s="4">
        <v>21</v>
      </c>
      <c r="AE57" s="4">
        <v>5</v>
      </c>
      <c r="AF57" s="4">
        <v>5</v>
      </c>
      <c r="AG57" s="4">
        <f t="shared" si="109"/>
        <v>0</v>
      </c>
      <c r="AH57" s="4">
        <v>2430</v>
      </c>
      <c r="AI57" s="4">
        <v>10100</v>
      </c>
      <c r="AJ57" s="4">
        <v>0.41</v>
      </c>
      <c r="AK57" s="4">
        <v>0.03</v>
      </c>
      <c r="AL57" s="4">
        <v>0</v>
      </c>
      <c r="AM57">
        <v>0</v>
      </c>
      <c r="AN57" s="4">
        <v>0</v>
      </c>
      <c r="AQ57" s="4">
        <v>0</v>
      </c>
      <c r="AR57" s="4">
        <v>12.6</v>
      </c>
      <c r="AS57" s="4">
        <v>1.03</v>
      </c>
      <c r="AT57" s="4">
        <v>33</v>
      </c>
      <c r="AX57" s="4">
        <v>389</v>
      </c>
      <c r="AY57" s="4">
        <v>0</v>
      </c>
      <c r="AZ57" s="4">
        <v>0</v>
      </c>
      <c r="BA57" s="4">
        <v>0.6</v>
      </c>
      <c r="BB57" s="4">
        <v>16</v>
      </c>
      <c r="BC57" s="4">
        <v>140</v>
      </c>
      <c r="BD57" s="4">
        <v>4.7</v>
      </c>
      <c r="BF57" s="4">
        <v>4.0999999999999996</v>
      </c>
      <c r="BJ57" s="4">
        <v>37</v>
      </c>
      <c r="BO57" s="4">
        <v>163</v>
      </c>
      <c r="BP57" s="4">
        <v>0</v>
      </c>
      <c r="BQ57" s="4">
        <v>0</v>
      </c>
      <c r="BS57">
        <v>125</v>
      </c>
      <c r="BT57">
        <v>71</v>
      </c>
      <c r="BU57">
        <v>98</v>
      </c>
      <c r="BV57">
        <v>73</v>
      </c>
      <c r="CN57" s="4">
        <v>0</v>
      </c>
      <c r="CO57" s="4">
        <v>0</v>
      </c>
      <c r="CP57" s="4">
        <v>0</v>
      </c>
      <c r="CS57" s="4">
        <v>1</v>
      </c>
      <c r="CT57" s="4">
        <v>3</v>
      </c>
      <c r="CU57" s="4"/>
      <c r="CV57" s="4">
        <v>1</v>
      </c>
      <c r="CW57" s="4">
        <v>1</v>
      </c>
      <c r="CX57" s="4">
        <v>0</v>
      </c>
      <c r="CY57" s="4">
        <v>1</v>
      </c>
      <c r="CZ57" s="4">
        <v>0</v>
      </c>
      <c r="DA57" s="4">
        <v>0</v>
      </c>
      <c r="DB57" s="4">
        <v>1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9</v>
      </c>
      <c r="DM57" s="4">
        <v>9</v>
      </c>
      <c r="DN57" s="4">
        <v>60</v>
      </c>
      <c r="DO57" s="4">
        <v>37</v>
      </c>
      <c r="DP57" s="4">
        <v>38</v>
      </c>
      <c r="DQ57" s="4">
        <v>68</v>
      </c>
      <c r="DR57" s="11">
        <v>56</v>
      </c>
      <c r="DS57" s="4">
        <v>32</v>
      </c>
      <c r="DT57" s="4">
        <v>73</v>
      </c>
      <c r="DU57" s="4">
        <f t="shared" si="101"/>
        <v>41</v>
      </c>
      <c r="DV57" s="11">
        <v>14.6</v>
      </c>
      <c r="DW57" s="4">
        <v>1073</v>
      </c>
      <c r="DX57" s="4">
        <v>91</v>
      </c>
      <c r="DY57" s="4">
        <v>55</v>
      </c>
      <c r="DZ57" s="4">
        <v>2.2000000000000002</v>
      </c>
      <c r="EA57" s="17">
        <f t="shared" si="99"/>
        <v>1.3333333333333335</v>
      </c>
      <c r="EB57" s="4">
        <v>27.9</v>
      </c>
      <c r="EC57" s="4">
        <v>368</v>
      </c>
      <c r="ED57" s="4">
        <v>64</v>
      </c>
      <c r="EE57" s="4">
        <v>3.45</v>
      </c>
      <c r="EF57" s="4">
        <f t="shared" si="100"/>
        <v>2.0909090909090913</v>
      </c>
      <c r="EG57" s="45">
        <f t="shared" si="14"/>
        <v>2.0071684587813623</v>
      </c>
      <c r="EH57" s="45">
        <f t="shared" si="15"/>
        <v>0.52329749103942658</v>
      </c>
      <c r="EI57" s="4">
        <v>8</v>
      </c>
      <c r="EJ57" s="4">
        <v>55</v>
      </c>
      <c r="EK57" s="4">
        <v>90</v>
      </c>
      <c r="EL57" s="11">
        <f t="shared" si="102"/>
        <v>0.61111111111111116</v>
      </c>
      <c r="EM57" s="4">
        <v>203</v>
      </c>
      <c r="EN57" s="11">
        <v>8</v>
      </c>
      <c r="EO57" s="4">
        <v>6</v>
      </c>
      <c r="EP57" s="11">
        <f t="shared" si="103"/>
        <v>7.8571428571428568</v>
      </c>
      <c r="EQ57" s="4">
        <v>56</v>
      </c>
      <c r="ER57" s="4">
        <f t="shared" si="16"/>
        <v>33.939393939393938</v>
      </c>
      <c r="ES57" s="4">
        <v>30</v>
      </c>
      <c r="ET57" s="4">
        <v>50</v>
      </c>
      <c r="EU57" s="11">
        <v>22</v>
      </c>
      <c r="EV57" s="4">
        <v>8</v>
      </c>
      <c r="EW57" s="9">
        <v>14</v>
      </c>
      <c r="EX57" s="4">
        <v>141</v>
      </c>
      <c r="EY57" s="4">
        <v>168</v>
      </c>
      <c r="EZ57" s="4">
        <v>76</v>
      </c>
      <c r="FA57" s="4">
        <v>93</v>
      </c>
      <c r="FB57" s="4">
        <v>100</v>
      </c>
      <c r="FC57" s="4">
        <f t="shared" si="1"/>
        <v>368</v>
      </c>
      <c r="FD57" s="9">
        <f t="shared" si="17"/>
        <v>1.0257194305577662</v>
      </c>
      <c r="FE57" s="9">
        <f t="shared" si="2"/>
        <v>0.27173913043478259</v>
      </c>
      <c r="FF57" s="9">
        <f t="shared" si="18"/>
        <v>0.38362576420749606</v>
      </c>
      <c r="FG57" s="9">
        <f t="shared" si="3"/>
        <v>1.7578125</v>
      </c>
      <c r="FH57" s="9">
        <f t="shared" si="4"/>
        <v>0.31956198856686047</v>
      </c>
      <c r="FI57" s="9">
        <f t="shared" si="5"/>
        <v>1.713736181290956</v>
      </c>
      <c r="FJ57" s="11">
        <v>27.2</v>
      </c>
      <c r="FK57" s="11">
        <v>30</v>
      </c>
      <c r="FL57" s="4">
        <v>9</v>
      </c>
      <c r="FM57" s="4">
        <v>21</v>
      </c>
      <c r="FN57" s="4">
        <v>33</v>
      </c>
      <c r="FO57" s="4">
        <f t="shared" si="97"/>
        <v>20</v>
      </c>
      <c r="FP57" s="11">
        <v>50</v>
      </c>
      <c r="FQ57" s="11">
        <v>21</v>
      </c>
      <c r="FR57" s="4">
        <v>17</v>
      </c>
      <c r="FS57" s="4">
        <v>64</v>
      </c>
      <c r="FT57" s="4">
        <v>47</v>
      </c>
      <c r="FU57" s="11">
        <f t="shared" si="19"/>
        <v>1.3617021276595744</v>
      </c>
      <c r="FV57" s="4">
        <v>12</v>
      </c>
      <c r="FW57" s="11">
        <f t="shared" si="104"/>
        <v>5.333333333333333</v>
      </c>
      <c r="FX57" s="4">
        <v>100</v>
      </c>
      <c r="FY57" s="4">
        <v>16.600000000000001</v>
      </c>
      <c r="FZ57">
        <v>14.1</v>
      </c>
      <c r="GA57" s="11">
        <f t="shared" si="98"/>
        <v>16.600000000000001</v>
      </c>
      <c r="GB57" s="4">
        <f t="shared" si="20"/>
        <v>0.79047619047619055</v>
      </c>
      <c r="GC57" s="4">
        <f t="shared" si="21"/>
        <v>3.5460992907801421</v>
      </c>
      <c r="GD57" s="4">
        <f t="shared" si="22"/>
        <v>1.9290780141843971</v>
      </c>
      <c r="GE57" s="4">
        <v>10</v>
      </c>
      <c r="GF57" s="4">
        <v>7</v>
      </c>
      <c r="GG57" s="4">
        <f t="shared" si="105"/>
        <v>30</v>
      </c>
      <c r="GH57" s="4">
        <v>17</v>
      </c>
      <c r="GI57" s="4">
        <v>15</v>
      </c>
      <c r="GJ57" s="4">
        <f t="shared" si="106"/>
        <v>11.76470588235294</v>
      </c>
      <c r="GK57">
        <v>1</v>
      </c>
      <c r="GL57">
        <v>0</v>
      </c>
      <c r="GM57">
        <v>0</v>
      </c>
      <c r="GN57">
        <v>1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0</v>
      </c>
      <c r="GU57">
        <v>20</v>
      </c>
      <c r="GV57">
        <v>8</v>
      </c>
      <c r="GW57">
        <f t="shared" si="107"/>
        <v>0.6</v>
      </c>
      <c r="GX57">
        <v>1</v>
      </c>
      <c r="GY57">
        <v>0</v>
      </c>
    </row>
    <row r="58" spans="1:207" x14ac:dyDescent="0.35">
      <c r="A58" s="54">
        <v>19</v>
      </c>
      <c r="B58" s="54">
        <v>4325896</v>
      </c>
      <c r="C58" s="2">
        <v>44954</v>
      </c>
      <c r="D58" s="2">
        <v>20809</v>
      </c>
      <c r="E58" s="4">
        <v>66</v>
      </c>
      <c r="F58" s="4" t="s">
        <v>176</v>
      </c>
      <c r="G58" s="4">
        <v>65</v>
      </c>
      <c r="H58" s="4">
        <v>172</v>
      </c>
      <c r="I58" s="4">
        <v>1.77</v>
      </c>
      <c r="J58" s="4">
        <v>1</v>
      </c>
      <c r="K58" s="2">
        <v>44953</v>
      </c>
      <c r="L58" s="2">
        <v>44953</v>
      </c>
      <c r="M58" s="2">
        <v>44959</v>
      </c>
      <c r="N58" s="2">
        <v>45007</v>
      </c>
      <c r="O58" s="4">
        <v>1</v>
      </c>
      <c r="P58" s="2">
        <v>45089</v>
      </c>
      <c r="Q58" s="46">
        <f t="shared" si="10"/>
        <v>6</v>
      </c>
      <c r="R58" s="46">
        <f t="shared" si="11"/>
        <v>54</v>
      </c>
      <c r="S58" s="46">
        <f t="shared" si="12"/>
        <v>136</v>
      </c>
      <c r="T58" s="38">
        <v>0</v>
      </c>
      <c r="U58" s="4">
        <v>1</v>
      </c>
      <c r="V58" s="4">
        <v>0</v>
      </c>
      <c r="W58" s="4">
        <v>0</v>
      </c>
      <c r="X58" s="4">
        <v>0</v>
      </c>
      <c r="Y58" s="4">
        <v>1</v>
      </c>
      <c r="Z58" s="4">
        <v>0</v>
      </c>
      <c r="AA58" s="4">
        <v>1</v>
      </c>
      <c r="AB58" s="4">
        <v>0</v>
      </c>
      <c r="AC58" s="4">
        <v>27</v>
      </c>
      <c r="AD58" s="4">
        <v>52</v>
      </c>
      <c r="AE58" s="4">
        <v>12</v>
      </c>
      <c r="AF58" s="4">
        <v>12</v>
      </c>
      <c r="AG58" s="4">
        <f t="shared" si="13"/>
        <v>0</v>
      </c>
      <c r="AH58" s="4">
        <v>5300</v>
      </c>
      <c r="AI58" s="4">
        <v>17200</v>
      </c>
      <c r="AJ58" s="4">
        <v>20.25</v>
      </c>
      <c r="AK58" s="4">
        <v>48.95</v>
      </c>
      <c r="AL58" s="4">
        <v>0</v>
      </c>
      <c r="AM58" s="4">
        <v>0</v>
      </c>
      <c r="AN58" s="4">
        <v>0</v>
      </c>
      <c r="AO58" s="4">
        <v>32</v>
      </c>
      <c r="AP58" s="4">
        <v>1725</v>
      </c>
      <c r="AQ58" s="4">
        <v>0</v>
      </c>
      <c r="AR58" s="4">
        <v>8.6999999999999993</v>
      </c>
      <c r="AS58" s="4">
        <v>1.45</v>
      </c>
      <c r="AT58" s="4">
        <v>25.7</v>
      </c>
      <c r="AV58" s="4">
        <v>3.64</v>
      </c>
      <c r="AW58" s="4">
        <v>481</v>
      </c>
      <c r="AX58" s="4">
        <v>55</v>
      </c>
      <c r="AY58" s="4">
        <v>1</v>
      </c>
      <c r="AZ58" s="4">
        <v>1</v>
      </c>
      <c r="BA58" s="4">
        <v>3.5</v>
      </c>
      <c r="BB58" s="4">
        <v>103</v>
      </c>
      <c r="BC58" s="4">
        <v>130</v>
      </c>
      <c r="BD58" s="4">
        <v>5.0999999999999996</v>
      </c>
      <c r="BE58" s="4">
        <v>2.4</v>
      </c>
      <c r="BF58" s="4">
        <v>2.6</v>
      </c>
      <c r="BG58" s="4">
        <v>8.3000000000000007</v>
      </c>
      <c r="BH58" s="4">
        <v>5.0999999999999996</v>
      </c>
      <c r="BI58" s="4">
        <v>2.4</v>
      </c>
      <c r="BJ58" s="4">
        <v>865</v>
      </c>
      <c r="BK58" s="4">
        <v>54</v>
      </c>
      <c r="BL58" s="4">
        <v>5</v>
      </c>
      <c r="BM58" s="4">
        <v>0.6</v>
      </c>
      <c r="BN58" s="4">
        <v>77</v>
      </c>
      <c r="BO58" s="4">
        <v>482</v>
      </c>
      <c r="BP58" s="4">
        <v>0</v>
      </c>
      <c r="BQ58" s="4">
        <v>0</v>
      </c>
      <c r="BR58" s="4">
        <v>181</v>
      </c>
      <c r="BS58">
        <v>102</v>
      </c>
      <c r="BT58">
        <v>76</v>
      </c>
      <c r="BU58">
        <v>86</v>
      </c>
      <c r="BV58">
        <v>92</v>
      </c>
      <c r="BW58">
        <v>4</v>
      </c>
      <c r="BX58">
        <v>2200</v>
      </c>
      <c r="BY58">
        <v>520</v>
      </c>
      <c r="BZ58">
        <v>1.2</v>
      </c>
      <c r="CA58">
        <v>77.2</v>
      </c>
      <c r="CB58">
        <v>5.2</v>
      </c>
      <c r="CC58" s="4">
        <v>2.82</v>
      </c>
      <c r="CD58" s="4">
        <v>30.7</v>
      </c>
      <c r="CE58" s="4">
        <v>62</v>
      </c>
      <c r="CF58" s="4">
        <v>15</v>
      </c>
      <c r="CG58" s="4">
        <v>14</v>
      </c>
      <c r="CH58" s="4">
        <v>2601</v>
      </c>
      <c r="CI58" s="4">
        <f t="shared" si="28"/>
        <v>2326.2411347517732</v>
      </c>
      <c r="CJ58" s="4">
        <v>7.45</v>
      </c>
      <c r="CK58" s="4">
        <v>38</v>
      </c>
      <c r="CL58" s="4">
        <v>75</v>
      </c>
      <c r="CM58" s="4">
        <v>21.3</v>
      </c>
      <c r="CN58" s="4">
        <v>0.1</v>
      </c>
      <c r="CO58" s="4">
        <v>0</v>
      </c>
      <c r="CP58" s="4">
        <v>0</v>
      </c>
      <c r="CQ58" s="4">
        <v>125</v>
      </c>
      <c r="CR58" s="4">
        <v>35000</v>
      </c>
      <c r="CS58" s="4">
        <v>1</v>
      </c>
      <c r="CT58" s="4">
        <v>1</v>
      </c>
      <c r="CU58" s="4">
        <v>7</v>
      </c>
      <c r="CV58" s="4">
        <v>1</v>
      </c>
      <c r="CW58" s="4">
        <v>1</v>
      </c>
      <c r="CX58" s="4">
        <v>0</v>
      </c>
      <c r="CY58" s="4">
        <v>1</v>
      </c>
      <c r="CZ58" s="4">
        <v>1</v>
      </c>
      <c r="DA58" s="4">
        <v>0</v>
      </c>
      <c r="DB58" s="4">
        <v>0</v>
      </c>
      <c r="DC58" s="4">
        <v>0</v>
      </c>
      <c r="DD58" s="4">
        <v>1</v>
      </c>
      <c r="DE58" s="4">
        <v>1</v>
      </c>
      <c r="DF58" s="4">
        <v>1</v>
      </c>
      <c r="DG58" s="4">
        <v>0</v>
      </c>
      <c r="DH58" s="4">
        <v>1</v>
      </c>
      <c r="DI58" s="4">
        <v>1</v>
      </c>
      <c r="DJ58" s="4">
        <v>1</v>
      </c>
      <c r="DK58" s="4">
        <v>0</v>
      </c>
      <c r="DL58" s="4">
        <v>12</v>
      </c>
      <c r="DM58" s="4">
        <v>10</v>
      </c>
      <c r="DN58" s="4">
        <v>67</v>
      </c>
      <c r="DO58" s="4">
        <v>49</v>
      </c>
      <c r="DP58" s="4">
        <v>27</v>
      </c>
      <c r="DQ58" s="4">
        <v>51</v>
      </c>
      <c r="DR58" s="11">
        <v>57</v>
      </c>
      <c r="DS58" s="4">
        <v>48</v>
      </c>
      <c r="DT58" s="4">
        <v>111</v>
      </c>
      <c r="DU58" s="4">
        <f t="shared" si="101"/>
        <v>63</v>
      </c>
      <c r="DV58" s="11">
        <v>11.1</v>
      </c>
      <c r="DW58" s="4">
        <v>867</v>
      </c>
      <c r="DX58" s="4">
        <v>82</v>
      </c>
      <c r="DY58" s="4">
        <v>60</v>
      </c>
      <c r="DZ58" s="4">
        <v>3.4</v>
      </c>
      <c r="EA58" s="17">
        <f t="shared" si="99"/>
        <v>1.9209039548022597</v>
      </c>
      <c r="EB58" s="4">
        <v>26.4</v>
      </c>
      <c r="EC58" s="4">
        <v>289</v>
      </c>
      <c r="ED58" s="4">
        <v>79</v>
      </c>
      <c r="EE58" s="4">
        <v>4.8099999999999996</v>
      </c>
      <c r="EF58" s="4">
        <f t="shared" si="100"/>
        <v>2.717514124293785</v>
      </c>
      <c r="EG58" s="45">
        <f t="shared" si="14"/>
        <v>2.1590909090909092</v>
      </c>
      <c r="EH58" s="45">
        <f t="shared" si="15"/>
        <v>0.42045454545454547</v>
      </c>
      <c r="EI58" s="4">
        <v>13</v>
      </c>
      <c r="EJ58" s="4">
        <v>83</v>
      </c>
      <c r="EK58" s="4">
        <v>54</v>
      </c>
      <c r="EL58" s="11">
        <f t="shared" si="102"/>
        <v>1.537037037037037</v>
      </c>
      <c r="EM58" s="4">
        <v>184</v>
      </c>
      <c r="EN58" s="11">
        <v>17</v>
      </c>
      <c r="EO58" s="4">
        <v>14</v>
      </c>
      <c r="EP58" s="11">
        <f t="shared" si="103"/>
        <v>5.354838709677419</v>
      </c>
      <c r="EQ58" s="4">
        <v>70</v>
      </c>
      <c r="ER58" s="4">
        <f t="shared" si="16"/>
        <v>39.548022598870055</v>
      </c>
      <c r="ES58" s="4">
        <v>58</v>
      </c>
      <c r="ET58" s="4">
        <v>68</v>
      </c>
      <c r="EU58" s="11">
        <v>7</v>
      </c>
      <c r="EV58" s="4">
        <v>8</v>
      </c>
      <c r="EW58" s="9">
        <v>1</v>
      </c>
      <c r="EX58" s="4">
        <v>96</v>
      </c>
      <c r="EY58" s="4">
        <v>124</v>
      </c>
      <c r="EZ58" s="4">
        <v>48</v>
      </c>
      <c r="FA58" s="4">
        <v>65</v>
      </c>
      <c r="FB58" s="4">
        <v>55</v>
      </c>
      <c r="FC58" s="4">
        <f t="shared" si="1"/>
        <v>289</v>
      </c>
      <c r="FD58" s="9">
        <f t="shared" si="17"/>
        <v>0.60933219415948281</v>
      </c>
      <c r="FE58" s="9">
        <f t="shared" si="2"/>
        <v>0.19031141868512111</v>
      </c>
      <c r="FF58" s="9">
        <f t="shared" si="18"/>
        <v>0.2618270397788085</v>
      </c>
      <c r="FG58" s="9">
        <f t="shared" si="3"/>
        <v>1.1620253164556962</v>
      </c>
      <c r="FH58" s="9">
        <f t="shared" si="4"/>
        <v>0.3134579843096158</v>
      </c>
      <c r="FI58" s="9">
        <f t="shared" si="5"/>
        <v>1.907047301281368</v>
      </c>
      <c r="FJ58" s="11">
        <v>14.5</v>
      </c>
      <c r="FK58" s="11">
        <v>34</v>
      </c>
      <c r="FL58" s="4">
        <v>24</v>
      </c>
      <c r="FM58" s="4">
        <v>11</v>
      </c>
      <c r="FN58" s="4">
        <v>22</v>
      </c>
      <c r="FO58" s="4">
        <f t="shared" si="97"/>
        <v>12.429378531073446</v>
      </c>
      <c r="FP58" s="11">
        <v>41</v>
      </c>
      <c r="FQ58" s="11">
        <v>21</v>
      </c>
      <c r="FR58" s="4">
        <v>18</v>
      </c>
      <c r="FS58" s="4">
        <v>83</v>
      </c>
      <c r="FT58" s="4">
        <v>41</v>
      </c>
      <c r="FU58" s="11">
        <f t="shared" si="19"/>
        <v>2.024390243902439</v>
      </c>
      <c r="FV58" s="4">
        <v>14</v>
      </c>
      <c r="FW58" s="11">
        <f t="shared" si="104"/>
        <v>5.9285714285714288</v>
      </c>
      <c r="FX58" s="4">
        <v>127</v>
      </c>
      <c r="FY58" s="4">
        <v>33.9</v>
      </c>
      <c r="FZ58">
        <v>19.8</v>
      </c>
      <c r="GA58" s="11">
        <f t="shared" si="98"/>
        <v>37.9</v>
      </c>
      <c r="GB58" s="4">
        <f t="shared" si="20"/>
        <v>1.8047619047619048</v>
      </c>
      <c r="GC58" s="4">
        <f t="shared" si="21"/>
        <v>2.0707070707070705</v>
      </c>
      <c r="GD58" s="4">
        <f t="shared" si="22"/>
        <v>0.73232323232323226</v>
      </c>
      <c r="GE58" s="4">
        <v>25</v>
      </c>
      <c r="GF58" s="4">
        <v>22</v>
      </c>
      <c r="GG58" s="4">
        <f t="shared" si="105"/>
        <v>12</v>
      </c>
      <c r="GH58" s="4">
        <v>24</v>
      </c>
      <c r="GI58" s="4">
        <v>12</v>
      </c>
      <c r="GJ58" s="4">
        <f t="shared" si="106"/>
        <v>50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1</v>
      </c>
      <c r="GS58">
        <v>0</v>
      </c>
      <c r="GT58">
        <v>0</v>
      </c>
      <c r="GU58">
        <v>24</v>
      </c>
      <c r="GV58">
        <v>6</v>
      </c>
      <c r="GW58">
        <f t="shared" si="107"/>
        <v>0.75</v>
      </c>
      <c r="GX58">
        <v>0</v>
      </c>
      <c r="GY58">
        <v>1</v>
      </c>
    </row>
    <row r="59" spans="1:207" x14ac:dyDescent="0.35">
      <c r="A59" s="54">
        <v>19</v>
      </c>
      <c r="B59" s="54">
        <v>4325896</v>
      </c>
      <c r="C59" s="2">
        <v>44964</v>
      </c>
      <c r="D59" s="2">
        <v>20809</v>
      </c>
      <c r="E59" s="4">
        <v>66</v>
      </c>
      <c r="F59" s="4" t="s">
        <v>176</v>
      </c>
      <c r="G59" s="4">
        <v>65</v>
      </c>
      <c r="H59" s="4">
        <v>172</v>
      </c>
      <c r="I59" s="4">
        <v>1.77</v>
      </c>
      <c r="J59" s="4">
        <v>10</v>
      </c>
      <c r="K59" s="2">
        <v>44953</v>
      </c>
      <c r="L59" s="2">
        <v>44953</v>
      </c>
      <c r="M59" s="2">
        <v>44959</v>
      </c>
      <c r="N59" s="2">
        <v>45007</v>
      </c>
      <c r="O59" s="4">
        <v>1</v>
      </c>
      <c r="P59" s="2">
        <v>45089</v>
      </c>
      <c r="Q59" s="46">
        <f t="shared" si="10"/>
        <v>6</v>
      </c>
      <c r="R59" s="46">
        <f t="shared" si="11"/>
        <v>54</v>
      </c>
      <c r="S59" s="46">
        <f t="shared" si="12"/>
        <v>136</v>
      </c>
      <c r="T59" s="38">
        <v>0</v>
      </c>
      <c r="U59" s="4">
        <v>1</v>
      </c>
      <c r="V59" s="4">
        <v>0</v>
      </c>
      <c r="W59" s="4">
        <v>0</v>
      </c>
      <c r="X59" s="4">
        <v>0</v>
      </c>
      <c r="Y59" s="4">
        <v>1</v>
      </c>
      <c r="Z59" s="4">
        <v>0</v>
      </c>
      <c r="AA59" s="4">
        <v>1</v>
      </c>
      <c r="AB59" s="4">
        <v>0</v>
      </c>
      <c r="AC59" s="4">
        <v>27</v>
      </c>
      <c r="AD59" s="4">
        <v>52</v>
      </c>
      <c r="AE59" s="4">
        <v>12</v>
      </c>
      <c r="AF59" s="4">
        <v>12</v>
      </c>
      <c r="AG59" s="4">
        <f t="shared" ref="AG59:AG61" si="110">AF59-AE59</f>
        <v>0</v>
      </c>
      <c r="AH59" s="4">
        <v>1820</v>
      </c>
      <c r="AI59" s="4">
        <v>9313</v>
      </c>
      <c r="AJ59" s="4">
        <v>15.55</v>
      </c>
      <c r="AK59" s="4">
        <v>1.58</v>
      </c>
      <c r="AL59" s="4">
        <v>0</v>
      </c>
      <c r="AM59" s="4">
        <v>0</v>
      </c>
      <c r="AN59" s="4">
        <v>0</v>
      </c>
      <c r="AO59" s="4">
        <v>69</v>
      </c>
      <c r="AP59" s="4">
        <v>1262</v>
      </c>
      <c r="AQ59" s="4">
        <v>0</v>
      </c>
      <c r="AR59" s="4">
        <v>7.6</v>
      </c>
      <c r="AS59" s="4">
        <v>1.23</v>
      </c>
      <c r="AT59" s="4">
        <v>35.1</v>
      </c>
      <c r="AU59" s="29">
        <v>0.84</v>
      </c>
      <c r="AX59" s="4">
        <v>246</v>
      </c>
      <c r="AY59" s="4">
        <v>1</v>
      </c>
      <c r="AZ59" s="4">
        <v>1</v>
      </c>
      <c r="BA59" s="4">
        <v>3.9</v>
      </c>
      <c r="BB59" s="4">
        <v>66</v>
      </c>
      <c r="BC59" s="4">
        <v>139</v>
      </c>
      <c r="BD59" s="4">
        <v>3.6</v>
      </c>
      <c r="BE59" s="4">
        <v>2.4</v>
      </c>
      <c r="BF59" s="4">
        <v>10</v>
      </c>
      <c r="BG59" s="4">
        <v>6.9</v>
      </c>
      <c r="BH59" s="4">
        <v>5.6</v>
      </c>
      <c r="BI59" s="4">
        <v>2.6</v>
      </c>
      <c r="BJ59" s="4">
        <v>59</v>
      </c>
      <c r="BK59" s="4">
        <v>15</v>
      </c>
      <c r="BL59" s="4">
        <v>5</v>
      </c>
      <c r="BM59" s="4">
        <v>0.3</v>
      </c>
      <c r="BN59" s="4">
        <v>120</v>
      </c>
      <c r="BO59" s="4">
        <v>319</v>
      </c>
      <c r="BP59" s="4">
        <v>0</v>
      </c>
      <c r="BQ59" s="4">
        <v>0</v>
      </c>
      <c r="BS59">
        <v>112</v>
      </c>
      <c r="BT59">
        <v>68</v>
      </c>
      <c r="BU59">
        <v>86</v>
      </c>
      <c r="BV59">
        <v>102</v>
      </c>
      <c r="CN59" s="4">
        <v>0</v>
      </c>
      <c r="CO59" s="4">
        <v>0</v>
      </c>
      <c r="CP59" s="4">
        <v>0</v>
      </c>
      <c r="CQ59" s="4">
        <v>104</v>
      </c>
      <c r="CR59" s="4">
        <v>17743</v>
      </c>
      <c r="CS59" s="4">
        <v>0</v>
      </c>
      <c r="CT59" s="4">
        <v>1</v>
      </c>
      <c r="CU59" s="4"/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12</v>
      </c>
      <c r="DM59" s="4">
        <v>10</v>
      </c>
      <c r="DN59" s="4">
        <v>64</v>
      </c>
      <c r="DO59" s="4">
        <v>42</v>
      </c>
      <c r="DP59" s="4">
        <v>27</v>
      </c>
      <c r="DQ59" s="4">
        <v>51</v>
      </c>
      <c r="DR59" s="11">
        <v>57</v>
      </c>
      <c r="DS59" s="4">
        <v>51</v>
      </c>
      <c r="DT59" s="4">
        <v>119</v>
      </c>
      <c r="DU59" s="4">
        <f t="shared" si="101"/>
        <v>68</v>
      </c>
      <c r="DV59" s="11">
        <v>16.3</v>
      </c>
      <c r="DW59" s="4">
        <v>953</v>
      </c>
      <c r="DX59" s="4">
        <v>85</v>
      </c>
      <c r="DY59" s="4">
        <v>53</v>
      </c>
      <c r="DZ59" s="4">
        <v>3.5</v>
      </c>
      <c r="EA59" s="17">
        <f t="shared" si="99"/>
        <v>1.9774011299435028</v>
      </c>
      <c r="EB59" s="4">
        <v>25.9</v>
      </c>
      <c r="EC59" s="4">
        <v>325</v>
      </c>
      <c r="ED59" s="4">
        <v>80</v>
      </c>
      <c r="EE59" s="4">
        <v>4.59</v>
      </c>
      <c r="EF59" s="4">
        <f t="shared" si="100"/>
        <v>2.5932203389830506</v>
      </c>
      <c r="EG59" s="45">
        <f t="shared" si="14"/>
        <v>2.2007722007722008</v>
      </c>
      <c r="EH59" s="45">
        <f t="shared" si="15"/>
        <v>0.62934362934362942</v>
      </c>
      <c r="EI59" s="4">
        <v>11</v>
      </c>
      <c r="EJ59" s="4">
        <v>69</v>
      </c>
      <c r="EK59" s="4">
        <v>50</v>
      </c>
      <c r="EL59" s="11">
        <f t="shared" si="102"/>
        <v>1.38</v>
      </c>
      <c r="EM59" s="4">
        <v>234</v>
      </c>
      <c r="EN59" s="11">
        <v>16</v>
      </c>
      <c r="EO59" s="4">
        <v>10</v>
      </c>
      <c r="EP59" s="11">
        <f t="shared" si="103"/>
        <v>5.3076923076923075</v>
      </c>
      <c r="EQ59" s="4">
        <v>63</v>
      </c>
      <c r="ER59" s="4">
        <f t="shared" si="16"/>
        <v>35.593220338983052</v>
      </c>
      <c r="ES59" s="4">
        <v>34</v>
      </c>
      <c r="ET59" s="4">
        <v>51</v>
      </c>
      <c r="EU59" s="11">
        <v>32</v>
      </c>
      <c r="EV59" s="4">
        <v>14</v>
      </c>
      <c r="EW59" s="9">
        <v>18</v>
      </c>
      <c r="EX59" s="4">
        <v>65</v>
      </c>
      <c r="EY59" s="4">
        <v>82</v>
      </c>
      <c r="EZ59" s="4">
        <v>45</v>
      </c>
      <c r="FA59" s="4">
        <v>82</v>
      </c>
      <c r="FB59" s="4">
        <v>72</v>
      </c>
      <c r="FC59" s="4">
        <f t="shared" si="1"/>
        <v>325</v>
      </c>
      <c r="FD59" s="9">
        <f t="shared" si="17"/>
        <v>0.77417685546230763</v>
      </c>
      <c r="FE59" s="9">
        <f t="shared" si="2"/>
        <v>0.22153846153846155</v>
      </c>
      <c r="FF59" s="9">
        <f t="shared" si="18"/>
        <v>0.31290180802150414</v>
      </c>
      <c r="FG59" s="9">
        <f t="shared" si="3"/>
        <v>1.26</v>
      </c>
      <c r="FH59" s="9">
        <f t="shared" si="4"/>
        <v>0.29436871684536031</v>
      </c>
      <c r="FI59" s="9">
        <f t="shared" si="5"/>
        <v>1.627535092414482</v>
      </c>
      <c r="FJ59" s="11">
        <v>23</v>
      </c>
      <c r="FK59" s="11">
        <v>63</v>
      </c>
      <c r="FL59" s="4">
        <v>14</v>
      </c>
      <c r="FM59" s="4">
        <v>49</v>
      </c>
      <c r="FN59" s="4">
        <v>25</v>
      </c>
      <c r="FO59" s="4">
        <f t="shared" si="97"/>
        <v>14.124293785310734</v>
      </c>
      <c r="FP59" s="11">
        <v>57</v>
      </c>
      <c r="FQ59" s="11">
        <v>22</v>
      </c>
      <c r="FR59" s="4">
        <v>14</v>
      </c>
      <c r="FS59" s="4">
        <v>51</v>
      </c>
      <c r="FT59" s="4">
        <v>45</v>
      </c>
      <c r="FU59" s="11">
        <f t="shared" si="19"/>
        <v>1.1333333333333333</v>
      </c>
      <c r="FV59" s="4">
        <v>11</v>
      </c>
      <c r="FW59" s="11">
        <f t="shared" si="104"/>
        <v>4.6363636363636367</v>
      </c>
      <c r="FX59" s="4">
        <v>131</v>
      </c>
      <c r="FY59" s="4">
        <v>41.72</v>
      </c>
      <c r="FZ59">
        <v>16</v>
      </c>
      <c r="GA59" s="11">
        <f t="shared" si="98"/>
        <v>41.72</v>
      </c>
      <c r="GB59" s="4">
        <f t="shared" si="20"/>
        <v>1.8963636363636363</v>
      </c>
      <c r="GC59" s="4">
        <f t="shared" si="21"/>
        <v>3.5625</v>
      </c>
      <c r="GD59" s="4">
        <f t="shared" si="22"/>
        <v>1.4375</v>
      </c>
      <c r="GE59" s="4">
        <v>26</v>
      </c>
      <c r="GF59" s="4">
        <v>20</v>
      </c>
      <c r="GG59" s="4">
        <f t="shared" si="105"/>
        <v>23.076923076923077</v>
      </c>
      <c r="GH59" s="4">
        <v>15</v>
      </c>
      <c r="GI59" s="4">
        <v>12</v>
      </c>
      <c r="GJ59" s="4">
        <f t="shared" si="106"/>
        <v>20</v>
      </c>
      <c r="GK59">
        <v>1</v>
      </c>
      <c r="GL59">
        <v>0</v>
      </c>
      <c r="GM59">
        <v>0</v>
      </c>
      <c r="GN59">
        <v>0</v>
      </c>
      <c r="GO59">
        <v>1</v>
      </c>
      <c r="GP59">
        <v>0</v>
      </c>
      <c r="GQ59">
        <v>0</v>
      </c>
      <c r="GR59">
        <v>1</v>
      </c>
      <c r="GS59">
        <v>0</v>
      </c>
      <c r="GT59">
        <v>0</v>
      </c>
      <c r="GU59">
        <v>20</v>
      </c>
      <c r="GV59">
        <v>14</v>
      </c>
      <c r="GW59">
        <f t="shared" si="107"/>
        <v>0.3</v>
      </c>
      <c r="GX59">
        <v>1</v>
      </c>
      <c r="GY59">
        <v>0</v>
      </c>
    </row>
    <row r="60" spans="1:207" x14ac:dyDescent="0.35">
      <c r="A60" s="54">
        <v>19</v>
      </c>
      <c r="B60" s="54">
        <v>4325896</v>
      </c>
      <c r="C60" s="2">
        <v>44984</v>
      </c>
      <c r="D60" s="2">
        <v>20809</v>
      </c>
      <c r="E60" s="4">
        <v>66</v>
      </c>
      <c r="F60" s="4" t="s">
        <v>176</v>
      </c>
      <c r="G60" s="4">
        <v>65</v>
      </c>
      <c r="H60" s="4">
        <v>172</v>
      </c>
      <c r="I60" s="4">
        <v>1.77</v>
      </c>
      <c r="J60" s="4">
        <v>30</v>
      </c>
      <c r="K60" s="2">
        <v>44953</v>
      </c>
      <c r="L60" s="2">
        <v>44953</v>
      </c>
      <c r="M60" s="2">
        <v>44959</v>
      </c>
      <c r="N60" s="2">
        <v>45007</v>
      </c>
      <c r="O60" s="4">
        <v>1</v>
      </c>
      <c r="P60" s="2">
        <v>45089</v>
      </c>
      <c r="Q60" s="46">
        <f t="shared" si="10"/>
        <v>6</v>
      </c>
      <c r="R60" s="46">
        <f t="shared" si="11"/>
        <v>54</v>
      </c>
      <c r="S60" s="46">
        <f t="shared" si="12"/>
        <v>136</v>
      </c>
      <c r="T60" s="38">
        <v>0</v>
      </c>
      <c r="U60" s="4">
        <v>1</v>
      </c>
      <c r="V60" s="4">
        <v>0</v>
      </c>
      <c r="W60" s="4">
        <v>0</v>
      </c>
      <c r="X60" s="4">
        <v>0</v>
      </c>
      <c r="Y60" s="4">
        <v>1</v>
      </c>
      <c r="Z60" s="4">
        <v>0</v>
      </c>
      <c r="AA60" s="4">
        <v>1</v>
      </c>
      <c r="AB60" s="4">
        <v>0</v>
      </c>
      <c r="AC60" s="4">
        <v>27</v>
      </c>
      <c r="AD60" s="4">
        <v>52</v>
      </c>
      <c r="AE60" s="4">
        <v>12</v>
      </c>
      <c r="AF60" s="4">
        <v>12</v>
      </c>
      <c r="AG60" s="4">
        <f t="shared" si="110"/>
        <v>0</v>
      </c>
      <c r="AH60" s="4">
        <v>840</v>
      </c>
      <c r="AI60" s="4">
        <v>10231</v>
      </c>
      <c r="AJ60" s="4">
        <v>12.67</v>
      </c>
      <c r="AK60" s="4">
        <v>0.8</v>
      </c>
      <c r="AL60" s="4">
        <v>0</v>
      </c>
      <c r="AM60" s="4">
        <v>0</v>
      </c>
      <c r="AN60" s="4">
        <v>0</v>
      </c>
      <c r="AO60" s="4">
        <v>119</v>
      </c>
      <c r="AP60" s="4">
        <v>1133</v>
      </c>
      <c r="AQ60" s="4">
        <v>0</v>
      </c>
      <c r="AR60" s="4">
        <v>8.6999999999999993</v>
      </c>
      <c r="AS60" s="4">
        <v>1.1499999999999999</v>
      </c>
      <c r="AT60" s="4">
        <v>27.4</v>
      </c>
      <c r="AU60" s="29">
        <v>0.65</v>
      </c>
      <c r="AV60" s="4">
        <v>3.55</v>
      </c>
      <c r="AW60" s="4">
        <v>574</v>
      </c>
      <c r="AX60" s="4">
        <v>244</v>
      </c>
      <c r="AY60" s="4">
        <v>1</v>
      </c>
      <c r="AZ60" s="4">
        <v>1</v>
      </c>
      <c r="BA60" s="4">
        <v>4</v>
      </c>
      <c r="BB60" s="4">
        <v>101</v>
      </c>
      <c r="BC60" s="4">
        <v>133</v>
      </c>
      <c r="BD60" s="4">
        <v>4.0999999999999996</v>
      </c>
      <c r="BE60" s="4">
        <v>1.8</v>
      </c>
      <c r="BF60" s="4">
        <v>4</v>
      </c>
      <c r="BG60" s="4">
        <v>8.1</v>
      </c>
      <c r="BH60" s="4">
        <v>6</v>
      </c>
      <c r="BI60" s="4">
        <v>2.4</v>
      </c>
      <c r="BJ60" s="4">
        <v>7</v>
      </c>
      <c r="BK60" s="4">
        <v>16</v>
      </c>
      <c r="BL60" s="4">
        <v>14</v>
      </c>
      <c r="BM60" s="4">
        <v>0.4</v>
      </c>
      <c r="BN60" s="4">
        <v>151</v>
      </c>
      <c r="BO60" s="4">
        <v>215</v>
      </c>
      <c r="BP60" s="4">
        <v>0</v>
      </c>
      <c r="BQ60" s="4">
        <v>0</v>
      </c>
      <c r="BS60">
        <v>162</v>
      </c>
      <c r="BT60">
        <v>73</v>
      </c>
      <c r="BU60">
        <v>103</v>
      </c>
      <c r="BV60">
        <v>98</v>
      </c>
      <c r="CN60" s="4">
        <v>0</v>
      </c>
      <c r="CO60" s="4">
        <v>0</v>
      </c>
      <c r="CP60" s="4">
        <v>0</v>
      </c>
      <c r="CQ60" s="4">
        <v>62</v>
      </c>
      <c r="CR60" s="4">
        <v>16856</v>
      </c>
      <c r="CS60" s="4">
        <v>0</v>
      </c>
      <c r="CT60" s="4">
        <v>1</v>
      </c>
      <c r="CU60" s="4"/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12</v>
      </c>
      <c r="DM60" s="4">
        <v>10</v>
      </c>
      <c r="DN60" s="4">
        <v>61</v>
      </c>
      <c r="DO60" s="4">
        <v>39</v>
      </c>
      <c r="DP60" s="4">
        <v>29</v>
      </c>
      <c r="DQ60" s="4">
        <v>56</v>
      </c>
      <c r="DR60" s="11">
        <v>55</v>
      </c>
      <c r="DS60" s="4">
        <v>45</v>
      </c>
      <c r="DT60" s="4">
        <v>105</v>
      </c>
      <c r="DU60" s="4">
        <f t="shared" si="101"/>
        <v>60</v>
      </c>
      <c r="DV60" s="11">
        <v>17.100000000000001</v>
      </c>
      <c r="DW60" s="4">
        <v>1223</v>
      </c>
      <c r="DX60" s="4">
        <v>89</v>
      </c>
      <c r="DY60" s="4">
        <v>64</v>
      </c>
      <c r="DZ60" s="4">
        <v>3.8</v>
      </c>
      <c r="EA60" s="17">
        <f t="shared" si="99"/>
        <v>2.1468926553672314</v>
      </c>
      <c r="EB60" s="4">
        <v>24.1</v>
      </c>
      <c r="EC60" s="4">
        <v>302</v>
      </c>
      <c r="ED60" s="4">
        <v>75</v>
      </c>
      <c r="EE60" s="4">
        <v>4.4000000000000004</v>
      </c>
      <c r="EF60" s="4">
        <f t="shared" si="100"/>
        <v>2.4858757062146895</v>
      </c>
      <c r="EG60" s="45">
        <f t="shared" si="14"/>
        <v>2.2821576763485476</v>
      </c>
      <c r="EH60" s="45">
        <f t="shared" si="15"/>
        <v>0.70954356846473032</v>
      </c>
      <c r="EI60" s="4">
        <v>12</v>
      </c>
      <c r="EJ60" s="4">
        <v>75</v>
      </c>
      <c r="EK60" s="4">
        <v>55</v>
      </c>
      <c r="EL60" s="11">
        <f t="shared" si="102"/>
        <v>1.3636363636363635</v>
      </c>
      <c r="EM60" s="4">
        <v>267</v>
      </c>
      <c r="EN60" s="11">
        <v>14</v>
      </c>
      <c r="EO60" s="4">
        <v>10</v>
      </c>
      <c r="EP60" s="11">
        <f t="shared" si="103"/>
        <v>6.25</v>
      </c>
      <c r="EQ60" s="4">
        <v>58</v>
      </c>
      <c r="ER60" s="4">
        <f t="shared" si="16"/>
        <v>32.768361581920907</v>
      </c>
      <c r="ES60" s="4">
        <v>24</v>
      </c>
      <c r="ET60" s="4">
        <v>46</v>
      </c>
      <c r="EU60" s="11">
        <v>24</v>
      </c>
      <c r="EV60" s="4">
        <v>18</v>
      </c>
      <c r="EW60" s="9">
        <v>17</v>
      </c>
      <c r="EX60" s="4">
        <v>63</v>
      </c>
      <c r="EY60" s="4">
        <v>79</v>
      </c>
      <c r="EZ60" s="4">
        <v>43</v>
      </c>
      <c r="FA60" s="4">
        <v>85</v>
      </c>
      <c r="FB60" s="4">
        <v>68</v>
      </c>
      <c r="FC60" s="4">
        <f t="shared" si="1"/>
        <v>302</v>
      </c>
      <c r="FD60" s="9">
        <f t="shared" si="17"/>
        <v>0.98984950076667755</v>
      </c>
      <c r="FE60" s="9">
        <f t="shared" si="2"/>
        <v>0.2251655629139073</v>
      </c>
      <c r="FF60" s="9">
        <f t="shared" si="18"/>
        <v>0.31853357332491777</v>
      </c>
      <c r="FG60" s="9">
        <f t="shared" si="3"/>
        <v>1.9440000000000002</v>
      </c>
      <c r="FH60" s="9">
        <f t="shared" si="4"/>
        <v>0.24906590137344375</v>
      </c>
      <c r="FI60" s="9">
        <f t="shared" si="5"/>
        <v>1.9639349198987275</v>
      </c>
      <c r="FJ60" s="11">
        <v>21</v>
      </c>
      <c r="FK60" s="11">
        <v>29</v>
      </c>
      <c r="FL60" s="4">
        <v>16</v>
      </c>
      <c r="FM60" s="4">
        <v>14</v>
      </c>
      <c r="FN60" s="4">
        <v>26</v>
      </c>
      <c r="FO60" s="4">
        <f t="shared" si="97"/>
        <v>14.689265536723164</v>
      </c>
      <c r="FP60" s="11">
        <v>51</v>
      </c>
      <c r="FQ60" s="11">
        <v>21</v>
      </c>
      <c r="FR60" s="4">
        <v>13</v>
      </c>
      <c r="FS60" s="4">
        <v>68</v>
      </c>
      <c r="FT60" s="4">
        <v>48</v>
      </c>
      <c r="FU60" s="11">
        <f t="shared" si="19"/>
        <v>1.4166666666666667</v>
      </c>
      <c r="FV60" s="4">
        <v>12</v>
      </c>
      <c r="FW60" s="11">
        <f t="shared" si="104"/>
        <v>5.666666666666667</v>
      </c>
      <c r="FX60" s="4">
        <v>123</v>
      </c>
      <c r="FY60" s="4">
        <v>39</v>
      </c>
      <c r="FZ60">
        <v>17.100000000000001</v>
      </c>
      <c r="GA60" s="11">
        <f t="shared" si="98"/>
        <v>39</v>
      </c>
      <c r="GB60" s="4">
        <f t="shared" si="20"/>
        <v>1.8571428571428572</v>
      </c>
      <c r="GC60" s="4">
        <f t="shared" si="21"/>
        <v>2.9824561403508771</v>
      </c>
      <c r="GD60" s="4">
        <f t="shared" si="22"/>
        <v>1.2280701754385963</v>
      </c>
      <c r="GE60" s="4">
        <v>22</v>
      </c>
      <c r="GF60" s="4">
        <v>18</v>
      </c>
      <c r="GG60" s="4">
        <f t="shared" si="105"/>
        <v>18.181818181818183</v>
      </c>
      <c r="GH60" s="4">
        <v>16</v>
      </c>
      <c r="GI60" s="4">
        <v>12</v>
      </c>
      <c r="GJ60" s="4">
        <f t="shared" si="106"/>
        <v>25</v>
      </c>
      <c r="GK60">
        <v>1</v>
      </c>
      <c r="GL60">
        <v>0</v>
      </c>
      <c r="GM60">
        <v>0</v>
      </c>
      <c r="GN60">
        <v>0</v>
      </c>
      <c r="GO60">
        <v>1</v>
      </c>
      <c r="GP60">
        <v>0</v>
      </c>
      <c r="GQ60">
        <v>0</v>
      </c>
      <c r="GR60">
        <v>1</v>
      </c>
      <c r="GS60">
        <v>0</v>
      </c>
      <c r="GT60">
        <v>0</v>
      </c>
      <c r="GU60">
        <v>21</v>
      </c>
      <c r="GV60">
        <v>12</v>
      </c>
      <c r="GW60">
        <f t="shared" si="107"/>
        <v>0.42857142857142855</v>
      </c>
      <c r="GX60">
        <v>1</v>
      </c>
      <c r="GY60">
        <v>0</v>
      </c>
    </row>
    <row r="61" spans="1:207" x14ac:dyDescent="0.35">
      <c r="A61" s="54">
        <v>19</v>
      </c>
      <c r="B61" s="54">
        <v>4325896</v>
      </c>
      <c r="C61" s="2">
        <v>45048</v>
      </c>
      <c r="D61" s="2">
        <v>20809</v>
      </c>
      <c r="E61" s="4">
        <v>66</v>
      </c>
      <c r="F61" s="4" t="s">
        <v>176</v>
      </c>
      <c r="G61" s="4">
        <v>65</v>
      </c>
      <c r="H61" s="4">
        <v>172</v>
      </c>
      <c r="I61" s="4">
        <v>1.77</v>
      </c>
      <c r="J61" s="4">
        <v>180</v>
      </c>
      <c r="K61" s="2">
        <v>44953</v>
      </c>
      <c r="L61" s="2">
        <v>44953</v>
      </c>
      <c r="M61" s="2">
        <v>44959</v>
      </c>
      <c r="N61" s="2">
        <v>45007</v>
      </c>
      <c r="O61" s="4">
        <v>1</v>
      </c>
      <c r="P61" s="2">
        <v>45089</v>
      </c>
      <c r="Q61" s="46">
        <f t="shared" si="10"/>
        <v>6</v>
      </c>
      <c r="R61" s="46">
        <f t="shared" si="11"/>
        <v>54</v>
      </c>
      <c r="S61" s="46">
        <f t="shared" si="12"/>
        <v>136</v>
      </c>
      <c r="T61" s="38">
        <v>0</v>
      </c>
      <c r="U61" s="4">
        <v>1</v>
      </c>
      <c r="V61" s="4">
        <v>0</v>
      </c>
      <c r="W61" s="4">
        <v>0</v>
      </c>
      <c r="X61" s="4">
        <v>0</v>
      </c>
      <c r="Y61" s="4">
        <v>1</v>
      </c>
      <c r="Z61" s="4">
        <v>0</v>
      </c>
      <c r="AA61" s="4">
        <v>1</v>
      </c>
      <c r="AB61" s="4">
        <v>0</v>
      </c>
      <c r="AC61" s="4">
        <v>27</v>
      </c>
      <c r="AD61" s="4">
        <v>52</v>
      </c>
      <c r="AE61" s="4">
        <v>12</v>
      </c>
      <c r="AF61" s="4">
        <v>12</v>
      </c>
      <c r="AG61" s="4">
        <f t="shared" si="110"/>
        <v>0</v>
      </c>
      <c r="AL61" s="4">
        <v>0</v>
      </c>
      <c r="AM61" s="4">
        <v>0</v>
      </c>
      <c r="AN61" s="4">
        <v>0</v>
      </c>
      <c r="AQ61" s="4">
        <v>0</v>
      </c>
      <c r="AY61" s="4">
        <v>1</v>
      </c>
      <c r="AZ61" s="4">
        <v>1</v>
      </c>
      <c r="BP61" s="4">
        <v>0</v>
      </c>
      <c r="BQ61" s="4">
        <v>0</v>
      </c>
      <c r="BS61" s="51">
        <v>141</v>
      </c>
      <c r="BT61" s="51">
        <v>81</v>
      </c>
      <c r="BU61" s="51">
        <v>100</v>
      </c>
      <c r="BV61" s="51">
        <v>84</v>
      </c>
      <c r="CN61" s="4">
        <v>0</v>
      </c>
      <c r="CO61" s="4">
        <v>0</v>
      </c>
      <c r="CP61" s="4">
        <v>0</v>
      </c>
      <c r="CS61" s="4">
        <v>0</v>
      </c>
      <c r="CT61" s="4">
        <v>1</v>
      </c>
      <c r="CU61" s="4"/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12</v>
      </c>
      <c r="DM61" s="4">
        <v>10</v>
      </c>
      <c r="DN61" s="4">
        <v>60</v>
      </c>
      <c r="DO61" s="4">
        <v>37</v>
      </c>
      <c r="DP61" s="4">
        <v>29</v>
      </c>
      <c r="DQ61" s="4">
        <v>56</v>
      </c>
      <c r="DR61" s="11">
        <v>55</v>
      </c>
      <c r="DS61" s="4">
        <v>44</v>
      </c>
      <c r="DT61" s="4">
        <v>104</v>
      </c>
      <c r="DU61" s="4">
        <f t="shared" si="101"/>
        <v>60</v>
      </c>
      <c r="DV61" s="11">
        <v>17</v>
      </c>
      <c r="DW61" s="4">
        <v>1234</v>
      </c>
      <c r="DX61" s="4">
        <v>91</v>
      </c>
      <c r="DY61" s="4">
        <v>67</v>
      </c>
      <c r="DZ61" s="4">
        <v>3.8</v>
      </c>
      <c r="EA61" s="17">
        <f t="shared" si="99"/>
        <v>2.1468926553672314</v>
      </c>
      <c r="EB61" s="4">
        <v>22</v>
      </c>
      <c r="EC61" s="4">
        <v>289</v>
      </c>
      <c r="ED61" s="4">
        <v>76</v>
      </c>
      <c r="EE61" s="4">
        <v>4.5</v>
      </c>
      <c r="EF61" s="4">
        <f t="shared" si="100"/>
        <v>2.5423728813559321</v>
      </c>
      <c r="EG61" s="45">
        <f t="shared" si="14"/>
        <v>2.5</v>
      </c>
      <c r="EH61" s="45">
        <f t="shared" si="15"/>
        <v>0.77272727272727271</v>
      </c>
      <c r="EI61" s="4">
        <v>12</v>
      </c>
      <c r="EJ61" s="4">
        <v>73</v>
      </c>
      <c r="EK61" s="4">
        <v>56</v>
      </c>
      <c r="EL61" s="11">
        <f t="shared" si="102"/>
        <v>1.3035714285714286</v>
      </c>
      <c r="EM61" s="4">
        <v>273</v>
      </c>
      <c r="EN61" s="11">
        <v>14</v>
      </c>
      <c r="EO61" s="4">
        <v>9</v>
      </c>
      <c r="EP61" s="11">
        <f t="shared" si="103"/>
        <v>6.3478260869565215</v>
      </c>
      <c r="EQ61" s="4">
        <v>56</v>
      </c>
      <c r="ER61" s="4">
        <f t="shared" si="16"/>
        <v>31.638418079096045</v>
      </c>
      <c r="ES61" s="4">
        <v>22</v>
      </c>
      <c r="ET61" s="4">
        <v>47</v>
      </c>
      <c r="EU61" s="11">
        <v>23</v>
      </c>
      <c r="EV61" s="4">
        <v>16</v>
      </c>
      <c r="EW61" s="9">
        <v>12</v>
      </c>
      <c r="EX61" s="4">
        <v>62</v>
      </c>
      <c r="EY61" s="4">
        <v>78</v>
      </c>
      <c r="EZ61" s="4">
        <v>44</v>
      </c>
      <c r="FA61" s="4">
        <v>80</v>
      </c>
      <c r="FB61" s="4">
        <v>59</v>
      </c>
      <c r="FC61" s="4">
        <f t="shared" si="1"/>
        <v>289</v>
      </c>
      <c r="FD61" s="9">
        <f t="shared" si="17"/>
        <v>0.74507946146005166</v>
      </c>
      <c r="FE61" s="9">
        <f t="shared" si="2"/>
        <v>0.20415224913494809</v>
      </c>
      <c r="FF61" s="9">
        <f t="shared" si="18"/>
        <v>0.28496078298239241</v>
      </c>
      <c r="FG61" s="9">
        <f t="shared" si="3"/>
        <v>1.6697368421052632</v>
      </c>
      <c r="FH61" s="9">
        <f t="shared" si="4"/>
        <v>0.27252778195933636</v>
      </c>
      <c r="FI61" s="9">
        <f t="shared" si="5"/>
        <v>2.2410184798722814</v>
      </c>
      <c r="FJ61" s="11">
        <v>20.7</v>
      </c>
      <c r="FK61" s="11">
        <v>26</v>
      </c>
      <c r="FL61" s="4">
        <v>15</v>
      </c>
      <c r="FM61" s="4">
        <v>12</v>
      </c>
      <c r="FN61" s="4">
        <v>24</v>
      </c>
      <c r="FO61" s="4">
        <f t="shared" si="97"/>
        <v>13.559322033898304</v>
      </c>
      <c r="FP61" s="11">
        <v>49</v>
      </c>
      <c r="FQ61" s="11">
        <v>22</v>
      </c>
      <c r="FR61" s="4">
        <v>14</v>
      </c>
      <c r="FS61" s="4">
        <v>71</v>
      </c>
      <c r="FT61" s="4">
        <v>49</v>
      </c>
      <c r="FU61" s="11">
        <f t="shared" si="19"/>
        <v>1.4489795918367347</v>
      </c>
      <c r="FV61" s="4">
        <v>12</v>
      </c>
      <c r="FW61" s="11">
        <f t="shared" si="104"/>
        <v>5.916666666666667</v>
      </c>
      <c r="FX61" s="4">
        <v>129</v>
      </c>
      <c r="FY61" s="4">
        <v>37</v>
      </c>
      <c r="FZ61">
        <v>16</v>
      </c>
      <c r="GA61" s="11">
        <f t="shared" si="98"/>
        <v>37</v>
      </c>
      <c r="GB61" s="4">
        <f t="shared" si="20"/>
        <v>1.6818181818181819</v>
      </c>
      <c r="GC61" s="4">
        <f t="shared" si="21"/>
        <v>3.0625</v>
      </c>
      <c r="GD61" s="4">
        <f t="shared" si="22"/>
        <v>1.29375</v>
      </c>
      <c r="GE61" s="4">
        <v>18</v>
      </c>
      <c r="GF61" s="4">
        <v>14</v>
      </c>
      <c r="GG61" s="4">
        <f t="shared" si="105"/>
        <v>22.222222222222221</v>
      </c>
      <c r="GH61" s="4">
        <v>15</v>
      </c>
      <c r="GI61" s="4">
        <v>13</v>
      </c>
      <c r="GJ61" s="4">
        <f t="shared" si="106"/>
        <v>13.333333333333334</v>
      </c>
      <c r="GK61">
        <v>1</v>
      </c>
      <c r="GL61">
        <v>0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1</v>
      </c>
      <c r="GS61">
        <v>0</v>
      </c>
      <c r="GT61">
        <v>0</v>
      </c>
      <c r="GU61">
        <v>23</v>
      </c>
      <c r="GV61">
        <v>13</v>
      </c>
      <c r="GW61">
        <f t="shared" si="107"/>
        <v>0.43478260869565216</v>
      </c>
      <c r="GX61">
        <v>1</v>
      </c>
      <c r="GY61">
        <v>0</v>
      </c>
    </row>
    <row r="62" spans="1:207" x14ac:dyDescent="0.35">
      <c r="A62" s="54">
        <v>20</v>
      </c>
      <c r="B62" s="54">
        <v>97160908</v>
      </c>
      <c r="C62" s="2">
        <v>44957</v>
      </c>
      <c r="D62" s="41">
        <v>22901</v>
      </c>
      <c r="E62" s="4">
        <v>60</v>
      </c>
      <c r="F62" s="4" t="s">
        <v>178</v>
      </c>
      <c r="G62" s="4">
        <v>70</v>
      </c>
      <c r="H62" s="4">
        <v>171</v>
      </c>
      <c r="I62" s="4">
        <v>1.82</v>
      </c>
      <c r="J62" s="4">
        <v>1</v>
      </c>
      <c r="K62" s="2">
        <v>44956</v>
      </c>
      <c r="L62" s="2">
        <v>44957</v>
      </c>
      <c r="M62" s="2">
        <v>44963</v>
      </c>
      <c r="N62" s="2">
        <v>44986</v>
      </c>
      <c r="O62" s="4">
        <v>1</v>
      </c>
      <c r="P62" s="2">
        <v>45061</v>
      </c>
      <c r="Q62" s="46">
        <f t="shared" si="10"/>
        <v>6</v>
      </c>
      <c r="R62" s="46">
        <f t="shared" si="11"/>
        <v>30</v>
      </c>
      <c r="S62" s="46">
        <f t="shared" si="12"/>
        <v>104</v>
      </c>
      <c r="T62" s="4">
        <v>0</v>
      </c>
      <c r="U62" s="4">
        <v>1</v>
      </c>
      <c r="V62" s="4">
        <v>0</v>
      </c>
      <c r="W62" s="4">
        <v>1</v>
      </c>
      <c r="X62" s="4">
        <v>1</v>
      </c>
      <c r="Y62" s="4">
        <v>1</v>
      </c>
      <c r="Z62" s="4">
        <v>0</v>
      </c>
      <c r="AA62" s="4">
        <v>0</v>
      </c>
      <c r="AB62" s="4">
        <v>1</v>
      </c>
      <c r="AC62" s="4">
        <v>19</v>
      </c>
      <c r="AD62" s="4">
        <v>36</v>
      </c>
      <c r="AE62" s="4">
        <v>12</v>
      </c>
      <c r="AF62" s="4">
        <v>12</v>
      </c>
      <c r="AG62" s="4">
        <f t="shared" si="13"/>
        <v>0</v>
      </c>
      <c r="AH62" s="4">
        <v>486</v>
      </c>
      <c r="AI62" s="4">
        <v>9085</v>
      </c>
      <c r="AJ62" s="4">
        <v>9.6199999999999992</v>
      </c>
      <c r="AK62" s="4">
        <v>6.11</v>
      </c>
      <c r="AL62" s="4">
        <v>0</v>
      </c>
      <c r="AM62">
        <v>1</v>
      </c>
      <c r="AN62" s="4" t="s">
        <v>177</v>
      </c>
      <c r="AO62" s="4">
        <v>2</v>
      </c>
      <c r="AP62" s="4">
        <v>191</v>
      </c>
      <c r="AQ62" s="4">
        <v>0</v>
      </c>
      <c r="AR62" s="4">
        <v>8.1999999999999993</v>
      </c>
      <c r="AS62" s="4">
        <v>2.36</v>
      </c>
      <c r="AT62" s="4">
        <v>40.700000000000003</v>
      </c>
      <c r="AU62" s="29">
        <v>1.72</v>
      </c>
      <c r="AX62" s="4">
        <v>44</v>
      </c>
      <c r="AY62" s="4">
        <v>1</v>
      </c>
      <c r="AZ62" s="4">
        <v>1</v>
      </c>
      <c r="BA62" s="4">
        <v>8.3000000000000007</v>
      </c>
      <c r="BB62" s="4">
        <v>151</v>
      </c>
      <c r="BC62" s="4">
        <v>137</v>
      </c>
      <c r="BD62" s="4">
        <v>6</v>
      </c>
      <c r="BE62" s="4">
        <v>1.8</v>
      </c>
      <c r="BF62" s="4">
        <v>4.4000000000000004</v>
      </c>
      <c r="BG62" s="4">
        <v>10</v>
      </c>
      <c r="BH62" s="4">
        <v>5</v>
      </c>
      <c r="BI62" s="4">
        <v>2.9</v>
      </c>
      <c r="BJ62" s="4">
        <v>136</v>
      </c>
      <c r="BK62" s="4">
        <v>27</v>
      </c>
      <c r="BL62" s="4">
        <v>25</v>
      </c>
      <c r="BM62" s="4">
        <v>2.9</v>
      </c>
      <c r="BN62" s="4">
        <v>94</v>
      </c>
      <c r="BO62" s="4">
        <v>203</v>
      </c>
      <c r="BP62" s="4">
        <v>0</v>
      </c>
      <c r="BQ62" s="4">
        <v>0</v>
      </c>
      <c r="BR62" s="4">
        <v>247</v>
      </c>
      <c r="BS62">
        <v>127</v>
      </c>
      <c r="BT62">
        <v>49</v>
      </c>
      <c r="BU62">
        <v>75</v>
      </c>
      <c r="BV62">
        <v>75</v>
      </c>
      <c r="BW62">
        <v>5</v>
      </c>
      <c r="BX62">
        <v>-70</v>
      </c>
      <c r="BY62">
        <v>360</v>
      </c>
      <c r="BZ62">
        <v>2.2000000000000002</v>
      </c>
      <c r="CA62">
        <v>81</v>
      </c>
      <c r="CB62">
        <v>8.1999999999999993</v>
      </c>
      <c r="CC62" s="4">
        <v>4.2</v>
      </c>
      <c r="CD62" s="4">
        <v>56.4</v>
      </c>
      <c r="CE62" s="4">
        <v>110.5</v>
      </c>
      <c r="CF62" s="4">
        <v>15</v>
      </c>
      <c r="CG62" s="4">
        <v>14</v>
      </c>
      <c r="CH62" s="4">
        <v>1513</v>
      </c>
      <c r="CI62" s="4">
        <f t="shared" si="28"/>
        <v>1333.333333333333</v>
      </c>
      <c r="CJ62" s="4">
        <v>7.28</v>
      </c>
      <c r="CK62" s="4">
        <v>29</v>
      </c>
      <c r="CL62" s="4">
        <v>86</v>
      </c>
      <c r="CM62" s="4">
        <v>17.7</v>
      </c>
      <c r="CN62" s="4">
        <v>1.2</v>
      </c>
      <c r="CO62" s="4">
        <v>1</v>
      </c>
      <c r="CP62" s="4">
        <v>0</v>
      </c>
      <c r="CQ62" s="4">
        <v>37</v>
      </c>
      <c r="CR62" s="4">
        <v>2159</v>
      </c>
      <c r="CS62" s="4">
        <v>0</v>
      </c>
      <c r="CT62" s="4">
        <v>0</v>
      </c>
      <c r="CU62" s="4"/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1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8</v>
      </c>
      <c r="DM62" s="4">
        <v>8</v>
      </c>
      <c r="DN62" s="4">
        <v>57</v>
      </c>
      <c r="DO62" s="4">
        <v>12</v>
      </c>
      <c r="DP62" s="4">
        <v>52</v>
      </c>
      <c r="DQ62" s="4">
        <v>82</v>
      </c>
      <c r="DR62" s="11">
        <v>55</v>
      </c>
      <c r="DS62" s="4">
        <v>45</v>
      </c>
      <c r="DT62" s="4">
        <v>100</v>
      </c>
      <c r="DU62" s="4">
        <f t="shared" ref="DU62:DU65" si="111">(DT62-DS62)</f>
        <v>55</v>
      </c>
      <c r="DV62" s="11">
        <v>24.4</v>
      </c>
      <c r="DW62" s="4">
        <v>1632</v>
      </c>
      <c r="DX62" s="4">
        <v>90</v>
      </c>
      <c r="DY62" s="4">
        <v>72</v>
      </c>
      <c r="DZ62" s="4">
        <v>3.9</v>
      </c>
      <c r="EA62" s="17">
        <f t="shared" si="99"/>
        <v>2.1428571428571428</v>
      </c>
      <c r="EB62" s="4">
        <v>22.3</v>
      </c>
      <c r="EC62" s="4">
        <v>278</v>
      </c>
      <c r="ED62" s="4">
        <v>85</v>
      </c>
      <c r="EE62" s="4">
        <v>6.46</v>
      </c>
      <c r="EF62" s="4">
        <f t="shared" si="100"/>
        <v>3.5494505494505493</v>
      </c>
      <c r="EG62" s="45">
        <f t="shared" si="14"/>
        <v>2.4663677130044843</v>
      </c>
      <c r="EH62" s="45">
        <f t="shared" si="15"/>
        <v>1.0941704035874438</v>
      </c>
      <c r="EI62" s="4">
        <v>18</v>
      </c>
      <c r="EJ62" s="4">
        <v>77</v>
      </c>
      <c r="EK62" s="4">
        <v>55</v>
      </c>
      <c r="EL62" s="11">
        <f t="shared" si="33"/>
        <v>1.4</v>
      </c>
      <c r="EM62" s="4">
        <v>152</v>
      </c>
      <c r="EN62" s="11">
        <v>21</v>
      </c>
      <c r="EO62" s="4">
        <v>8</v>
      </c>
      <c r="EP62" s="11">
        <f t="shared" si="92"/>
        <v>5.3103448275862073</v>
      </c>
      <c r="EQ62" s="4">
        <v>62</v>
      </c>
      <c r="ER62" s="4">
        <f t="shared" si="16"/>
        <v>34.065934065934066</v>
      </c>
      <c r="ES62" s="4">
        <v>13</v>
      </c>
      <c r="ET62" s="4">
        <v>41</v>
      </c>
      <c r="EU62" s="11">
        <v>59</v>
      </c>
      <c r="EV62" s="4">
        <v>26</v>
      </c>
      <c r="EW62" s="9">
        <v>33</v>
      </c>
      <c r="EX62" s="4">
        <v>72</v>
      </c>
      <c r="EY62" s="4">
        <v>134</v>
      </c>
      <c r="EZ62" s="4">
        <v>48</v>
      </c>
      <c r="FA62" s="4">
        <v>77</v>
      </c>
      <c r="FB62" s="4">
        <v>48</v>
      </c>
      <c r="FC62" s="4">
        <f t="shared" si="1"/>
        <v>278</v>
      </c>
      <c r="FD62" s="9">
        <f t="shared" si="17"/>
        <v>0.74527080814669833</v>
      </c>
      <c r="FE62" s="9">
        <f t="shared" si="2"/>
        <v>0.17266187050359713</v>
      </c>
      <c r="FF62" s="9">
        <f t="shared" si="18"/>
        <v>0.23176853441243722</v>
      </c>
      <c r="FG62" s="9">
        <f t="shared" si="3"/>
        <v>1.3447058823529412</v>
      </c>
      <c r="FH62" s="9">
        <f t="shared" si="4"/>
        <v>0.18306323616728704</v>
      </c>
      <c r="FI62" s="9">
        <f t="shared" si="5"/>
        <v>1.8043184673996391</v>
      </c>
      <c r="FJ62" s="11">
        <v>22.7</v>
      </c>
      <c r="FK62" s="11">
        <v>43</v>
      </c>
      <c r="FL62" s="4">
        <v>29</v>
      </c>
      <c r="FM62" s="4">
        <v>14</v>
      </c>
      <c r="FN62" s="4">
        <v>53</v>
      </c>
      <c r="FO62" s="4">
        <f t="shared" si="97"/>
        <v>29.12087912087912</v>
      </c>
      <c r="FP62" s="11">
        <v>50</v>
      </c>
      <c r="FQ62" s="11">
        <v>27</v>
      </c>
      <c r="FR62" s="4">
        <v>30</v>
      </c>
      <c r="FS62" s="4">
        <v>96</v>
      </c>
      <c r="FT62" s="4">
        <v>84</v>
      </c>
      <c r="FU62" s="11">
        <f t="shared" si="19"/>
        <v>1.1428571428571428</v>
      </c>
      <c r="FV62" s="4">
        <v>25</v>
      </c>
      <c r="FW62" s="11">
        <f t="shared" si="104"/>
        <v>3.84</v>
      </c>
      <c r="FX62" s="4">
        <v>103</v>
      </c>
      <c r="FY62" s="4">
        <v>46.9</v>
      </c>
      <c r="FZ62">
        <v>19.399999999999999</v>
      </c>
      <c r="GA62" s="11">
        <f t="shared" si="98"/>
        <v>51.9</v>
      </c>
      <c r="GB62" s="4">
        <f t="shared" si="20"/>
        <v>1.9222222222222223</v>
      </c>
      <c r="GC62" s="4">
        <f t="shared" si="21"/>
        <v>2.5773195876288661</v>
      </c>
      <c r="GD62" s="4">
        <f t="shared" si="22"/>
        <v>1.1701030927835052</v>
      </c>
      <c r="GE62" s="4">
        <v>12</v>
      </c>
      <c r="GF62" s="4">
        <v>4</v>
      </c>
      <c r="GG62" s="4">
        <f t="shared" si="105"/>
        <v>66.666666666666657</v>
      </c>
      <c r="GH62" s="4">
        <v>33</v>
      </c>
      <c r="GI62" s="4">
        <v>24</v>
      </c>
      <c r="GJ62" s="4">
        <f t="shared" si="106"/>
        <v>27.27272727272727</v>
      </c>
      <c r="GK62">
        <v>1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0</v>
      </c>
      <c r="GR62">
        <v>1</v>
      </c>
      <c r="GS62">
        <v>0</v>
      </c>
      <c r="GT62">
        <v>0</v>
      </c>
      <c r="GU62">
        <v>63</v>
      </c>
      <c r="GV62">
        <v>20</v>
      </c>
      <c r="GW62">
        <f t="shared" si="107"/>
        <v>0.68253968253968256</v>
      </c>
      <c r="GX62">
        <v>1</v>
      </c>
      <c r="GY62">
        <v>0</v>
      </c>
    </row>
    <row r="63" spans="1:207" x14ac:dyDescent="0.35">
      <c r="A63" s="54">
        <v>20</v>
      </c>
      <c r="B63" s="54">
        <v>97160908</v>
      </c>
      <c r="C63" s="2">
        <v>44964</v>
      </c>
      <c r="D63" s="41">
        <v>22901</v>
      </c>
      <c r="E63" s="4">
        <v>60</v>
      </c>
      <c r="F63" s="4" t="s">
        <v>178</v>
      </c>
      <c r="G63" s="4">
        <v>70</v>
      </c>
      <c r="H63" s="4">
        <v>171</v>
      </c>
      <c r="I63" s="4">
        <v>1.82</v>
      </c>
      <c r="J63" s="4">
        <v>8</v>
      </c>
      <c r="K63" s="2">
        <v>44956</v>
      </c>
      <c r="L63" s="2">
        <v>44957</v>
      </c>
      <c r="M63" s="2">
        <v>44963</v>
      </c>
      <c r="N63" s="2">
        <v>44986</v>
      </c>
      <c r="O63" s="4">
        <v>1</v>
      </c>
      <c r="P63" s="2">
        <v>45061</v>
      </c>
      <c r="Q63" s="46">
        <f t="shared" si="10"/>
        <v>6</v>
      </c>
      <c r="R63" s="46">
        <f t="shared" si="11"/>
        <v>30</v>
      </c>
      <c r="S63" s="46">
        <f t="shared" si="12"/>
        <v>104</v>
      </c>
      <c r="T63" s="4">
        <v>0</v>
      </c>
      <c r="U63" s="4">
        <v>1</v>
      </c>
      <c r="V63" s="4">
        <v>0</v>
      </c>
      <c r="W63" s="4">
        <v>1</v>
      </c>
      <c r="X63" s="4">
        <v>1</v>
      </c>
      <c r="Y63" s="4">
        <v>1</v>
      </c>
      <c r="Z63" s="4">
        <v>0</v>
      </c>
      <c r="AA63" s="4">
        <v>0</v>
      </c>
      <c r="AB63" s="4">
        <v>1</v>
      </c>
      <c r="AC63" s="4">
        <v>19</v>
      </c>
      <c r="AD63" s="4">
        <v>36</v>
      </c>
      <c r="AE63" s="4">
        <v>12</v>
      </c>
      <c r="AF63" s="4">
        <v>12</v>
      </c>
      <c r="AG63" s="4">
        <f t="shared" si="13"/>
        <v>0</v>
      </c>
      <c r="AH63" s="4">
        <v>294</v>
      </c>
      <c r="AI63" s="4">
        <v>3691</v>
      </c>
      <c r="AJ63" s="4">
        <v>0.84</v>
      </c>
      <c r="AK63" s="4">
        <v>0.21</v>
      </c>
      <c r="AL63" s="4">
        <v>0</v>
      </c>
      <c r="AM63">
        <v>1</v>
      </c>
      <c r="AN63" s="4" t="s">
        <v>177</v>
      </c>
      <c r="AO63" s="4">
        <v>2</v>
      </c>
      <c r="AP63" s="4">
        <v>107</v>
      </c>
      <c r="AQ63" s="4">
        <v>0</v>
      </c>
      <c r="AR63" s="4">
        <v>7.9</v>
      </c>
      <c r="AS63" s="4">
        <v>2.52</v>
      </c>
      <c r="AT63" s="4">
        <v>37.799999999999997</v>
      </c>
      <c r="AU63" s="29">
        <v>1.54</v>
      </c>
      <c r="AV63" s="4">
        <v>1.59</v>
      </c>
      <c r="AW63" s="4">
        <v>61</v>
      </c>
      <c r="AX63" s="4">
        <v>15</v>
      </c>
      <c r="AY63" s="4">
        <v>1</v>
      </c>
      <c r="AZ63" s="4">
        <v>1</v>
      </c>
      <c r="BA63" s="4">
        <v>1.3</v>
      </c>
      <c r="BB63" s="4">
        <v>77</v>
      </c>
      <c r="BC63" s="4">
        <v>141</v>
      </c>
      <c r="BD63" s="4">
        <v>3.4</v>
      </c>
      <c r="BE63" s="4">
        <v>1.1000000000000001</v>
      </c>
      <c r="BF63" s="4">
        <v>2</v>
      </c>
      <c r="BG63" s="4">
        <v>10.9</v>
      </c>
      <c r="BH63" s="4">
        <v>4.5</v>
      </c>
      <c r="BI63" s="4">
        <v>2.9</v>
      </c>
      <c r="BJ63" s="4">
        <v>48</v>
      </c>
      <c r="BK63" s="4">
        <v>35</v>
      </c>
      <c r="BL63" s="4">
        <v>34</v>
      </c>
      <c r="BM63" s="4">
        <v>2.6</v>
      </c>
      <c r="BN63" s="4">
        <v>108</v>
      </c>
      <c r="BO63" s="4">
        <v>192</v>
      </c>
      <c r="BP63" s="4">
        <v>0</v>
      </c>
      <c r="BQ63" s="4">
        <v>0</v>
      </c>
      <c r="BS63">
        <v>126</v>
      </c>
      <c r="BT63">
        <v>46</v>
      </c>
      <c r="BU63">
        <v>72</v>
      </c>
      <c r="BV63">
        <v>80</v>
      </c>
      <c r="CN63" s="4">
        <v>0</v>
      </c>
      <c r="CO63" s="4">
        <v>0</v>
      </c>
      <c r="CP63" s="4">
        <v>0</v>
      </c>
      <c r="CQ63" s="4">
        <v>127</v>
      </c>
      <c r="CR63" s="4">
        <v>328</v>
      </c>
      <c r="CS63" s="4">
        <v>0</v>
      </c>
      <c r="CT63" s="4">
        <v>0</v>
      </c>
      <c r="CU63" s="4"/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9</v>
      </c>
      <c r="DM63" s="4">
        <v>9</v>
      </c>
      <c r="DN63" s="4">
        <v>61</v>
      </c>
      <c r="DO63" s="4">
        <v>27</v>
      </c>
      <c r="DP63" s="4">
        <v>61</v>
      </c>
      <c r="DQ63" s="4">
        <v>86</v>
      </c>
      <c r="DR63" s="11">
        <v>63</v>
      </c>
      <c r="DS63" s="4">
        <v>39</v>
      </c>
      <c r="DT63" s="4">
        <v>106</v>
      </c>
      <c r="DU63" s="4">
        <f t="shared" si="111"/>
        <v>67</v>
      </c>
      <c r="DV63" s="11">
        <v>21</v>
      </c>
      <c r="DW63" s="4">
        <v>1205</v>
      </c>
      <c r="DX63" s="4">
        <v>93</v>
      </c>
      <c r="DY63" s="4">
        <v>99</v>
      </c>
      <c r="DZ63" s="4">
        <v>6.4</v>
      </c>
      <c r="EA63" s="4">
        <f t="shared" si="99"/>
        <v>3.5164835164835164</v>
      </c>
      <c r="EB63" s="4">
        <v>20.2</v>
      </c>
      <c r="EC63" s="4">
        <v>229</v>
      </c>
      <c r="ED63" s="4">
        <v>64</v>
      </c>
      <c r="EE63" s="4">
        <v>6.26</v>
      </c>
      <c r="EF63" s="4">
        <f t="shared" si="100"/>
        <v>3.4395604395604393</v>
      </c>
      <c r="EG63" s="45">
        <f t="shared" si="14"/>
        <v>3.1188118811881189</v>
      </c>
      <c r="EH63" s="45">
        <f t="shared" si="15"/>
        <v>1.0396039603960396</v>
      </c>
      <c r="EI63" s="4">
        <v>14</v>
      </c>
      <c r="EJ63" s="4">
        <v>63</v>
      </c>
      <c r="EK63" s="4">
        <v>93</v>
      </c>
      <c r="EL63" s="11">
        <f t="shared" si="33"/>
        <v>0.67741935483870963</v>
      </c>
      <c r="EM63" s="4">
        <v>129</v>
      </c>
      <c r="EN63" s="11">
        <v>12</v>
      </c>
      <c r="EO63" s="4">
        <v>9</v>
      </c>
      <c r="EP63" s="11">
        <f t="shared" si="92"/>
        <v>6</v>
      </c>
      <c r="EQ63" s="4">
        <v>47</v>
      </c>
      <c r="ER63" s="4">
        <f t="shared" si="16"/>
        <v>25.824175824175825</v>
      </c>
      <c r="ES63" s="4">
        <v>15</v>
      </c>
      <c r="ET63" s="4">
        <v>27</v>
      </c>
      <c r="EU63" s="11">
        <v>49</v>
      </c>
      <c r="EV63" s="4">
        <v>23</v>
      </c>
      <c r="EW63" s="9">
        <v>26</v>
      </c>
      <c r="EX63" s="4">
        <v>82</v>
      </c>
      <c r="EY63" s="4">
        <v>98</v>
      </c>
      <c r="EZ63" s="4">
        <v>49</v>
      </c>
      <c r="FA63" s="4">
        <v>69</v>
      </c>
      <c r="FB63" s="4">
        <v>70</v>
      </c>
      <c r="FC63" s="4">
        <f t="shared" si="1"/>
        <v>229</v>
      </c>
      <c r="FD63" s="9">
        <f t="shared" si="17"/>
        <v>1.8096146454283071</v>
      </c>
      <c r="FE63" s="9">
        <f t="shared" si="2"/>
        <v>0.3056768558951965</v>
      </c>
      <c r="FF63" s="9">
        <f t="shared" si="18"/>
        <v>0.4225068403882925</v>
      </c>
      <c r="FG63" s="9">
        <f t="shared" si="3"/>
        <v>1.7718750000000001</v>
      </c>
      <c r="FH63" s="9">
        <f t="shared" si="4"/>
        <v>0.26126673708568493</v>
      </c>
      <c r="FI63" s="9">
        <f t="shared" si="5"/>
        <v>0.97914492705745393</v>
      </c>
      <c r="FJ63" s="11">
        <v>19.2</v>
      </c>
      <c r="FK63" s="11">
        <v>43</v>
      </c>
      <c r="FL63" s="4">
        <v>22</v>
      </c>
      <c r="FM63" s="4">
        <v>19</v>
      </c>
      <c r="FN63" s="4">
        <v>17</v>
      </c>
      <c r="FO63" s="4">
        <f t="shared" si="97"/>
        <v>9.3406593406593412</v>
      </c>
      <c r="FP63" s="11">
        <v>50</v>
      </c>
      <c r="FQ63" s="11">
        <v>21</v>
      </c>
      <c r="FR63" s="4">
        <v>28</v>
      </c>
      <c r="FS63" s="4">
        <v>71</v>
      </c>
      <c r="FT63" s="4">
        <v>92</v>
      </c>
      <c r="FU63" s="11">
        <f t="shared" si="19"/>
        <v>0.77173913043478259</v>
      </c>
      <c r="FV63" s="4">
        <v>20</v>
      </c>
      <c r="FW63" s="11">
        <f t="shared" si="104"/>
        <v>3.55</v>
      </c>
      <c r="FX63" s="4">
        <v>89</v>
      </c>
      <c r="FY63" s="4">
        <v>43.4</v>
      </c>
      <c r="FZ63">
        <v>17.7</v>
      </c>
      <c r="GA63" s="11">
        <f t="shared" si="98"/>
        <v>43.4</v>
      </c>
      <c r="GB63" s="4">
        <f t="shared" si="20"/>
        <v>2.0666666666666664</v>
      </c>
      <c r="GC63" s="4">
        <f t="shared" si="21"/>
        <v>2.8248587570621471</v>
      </c>
      <c r="GD63" s="4">
        <f t="shared" si="22"/>
        <v>1.0847457627118644</v>
      </c>
      <c r="GE63" s="4">
        <v>16</v>
      </c>
      <c r="GF63" s="4">
        <v>12</v>
      </c>
      <c r="GG63" s="4">
        <f t="shared" si="105"/>
        <v>25</v>
      </c>
      <c r="GH63" s="4">
        <v>41</v>
      </c>
      <c r="GI63" s="4">
        <v>29</v>
      </c>
      <c r="GJ63" s="4">
        <f t="shared" si="106"/>
        <v>29.268292682926827</v>
      </c>
      <c r="GK63">
        <v>1</v>
      </c>
      <c r="GL63">
        <v>0</v>
      </c>
      <c r="GM63">
        <v>0</v>
      </c>
      <c r="GN63">
        <v>0</v>
      </c>
      <c r="GO63">
        <v>1</v>
      </c>
      <c r="GP63">
        <v>0</v>
      </c>
      <c r="GQ63">
        <v>0</v>
      </c>
      <c r="GR63">
        <v>1</v>
      </c>
      <c r="GS63">
        <v>0</v>
      </c>
      <c r="GT63">
        <v>0</v>
      </c>
      <c r="GU63">
        <v>79</v>
      </c>
      <c r="GV63">
        <v>25</v>
      </c>
      <c r="GW63">
        <f t="shared" si="107"/>
        <v>0.68354430379746833</v>
      </c>
      <c r="GX63">
        <v>1</v>
      </c>
      <c r="GY63">
        <v>0</v>
      </c>
    </row>
    <row r="64" spans="1:207" x14ac:dyDescent="0.35">
      <c r="A64" s="54">
        <v>20</v>
      </c>
      <c r="B64" s="54">
        <v>97160908</v>
      </c>
      <c r="C64" s="2">
        <v>44982</v>
      </c>
      <c r="D64" s="41">
        <v>22901</v>
      </c>
      <c r="E64" s="4">
        <v>60</v>
      </c>
      <c r="F64" s="4" t="s">
        <v>178</v>
      </c>
      <c r="G64" s="4">
        <v>70</v>
      </c>
      <c r="H64" s="4">
        <v>171</v>
      </c>
      <c r="I64" s="4">
        <v>1.82</v>
      </c>
      <c r="J64" s="4">
        <v>30</v>
      </c>
      <c r="K64" s="2">
        <v>44956</v>
      </c>
      <c r="L64" s="2">
        <v>44957</v>
      </c>
      <c r="M64" s="2">
        <v>44963</v>
      </c>
      <c r="N64" s="2">
        <v>44986</v>
      </c>
      <c r="O64" s="4">
        <v>1</v>
      </c>
      <c r="P64" s="2">
        <v>45061</v>
      </c>
      <c r="Q64" s="46">
        <f t="shared" si="10"/>
        <v>6</v>
      </c>
      <c r="R64" s="46">
        <f t="shared" si="11"/>
        <v>30</v>
      </c>
      <c r="S64" s="46">
        <f t="shared" si="12"/>
        <v>104</v>
      </c>
      <c r="T64" s="4">
        <v>0</v>
      </c>
      <c r="U64" s="4">
        <v>1</v>
      </c>
      <c r="V64" s="4">
        <v>0</v>
      </c>
      <c r="W64" s="4">
        <v>1</v>
      </c>
      <c r="X64" s="4">
        <v>1</v>
      </c>
      <c r="Y64" s="4">
        <v>1</v>
      </c>
      <c r="Z64" s="4">
        <v>0</v>
      </c>
      <c r="AA64" s="4">
        <v>0</v>
      </c>
      <c r="AB64" s="4">
        <v>1</v>
      </c>
      <c r="AC64" s="4">
        <v>19</v>
      </c>
      <c r="AD64" s="4">
        <v>36</v>
      </c>
      <c r="AE64" s="4">
        <v>12</v>
      </c>
      <c r="AF64" s="4">
        <v>12</v>
      </c>
      <c r="AG64" s="4">
        <f t="shared" si="13"/>
        <v>0</v>
      </c>
      <c r="AH64" s="4">
        <v>412</v>
      </c>
      <c r="AI64" s="4">
        <v>2135</v>
      </c>
      <c r="AJ64" s="4">
        <v>1.92</v>
      </c>
      <c r="AK64" s="4">
        <v>0.22</v>
      </c>
      <c r="AL64" s="4">
        <v>0</v>
      </c>
      <c r="AM64">
        <v>1</v>
      </c>
      <c r="AN64" s="4" t="s">
        <v>177</v>
      </c>
      <c r="AO64" s="4">
        <v>2</v>
      </c>
      <c r="AP64" s="4">
        <v>144</v>
      </c>
      <c r="AQ64" s="4">
        <v>0</v>
      </c>
      <c r="AR64" s="4">
        <v>8.6</v>
      </c>
      <c r="AS64" s="4">
        <v>2.44</v>
      </c>
      <c r="AT64" s="4">
        <v>56.9</v>
      </c>
      <c r="AU64" s="29">
        <v>1.8</v>
      </c>
      <c r="AV64" s="4">
        <v>0.52</v>
      </c>
      <c r="AW64" s="4">
        <v>104</v>
      </c>
      <c r="AX64" s="4">
        <v>29</v>
      </c>
      <c r="AY64" s="4">
        <v>1</v>
      </c>
      <c r="AZ64" s="4">
        <v>1</v>
      </c>
      <c r="BA64" s="4">
        <v>1</v>
      </c>
      <c r="BB64" s="4">
        <v>20</v>
      </c>
      <c r="BC64" s="4">
        <v>134</v>
      </c>
      <c r="BD64" s="4">
        <v>3.9</v>
      </c>
      <c r="BE64" s="4">
        <v>1.5</v>
      </c>
      <c r="BF64" s="4">
        <v>1.8</v>
      </c>
      <c r="BG64" s="4">
        <v>10.6</v>
      </c>
      <c r="BH64" s="4">
        <v>5.4</v>
      </c>
      <c r="BI64" s="4">
        <v>3.8</v>
      </c>
      <c r="BJ64" s="4">
        <v>20</v>
      </c>
      <c r="BK64" s="4">
        <v>53</v>
      </c>
      <c r="BL64" s="4">
        <v>26</v>
      </c>
      <c r="BM64" s="4">
        <v>3.5</v>
      </c>
      <c r="BN64" s="4">
        <v>225</v>
      </c>
      <c r="BO64" s="4">
        <v>191</v>
      </c>
      <c r="BP64" s="4">
        <v>0</v>
      </c>
      <c r="BQ64" s="4">
        <v>0</v>
      </c>
      <c r="BS64">
        <v>138</v>
      </c>
      <c r="BT64">
        <v>58</v>
      </c>
      <c r="BU64">
        <v>85</v>
      </c>
      <c r="BV64">
        <v>90</v>
      </c>
      <c r="CN64" s="4">
        <v>0</v>
      </c>
      <c r="CO64" s="4">
        <v>0</v>
      </c>
      <c r="CP64" s="4">
        <v>0</v>
      </c>
      <c r="CQ64" s="4">
        <v>24</v>
      </c>
      <c r="CR64" s="4">
        <v>287</v>
      </c>
      <c r="CS64" s="4">
        <v>0</v>
      </c>
      <c r="CT64" s="4">
        <v>0</v>
      </c>
      <c r="CU64" s="4"/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11</v>
      </c>
      <c r="DM64" s="4">
        <v>10</v>
      </c>
      <c r="DN64" s="4">
        <v>56</v>
      </c>
      <c r="DO64" s="4">
        <v>36</v>
      </c>
      <c r="DP64" s="4">
        <v>36</v>
      </c>
      <c r="DQ64" s="4">
        <v>65</v>
      </c>
      <c r="DR64" s="11">
        <v>58</v>
      </c>
      <c r="DS64" s="4">
        <v>52</v>
      </c>
      <c r="DT64" s="4">
        <v>124</v>
      </c>
      <c r="DU64" s="4">
        <f t="shared" si="111"/>
        <v>72</v>
      </c>
      <c r="DV64" s="11">
        <v>20.9</v>
      </c>
      <c r="DW64" s="4">
        <v>1706</v>
      </c>
      <c r="DX64" s="4">
        <v>95</v>
      </c>
      <c r="DY64" s="4">
        <v>65</v>
      </c>
      <c r="DZ64" s="4">
        <v>4.9000000000000004</v>
      </c>
      <c r="EA64" s="4">
        <f t="shared" si="99"/>
        <v>2.6923076923076925</v>
      </c>
      <c r="EB64" s="4">
        <v>23.1</v>
      </c>
      <c r="EC64" s="4">
        <v>278</v>
      </c>
      <c r="ED64" s="4">
        <v>75</v>
      </c>
      <c r="EE64" s="4">
        <v>5</v>
      </c>
      <c r="EF64" s="4">
        <f t="shared" si="100"/>
        <v>2.7472527472527473</v>
      </c>
      <c r="EG64" s="45">
        <f t="shared" si="14"/>
        <v>2.5108225108225106</v>
      </c>
      <c r="EH64" s="45">
        <f t="shared" si="15"/>
        <v>0.90476190476190466</v>
      </c>
      <c r="EI64" s="4">
        <v>15</v>
      </c>
      <c r="EJ64" s="4">
        <v>65</v>
      </c>
      <c r="EK64" s="4">
        <v>56</v>
      </c>
      <c r="EL64" s="11">
        <f t="shared" si="33"/>
        <v>1.1607142857142858</v>
      </c>
      <c r="EM64" s="4">
        <v>206</v>
      </c>
      <c r="EN64" s="11">
        <v>18</v>
      </c>
      <c r="EO64" s="4">
        <v>10</v>
      </c>
      <c r="EP64" s="11">
        <f t="shared" si="92"/>
        <v>4.6428571428571432</v>
      </c>
      <c r="EQ64" s="4">
        <v>66</v>
      </c>
      <c r="ER64" s="4">
        <f t="shared" si="16"/>
        <v>36.263736263736263</v>
      </c>
      <c r="ES64" s="4">
        <v>18</v>
      </c>
      <c r="ET64" s="4">
        <v>38</v>
      </c>
      <c r="EU64" s="11">
        <v>48</v>
      </c>
      <c r="EV64" s="4">
        <v>19</v>
      </c>
      <c r="EW64" s="9">
        <v>28</v>
      </c>
      <c r="EX64" s="4">
        <v>76</v>
      </c>
      <c r="EY64" s="4">
        <v>107</v>
      </c>
      <c r="EZ64" s="4">
        <v>45</v>
      </c>
      <c r="FA64" s="4">
        <v>69</v>
      </c>
      <c r="FB64" s="4">
        <v>58</v>
      </c>
      <c r="FC64" s="4">
        <f t="shared" si="1"/>
        <v>278</v>
      </c>
      <c r="FD64" s="9">
        <f t="shared" si="17"/>
        <v>0.89553442010028605</v>
      </c>
      <c r="FE64" s="9">
        <f t="shared" si="2"/>
        <v>0.20863309352517986</v>
      </c>
      <c r="FF64" s="9">
        <f t="shared" si="18"/>
        <v>0.29229900143593224</v>
      </c>
      <c r="FG64" s="9">
        <f t="shared" si="3"/>
        <v>1.6560000000000001</v>
      </c>
      <c r="FH64" s="9">
        <f t="shared" si="4"/>
        <v>0.22062615965254856</v>
      </c>
      <c r="FI64" s="9">
        <f t="shared" si="5"/>
        <v>1.8491751548919289</v>
      </c>
      <c r="FJ64" s="11">
        <v>26.2</v>
      </c>
      <c r="FK64" s="11">
        <v>44</v>
      </c>
      <c r="FL64" s="4">
        <v>28</v>
      </c>
      <c r="FM64" s="4">
        <v>16</v>
      </c>
      <c r="FN64" s="4">
        <v>53</v>
      </c>
      <c r="FO64" s="4">
        <f t="shared" si="97"/>
        <v>29.12087912087912</v>
      </c>
      <c r="FP64" s="11">
        <v>42</v>
      </c>
      <c r="FQ64" s="11">
        <v>24</v>
      </c>
      <c r="FR64" s="4">
        <v>24</v>
      </c>
      <c r="FS64" s="4">
        <v>82</v>
      </c>
      <c r="FT64" s="4">
        <v>47</v>
      </c>
      <c r="FU64" s="11">
        <f t="shared" si="19"/>
        <v>1.7446808510638299</v>
      </c>
      <c r="FV64" s="4">
        <v>17</v>
      </c>
      <c r="FW64" s="11">
        <f t="shared" si="104"/>
        <v>4.8235294117647056</v>
      </c>
      <c r="FX64" s="4">
        <v>96</v>
      </c>
      <c r="FY64" s="4">
        <v>28.6</v>
      </c>
      <c r="FZ64">
        <v>18.100000000000001</v>
      </c>
      <c r="GA64" s="11">
        <f t="shared" si="98"/>
        <v>28.6</v>
      </c>
      <c r="GB64" s="4">
        <f t="shared" si="20"/>
        <v>1.1916666666666667</v>
      </c>
      <c r="GC64" s="4">
        <f t="shared" si="21"/>
        <v>2.3204419889502761</v>
      </c>
      <c r="GD64" s="4">
        <f t="shared" si="22"/>
        <v>1.447513812154696</v>
      </c>
      <c r="GE64" s="4">
        <v>14</v>
      </c>
      <c r="GF64" s="4">
        <v>12</v>
      </c>
      <c r="GG64" s="4">
        <f t="shared" si="105"/>
        <v>14.285714285714285</v>
      </c>
      <c r="GH64" s="4">
        <v>28</v>
      </c>
      <c r="GI64" s="4">
        <v>20</v>
      </c>
      <c r="GJ64" s="4">
        <f t="shared" si="106"/>
        <v>28.571428571428569</v>
      </c>
      <c r="GK64">
        <v>1</v>
      </c>
      <c r="GL64">
        <v>0</v>
      </c>
      <c r="GM64">
        <v>0</v>
      </c>
      <c r="GN64">
        <v>0</v>
      </c>
      <c r="GO64">
        <v>1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62</v>
      </c>
      <c r="GV64">
        <v>21</v>
      </c>
      <c r="GW64">
        <f t="shared" si="107"/>
        <v>0.66129032258064513</v>
      </c>
      <c r="GX64">
        <v>1</v>
      </c>
      <c r="GY64">
        <v>0</v>
      </c>
    </row>
    <row r="65" spans="1:207" x14ac:dyDescent="0.35">
      <c r="A65" s="54">
        <v>20</v>
      </c>
      <c r="B65" s="54">
        <v>97160908</v>
      </c>
      <c r="C65" s="2">
        <v>45061</v>
      </c>
      <c r="D65" s="41">
        <v>22901</v>
      </c>
      <c r="E65" s="4">
        <v>60</v>
      </c>
      <c r="F65" s="4" t="s">
        <v>178</v>
      </c>
      <c r="G65" s="4">
        <v>70</v>
      </c>
      <c r="H65" s="4">
        <v>171</v>
      </c>
      <c r="I65" s="4">
        <v>1.82</v>
      </c>
      <c r="J65" s="4">
        <v>180</v>
      </c>
      <c r="K65" s="2">
        <v>44956</v>
      </c>
      <c r="L65" s="2">
        <v>44957</v>
      </c>
      <c r="M65" s="2">
        <v>44963</v>
      </c>
      <c r="N65" s="2">
        <v>44986</v>
      </c>
      <c r="O65" s="4">
        <v>1</v>
      </c>
      <c r="P65" s="2">
        <v>45061</v>
      </c>
      <c r="Q65" s="46">
        <f t="shared" si="10"/>
        <v>6</v>
      </c>
      <c r="R65" s="46">
        <f t="shared" si="11"/>
        <v>30</v>
      </c>
      <c r="S65" s="46">
        <f t="shared" si="12"/>
        <v>104</v>
      </c>
      <c r="T65" s="4">
        <v>0</v>
      </c>
      <c r="U65" s="4">
        <v>1</v>
      </c>
      <c r="V65" s="4">
        <v>0</v>
      </c>
      <c r="W65" s="4">
        <v>1</v>
      </c>
      <c r="X65" s="4">
        <v>1</v>
      </c>
      <c r="Y65" s="4">
        <v>1</v>
      </c>
      <c r="Z65" s="4">
        <v>0</v>
      </c>
      <c r="AA65" s="4">
        <v>0</v>
      </c>
      <c r="AB65" s="4">
        <v>1</v>
      </c>
      <c r="AC65" s="4">
        <v>19</v>
      </c>
      <c r="AD65" s="4">
        <v>36</v>
      </c>
      <c r="AE65" s="4">
        <v>12</v>
      </c>
      <c r="AF65" s="4">
        <v>12</v>
      </c>
      <c r="AG65" s="4">
        <f t="shared" si="13"/>
        <v>0</v>
      </c>
      <c r="AH65" s="4">
        <v>510</v>
      </c>
      <c r="AI65" s="4">
        <v>14700</v>
      </c>
      <c r="AJ65" s="4">
        <v>3.7</v>
      </c>
      <c r="AK65" s="4">
        <v>0.88</v>
      </c>
      <c r="AL65" s="4">
        <v>0</v>
      </c>
      <c r="AM65">
        <v>1</v>
      </c>
      <c r="AN65" s="4" t="s">
        <v>177</v>
      </c>
      <c r="AQ65" s="4">
        <v>0</v>
      </c>
      <c r="AR65" s="4">
        <v>9.1999999999999993</v>
      </c>
      <c r="AS65" s="4">
        <v>2.2999999999999998</v>
      </c>
      <c r="AT65" s="4">
        <v>52</v>
      </c>
      <c r="AW65" s="4">
        <v>283</v>
      </c>
      <c r="AX65" s="4">
        <v>44</v>
      </c>
      <c r="AY65" s="4">
        <v>1</v>
      </c>
      <c r="AZ65" s="4">
        <v>1</v>
      </c>
      <c r="BA65" s="4">
        <v>1.6</v>
      </c>
      <c r="BB65" s="4">
        <v>119</v>
      </c>
      <c r="BC65" s="4">
        <v>141</v>
      </c>
      <c r="BD65" s="4">
        <v>3.8</v>
      </c>
      <c r="BE65" s="4">
        <v>2.6</v>
      </c>
      <c r="BF65" s="4">
        <v>3.6</v>
      </c>
      <c r="BK65" s="4">
        <v>69</v>
      </c>
      <c r="BL65" s="4">
        <v>31</v>
      </c>
      <c r="BM65" s="4">
        <v>28.8</v>
      </c>
      <c r="BO65" s="4">
        <v>217</v>
      </c>
      <c r="BP65" s="4">
        <v>0</v>
      </c>
      <c r="BQ65" s="4">
        <v>0</v>
      </c>
      <c r="BS65" s="37">
        <v>98</v>
      </c>
      <c r="BT65" s="37">
        <v>40</v>
      </c>
      <c r="BU65" s="37">
        <v>65</v>
      </c>
      <c r="BV65" s="37">
        <v>78</v>
      </c>
      <c r="CN65" s="4">
        <v>0</v>
      </c>
      <c r="CO65" s="4">
        <v>0</v>
      </c>
      <c r="CP65" s="4">
        <v>0</v>
      </c>
      <c r="CQ65" s="4">
        <v>67</v>
      </c>
      <c r="CS65" s="4">
        <v>0</v>
      </c>
      <c r="CT65" s="4">
        <v>0</v>
      </c>
      <c r="CU65" s="4"/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12</v>
      </c>
      <c r="DM65" s="4">
        <v>12</v>
      </c>
      <c r="DN65" s="4">
        <v>61</v>
      </c>
      <c r="DO65" s="4">
        <v>39</v>
      </c>
      <c r="DP65" s="4">
        <v>29</v>
      </c>
      <c r="DQ65" s="4">
        <v>56</v>
      </c>
      <c r="DR65" s="11">
        <v>61</v>
      </c>
      <c r="DS65" s="4">
        <v>31</v>
      </c>
      <c r="DT65" s="4">
        <v>76</v>
      </c>
      <c r="DU65" s="4">
        <f t="shared" si="111"/>
        <v>45</v>
      </c>
      <c r="DV65" s="11">
        <v>20.100000000000001</v>
      </c>
      <c r="DW65" s="4">
        <v>1483</v>
      </c>
      <c r="DX65" s="4">
        <v>94</v>
      </c>
      <c r="DY65" s="4">
        <v>64</v>
      </c>
      <c r="DZ65" s="4">
        <v>3.4</v>
      </c>
      <c r="EA65" s="17">
        <f t="shared" si="99"/>
        <v>1.8681318681318679</v>
      </c>
      <c r="EB65" s="4">
        <v>24</v>
      </c>
      <c r="EC65" s="4">
        <v>298</v>
      </c>
      <c r="ED65" s="4">
        <v>81</v>
      </c>
      <c r="EE65" s="4">
        <v>4.9000000000000004</v>
      </c>
      <c r="EF65" s="4">
        <f t="shared" si="100"/>
        <v>2.6923076923076925</v>
      </c>
      <c r="EG65" s="45">
        <f t="shared" si="14"/>
        <v>2.5416666666666665</v>
      </c>
      <c r="EH65" s="45">
        <f t="shared" si="15"/>
        <v>0.83750000000000002</v>
      </c>
      <c r="EI65" s="4">
        <v>11</v>
      </c>
      <c r="EJ65" s="4">
        <v>70</v>
      </c>
      <c r="EK65" s="4">
        <v>63</v>
      </c>
      <c r="EL65" s="11">
        <f t="shared" si="33"/>
        <v>1.1111111111111112</v>
      </c>
      <c r="EM65" s="4">
        <v>280</v>
      </c>
      <c r="EN65" s="11">
        <v>10</v>
      </c>
      <c r="EO65" s="4">
        <v>8</v>
      </c>
      <c r="EP65" s="11">
        <f t="shared" si="92"/>
        <v>7.7777777777777777</v>
      </c>
      <c r="EQ65" s="4">
        <v>21</v>
      </c>
      <c r="ER65" s="4">
        <f t="shared" si="16"/>
        <v>11.538461538461538</v>
      </c>
      <c r="ES65" s="4">
        <v>8</v>
      </c>
      <c r="ET65" s="4">
        <v>8</v>
      </c>
      <c r="EU65" s="11">
        <v>27</v>
      </c>
      <c r="EV65" s="4">
        <v>19</v>
      </c>
      <c r="EW65" s="9">
        <v>18</v>
      </c>
      <c r="EX65" s="4">
        <v>98</v>
      </c>
      <c r="EY65" s="4">
        <v>124</v>
      </c>
      <c r="EZ65" s="4">
        <v>49</v>
      </c>
      <c r="FA65" s="4">
        <v>87</v>
      </c>
      <c r="FB65" s="4">
        <v>85</v>
      </c>
      <c r="FC65" s="4">
        <f t="shared" si="1"/>
        <v>298</v>
      </c>
      <c r="FD65" s="9">
        <f t="shared" si="17"/>
        <v>1.4328616602156901</v>
      </c>
      <c r="FE65" s="9">
        <f t="shared" si="2"/>
        <v>0.28523489932885904</v>
      </c>
      <c r="FF65" s="9">
        <f t="shared" si="18"/>
        <v>0.3999041638679518</v>
      </c>
      <c r="FG65" s="9">
        <f t="shared" si="3"/>
        <v>1.088888888888889</v>
      </c>
      <c r="FH65" s="9">
        <f t="shared" si="4"/>
        <v>0.2671026852083217</v>
      </c>
      <c r="FI65" s="9">
        <f t="shared" si="5"/>
        <v>0.75993999917966781</v>
      </c>
      <c r="FJ65" s="11">
        <v>20.8</v>
      </c>
      <c r="FK65" s="11">
        <v>28</v>
      </c>
      <c r="FL65" s="4">
        <v>19</v>
      </c>
      <c r="FM65" s="4">
        <v>12</v>
      </c>
      <c r="FN65" s="4">
        <v>22</v>
      </c>
      <c r="FO65" s="4">
        <f t="shared" si="97"/>
        <v>12.087912087912088</v>
      </c>
      <c r="FP65" s="11">
        <v>46</v>
      </c>
      <c r="FQ65" s="11">
        <v>22</v>
      </c>
      <c r="FR65" s="4">
        <v>18</v>
      </c>
      <c r="FS65" s="4">
        <v>64</v>
      </c>
      <c r="FT65" s="4">
        <v>55</v>
      </c>
      <c r="FU65" s="11">
        <f t="shared" si="19"/>
        <v>1.1636363636363636</v>
      </c>
      <c r="FV65" s="4">
        <v>12</v>
      </c>
      <c r="FW65" s="11">
        <f t="shared" si="104"/>
        <v>5.333333333333333</v>
      </c>
      <c r="FX65" s="4">
        <v>124</v>
      </c>
      <c r="FY65" s="4">
        <v>14.5</v>
      </c>
      <c r="FZ65">
        <v>14.1</v>
      </c>
      <c r="GA65" s="11">
        <f t="shared" si="98"/>
        <v>14.5</v>
      </c>
      <c r="GB65" s="4">
        <f t="shared" si="20"/>
        <v>0.65909090909090906</v>
      </c>
      <c r="GC65" s="4">
        <f t="shared" si="21"/>
        <v>3.2624113475177308</v>
      </c>
      <c r="GD65" s="4">
        <f t="shared" si="22"/>
        <v>1.4751773049645391</v>
      </c>
      <c r="GE65" s="4">
        <v>12</v>
      </c>
      <c r="GF65" s="4">
        <v>8</v>
      </c>
      <c r="GG65" s="4">
        <f t="shared" si="105"/>
        <v>33.333333333333329</v>
      </c>
      <c r="GH65" s="4">
        <v>19</v>
      </c>
      <c r="GI65" s="4">
        <v>16</v>
      </c>
      <c r="GJ65" s="4">
        <f t="shared" si="106"/>
        <v>15.789473684210526</v>
      </c>
      <c r="GK65">
        <v>1</v>
      </c>
      <c r="GL65">
        <v>0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17</v>
      </c>
      <c r="GV65">
        <v>11</v>
      </c>
      <c r="GW65">
        <f t="shared" si="107"/>
        <v>0.35294117647058826</v>
      </c>
      <c r="GX65">
        <v>1</v>
      </c>
      <c r="GY65">
        <v>0</v>
      </c>
    </row>
    <row r="66" spans="1:207" s="44" customFormat="1" x14ac:dyDescent="0.35">
      <c r="A66" s="42">
        <v>21</v>
      </c>
      <c r="B66" s="42">
        <v>226982</v>
      </c>
      <c r="C66" s="43">
        <v>44963</v>
      </c>
      <c r="D66" s="43">
        <v>24627</v>
      </c>
      <c r="E66" s="15">
        <v>55</v>
      </c>
      <c r="F66" s="15" t="s">
        <v>176</v>
      </c>
      <c r="G66" s="4">
        <v>60</v>
      </c>
      <c r="H66" s="4">
        <v>155</v>
      </c>
      <c r="I66" s="4">
        <v>1.59</v>
      </c>
      <c r="J66" s="15">
        <v>1</v>
      </c>
      <c r="K66" s="43">
        <v>44958</v>
      </c>
      <c r="L66" s="43">
        <v>44959</v>
      </c>
      <c r="M66" s="43">
        <v>44966</v>
      </c>
      <c r="N66" s="43">
        <v>44966</v>
      </c>
      <c r="O66" s="15">
        <v>0</v>
      </c>
      <c r="P66" s="15"/>
      <c r="Q66" s="46">
        <f t="shared" si="10"/>
        <v>7</v>
      </c>
      <c r="R66" s="46">
        <f t="shared" si="11"/>
        <v>8</v>
      </c>
      <c r="S66" s="46"/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20</v>
      </c>
      <c r="AD66" s="15">
        <v>38</v>
      </c>
      <c r="AE66" s="15">
        <v>5</v>
      </c>
      <c r="AF66" s="15">
        <v>14</v>
      </c>
      <c r="AG66" s="4">
        <f t="shared" si="13"/>
        <v>9</v>
      </c>
      <c r="AH66" s="15">
        <v>1038</v>
      </c>
      <c r="AI66" s="15">
        <v>46873</v>
      </c>
      <c r="AJ66" s="15">
        <v>27.34</v>
      </c>
      <c r="AK66" s="15">
        <v>3.55</v>
      </c>
      <c r="AL66" s="15">
        <v>0</v>
      </c>
      <c r="AM66" s="15">
        <v>1</v>
      </c>
      <c r="AN66" s="15" t="s">
        <v>190</v>
      </c>
      <c r="AO66" s="15">
        <v>61</v>
      </c>
      <c r="AP66" s="15">
        <v>288</v>
      </c>
      <c r="AQ66" s="15">
        <v>0</v>
      </c>
      <c r="AR66" s="15">
        <v>14.3</v>
      </c>
      <c r="AS66" s="15">
        <v>1.1499999999999999</v>
      </c>
      <c r="AT66" s="15">
        <v>28.7</v>
      </c>
      <c r="AU66" s="36">
        <v>3.09</v>
      </c>
      <c r="AV66" s="15">
        <v>9.9700000000000006</v>
      </c>
      <c r="AW66" s="15">
        <v>594</v>
      </c>
      <c r="AX66" s="15">
        <v>138</v>
      </c>
      <c r="AY66" s="15">
        <v>1</v>
      </c>
      <c r="AZ66" s="15">
        <v>0</v>
      </c>
      <c r="BA66" s="15">
        <v>1.1599999999999999</v>
      </c>
      <c r="BB66" s="15">
        <v>135</v>
      </c>
      <c r="BC66" s="15">
        <v>142</v>
      </c>
      <c r="BD66" s="15">
        <v>6.6</v>
      </c>
      <c r="BE66" s="15">
        <v>5.3</v>
      </c>
      <c r="BF66" s="15">
        <v>6.1</v>
      </c>
      <c r="BG66" s="15">
        <v>8.6999999999999993</v>
      </c>
      <c r="BH66" s="15">
        <v>4.9000000000000004</v>
      </c>
      <c r="BI66" s="15">
        <v>2.2999999999999998</v>
      </c>
      <c r="BJ66" s="15">
        <v>432</v>
      </c>
      <c r="BK66" s="15">
        <v>125</v>
      </c>
      <c r="BL66" s="15">
        <v>408</v>
      </c>
      <c r="BM66" s="15">
        <v>1.1000000000000001</v>
      </c>
      <c r="BN66" s="15">
        <v>171</v>
      </c>
      <c r="BO66" s="15">
        <v>525</v>
      </c>
      <c r="BP66" s="15">
        <v>1</v>
      </c>
      <c r="BQ66" s="15">
        <v>1</v>
      </c>
      <c r="BR66" s="15">
        <v>85</v>
      </c>
      <c r="BS66" s="44">
        <v>77</v>
      </c>
      <c r="BT66" s="44">
        <v>48</v>
      </c>
      <c r="BU66" s="44">
        <v>61</v>
      </c>
      <c r="BV66" s="44">
        <v>111</v>
      </c>
      <c r="BW66" s="44">
        <v>12</v>
      </c>
      <c r="BX66" s="44">
        <v>2061</v>
      </c>
      <c r="BY66" s="44">
        <v>525</v>
      </c>
      <c r="BZ66" s="44">
        <v>3.4</v>
      </c>
      <c r="CA66" s="44">
        <v>80</v>
      </c>
      <c r="CB66" s="44">
        <v>5.0999999999999996</v>
      </c>
      <c r="CC66" s="15">
        <v>3.5</v>
      </c>
      <c r="CD66" s="15">
        <v>31</v>
      </c>
      <c r="CE66" s="15">
        <v>57.3</v>
      </c>
      <c r="CF66" s="15">
        <v>16</v>
      </c>
      <c r="CG66" s="15">
        <v>26</v>
      </c>
      <c r="CH66" s="15">
        <v>1518</v>
      </c>
      <c r="CI66" s="4">
        <f t="shared" si="28"/>
        <v>1120</v>
      </c>
      <c r="CJ66" s="15">
        <v>7.34</v>
      </c>
      <c r="CK66" s="15">
        <v>79</v>
      </c>
      <c r="CL66" s="15">
        <v>68</v>
      </c>
      <c r="CM66" s="15">
        <v>34</v>
      </c>
      <c r="CN66" s="15">
        <v>0.88</v>
      </c>
      <c r="CO66" s="15">
        <v>1</v>
      </c>
      <c r="CP66" s="15">
        <v>0</v>
      </c>
      <c r="CQ66" s="15">
        <v>37</v>
      </c>
      <c r="CR66" s="15">
        <v>1324</v>
      </c>
      <c r="CS66" s="15">
        <v>1</v>
      </c>
      <c r="CT66" s="15">
        <v>0</v>
      </c>
      <c r="CU66" s="15"/>
      <c r="CV66" s="15">
        <v>1</v>
      </c>
      <c r="CW66" s="15">
        <v>0</v>
      </c>
      <c r="CX66" s="15">
        <v>0</v>
      </c>
      <c r="CY66" s="15">
        <v>0</v>
      </c>
      <c r="CZ66" s="15">
        <v>1</v>
      </c>
      <c r="DA66" s="15">
        <v>0</v>
      </c>
      <c r="DB66" s="15">
        <v>0</v>
      </c>
      <c r="DC66" s="15">
        <v>0</v>
      </c>
      <c r="DD66" s="15">
        <v>1</v>
      </c>
      <c r="DE66" s="15">
        <v>0</v>
      </c>
      <c r="DF66" s="15">
        <v>0</v>
      </c>
      <c r="DG66" s="15">
        <v>0</v>
      </c>
      <c r="DH66" s="15">
        <v>0</v>
      </c>
      <c r="DI66" s="15">
        <v>0</v>
      </c>
      <c r="DJ66" s="15">
        <v>0</v>
      </c>
      <c r="DK66" s="15">
        <v>0</v>
      </c>
      <c r="DL66" s="4">
        <v>10</v>
      </c>
      <c r="DM66" s="4">
        <v>10</v>
      </c>
      <c r="DN66" s="4">
        <v>49</v>
      </c>
      <c r="DO66" s="4">
        <v>24</v>
      </c>
      <c r="DP66" s="4">
        <v>50</v>
      </c>
      <c r="DQ66" s="4">
        <v>81</v>
      </c>
      <c r="DR66" s="11">
        <v>63</v>
      </c>
      <c r="DS66" s="4">
        <v>31</v>
      </c>
      <c r="DT66" s="4">
        <v>84</v>
      </c>
      <c r="DU66" s="4">
        <f t="shared" ref="DU66:DU97" si="112">(DT66-DS66)</f>
        <v>53</v>
      </c>
      <c r="DV66" s="11">
        <v>21.3</v>
      </c>
      <c r="DW66" s="4">
        <v>1654</v>
      </c>
      <c r="DX66" s="4">
        <v>84</v>
      </c>
      <c r="DY66" s="4">
        <v>85</v>
      </c>
      <c r="DZ66" s="4">
        <v>4.5</v>
      </c>
      <c r="EA66" s="17">
        <f t="shared" si="99"/>
        <v>2.8301886792452828</v>
      </c>
      <c r="EB66" s="4">
        <v>18.899999999999999</v>
      </c>
      <c r="EC66" s="4">
        <v>311</v>
      </c>
      <c r="ED66" s="4">
        <v>61</v>
      </c>
      <c r="EE66" s="4">
        <v>4.8099999999999996</v>
      </c>
      <c r="EF66" s="4">
        <f t="shared" si="100"/>
        <v>3.0251572327044021</v>
      </c>
      <c r="EG66" s="45">
        <f t="shared" si="14"/>
        <v>3.3333333333333335</v>
      </c>
      <c r="EH66" s="45">
        <f t="shared" si="15"/>
        <v>1.1269841269841272</v>
      </c>
      <c r="EI66" s="4">
        <v>6</v>
      </c>
      <c r="EJ66" s="4">
        <v>87</v>
      </c>
      <c r="EK66" s="4">
        <v>59</v>
      </c>
      <c r="EL66" s="11">
        <f t="shared" ref="EL66:EL113" si="113">(EJ66/EK66)</f>
        <v>1.4745762711864407</v>
      </c>
      <c r="EM66" s="4">
        <v>172</v>
      </c>
      <c r="EN66" s="11">
        <v>7</v>
      </c>
      <c r="EO66" s="4">
        <v>6</v>
      </c>
      <c r="EP66" s="11">
        <f t="shared" ref="EP66:EP99" si="114">EJ66/((EN66+EO66)/2)</f>
        <v>13.384615384615385</v>
      </c>
      <c r="EQ66" s="4">
        <v>45</v>
      </c>
      <c r="ER66" s="4">
        <f t="shared" si="16"/>
        <v>28.30188679245283</v>
      </c>
      <c r="ES66" s="4">
        <v>20</v>
      </c>
      <c r="ET66" s="4">
        <v>41</v>
      </c>
      <c r="EU66" s="11">
        <v>19</v>
      </c>
      <c r="EV66" s="4">
        <v>11</v>
      </c>
      <c r="EW66" s="9">
        <v>8</v>
      </c>
      <c r="EX66" s="4">
        <v>72</v>
      </c>
      <c r="EY66" s="4">
        <v>117</v>
      </c>
      <c r="EZ66" s="4">
        <v>34</v>
      </c>
      <c r="FA66" s="4">
        <v>58</v>
      </c>
      <c r="FB66" s="4">
        <v>69</v>
      </c>
      <c r="FC66" s="4">
        <f t="shared" si="1"/>
        <v>311</v>
      </c>
      <c r="FD66" s="9">
        <f t="shared" si="17"/>
        <v>0.72055665139193892</v>
      </c>
      <c r="FE66" s="9">
        <f t="shared" si="2"/>
        <v>0.22186495176848875</v>
      </c>
      <c r="FF66" s="9">
        <f t="shared" si="18"/>
        <v>0.31341175962425866</v>
      </c>
      <c r="FG66" s="9">
        <f t="shared" si="3"/>
        <v>1.1360655737704917</v>
      </c>
      <c r="FH66" s="9">
        <f t="shared" si="4"/>
        <v>0.29007290036233735</v>
      </c>
      <c r="FI66" s="9">
        <f t="shared" si="5"/>
        <v>1.5766499019555109</v>
      </c>
      <c r="FJ66" s="11">
        <v>21.8</v>
      </c>
      <c r="FK66" s="11">
        <v>21</v>
      </c>
      <c r="FL66" s="4">
        <v>18</v>
      </c>
      <c r="FM66" s="4">
        <v>8</v>
      </c>
      <c r="FN66" s="4">
        <v>45</v>
      </c>
      <c r="FO66" s="4">
        <f t="shared" si="97"/>
        <v>28.30188679245283</v>
      </c>
      <c r="FP66" s="11">
        <v>42</v>
      </c>
      <c r="FQ66" s="11">
        <v>22</v>
      </c>
      <c r="FR66" s="4">
        <v>16</v>
      </c>
      <c r="FS66" s="4">
        <v>56</v>
      </c>
      <c r="FT66" s="4">
        <v>31</v>
      </c>
      <c r="FU66" s="11">
        <f t="shared" si="19"/>
        <v>1.8064516129032258</v>
      </c>
      <c r="FV66" s="4">
        <v>10</v>
      </c>
      <c r="FW66" s="11">
        <f t="shared" ref="FW66:FW91" si="115">(FS66/FV66)</f>
        <v>5.6</v>
      </c>
      <c r="FX66" s="4">
        <v>79</v>
      </c>
      <c r="FY66" s="4">
        <v>41.9</v>
      </c>
      <c r="FZ66">
        <v>16</v>
      </c>
      <c r="GA66" s="11">
        <f t="shared" si="98"/>
        <v>53.9</v>
      </c>
      <c r="GB66" s="4">
        <f t="shared" si="20"/>
        <v>2.4499999999999997</v>
      </c>
      <c r="GC66" s="4">
        <f t="shared" si="21"/>
        <v>2.625</v>
      </c>
      <c r="GD66" s="4">
        <f t="shared" si="22"/>
        <v>1.3625</v>
      </c>
      <c r="GE66" s="4">
        <v>18</v>
      </c>
      <c r="GF66" s="4">
        <v>5</v>
      </c>
      <c r="GG66" s="4">
        <f t="shared" ref="GG66:GG97" si="116">((GE66-GF66)/GE66)*100</f>
        <v>72.222222222222214</v>
      </c>
      <c r="GH66" s="4">
        <v>18</v>
      </c>
      <c r="GI66" s="4">
        <v>15</v>
      </c>
      <c r="GJ66" s="4">
        <f t="shared" ref="GJ66:GJ91" si="117">((GH66-GI66)/GH66)*100</f>
        <v>16.666666666666664</v>
      </c>
      <c r="GK66">
        <v>1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1</v>
      </c>
      <c r="GR66">
        <v>0</v>
      </c>
      <c r="GS66">
        <v>0</v>
      </c>
      <c r="GT66">
        <v>1</v>
      </c>
      <c r="GU66">
        <v>18</v>
      </c>
      <c r="GV66">
        <v>11</v>
      </c>
      <c r="GW66">
        <f t="shared" ref="GW66:GW91" si="118">(GU66-GV66)/GU66</f>
        <v>0.3888888888888889</v>
      </c>
      <c r="GX66">
        <v>1</v>
      </c>
      <c r="GY66">
        <v>0</v>
      </c>
    </row>
    <row r="67" spans="1:207" x14ac:dyDescent="0.35">
      <c r="A67" s="54">
        <v>22</v>
      </c>
      <c r="B67" s="54">
        <v>23001656</v>
      </c>
      <c r="C67" s="2">
        <v>44963</v>
      </c>
      <c r="D67" s="2">
        <v>28360</v>
      </c>
      <c r="E67" s="4">
        <v>45</v>
      </c>
      <c r="F67" s="4" t="s">
        <v>178</v>
      </c>
      <c r="G67" s="4">
        <v>65</v>
      </c>
      <c r="H67" s="4">
        <v>173</v>
      </c>
      <c r="I67" s="4">
        <v>1.78</v>
      </c>
      <c r="J67" s="4">
        <v>1</v>
      </c>
      <c r="K67" s="2">
        <v>44945</v>
      </c>
      <c r="L67" s="2">
        <v>44961</v>
      </c>
      <c r="M67" s="35">
        <v>44970</v>
      </c>
      <c r="N67" s="35">
        <v>44970</v>
      </c>
      <c r="O67" s="4">
        <v>1</v>
      </c>
      <c r="P67" s="35">
        <v>44988</v>
      </c>
      <c r="Q67" s="46">
        <f t="shared" si="10"/>
        <v>9</v>
      </c>
      <c r="R67" s="46">
        <f t="shared" si="11"/>
        <v>25</v>
      </c>
      <c r="S67" s="46">
        <f t="shared" si="12"/>
        <v>27</v>
      </c>
      <c r="T67" s="4">
        <v>0</v>
      </c>
      <c r="U67" s="4">
        <v>0</v>
      </c>
      <c r="V67" s="4">
        <v>0</v>
      </c>
      <c r="W67" s="4">
        <v>0</v>
      </c>
      <c r="X67" s="4">
        <v>1</v>
      </c>
      <c r="Y67" s="4">
        <v>0</v>
      </c>
      <c r="Z67" s="4">
        <v>0</v>
      </c>
      <c r="AA67" s="4">
        <v>0</v>
      </c>
      <c r="AB67" s="4">
        <v>0</v>
      </c>
      <c r="AC67" s="4">
        <v>13</v>
      </c>
      <c r="AD67" s="4">
        <v>40</v>
      </c>
      <c r="AE67" s="4">
        <v>10</v>
      </c>
      <c r="AF67" s="4">
        <v>14</v>
      </c>
      <c r="AG67" s="4">
        <f t="shared" si="13"/>
        <v>4</v>
      </c>
      <c r="AH67" s="4">
        <v>3450</v>
      </c>
      <c r="AI67" s="4">
        <v>13100</v>
      </c>
      <c r="AJ67" s="4">
        <v>9.36</v>
      </c>
      <c r="AK67" s="4">
        <v>4.08</v>
      </c>
      <c r="AL67" s="4">
        <v>0</v>
      </c>
      <c r="AM67" s="4">
        <v>1</v>
      </c>
      <c r="AN67" s="4" t="s">
        <v>193</v>
      </c>
      <c r="AO67" s="4">
        <v>10</v>
      </c>
      <c r="AP67" s="9">
        <v>6190</v>
      </c>
      <c r="AQ67" s="4">
        <v>0</v>
      </c>
      <c r="AR67" s="4">
        <v>9.4</v>
      </c>
      <c r="AS67" s="4">
        <v>1.84</v>
      </c>
      <c r="AT67" s="4">
        <v>56.4</v>
      </c>
      <c r="AV67" s="4">
        <v>1.1100000000000001</v>
      </c>
      <c r="AW67" s="4">
        <v>100</v>
      </c>
      <c r="AX67" s="4">
        <v>164</v>
      </c>
      <c r="AY67" s="4">
        <v>1</v>
      </c>
      <c r="AZ67" s="4">
        <v>0</v>
      </c>
      <c r="BA67" s="4">
        <v>2.2000000000000002</v>
      </c>
      <c r="BB67" s="4">
        <v>71</v>
      </c>
      <c r="BC67" s="4">
        <v>127</v>
      </c>
      <c r="BD67" s="4">
        <v>5</v>
      </c>
      <c r="BE67" s="4">
        <v>3</v>
      </c>
      <c r="BF67" s="4">
        <v>5.6</v>
      </c>
      <c r="BG67" s="4">
        <v>7.6</v>
      </c>
      <c r="BH67" s="4">
        <v>5</v>
      </c>
      <c r="BI67" s="4">
        <v>2.2000000000000002</v>
      </c>
      <c r="BJ67" s="4">
        <v>23</v>
      </c>
      <c r="BK67" s="4">
        <v>163</v>
      </c>
      <c r="BL67" s="4">
        <v>83</v>
      </c>
      <c r="BM67" s="4">
        <v>6.5</v>
      </c>
      <c r="BN67" s="4">
        <v>229</v>
      </c>
      <c r="BO67" s="4">
        <v>412</v>
      </c>
      <c r="BP67" s="4">
        <v>1</v>
      </c>
      <c r="BQ67" s="4">
        <v>7</v>
      </c>
      <c r="BR67" s="4">
        <v>135</v>
      </c>
      <c r="BS67">
        <v>109</v>
      </c>
      <c r="BT67">
        <v>55</v>
      </c>
      <c r="BU67">
        <v>71</v>
      </c>
      <c r="BV67">
        <v>124</v>
      </c>
      <c r="BW67">
        <v>6</v>
      </c>
      <c r="BX67">
        <v>3876</v>
      </c>
      <c r="BY67">
        <v>150</v>
      </c>
      <c r="BZ67">
        <v>5.8</v>
      </c>
      <c r="CA67">
        <v>66</v>
      </c>
      <c r="CB67">
        <v>5</v>
      </c>
      <c r="CC67" s="4">
        <v>3.3</v>
      </c>
      <c r="CD67" s="4">
        <v>25</v>
      </c>
      <c r="CE67" s="4">
        <v>79.599999999999994</v>
      </c>
      <c r="CF67" s="4">
        <v>12</v>
      </c>
      <c r="CG67" s="4">
        <v>9</v>
      </c>
      <c r="CH67" s="4">
        <v>2017</v>
      </c>
      <c r="CI67" s="4">
        <f t="shared" si="28"/>
        <v>1575.757575757576</v>
      </c>
      <c r="CJ67" s="4">
        <v>7.35</v>
      </c>
      <c r="CK67" s="4">
        <v>47</v>
      </c>
      <c r="CL67" s="4">
        <v>62</v>
      </c>
      <c r="CM67" s="4">
        <v>24</v>
      </c>
      <c r="CN67" s="4">
        <v>1</v>
      </c>
      <c r="CO67" s="4">
        <v>0</v>
      </c>
      <c r="CP67" s="4">
        <v>0</v>
      </c>
      <c r="CQ67" s="4">
        <v>199</v>
      </c>
      <c r="CR67" s="4">
        <v>7939</v>
      </c>
      <c r="CS67" s="4">
        <v>0</v>
      </c>
      <c r="CT67" s="4">
        <v>0</v>
      </c>
      <c r="CU67" s="4"/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15">
        <v>0</v>
      </c>
      <c r="DF67" s="15">
        <v>0</v>
      </c>
      <c r="DG67" s="15">
        <v>0</v>
      </c>
      <c r="DH67" s="15">
        <v>0</v>
      </c>
      <c r="DI67" s="15">
        <v>0</v>
      </c>
      <c r="DJ67" s="15">
        <v>0</v>
      </c>
      <c r="DK67" s="15">
        <v>0</v>
      </c>
      <c r="DL67" s="4">
        <v>11</v>
      </c>
      <c r="DM67" s="4">
        <v>10</v>
      </c>
      <c r="DN67" s="4">
        <v>51</v>
      </c>
      <c r="DO67" s="4">
        <v>27</v>
      </c>
      <c r="DP67" s="4">
        <v>48</v>
      </c>
      <c r="DQ67" s="4">
        <v>79</v>
      </c>
      <c r="DR67" s="11">
        <v>51</v>
      </c>
      <c r="DS67" s="4">
        <v>47</v>
      </c>
      <c r="DT67" s="4">
        <v>96</v>
      </c>
      <c r="DU67" s="4">
        <f t="shared" si="112"/>
        <v>49</v>
      </c>
      <c r="DV67" s="11">
        <v>18.5</v>
      </c>
      <c r="DW67" s="4">
        <v>1136</v>
      </c>
      <c r="DX67" s="4">
        <v>86</v>
      </c>
      <c r="DY67" s="4">
        <v>101</v>
      </c>
      <c r="DZ67" s="4">
        <v>5.2</v>
      </c>
      <c r="EA67" s="4">
        <f t="shared" si="99"/>
        <v>2.9213483146067416</v>
      </c>
      <c r="EB67" s="4">
        <v>16.399999999999999</v>
      </c>
      <c r="EC67" s="4">
        <v>306</v>
      </c>
      <c r="ED67" s="4">
        <v>38</v>
      </c>
      <c r="EE67" s="4">
        <v>6.7</v>
      </c>
      <c r="EF67" s="4">
        <f t="shared" si="100"/>
        <v>3.7640449438202248</v>
      </c>
      <c r="EG67" s="45">
        <f t="shared" si="14"/>
        <v>3.1097560975609757</v>
      </c>
      <c r="EH67" s="45">
        <f t="shared" si="15"/>
        <v>1.128048780487805</v>
      </c>
      <c r="EI67" s="4">
        <v>14</v>
      </c>
      <c r="EJ67" s="4">
        <v>80</v>
      </c>
      <c r="EK67" s="4">
        <v>46</v>
      </c>
      <c r="EL67" s="11">
        <f t="shared" si="113"/>
        <v>1.7391304347826086</v>
      </c>
      <c r="EM67" s="4">
        <v>110</v>
      </c>
      <c r="EN67" s="11">
        <v>5</v>
      </c>
      <c r="EO67" s="4">
        <v>9</v>
      </c>
      <c r="EP67" s="11">
        <f t="shared" si="114"/>
        <v>11.428571428571429</v>
      </c>
      <c r="EQ67" s="4">
        <v>34</v>
      </c>
      <c r="ER67" s="4">
        <f t="shared" si="16"/>
        <v>19.101123595505619</v>
      </c>
      <c r="ES67" s="4">
        <v>5</v>
      </c>
      <c r="ET67" s="4">
        <v>24</v>
      </c>
      <c r="EU67" s="11">
        <v>45</v>
      </c>
      <c r="EV67" s="4">
        <v>6</v>
      </c>
      <c r="EW67" s="9">
        <v>39</v>
      </c>
      <c r="EX67" s="4">
        <v>101</v>
      </c>
      <c r="EY67" s="4">
        <v>142</v>
      </c>
      <c r="EZ67" s="4">
        <v>38</v>
      </c>
      <c r="FA67" s="4">
        <v>77</v>
      </c>
      <c r="FB67" s="4">
        <v>72</v>
      </c>
      <c r="FC67" s="4">
        <f t="shared" ref="FC67:FC130" si="119">EC67</f>
        <v>306</v>
      </c>
      <c r="FD67" s="9">
        <f t="shared" si="17"/>
        <v>1.007074004137219</v>
      </c>
      <c r="FE67" s="9">
        <f t="shared" ref="FE67:FE130" si="120">FB67/FC67</f>
        <v>0.23529411764705882</v>
      </c>
      <c r="FF67" s="9">
        <f t="shared" si="18"/>
        <v>0.33385409645205405</v>
      </c>
      <c r="FG67" s="9">
        <f t="shared" ref="FG67:FG130" si="121">(BS67*0.9)/ED67</f>
        <v>2.5815789473684214</v>
      </c>
      <c r="FH67" s="9">
        <f t="shared" ref="FH67:FH130" si="122">0.0275-0.165*(DR67/100)+0.3656*((BT67/BS67)*0.9)+0.515*FF67</f>
        <v>0.28131421747097296</v>
      </c>
      <c r="FI67" s="9">
        <f t="shared" ref="FI67:FI130" si="123">(BT67-(FH67*BS67*0.9))/(FH67*ED67)</f>
        <v>2.5634451259419739</v>
      </c>
      <c r="FJ67" s="11">
        <v>17.7</v>
      </c>
      <c r="FK67" s="11">
        <v>38</v>
      </c>
      <c r="FL67" s="4">
        <v>4</v>
      </c>
      <c r="FM67" s="4">
        <v>34</v>
      </c>
      <c r="FN67" s="4">
        <v>18</v>
      </c>
      <c r="FO67" s="4">
        <f t="shared" ref="FO67:FO96" si="124">FN67/I67</f>
        <v>10.112359550561798</v>
      </c>
      <c r="FP67" s="11">
        <v>42</v>
      </c>
      <c r="FQ67" s="11">
        <v>20</v>
      </c>
      <c r="FR67" s="4">
        <v>22</v>
      </c>
      <c r="FS67" s="4">
        <v>53</v>
      </c>
      <c r="FT67" s="4">
        <v>55</v>
      </c>
      <c r="FU67" s="11">
        <f t="shared" si="19"/>
        <v>0.96363636363636362</v>
      </c>
      <c r="FV67" s="4">
        <v>24</v>
      </c>
      <c r="FW67" s="11">
        <f t="shared" si="115"/>
        <v>2.2083333333333335</v>
      </c>
      <c r="FX67" s="4">
        <v>89</v>
      </c>
      <c r="FY67" s="4">
        <v>24.6</v>
      </c>
      <c r="FZ67">
        <v>12.7</v>
      </c>
      <c r="GA67" s="11">
        <f t="shared" ref="GA67:GA98" si="125">(FY67+BW67)</f>
        <v>30.6</v>
      </c>
      <c r="GB67" s="4">
        <f t="shared" si="20"/>
        <v>1.53</v>
      </c>
      <c r="GC67" s="4">
        <f t="shared" si="21"/>
        <v>3.3070866141732287</v>
      </c>
      <c r="GD67" s="4">
        <f t="shared" si="22"/>
        <v>1.3937007874015748</v>
      </c>
      <c r="GE67" s="4">
        <v>11</v>
      </c>
      <c r="GF67" s="4">
        <v>5</v>
      </c>
      <c r="GG67" s="4">
        <f t="shared" si="116"/>
        <v>54.54545454545454</v>
      </c>
      <c r="GH67" s="4">
        <v>16</v>
      </c>
      <c r="GI67" s="4">
        <v>11</v>
      </c>
      <c r="GJ67" s="4">
        <f t="shared" si="117"/>
        <v>31.25</v>
      </c>
      <c r="GK67">
        <v>1</v>
      </c>
      <c r="GL67">
        <v>0</v>
      </c>
      <c r="GM67">
        <v>0</v>
      </c>
      <c r="GN67">
        <v>0</v>
      </c>
      <c r="GO67">
        <v>1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64</v>
      </c>
      <c r="GV67">
        <v>24</v>
      </c>
      <c r="GW67">
        <f t="shared" si="118"/>
        <v>0.625</v>
      </c>
      <c r="GX67">
        <v>1</v>
      </c>
      <c r="GY67">
        <v>0</v>
      </c>
    </row>
    <row r="68" spans="1:207" s="37" customFormat="1" x14ac:dyDescent="0.35">
      <c r="A68" s="54">
        <v>22</v>
      </c>
      <c r="B68" s="54">
        <v>23001656</v>
      </c>
      <c r="C68" s="35">
        <v>44970</v>
      </c>
      <c r="D68" s="2">
        <v>28360</v>
      </c>
      <c r="E68" s="4">
        <v>45</v>
      </c>
      <c r="F68" s="4" t="s">
        <v>178</v>
      </c>
      <c r="G68" s="4">
        <v>65</v>
      </c>
      <c r="H68" s="4">
        <v>173</v>
      </c>
      <c r="I68" s="4">
        <v>1.78</v>
      </c>
      <c r="J68" s="25">
        <v>8</v>
      </c>
      <c r="K68" s="2">
        <v>44945</v>
      </c>
      <c r="L68" s="2">
        <v>44961</v>
      </c>
      <c r="M68" s="35">
        <v>44970</v>
      </c>
      <c r="N68" s="35">
        <v>44970</v>
      </c>
      <c r="O68" s="37">
        <v>1</v>
      </c>
      <c r="P68" s="35">
        <v>44988</v>
      </c>
      <c r="Q68" s="46">
        <f t="shared" ref="Q68:Q131" si="126">_xlfn.DAYS(M68,L68)</f>
        <v>9</v>
      </c>
      <c r="R68" s="46">
        <f t="shared" ref="R68:R131" si="127">_xlfn.DAYS(N68,K68)</f>
        <v>25</v>
      </c>
      <c r="S68" s="46">
        <f t="shared" ref="S68:S131" si="128">_xlfn.DAYS(P68,L68)</f>
        <v>27</v>
      </c>
      <c r="T68" s="4">
        <v>0</v>
      </c>
      <c r="U68" s="4">
        <v>0</v>
      </c>
      <c r="V68" s="4">
        <v>0</v>
      </c>
      <c r="W68" s="4">
        <v>0</v>
      </c>
      <c r="X68" s="4">
        <v>1</v>
      </c>
      <c r="Y68" s="4">
        <v>0</v>
      </c>
      <c r="Z68" s="4">
        <v>0</v>
      </c>
      <c r="AA68" s="4">
        <v>0</v>
      </c>
      <c r="AB68" s="4">
        <v>0</v>
      </c>
      <c r="AC68" s="4">
        <v>13</v>
      </c>
      <c r="AD68" s="4">
        <v>40</v>
      </c>
      <c r="AE68" s="4">
        <v>10</v>
      </c>
      <c r="AF68" s="4">
        <v>14</v>
      </c>
      <c r="AG68" s="4">
        <f t="shared" si="13"/>
        <v>4</v>
      </c>
      <c r="AH68" s="25">
        <v>193</v>
      </c>
      <c r="AI68" s="25">
        <v>8262</v>
      </c>
      <c r="AJ68" s="25">
        <v>3.74</v>
      </c>
      <c r="AK68" s="25">
        <v>1.1499999999999999</v>
      </c>
      <c r="AL68" s="4">
        <v>0</v>
      </c>
      <c r="AM68" s="4">
        <v>1</v>
      </c>
      <c r="AN68" s="4" t="s">
        <v>193</v>
      </c>
      <c r="AO68" s="25">
        <v>41</v>
      </c>
      <c r="AP68" s="25">
        <v>2534</v>
      </c>
      <c r="AQ68" s="25">
        <v>0</v>
      </c>
      <c r="AR68" s="25">
        <v>7.4</v>
      </c>
      <c r="AS68" s="25">
        <v>1.32</v>
      </c>
      <c r="AT68" s="25">
        <v>30.6</v>
      </c>
      <c r="AU68" s="36">
        <v>1.78</v>
      </c>
      <c r="AV68" s="25">
        <v>4.47</v>
      </c>
      <c r="AW68" s="25">
        <v>391</v>
      </c>
      <c r="AX68" s="25">
        <v>101</v>
      </c>
      <c r="AY68" s="25">
        <v>1</v>
      </c>
      <c r="AZ68" s="25">
        <v>0</v>
      </c>
      <c r="BA68" s="25">
        <v>1.2</v>
      </c>
      <c r="BB68" s="25">
        <v>156</v>
      </c>
      <c r="BC68" s="25">
        <v>145</v>
      </c>
      <c r="BD68" s="25">
        <v>3.2</v>
      </c>
      <c r="BE68" s="25">
        <v>2.9</v>
      </c>
      <c r="BF68" s="25">
        <v>3.9</v>
      </c>
      <c r="BG68" s="25">
        <v>7.9</v>
      </c>
      <c r="BH68" s="25">
        <v>4.5</v>
      </c>
      <c r="BI68" s="25">
        <v>1.9</v>
      </c>
      <c r="BJ68" s="25">
        <v>67</v>
      </c>
      <c r="BK68" s="25">
        <v>190</v>
      </c>
      <c r="BL68" s="25">
        <v>91</v>
      </c>
      <c r="BM68" s="25">
        <v>8.3000000000000007</v>
      </c>
      <c r="BN68" s="25">
        <v>481</v>
      </c>
      <c r="BO68" s="25">
        <v>456</v>
      </c>
      <c r="BP68" s="4">
        <v>1</v>
      </c>
      <c r="BQ68" s="4">
        <v>7</v>
      </c>
      <c r="BR68" s="25">
        <v>215</v>
      </c>
      <c r="BS68" s="37">
        <v>103</v>
      </c>
      <c r="BT68" s="37">
        <v>63</v>
      </c>
      <c r="BU68" s="37">
        <v>78</v>
      </c>
      <c r="BV68" s="37">
        <v>102</v>
      </c>
      <c r="BX68" s="37">
        <v>3160</v>
      </c>
      <c r="BY68" s="37">
        <v>1320</v>
      </c>
      <c r="BZ68" s="37">
        <v>1.1000000000000001</v>
      </c>
      <c r="CC68" s="25"/>
      <c r="CD68" s="25"/>
      <c r="CE68" s="25"/>
      <c r="CF68" s="25"/>
      <c r="CG68" s="25"/>
      <c r="CH68" s="25"/>
      <c r="CI68" s="4"/>
      <c r="CJ68" s="25">
        <v>7.49</v>
      </c>
      <c r="CK68" s="25">
        <v>46</v>
      </c>
      <c r="CL68" s="25">
        <v>85</v>
      </c>
      <c r="CM68" s="25">
        <v>37</v>
      </c>
      <c r="CN68" s="25">
        <v>0</v>
      </c>
      <c r="CO68" s="25">
        <v>0</v>
      </c>
      <c r="CP68" s="25">
        <v>0</v>
      </c>
      <c r="CQ68" s="25">
        <v>29</v>
      </c>
      <c r="CR68" s="25">
        <v>903</v>
      </c>
      <c r="CS68" s="25">
        <v>0</v>
      </c>
      <c r="CT68" s="25">
        <v>0</v>
      </c>
      <c r="CU68" s="25"/>
      <c r="CV68" s="25">
        <v>0</v>
      </c>
      <c r="CW68" s="25">
        <v>0</v>
      </c>
      <c r="CX68" s="25">
        <v>0</v>
      </c>
      <c r="CY68" s="25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15">
        <v>0</v>
      </c>
      <c r="DF68" s="15">
        <v>0</v>
      </c>
      <c r="DG68" s="15">
        <v>0</v>
      </c>
      <c r="DH68" s="15">
        <v>0</v>
      </c>
      <c r="DI68" s="15">
        <v>0</v>
      </c>
      <c r="DJ68" s="15">
        <v>0</v>
      </c>
      <c r="DK68" s="15">
        <v>0</v>
      </c>
      <c r="DL68" s="4">
        <v>12</v>
      </c>
      <c r="DM68" s="4">
        <v>10</v>
      </c>
      <c r="DN68" s="4">
        <v>61</v>
      </c>
      <c r="DO68" s="4">
        <v>39</v>
      </c>
      <c r="DP68" s="4">
        <v>29</v>
      </c>
      <c r="DQ68" s="4">
        <v>56</v>
      </c>
      <c r="DR68" s="11">
        <v>55</v>
      </c>
      <c r="DS68" s="4">
        <v>45</v>
      </c>
      <c r="DT68" s="4">
        <v>105</v>
      </c>
      <c r="DU68" s="4">
        <f t="shared" si="112"/>
        <v>60</v>
      </c>
      <c r="DV68" s="11">
        <v>17.100000000000001</v>
      </c>
      <c r="DW68" s="4">
        <v>1223</v>
      </c>
      <c r="DX68" s="4">
        <v>89</v>
      </c>
      <c r="DY68" s="4">
        <v>64</v>
      </c>
      <c r="DZ68" s="4">
        <v>3.8</v>
      </c>
      <c r="EA68" s="4">
        <f t="shared" si="99"/>
        <v>2.1348314606741572</v>
      </c>
      <c r="EB68" s="4">
        <v>24.1</v>
      </c>
      <c r="EC68" s="4">
        <v>302</v>
      </c>
      <c r="ED68" s="4">
        <v>75</v>
      </c>
      <c r="EE68" s="4">
        <v>4.4000000000000004</v>
      </c>
      <c r="EF68" s="4">
        <f t="shared" si="100"/>
        <v>2.4719101123595508</v>
      </c>
      <c r="EG68" s="45">
        <f t="shared" ref="EG68:EG131" si="129">DR68/EB68</f>
        <v>2.2821576763485476</v>
      </c>
      <c r="EH68" s="45">
        <f t="shared" ref="EH68:EH131" si="130">DV68/EB68</f>
        <v>0.70954356846473032</v>
      </c>
      <c r="EI68" s="4">
        <v>12</v>
      </c>
      <c r="EJ68" s="4">
        <v>75</v>
      </c>
      <c r="EK68" s="4">
        <v>55</v>
      </c>
      <c r="EL68" s="11">
        <f t="shared" si="113"/>
        <v>1.3636363636363635</v>
      </c>
      <c r="EM68" s="4">
        <v>267</v>
      </c>
      <c r="EN68" s="11">
        <v>14</v>
      </c>
      <c r="EO68" s="4">
        <v>10</v>
      </c>
      <c r="EP68" s="11">
        <f t="shared" si="114"/>
        <v>6.25</v>
      </c>
      <c r="EQ68" s="4">
        <v>58</v>
      </c>
      <c r="ER68" s="4">
        <f t="shared" ref="ER68:ER131" si="131">EQ68/I68</f>
        <v>32.584269662921351</v>
      </c>
      <c r="ES68" s="4">
        <v>24</v>
      </c>
      <c r="ET68" s="4">
        <v>46</v>
      </c>
      <c r="EU68" s="11">
        <v>24</v>
      </c>
      <c r="EV68" s="4">
        <v>18</v>
      </c>
      <c r="EW68" s="9">
        <v>17</v>
      </c>
      <c r="EX68" s="4">
        <v>63</v>
      </c>
      <c r="EY68" s="4">
        <v>79</v>
      </c>
      <c r="EZ68" s="4">
        <v>43</v>
      </c>
      <c r="FA68" s="4">
        <v>85</v>
      </c>
      <c r="FB68" s="4">
        <v>68</v>
      </c>
      <c r="FC68" s="4">
        <f t="shared" si="119"/>
        <v>302</v>
      </c>
      <c r="FD68" s="9">
        <f t="shared" ref="FD68:FD131" si="132">FG68/FI68</f>
        <v>0.80001260303603672</v>
      </c>
      <c r="FE68" s="9">
        <f t="shared" si="120"/>
        <v>0.2251655629139073</v>
      </c>
      <c r="FF68" s="9">
        <f t="shared" ref="FF68:FF131" si="133">0.35695-7.2266*FE68+74.249*(FE68^2)-307.39*(FE68^3)+684.54*(FE68^4)-856.92*(FE68^5)+571.95*(FE68^6)-159.1*(FE68^7)</f>
        <v>0.31853357332491777</v>
      </c>
      <c r="FG68" s="9">
        <f t="shared" si="121"/>
        <v>1.236</v>
      </c>
      <c r="FH68" s="9">
        <f t="shared" si="122"/>
        <v>0.30205226599048796</v>
      </c>
      <c r="FI68" s="9">
        <f t="shared" si="123"/>
        <v>1.5449756607700893</v>
      </c>
      <c r="FJ68" s="11">
        <v>21</v>
      </c>
      <c r="FK68" s="11">
        <v>29</v>
      </c>
      <c r="FL68" s="4">
        <v>16</v>
      </c>
      <c r="FM68" s="4">
        <v>14</v>
      </c>
      <c r="FN68" s="4">
        <v>26</v>
      </c>
      <c r="FO68" s="4">
        <f t="shared" si="124"/>
        <v>14.606741573033707</v>
      </c>
      <c r="FP68" s="11">
        <v>51</v>
      </c>
      <c r="FQ68" s="11">
        <v>21</v>
      </c>
      <c r="FR68" s="4">
        <v>13</v>
      </c>
      <c r="FS68" s="4">
        <v>68</v>
      </c>
      <c r="FT68" s="4">
        <v>48</v>
      </c>
      <c r="FU68" s="11">
        <f t="shared" ref="FU68:FU131" si="134">FS68/FT68</f>
        <v>1.4166666666666667</v>
      </c>
      <c r="FV68" s="4">
        <v>12</v>
      </c>
      <c r="FW68" s="11">
        <f t="shared" si="115"/>
        <v>5.666666666666667</v>
      </c>
      <c r="FX68" s="4">
        <v>123</v>
      </c>
      <c r="FY68" s="4">
        <v>39</v>
      </c>
      <c r="FZ68">
        <v>19.8</v>
      </c>
      <c r="GA68" s="11">
        <f t="shared" si="125"/>
        <v>39</v>
      </c>
      <c r="GB68" s="4">
        <f t="shared" ref="GB68:GB131" si="135">GA68/FQ68</f>
        <v>1.8571428571428572</v>
      </c>
      <c r="GC68" s="4">
        <f t="shared" ref="GC68:GC131" si="136">FP68/FZ68</f>
        <v>2.5757575757575757</v>
      </c>
      <c r="GD68" s="4">
        <f t="shared" ref="GD68:GD131" si="137">FJ68/FZ68</f>
        <v>1.0606060606060606</v>
      </c>
      <c r="GE68" s="4">
        <v>22</v>
      </c>
      <c r="GF68" s="4">
        <v>18</v>
      </c>
      <c r="GG68" s="4">
        <f t="shared" si="116"/>
        <v>18.181818181818183</v>
      </c>
      <c r="GH68" s="4">
        <v>16</v>
      </c>
      <c r="GI68" s="4">
        <v>12</v>
      </c>
      <c r="GJ68" s="4">
        <f t="shared" si="117"/>
        <v>25</v>
      </c>
      <c r="GK68">
        <v>1</v>
      </c>
      <c r="GL68">
        <v>0</v>
      </c>
      <c r="GM68">
        <v>0</v>
      </c>
      <c r="GN68">
        <v>0</v>
      </c>
      <c r="GO68">
        <v>1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21</v>
      </c>
      <c r="GV68">
        <v>12</v>
      </c>
      <c r="GW68">
        <f t="shared" si="118"/>
        <v>0.42857142857142855</v>
      </c>
      <c r="GX68">
        <v>1</v>
      </c>
      <c r="GY68">
        <v>0</v>
      </c>
    </row>
    <row r="69" spans="1:207" x14ac:dyDescent="0.35">
      <c r="A69" s="54">
        <v>22</v>
      </c>
      <c r="B69" s="54">
        <v>23001656</v>
      </c>
      <c r="C69" s="2">
        <v>44986</v>
      </c>
      <c r="D69" s="2">
        <v>28360</v>
      </c>
      <c r="E69" s="4">
        <v>45</v>
      </c>
      <c r="F69" s="4" t="s">
        <v>178</v>
      </c>
      <c r="G69" s="4">
        <v>65</v>
      </c>
      <c r="H69" s="4">
        <v>173</v>
      </c>
      <c r="I69" s="4">
        <v>1.78</v>
      </c>
      <c r="J69" s="4">
        <v>28</v>
      </c>
      <c r="K69" s="2">
        <v>44945</v>
      </c>
      <c r="L69" s="2">
        <v>44961</v>
      </c>
      <c r="M69" s="35">
        <v>44970</v>
      </c>
      <c r="N69" s="35">
        <v>44970</v>
      </c>
      <c r="O69" s="4">
        <v>1</v>
      </c>
      <c r="P69" s="35">
        <v>44988</v>
      </c>
      <c r="Q69" s="46">
        <f t="shared" si="126"/>
        <v>9</v>
      </c>
      <c r="R69" s="46">
        <f t="shared" si="127"/>
        <v>25</v>
      </c>
      <c r="S69" s="46">
        <f t="shared" si="128"/>
        <v>27</v>
      </c>
      <c r="T69" s="4">
        <v>0</v>
      </c>
      <c r="U69" s="4">
        <v>0</v>
      </c>
      <c r="V69" s="4">
        <v>0</v>
      </c>
      <c r="W69" s="4">
        <v>0</v>
      </c>
      <c r="X69" s="4">
        <v>1</v>
      </c>
      <c r="Y69" s="4">
        <v>0</v>
      </c>
      <c r="Z69" s="4">
        <v>0</v>
      </c>
      <c r="AA69" s="4">
        <v>0</v>
      </c>
      <c r="AB69" s="4">
        <v>0</v>
      </c>
      <c r="AC69" s="4">
        <v>13</v>
      </c>
      <c r="AD69" s="4">
        <v>40</v>
      </c>
      <c r="AE69" s="4">
        <v>10</v>
      </c>
      <c r="AF69" s="4">
        <v>14</v>
      </c>
      <c r="AG69" s="4">
        <f t="shared" ref="AG69:AG72" si="138">AF69-AE69</f>
        <v>4</v>
      </c>
      <c r="AH69" s="4">
        <v>390</v>
      </c>
      <c r="AI69" s="4">
        <v>1000</v>
      </c>
      <c r="AJ69" s="4">
        <v>7</v>
      </c>
      <c r="AK69" s="4">
        <v>0.23</v>
      </c>
      <c r="AL69" s="4">
        <v>0</v>
      </c>
      <c r="AM69" s="4">
        <v>1</v>
      </c>
      <c r="AN69" s="4" t="s">
        <v>193</v>
      </c>
      <c r="AQ69" s="4">
        <v>0</v>
      </c>
      <c r="AR69" s="4">
        <v>8.1</v>
      </c>
      <c r="AS69" s="4">
        <v>1.27</v>
      </c>
      <c r="AT69" s="4">
        <v>43</v>
      </c>
      <c r="AX69" s="4">
        <v>124</v>
      </c>
      <c r="AY69" s="25">
        <v>1</v>
      </c>
      <c r="AZ69" s="25">
        <v>0</v>
      </c>
      <c r="BA69" s="4">
        <v>0.4</v>
      </c>
      <c r="BB69" s="4">
        <v>22</v>
      </c>
      <c r="BC69" s="4">
        <v>147</v>
      </c>
      <c r="BD69" s="4">
        <v>2.9</v>
      </c>
      <c r="BK69" s="4">
        <v>62</v>
      </c>
      <c r="BL69" s="4">
        <v>43</v>
      </c>
      <c r="BM69" s="4">
        <v>2.4</v>
      </c>
      <c r="BN69" s="4">
        <v>339</v>
      </c>
      <c r="BP69" s="4">
        <v>1</v>
      </c>
      <c r="BQ69" s="4">
        <v>7</v>
      </c>
      <c r="BS69">
        <v>112</v>
      </c>
      <c r="BT69">
        <v>68</v>
      </c>
      <c r="BU69">
        <v>86</v>
      </c>
      <c r="BV69">
        <v>102</v>
      </c>
      <c r="CN69" s="4">
        <v>0</v>
      </c>
      <c r="CO69" s="4">
        <v>0</v>
      </c>
      <c r="CP69" s="4">
        <v>0</v>
      </c>
      <c r="CS69" s="4">
        <v>0</v>
      </c>
      <c r="CT69" s="4">
        <v>0</v>
      </c>
      <c r="CU69" s="4"/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15">
        <v>0</v>
      </c>
      <c r="DF69" s="15">
        <v>0</v>
      </c>
      <c r="DG69" s="15">
        <v>0</v>
      </c>
      <c r="DH69" s="15">
        <v>0</v>
      </c>
      <c r="DI69" s="15">
        <v>0</v>
      </c>
      <c r="DJ69" s="15">
        <v>0</v>
      </c>
      <c r="DK69" s="15">
        <v>0</v>
      </c>
      <c r="DL69" s="4">
        <v>12</v>
      </c>
      <c r="DM69" s="4">
        <v>10</v>
      </c>
      <c r="DN69" s="4">
        <v>60</v>
      </c>
      <c r="DO69" s="4">
        <v>37</v>
      </c>
      <c r="DP69" s="4">
        <v>29</v>
      </c>
      <c r="DQ69" s="4">
        <v>56</v>
      </c>
      <c r="DR69" s="11">
        <v>55</v>
      </c>
      <c r="DS69" s="4">
        <v>44</v>
      </c>
      <c r="DT69" s="4">
        <v>104</v>
      </c>
      <c r="DU69" s="4">
        <f t="shared" si="112"/>
        <v>60</v>
      </c>
      <c r="DV69" s="11">
        <v>17</v>
      </c>
      <c r="DW69" s="4">
        <v>1234</v>
      </c>
      <c r="DX69" s="4">
        <v>91</v>
      </c>
      <c r="DY69" s="4">
        <v>67</v>
      </c>
      <c r="DZ69" s="4">
        <v>3.8</v>
      </c>
      <c r="EA69" s="4">
        <f t="shared" si="99"/>
        <v>2.1348314606741572</v>
      </c>
      <c r="EB69" s="4">
        <v>22</v>
      </c>
      <c r="EC69" s="4">
        <v>289</v>
      </c>
      <c r="ED69" s="4">
        <v>76</v>
      </c>
      <c r="EE69" s="4">
        <v>4.5</v>
      </c>
      <c r="EF69" s="4">
        <f t="shared" si="100"/>
        <v>2.5280898876404496</v>
      </c>
      <c r="EG69" s="45">
        <f t="shared" si="129"/>
        <v>2.5</v>
      </c>
      <c r="EH69" s="45">
        <f t="shared" si="130"/>
        <v>0.77272727272727271</v>
      </c>
      <c r="EI69" s="4">
        <v>12</v>
      </c>
      <c r="EJ69" s="4">
        <v>73</v>
      </c>
      <c r="EK69" s="4">
        <v>56</v>
      </c>
      <c r="EL69" s="11">
        <f t="shared" si="113"/>
        <v>1.3035714285714286</v>
      </c>
      <c r="EM69" s="4">
        <v>273</v>
      </c>
      <c r="EN69" s="11">
        <v>14</v>
      </c>
      <c r="EO69" s="4">
        <v>9</v>
      </c>
      <c r="EP69" s="11">
        <f t="shared" si="114"/>
        <v>6.3478260869565215</v>
      </c>
      <c r="EQ69" s="4">
        <v>56</v>
      </c>
      <c r="ER69" s="4">
        <f t="shared" si="131"/>
        <v>31.460674157303369</v>
      </c>
      <c r="ES69" s="4">
        <v>22</v>
      </c>
      <c r="ET69" s="4">
        <v>47</v>
      </c>
      <c r="EU69" s="11">
        <v>23</v>
      </c>
      <c r="EV69" s="4">
        <v>16</v>
      </c>
      <c r="EW69" s="9">
        <v>12</v>
      </c>
      <c r="EX69" s="4">
        <v>62</v>
      </c>
      <c r="EY69" s="4">
        <v>78</v>
      </c>
      <c r="EZ69" s="4">
        <v>44</v>
      </c>
      <c r="FA69" s="4">
        <v>80</v>
      </c>
      <c r="FB69" s="4">
        <v>59</v>
      </c>
      <c r="FC69" s="4">
        <f t="shared" si="119"/>
        <v>289</v>
      </c>
      <c r="FD69" s="9">
        <f t="shared" si="132"/>
        <v>0.72389893527136973</v>
      </c>
      <c r="FE69" s="9">
        <f t="shared" si="120"/>
        <v>0.20415224913494809</v>
      </c>
      <c r="FF69" s="9">
        <f t="shared" si="133"/>
        <v>0.28496078298239241</v>
      </c>
      <c r="FG69" s="9">
        <f t="shared" si="121"/>
        <v>1.3263157894736841</v>
      </c>
      <c r="FH69" s="9">
        <f t="shared" si="122"/>
        <v>0.28327908895021775</v>
      </c>
      <c r="FI69" s="9">
        <f t="shared" si="123"/>
        <v>1.8321836444979505</v>
      </c>
      <c r="FJ69" s="11">
        <v>20.7</v>
      </c>
      <c r="FK69" s="11">
        <v>26</v>
      </c>
      <c r="FL69" s="4">
        <v>15</v>
      </c>
      <c r="FM69" s="4">
        <v>12</v>
      </c>
      <c r="FN69" s="4">
        <v>24</v>
      </c>
      <c r="FO69" s="4">
        <f t="shared" si="124"/>
        <v>13.48314606741573</v>
      </c>
      <c r="FP69" s="11">
        <v>49</v>
      </c>
      <c r="FQ69" s="11">
        <v>22</v>
      </c>
      <c r="FR69" s="4">
        <v>14</v>
      </c>
      <c r="FS69" s="4">
        <v>71</v>
      </c>
      <c r="FT69" s="4">
        <v>49</v>
      </c>
      <c r="FU69" s="11">
        <f t="shared" si="134"/>
        <v>1.4489795918367347</v>
      </c>
      <c r="FV69" s="4">
        <v>12</v>
      </c>
      <c r="FW69" s="11">
        <f t="shared" si="115"/>
        <v>5.916666666666667</v>
      </c>
      <c r="FX69" s="4">
        <v>129</v>
      </c>
      <c r="FY69" s="4">
        <v>37</v>
      </c>
      <c r="FZ69">
        <v>16</v>
      </c>
      <c r="GA69" s="11">
        <f t="shared" si="125"/>
        <v>37</v>
      </c>
      <c r="GB69" s="4">
        <f t="shared" si="135"/>
        <v>1.6818181818181819</v>
      </c>
      <c r="GC69" s="4">
        <f t="shared" si="136"/>
        <v>3.0625</v>
      </c>
      <c r="GD69" s="4">
        <f t="shared" si="137"/>
        <v>1.29375</v>
      </c>
      <c r="GE69" s="4">
        <v>18</v>
      </c>
      <c r="GF69" s="4">
        <v>14</v>
      </c>
      <c r="GG69" s="4">
        <f t="shared" si="116"/>
        <v>22.222222222222221</v>
      </c>
      <c r="GH69" s="4">
        <v>15</v>
      </c>
      <c r="GI69" s="4">
        <v>13</v>
      </c>
      <c r="GJ69" s="4">
        <f t="shared" si="117"/>
        <v>13.333333333333334</v>
      </c>
      <c r="GK69">
        <v>1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0</v>
      </c>
      <c r="GR69">
        <v>1</v>
      </c>
      <c r="GS69">
        <v>0</v>
      </c>
      <c r="GT69">
        <v>0</v>
      </c>
      <c r="GU69">
        <v>23</v>
      </c>
      <c r="GV69">
        <v>13</v>
      </c>
      <c r="GW69">
        <f t="shared" si="118"/>
        <v>0.43478260869565216</v>
      </c>
      <c r="GX69">
        <v>1</v>
      </c>
      <c r="GY69">
        <v>0</v>
      </c>
    </row>
    <row r="70" spans="1:207" x14ac:dyDescent="0.35">
      <c r="A70" s="54">
        <v>23</v>
      </c>
      <c r="B70" s="54">
        <v>23000573</v>
      </c>
      <c r="C70" s="2">
        <v>44967</v>
      </c>
      <c r="D70" s="2">
        <v>18080</v>
      </c>
      <c r="E70" s="4">
        <v>73</v>
      </c>
      <c r="F70" s="4" t="s">
        <v>178</v>
      </c>
      <c r="G70" s="4">
        <v>70</v>
      </c>
      <c r="H70" s="4">
        <v>180</v>
      </c>
      <c r="I70" s="4">
        <v>1.89</v>
      </c>
      <c r="J70" s="4">
        <v>1</v>
      </c>
      <c r="K70" s="2">
        <v>44933</v>
      </c>
      <c r="L70" s="2">
        <v>44965</v>
      </c>
      <c r="M70" s="2">
        <v>44973</v>
      </c>
      <c r="N70" s="2">
        <v>44973</v>
      </c>
      <c r="O70" s="4">
        <v>1</v>
      </c>
      <c r="P70" s="2">
        <v>44973</v>
      </c>
      <c r="Q70" s="46">
        <f t="shared" si="126"/>
        <v>8</v>
      </c>
      <c r="R70" s="46">
        <f t="shared" si="127"/>
        <v>40</v>
      </c>
      <c r="S70" s="46">
        <f t="shared" si="128"/>
        <v>8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1</v>
      </c>
      <c r="Z70" s="4">
        <v>1</v>
      </c>
      <c r="AA70" s="4">
        <v>0</v>
      </c>
      <c r="AB70" s="4">
        <v>0</v>
      </c>
      <c r="AC70" s="4">
        <v>32</v>
      </c>
      <c r="AD70" s="4">
        <v>60</v>
      </c>
      <c r="AE70" s="4">
        <v>10</v>
      </c>
      <c r="AF70" s="4">
        <v>11</v>
      </c>
      <c r="AG70" s="4">
        <f t="shared" si="138"/>
        <v>1</v>
      </c>
      <c r="AH70" s="4">
        <v>816</v>
      </c>
      <c r="AI70" s="4">
        <v>30121</v>
      </c>
      <c r="AJ70" s="4">
        <v>13.58</v>
      </c>
      <c r="AK70" s="4">
        <v>3.34</v>
      </c>
      <c r="AL70" s="4">
        <v>0</v>
      </c>
      <c r="AM70" s="4">
        <v>0</v>
      </c>
      <c r="AN70" s="4">
        <v>0</v>
      </c>
      <c r="AO70" s="4">
        <v>51</v>
      </c>
      <c r="AP70" s="4">
        <v>5779</v>
      </c>
      <c r="AQ70" s="4">
        <v>0</v>
      </c>
      <c r="AR70" s="4">
        <v>9.1</v>
      </c>
      <c r="AS70" s="4">
        <v>0.89</v>
      </c>
      <c r="AT70" s="4">
        <v>31.3</v>
      </c>
      <c r="AU70" s="29">
        <v>1.54</v>
      </c>
      <c r="AV70" s="4">
        <v>3.23</v>
      </c>
      <c r="AW70" s="4">
        <v>216</v>
      </c>
      <c r="AX70" s="4">
        <v>225</v>
      </c>
      <c r="AY70" s="4">
        <v>1</v>
      </c>
      <c r="AZ70" s="4">
        <v>1</v>
      </c>
      <c r="BA70" s="4">
        <v>2.4</v>
      </c>
      <c r="BB70" s="4">
        <v>160</v>
      </c>
      <c r="BC70" s="4">
        <v>127</v>
      </c>
      <c r="BD70" s="4">
        <v>4.2</v>
      </c>
      <c r="BE70" s="4">
        <v>2.1</v>
      </c>
      <c r="BF70" s="4">
        <v>4.8</v>
      </c>
      <c r="BG70" s="4">
        <v>7.5</v>
      </c>
      <c r="BH70" s="4">
        <v>4.5</v>
      </c>
      <c r="BJ70" s="4">
        <v>253</v>
      </c>
      <c r="BK70" s="4">
        <v>47</v>
      </c>
      <c r="BL70" s="4">
        <v>35</v>
      </c>
      <c r="BM70" s="4">
        <v>0.2</v>
      </c>
      <c r="BN70" s="4">
        <v>103</v>
      </c>
      <c r="BO70" s="4">
        <v>465</v>
      </c>
      <c r="BP70" s="4">
        <v>1</v>
      </c>
      <c r="BQ70" s="4">
        <v>4</v>
      </c>
      <c r="BR70" s="4">
        <v>162.19999999999999</v>
      </c>
      <c r="BS70">
        <v>125</v>
      </c>
      <c r="BT70">
        <v>61</v>
      </c>
      <c r="BU70">
        <v>80</v>
      </c>
      <c r="BV70">
        <v>53</v>
      </c>
      <c r="BW70">
        <v>10</v>
      </c>
      <c r="BX70">
        <v>2395</v>
      </c>
      <c r="BY70">
        <v>720</v>
      </c>
      <c r="BZ70">
        <v>1.3</v>
      </c>
      <c r="CA70">
        <v>66.900000000000006</v>
      </c>
      <c r="CB70">
        <v>2.4</v>
      </c>
      <c r="CC70" s="4">
        <v>1.3</v>
      </c>
      <c r="CD70" s="4">
        <v>34.6</v>
      </c>
      <c r="CE70" s="4">
        <v>71</v>
      </c>
      <c r="CF70" s="4">
        <v>22</v>
      </c>
      <c r="CG70" s="4">
        <v>7</v>
      </c>
      <c r="CH70" s="4">
        <v>1111</v>
      </c>
      <c r="CI70" s="4">
        <f t="shared" ref="CI70:CI131" si="139">((BU70-BW70)/CC70)*80</f>
        <v>4307.6923076923076</v>
      </c>
      <c r="CJ70" s="4">
        <v>7.35</v>
      </c>
      <c r="CK70" s="4">
        <v>43</v>
      </c>
      <c r="CL70" s="4">
        <v>72</v>
      </c>
      <c r="CM70" s="4">
        <v>22.2</v>
      </c>
      <c r="CN70" s="4">
        <v>0.37</v>
      </c>
      <c r="CO70" s="4">
        <v>1</v>
      </c>
      <c r="CP70" s="4">
        <v>0</v>
      </c>
      <c r="CQ70" s="4">
        <v>241</v>
      </c>
      <c r="CR70" s="4">
        <v>22097</v>
      </c>
      <c r="CS70" s="4">
        <v>1</v>
      </c>
      <c r="CT70" s="4">
        <v>3</v>
      </c>
      <c r="CU70" s="4"/>
      <c r="CV70" s="4">
        <v>1</v>
      </c>
      <c r="CW70" s="4">
        <v>1</v>
      </c>
      <c r="CX70" s="4">
        <v>1</v>
      </c>
      <c r="CY70" s="4">
        <v>1</v>
      </c>
      <c r="CZ70" s="4">
        <v>1</v>
      </c>
      <c r="DA70" s="4">
        <v>1</v>
      </c>
      <c r="DB70" s="4">
        <v>0</v>
      </c>
      <c r="DC70" s="4">
        <v>0</v>
      </c>
      <c r="DD70" s="4">
        <v>1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11</v>
      </c>
      <c r="DM70" s="4">
        <v>8</v>
      </c>
      <c r="DN70" s="4">
        <v>48</v>
      </c>
      <c r="DO70" s="4">
        <v>41</v>
      </c>
      <c r="DP70" s="4">
        <v>14</v>
      </c>
      <c r="DQ70" s="4">
        <v>30</v>
      </c>
      <c r="DR70" s="11">
        <v>48</v>
      </c>
      <c r="DS70" s="4">
        <v>45</v>
      </c>
      <c r="DT70" s="4">
        <v>88</v>
      </c>
      <c r="DU70" s="4">
        <f t="shared" si="112"/>
        <v>43</v>
      </c>
      <c r="DV70" s="11">
        <v>13</v>
      </c>
      <c r="DW70" s="4">
        <v>1546</v>
      </c>
      <c r="DX70" s="4">
        <v>84</v>
      </c>
      <c r="DY70" s="4">
        <v>51</v>
      </c>
      <c r="DZ70" s="4">
        <v>2.2000000000000002</v>
      </c>
      <c r="EA70" s="4">
        <f t="shared" si="99"/>
        <v>1.1640211640211642</v>
      </c>
      <c r="EB70" s="4">
        <v>12.5</v>
      </c>
      <c r="EC70" s="4">
        <v>391</v>
      </c>
      <c r="ED70" s="4">
        <v>31</v>
      </c>
      <c r="EE70" s="4">
        <v>2.1</v>
      </c>
      <c r="EF70" s="4">
        <f t="shared" si="100"/>
        <v>1.1111111111111112</v>
      </c>
      <c r="EG70" s="45">
        <f t="shared" si="129"/>
        <v>3.84</v>
      </c>
      <c r="EH70" s="45">
        <f t="shared" si="130"/>
        <v>1.04</v>
      </c>
      <c r="EI70" s="4">
        <v>7</v>
      </c>
      <c r="EJ70" s="4">
        <v>47</v>
      </c>
      <c r="EK70" s="4">
        <v>36</v>
      </c>
      <c r="EL70" s="11">
        <f t="shared" si="113"/>
        <v>1.3055555555555556</v>
      </c>
      <c r="EM70" s="4">
        <v>275</v>
      </c>
      <c r="EN70" s="11">
        <v>9</v>
      </c>
      <c r="EO70" s="4">
        <v>5</v>
      </c>
      <c r="EP70" s="11">
        <f t="shared" si="114"/>
        <v>6.7142857142857144</v>
      </c>
      <c r="EQ70" s="4">
        <v>18</v>
      </c>
      <c r="ER70" s="4">
        <f t="shared" si="131"/>
        <v>9.5238095238095237</v>
      </c>
      <c r="ES70" s="4">
        <v>14</v>
      </c>
      <c r="ET70" s="4">
        <v>15</v>
      </c>
      <c r="EU70" s="11">
        <v>14</v>
      </c>
      <c r="EV70" s="4">
        <v>9</v>
      </c>
      <c r="EW70" s="9">
        <v>4</v>
      </c>
      <c r="EX70" s="4">
        <v>121</v>
      </c>
      <c r="EY70" s="4">
        <v>142</v>
      </c>
      <c r="EZ70" s="4">
        <v>35</v>
      </c>
      <c r="FA70" s="4">
        <v>62</v>
      </c>
      <c r="FB70" s="4">
        <v>97</v>
      </c>
      <c r="FC70" s="4">
        <f t="shared" si="119"/>
        <v>391</v>
      </c>
      <c r="FD70" s="9">
        <f t="shared" si="132"/>
        <v>1.1523566017162099</v>
      </c>
      <c r="FE70" s="9">
        <f t="shared" si="120"/>
        <v>0.24808184143222506</v>
      </c>
      <c r="FF70" s="9">
        <f t="shared" si="133"/>
        <v>0.35229213209206511</v>
      </c>
      <c r="FG70" s="9">
        <f t="shared" si="121"/>
        <v>3.629032258064516</v>
      </c>
      <c r="FH70" s="9">
        <f t="shared" si="122"/>
        <v>0.29030196802741354</v>
      </c>
      <c r="FI70" s="9">
        <f t="shared" si="123"/>
        <v>3.1492267694390623</v>
      </c>
      <c r="FJ70" s="11" t="s">
        <v>194</v>
      </c>
      <c r="FK70" s="11">
        <v>41</v>
      </c>
      <c r="FL70" s="4">
        <v>22</v>
      </c>
      <c r="FM70" s="4">
        <v>19</v>
      </c>
      <c r="FN70" s="4">
        <v>52</v>
      </c>
      <c r="FO70" s="4">
        <f t="shared" si="124"/>
        <v>27.513227513227516</v>
      </c>
      <c r="FP70" s="11">
        <v>42</v>
      </c>
      <c r="FQ70" s="11">
        <v>20</v>
      </c>
      <c r="FR70" s="4">
        <v>13</v>
      </c>
      <c r="FS70" s="4">
        <v>34</v>
      </c>
      <c r="FT70" s="4">
        <v>23</v>
      </c>
      <c r="FU70" s="11">
        <f t="shared" si="134"/>
        <v>1.4782608695652173</v>
      </c>
      <c r="FV70" s="4">
        <v>9</v>
      </c>
      <c r="FW70" s="11">
        <f t="shared" si="115"/>
        <v>3.7777777777777777</v>
      </c>
      <c r="FX70" s="4">
        <v>100</v>
      </c>
      <c r="FY70" s="4">
        <v>24.9</v>
      </c>
      <c r="FZ70">
        <v>17.100000000000001</v>
      </c>
      <c r="GA70" s="11">
        <f t="shared" si="125"/>
        <v>34.9</v>
      </c>
      <c r="GB70" s="4">
        <f t="shared" si="135"/>
        <v>1.7449999999999999</v>
      </c>
      <c r="GC70" s="4">
        <f t="shared" si="136"/>
        <v>2.4561403508771926</v>
      </c>
      <c r="GD70" s="4" t="e">
        <f t="shared" si="137"/>
        <v>#VALUE!</v>
      </c>
      <c r="GE70" s="4">
        <v>22</v>
      </c>
      <c r="GF70" s="4">
        <v>20</v>
      </c>
      <c r="GG70" s="4">
        <f t="shared" si="116"/>
        <v>9.0909090909090917</v>
      </c>
      <c r="GH70" s="4">
        <v>12</v>
      </c>
      <c r="GI70" s="4">
        <v>8</v>
      </c>
      <c r="GJ70" s="4">
        <f t="shared" si="117"/>
        <v>33.333333333333329</v>
      </c>
      <c r="GK70">
        <v>1</v>
      </c>
      <c r="GL70">
        <v>0</v>
      </c>
      <c r="GM70">
        <v>0</v>
      </c>
      <c r="GN70">
        <v>0</v>
      </c>
      <c r="GO70">
        <v>1</v>
      </c>
      <c r="GP70">
        <v>0</v>
      </c>
      <c r="GQ70">
        <v>0</v>
      </c>
      <c r="GR70">
        <v>1</v>
      </c>
      <c r="GS70">
        <v>0</v>
      </c>
      <c r="GT70">
        <v>0</v>
      </c>
    </row>
    <row r="71" spans="1:207" x14ac:dyDescent="0.35">
      <c r="A71" s="54">
        <v>23</v>
      </c>
      <c r="B71" s="54">
        <v>23000573</v>
      </c>
      <c r="C71" s="2">
        <v>44973</v>
      </c>
      <c r="D71" s="2">
        <v>18080</v>
      </c>
      <c r="E71" s="4">
        <v>73</v>
      </c>
      <c r="F71" s="4" t="s">
        <v>178</v>
      </c>
      <c r="G71" s="4">
        <v>70</v>
      </c>
      <c r="H71" s="4">
        <v>180</v>
      </c>
      <c r="I71" s="4">
        <v>1.89</v>
      </c>
      <c r="J71" s="4">
        <v>7</v>
      </c>
      <c r="K71" s="2">
        <v>44933</v>
      </c>
      <c r="L71" s="2">
        <v>44965</v>
      </c>
      <c r="M71" s="2">
        <v>44973</v>
      </c>
      <c r="N71" s="2">
        <v>44973</v>
      </c>
      <c r="O71" s="4">
        <v>1</v>
      </c>
      <c r="P71" s="2">
        <v>44973</v>
      </c>
      <c r="Q71" s="46">
        <f t="shared" si="126"/>
        <v>8</v>
      </c>
      <c r="R71" s="46">
        <f t="shared" si="127"/>
        <v>40</v>
      </c>
      <c r="S71" s="46">
        <f t="shared" si="128"/>
        <v>8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1</v>
      </c>
      <c r="Z71" s="4">
        <v>1</v>
      </c>
      <c r="AA71" s="4">
        <v>0</v>
      </c>
      <c r="AB71" s="4">
        <v>0</v>
      </c>
      <c r="AC71" s="4">
        <v>32</v>
      </c>
      <c r="AD71" s="4">
        <v>60</v>
      </c>
      <c r="AE71" s="4">
        <v>10</v>
      </c>
      <c r="AF71" s="4">
        <v>11</v>
      </c>
      <c r="AG71" s="4">
        <f t="shared" ref="AG71" si="140">AF71-AE71</f>
        <v>1</v>
      </c>
      <c r="AH71" s="4">
        <v>2320</v>
      </c>
      <c r="AI71" s="4">
        <v>9200</v>
      </c>
      <c r="AJ71" s="4">
        <v>4.76</v>
      </c>
      <c r="AL71" s="4">
        <v>0</v>
      </c>
      <c r="AM71" s="4">
        <v>0</v>
      </c>
      <c r="AN71" s="4">
        <v>0</v>
      </c>
      <c r="AQ71" s="4">
        <v>0</v>
      </c>
      <c r="AR71" s="4">
        <v>6.8</v>
      </c>
      <c r="AS71" s="4">
        <v>0.96</v>
      </c>
      <c r="AT71" s="4">
        <v>33.6</v>
      </c>
      <c r="AX71" s="4">
        <v>109</v>
      </c>
      <c r="AY71" s="4">
        <v>1</v>
      </c>
      <c r="AZ71" s="4">
        <v>1</v>
      </c>
      <c r="BA71" s="4">
        <v>2.1</v>
      </c>
      <c r="BB71" s="4">
        <v>214</v>
      </c>
      <c r="BC71" s="4">
        <v>136</v>
      </c>
      <c r="BD71" s="4">
        <v>4.9000000000000004</v>
      </c>
      <c r="BE71" s="4">
        <v>1.9</v>
      </c>
      <c r="BF71" s="4">
        <v>4.4000000000000004</v>
      </c>
      <c r="BH71" s="4">
        <v>4.5</v>
      </c>
      <c r="BJ71" s="4">
        <v>154</v>
      </c>
      <c r="BM71" s="4">
        <v>0.3</v>
      </c>
      <c r="BN71" s="4">
        <v>72</v>
      </c>
      <c r="BO71" s="4">
        <v>343</v>
      </c>
      <c r="BP71" s="4">
        <v>1</v>
      </c>
      <c r="BQ71" s="4">
        <v>4</v>
      </c>
      <c r="BS71">
        <v>126</v>
      </c>
      <c r="BT71">
        <v>46</v>
      </c>
      <c r="BU71">
        <v>72</v>
      </c>
      <c r="BV71">
        <v>80</v>
      </c>
      <c r="CJ71" s="4">
        <v>7.44</v>
      </c>
      <c r="CK71" s="4">
        <v>44</v>
      </c>
      <c r="CL71" s="4">
        <v>82</v>
      </c>
      <c r="CM71" s="4">
        <v>27.1</v>
      </c>
      <c r="CN71" s="4">
        <v>0</v>
      </c>
      <c r="CO71" s="4">
        <v>0</v>
      </c>
      <c r="CP71" s="4">
        <v>0</v>
      </c>
      <c r="CS71" s="4">
        <v>1</v>
      </c>
      <c r="CT71" s="4">
        <v>3</v>
      </c>
      <c r="CU71" s="4"/>
      <c r="CV71" s="4">
        <v>1</v>
      </c>
      <c r="CW71" s="4">
        <v>1</v>
      </c>
      <c r="CX71" s="4">
        <v>0</v>
      </c>
      <c r="CY71" s="4">
        <v>1</v>
      </c>
      <c r="CZ71" s="4">
        <v>1</v>
      </c>
      <c r="DA71" s="4">
        <v>0</v>
      </c>
      <c r="DB71" s="4">
        <v>0</v>
      </c>
      <c r="DC71" s="4">
        <v>0</v>
      </c>
      <c r="DD71" s="4">
        <v>1</v>
      </c>
      <c r="DE71" s="4">
        <v>1</v>
      </c>
      <c r="DF71" s="4">
        <v>1</v>
      </c>
      <c r="DG71" s="4">
        <v>1</v>
      </c>
      <c r="DH71" s="4">
        <v>1</v>
      </c>
      <c r="DI71" s="4">
        <v>1</v>
      </c>
      <c r="DJ71" s="4">
        <v>0</v>
      </c>
      <c r="DK71" s="4">
        <v>1</v>
      </c>
      <c r="DL71" s="4">
        <v>11</v>
      </c>
      <c r="DM71" s="4">
        <v>11</v>
      </c>
      <c r="DN71" s="4">
        <v>42</v>
      </c>
      <c r="DO71" s="4">
        <v>27</v>
      </c>
      <c r="DP71" s="4">
        <v>36</v>
      </c>
      <c r="DQ71" s="4">
        <v>66</v>
      </c>
      <c r="DR71" s="11">
        <v>52</v>
      </c>
      <c r="DS71" s="4">
        <v>38</v>
      </c>
      <c r="DT71" s="4">
        <v>80</v>
      </c>
      <c r="DU71" s="4">
        <f t="shared" si="112"/>
        <v>42</v>
      </c>
      <c r="DV71" s="11">
        <v>13.6</v>
      </c>
      <c r="DW71" s="4">
        <v>1103</v>
      </c>
      <c r="DX71" s="4">
        <v>86</v>
      </c>
      <c r="DY71" s="4">
        <v>110</v>
      </c>
      <c r="DZ71" s="4">
        <v>4.5999999999999996</v>
      </c>
      <c r="EA71" s="4">
        <f t="shared" si="99"/>
        <v>2.4338624338624339</v>
      </c>
      <c r="EB71" s="4">
        <v>15.2</v>
      </c>
      <c r="EC71" s="4">
        <v>238</v>
      </c>
      <c r="ED71" s="4">
        <v>46</v>
      </c>
      <c r="EE71" s="4">
        <v>5.43</v>
      </c>
      <c r="EF71" s="4">
        <f t="shared" si="100"/>
        <v>2.873015873015873</v>
      </c>
      <c r="EG71" s="45">
        <f t="shared" si="129"/>
        <v>3.4210526315789473</v>
      </c>
      <c r="EH71" s="45">
        <f t="shared" si="130"/>
        <v>0.89473684210526316</v>
      </c>
      <c r="EI71" s="4">
        <v>11</v>
      </c>
      <c r="EJ71" s="4">
        <v>47</v>
      </c>
      <c r="EK71" s="4">
        <v>81</v>
      </c>
      <c r="EL71" s="11">
        <f t="shared" si="113"/>
        <v>0.58024691358024694</v>
      </c>
      <c r="EM71" s="4">
        <v>97</v>
      </c>
      <c r="EN71" s="11">
        <v>13</v>
      </c>
      <c r="EO71" s="4">
        <v>12</v>
      </c>
      <c r="EP71" s="11">
        <f t="shared" si="114"/>
        <v>3.76</v>
      </c>
      <c r="EQ71" s="4">
        <v>35</v>
      </c>
      <c r="ER71" s="4">
        <f t="shared" si="131"/>
        <v>18.518518518518519</v>
      </c>
      <c r="ES71" s="4">
        <v>21</v>
      </c>
      <c r="ET71" s="4">
        <v>31</v>
      </c>
      <c r="EU71" s="11">
        <v>13</v>
      </c>
      <c r="EV71" s="4">
        <v>9</v>
      </c>
      <c r="EW71" s="9">
        <v>4</v>
      </c>
      <c r="EX71" s="4">
        <v>78</v>
      </c>
      <c r="EY71" s="4">
        <v>99</v>
      </c>
      <c r="EZ71" s="4">
        <v>26</v>
      </c>
      <c r="FA71" s="4">
        <v>78</v>
      </c>
      <c r="FB71" s="4">
        <v>71</v>
      </c>
      <c r="FC71" s="4">
        <f t="shared" si="119"/>
        <v>238</v>
      </c>
      <c r="FD71" s="9">
        <f t="shared" si="132"/>
        <v>2.1136969337480114</v>
      </c>
      <c r="FE71" s="9">
        <f t="shared" si="120"/>
        <v>0.29831932773109243</v>
      </c>
      <c r="FF71" s="9">
        <f t="shared" si="133"/>
        <v>0.4146423650704108</v>
      </c>
      <c r="FG71" s="9">
        <f t="shared" si="121"/>
        <v>2.465217391304348</v>
      </c>
      <c r="FH71" s="9">
        <f t="shared" si="122"/>
        <v>0.27536653229697583</v>
      </c>
      <c r="FI71" s="9">
        <f t="shared" si="123"/>
        <v>1.1663059883107367</v>
      </c>
      <c r="FJ71" s="11">
        <v>14.2</v>
      </c>
      <c r="FK71" s="11">
        <v>14</v>
      </c>
      <c r="FL71" s="4">
        <v>12</v>
      </c>
      <c r="FM71" s="4">
        <v>2</v>
      </c>
      <c r="FN71" s="4">
        <v>56</v>
      </c>
      <c r="FO71" s="4">
        <f t="shared" si="124"/>
        <v>29.62962962962963</v>
      </c>
      <c r="FP71" s="11">
        <v>50</v>
      </c>
      <c r="FQ71" s="11">
        <v>14</v>
      </c>
      <c r="FR71" s="4">
        <v>14</v>
      </c>
      <c r="FS71" s="4">
        <v>77</v>
      </c>
      <c r="FT71" s="4">
        <v>64</v>
      </c>
      <c r="FU71" s="11">
        <f t="shared" si="134"/>
        <v>1.203125</v>
      </c>
      <c r="FV71" s="4">
        <v>18</v>
      </c>
      <c r="FW71" s="11">
        <f t="shared" si="115"/>
        <v>4.2777777777777777</v>
      </c>
      <c r="FX71" s="4">
        <v>90</v>
      </c>
      <c r="FY71" s="4">
        <v>30.1</v>
      </c>
      <c r="FZ71">
        <v>14.4</v>
      </c>
      <c r="GA71" s="11">
        <f t="shared" si="125"/>
        <v>30.1</v>
      </c>
      <c r="GB71" s="4">
        <f t="shared" si="135"/>
        <v>2.15</v>
      </c>
      <c r="GC71" s="4">
        <f t="shared" si="136"/>
        <v>3.4722222222222223</v>
      </c>
      <c r="GD71" s="4">
        <f t="shared" si="137"/>
        <v>0.98611111111111105</v>
      </c>
      <c r="GE71" s="4">
        <v>11</v>
      </c>
      <c r="GF71" s="4">
        <v>7</v>
      </c>
      <c r="GG71" s="4">
        <f t="shared" si="116"/>
        <v>36.363636363636367</v>
      </c>
      <c r="GH71" s="4">
        <v>19</v>
      </c>
      <c r="GI71" s="4">
        <v>15</v>
      </c>
      <c r="GJ71" s="4">
        <f t="shared" si="117"/>
        <v>21.052631578947366</v>
      </c>
      <c r="GK71">
        <v>1</v>
      </c>
      <c r="GL71">
        <v>0</v>
      </c>
      <c r="GM71">
        <v>0</v>
      </c>
      <c r="GN71">
        <v>1</v>
      </c>
      <c r="GO71">
        <v>0</v>
      </c>
      <c r="GP71">
        <v>0</v>
      </c>
      <c r="GQ71">
        <v>0</v>
      </c>
      <c r="GR71">
        <v>1</v>
      </c>
      <c r="GS71">
        <v>0</v>
      </c>
      <c r="GT71">
        <v>0</v>
      </c>
      <c r="GU71">
        <v>34</v>
      </c>
      <c r="GV71">
        <v>16</v>
      </c>
      <c r="GW71">
        <f t="shared" si="118"/>
        <v>0.52941176470588236</v>
      </c>
      <c r="GX71">
        <v>1</v>
      </c>
      <c r="GY71">
        <v>0</v>
      </c>
    </row>
    <row r="72" spans="1:207" x14ac:dyDescent="0.35">
      <c r="A72" s="54">
        <v>24</v>
      </c>
      <c r="B72" s="54">
        <v>22017183</v>
      </c>
      <c r="C72" s="2">
        <v>44967</v>
      </c>
      <c r="D72" s="2">
        <v>18693</v>
      </c>
      <c r="E72" s="4">
        <v>71</v>
      </c>
      <c r="F72" s="4" t="s">
        <v>178</v>
      </c>
      <c r="G72" s="4">
        <v>66</v>
      </c>
      <c r="H72" s="4">
        <v>170</v>
      </c>
      <c r="I72" s="4">
        <v>1.77</v>
      </c>
      <c r="J72" s="4">
        <v>1</v>
      </c>
      <c r="K72" s="2">
        <v>44966</v>
      </c>
      <c r="L72" s="2">
        <v>44966</v>
      </c>
      <c r="M72" s="2">
        <v>44973</v>
      </c>
      <c r="N72" s="2">
        <v>44987</v>
      </c>
      <c r="O72" s="4">
        <v>0</v>
      </c>
      <c r="Q72" s="46">
        <f t="shared" si="126"/>
        <v>7</v>
      </c>
      <c r="R72" s="46">
        <f t="shared" si="127"/>
        <v>21</v>
      </c>
      <c r="S72" s="46"/>
      <c r="T72" s="4">
        <v>0</v>
      </c>
      <c r="U72" s="4">
        <v>1</v>
      </c>
      <c r="V72" s="4">
        <v>1</v>
      </c>
      <c r="W72" s="4">
        <v>0</v>
      </c>
      <c r="X72" s="4">
        <v>0</v>
      </c>
      <c r="Y72" s="4">
        <v>1</v>
      </c>
      <c r="Z72" s="4">
        <v>1</v>
      </c>
      <c r="AA72" s="4">
        <v>0</v>
      </c>
      <c r="AB72" s="4">
        <v>1</v>
      </c>
      <c r="AC72" s="4">
        <v>26</v>
      </c>
      <c r="AD72" s="4">
        <v>35</v>
      </c>
      <c r="AE72" s="4">
        <v>7</v>
      </c>
      <c r="AF72" s="4">
        <v>7</v>
      </c>
      <c r="AG72" s="4">
        <f t="shared" si="138"/>
        <v>0</v>
      </c>
      <c r="AH72" s="4">
        <v>415</v>
      </c>
      <c r="AI72" s="4">
        <v>1587</v>
      </c>
      <c r="AJ72" s="4">
        <v>46.44</v>
      </c>
      <c r="AK72" s="4">
        <v>30.24</v>
      </c>
      <c r="AL72" s="4">
        <v>0</v>
      </c>
      <c r="AM72" s="4">
        <v>0</v>
      </c>
      <c r="AN72" s="4">
        <v>0</v>
      </c>
      <c r="AO72" s="4">
        <v>118</v>
      </c>
      <c r="AP72" s="9">
        <v>1912</v>
      </c>
      <c r="AQ72" s="4">
        <v>0</v>
      </c>
      <c r="AR72" s="4">
        <v>8.1</v>
      </c>
      <c r="AS72" s="4">
        <v>1.36</v>
      </c>
      <c r="AT72" s="4">
        <v>29.1</v>
      </c>
      <c r="AV72" s="4">
        <v>1.46</v>
      </c>
      <c r="AW72" s="4">
        <v>961</v>
      </c>
      <c r="AX72" s="4">
        <v>246</v>
      </c>
      <c r="AY72" s="4">
        <v>1</v>
      </c>
      <c r="AZ72" s="4">
        <v>0</v>
      </c>
      <c r="BA72" s="4">
        <v>1.5</v>
      </c>
      <c r="BB72" s="4">
        <v>97</v>
      </c>
      <c r="BC72" s="4">
        <v>128</v>
      </c>
      <c r="BD72" s="4">
        <v>4.5999999999999996</v>
      </c>
      <c r="BE72" s="4">
        <v>1.9</v>
      </c>
      <c r="BF72" s="4">
        <v>3.9</v>
      </c>
      <c r="BG72" s="4">
        <v>8.1</v>
      </c>
      <c r="BH72" s="4">
        <v>5.0999999999999996</v>
      </c>
      <c r="BJ72" s="4">
        <v>486</v>
      </c>
      <c r="BK72" s="4">
        <v>27</v>
      </c>
      <c r="BL72" s="4">
        <v>18</v>
      </c>
      <c r="BM72" s="4">
        <v>0.4</v>
      </c>
      <c r="BN72" s="4">
        <v>41</v>
      </c>
      <c r="BO72" s="4">
        <v>194</v>
      </c>
      <c r="BP72" s="4">
        <v>0</v>
      </c>
      <c r="BQ72" s="4">
        <v>0</v>
      </c>
      <c r="BR72" s="4">
        <v>199.4</v>
      </c>
      <c r="BS72">
        <v>92</v>
      </c>
      <c r="BT72">
        <v>51</v>
      </c>
      <c r="BU72">
        <v>48</v>
      </c>
      <c r="BV72">
        <v>76</v>
      </c>
      <c r="BW72">
        <v>8</v>
      </c>
      <c r="BX72">
        <v>1938</v>
      </c>
      <c r="BY72">
        <v>595</v>
      </c>
      <c r="BZ72">
        <v>2.1</v>
      </c>
      <c r="CA72">
        <v>60.6</v>
      </c>
      <c r="CB72">
        <v>4.2</v>
      </c>
      <c r="CC72" s="4">
        <v>2.9</v>
      </c>
      <c r="CD72" s="4">
        <v>37.799999999999997</v>
      </c>
      <c r="CE72" s="4">
        <v>68</v>
      </c>
      <c r="CF72" s="4">
        <v>22</v>
      </c>
      <c r="CG72" s="4">
        <v>8</v>
      </c>
      <c r="CH72" s="4">
        <v>1934</v>
      </c>
      <c r="CI72" s="4">
        <f t="shared" si="139"/>
        <v>1103.4482758620691</v>
      </c>
      <c r="CJ72" s="4">
        <v>7.42</v>
      </c>
      <c r="CK72" s="4">
        <v>33</v>
      </c>
      <c r="CL72" s="4">
        <v>69</v>
      </c>
      <c r="CM72" s="4">
        <v>21.3</v>
      </c>
      <c r="CN72" s="4">
        <v>0.65</v>
      </c>
      <c r="CO72" s="4">
        <v>1</v>
      </c>
      <c r="CP72" s="4">
        <v>0</v>
      </c>
      <c r="CQ72" s="4">
        <v>37</v>
      </c>
      <c r="CR72" s="4">
        <v>11965</v>
      </c>
      <c r="CS72" s="4">
        <v>1</v>
      </c>
      <c r="CT72" s="4">
        <v>1</v>
      </c>
      <c r="CU72" s="4">
        <v>30</v>
      </c>
      <c r="CV72" s="4">
        <v>1</v>
      </c>
      <c r="CW72" s="4">
        <v>1</v>
      </c>
      <c r="CX72" s="4">
        <v>1</v>
      </c>
      <c r="CY72" s="4">
        <v>1</v>
      </c>
      <c r="CZ72" s="4">
        <v>1</v>
      </c>
      <c r="DA72" s="4">
        <v>0</v>
      </c>
      <c r="DB72" s="4">
        <v>0</v>
      </c>
      <c r="DC72" s="4">
        <v>0</v>
      </c>
      <c r="DD72" s="4">
        <v>1</v>
      </c>
      <c r="DE72" s="4">
        <v>1</v>
      </c>
      <c r="DF72" s="4">
        <v>1</v>
      </c>
      <c r="DG72" s="4">
        <v>1</v>
      </c>
      <c r="DH72" s="4">
        <v>1</v>
      </c>
      <c r="DI72" s="4">
        <v>1</v>
      </c>
      <c r="DJ72" s="4">
        <v>0</v>
      </c>
      <c r="DK72" s="4">
        <v>1</v>
      </c>
      <c r="DL72" s="4">
        <v>9</v>
      </c>
      <c r="DM72" s="4">
        <v>9</v>
      </c>
      <c r="DN72" s="4">
        <v>62</v>
      </c>
      <c r="DO72" s="4">
        <v>50</v>
      </c>
      <c r="DP72" s="4">
        <v>19</v>
      </c>
      <c r="DQ72" s="4">
        <v>39</v>
      </c>
      <c r="DR72" s="11">
        <v>39</v>
      </c>
      <c r="DS72" s="4">
        <v>67</v>
      </c>
      <c r="DT72" s="4">
        <v>110</v>
      </c>
      <c r="DU72" s="4">
        <f t="shared" si="112"/>
        <v>43</v>
      </c>
      <c r="DV72" s="11">
        <v>13.4</v>
      </c>
      <c r="DW72" s="4">
        <v>1043</v>
      </c>
      <c r="DX72" s="4">
        <v>84</v>
      </c>
      <c r="DY72" s="4">
        <v>75</v>
      </c>
      <c r="DZ72" s="4">
        <v>3.2</v>
      </c>
      <c r="EA72" s="4">
        <f t="shared" ref="EA72:EA103" si="141">(DZ72/I72)</f>
        <v>1.807909604519774</v>
      </c>
      <c r="EB72" s="4">
        <v>11.4</v>
      </c>
      <c r="EC72" s="4">
        <v>281</v>
      </c>
      <c r="ED72" s="4">
        <v>49</v>
      </c>
      <c r="EE72" s="4">
        <v>3.74</v>
      </c>
      <c r="EF72" s="4">
        <f t="shared" si="100"/>
        <v>2.1129943502824862</v>
      </c>
      <c r="EG72" s="45">
        <f t="shared" si="129"/>
        <v>3.4210526315789473</v>
      </c>
      <c r="EH72" s="45">
        <f t="shared" si="130"/>
        <v>1.1754385964912282</v>
      </c>
      <c r="EI72" s="4">
        <v>9</v>
      </c>
      <c r="EJ72" s="4">
        <v>79</v>
      </c>
      <c r="EK72" s="4">
        <v>50</v>
      </c>
      <c r="EL72" s="11">
        <f t="shared" si="113"/>
        <v>1.58</v>
      </c>
      <c r="EM72" s="4">
        <v>110</v>
      </c>
      <c r="EN72" s="11">
        <v>12</v>
      </c>
      <c r="EO72" s="4">
        <v>10</v>
      </c>
      <c r="EP72" s="11">
        <f t="shared" si="114"/>
        <v>7.1818181818181817</v>
      </c>
      <c r="EQ72" s="4">
        <v>40</v>
      </c>
      <c r="ER72" s="4">
        <f t="shared" si="131"/>
        <v>22.598870056497177</v>
      </c>
      <c r="ES72" s="4">
        <v>21</v>
      </c>
      <c r="ET72" s="4">
        <v>31</v>
      </c>
      <c r="EU72" s="11">
        <v>17</v>
      </c>
      <c r="EV72" s="4">
        <v>10</v>
      </c>
      <c r="EW72" s="9">
        <v>7</v>
      </c>
      <c r="EX72" s="4">
        <v>97</v>
      </c>
      <c r="EY72" s="4">
        <v>107</v>
      </c>
      <c r="EZ72" s="4">
        <v>62</v>
      </c>
      <c r="FA72" s="4">
        <v>55</v>
      </c>
      <c r="FB72" s="4">
        <v>73</v>
      </c>
      <c r="FC72" s="4">
        <f t="shared" si="119"/>
        <v>281</v>
      </c>
      <c r="FD72" s="9">
        <f t="shared" si="132"/>
        <v>1.1939786803689774</v>
      </c>
      <c r="FE72" s="9">
        <f t="shared" si="120"/>
        <v>0.2597864768683274</v>
      </c>
      <c r="FF72" s="9">
        <f t="shared" si="133"/>
        <v>0.36824735935954017</v>
      </c>
      <c r="FG72" s="9">
        <f t="shared" si="121"/>
        <v>1.6897959183673468</v>
      </c>
      <c r="FH72" s="9">
        <f t="shared" si="122"/>
        <v>0.33519999876581535</v>
      </c>
      <c r="FI72" s="9">
        <f t="shared" si="123"/>
        <v>1.4152647330730781</v>
      </c>
      <c r="FJ72" s="11">
        <v>14.8</v>
      </c>
      <c r="FK72" s="11">
        <v>17</v>
      </c>
      <c r="FL72" s="4">
        <v>10</v>
      </c>
      <c r="FM72" s="4">
        <v>6</v>
      </c>
      <c r="FN72" s="4">
        <v>71</v>
      </c>
      <c r="FO72" s="4">
        <f t="shared" si="124"/>
        <v>40.112994350282484</v>
      </c>
      <c r="FP72" s="11">
        <v>42</v>
      </c>
      <c r="FQ72" s="11">
        <v>15</v>
      </c>
      <c r="FR72" s="4">
        <v>12</v>
      </c>
      <c r="FS72" s="4">
        <v>52</v>
      </c>
      <c r="FT72" s="4">
        <v>32</v>
      </c>
      <c r="FU72" s="11">
        <f t="shared" si="134"/>
        <v>1.625</v>
      </c>
      <c r="FV72" s="4">
        <v>13</v>
      </c>
      <c r="FW72" s="11">
        <f t="shared" si="115"/>
        <v>4</v>
      </c>
      <c r="FX72" s="4">
        <v>111</v>
      </c>
      <c r="FY72" s="4">
        <v>18.100000000000001</v>
      </c>
      <c r="FZ72">
        <v>7.7</v>
      </c>
      <c r="GA72" s="11">
        <f t="shared" si="125"/>
        <v>26.1</v>
      </c>
      <c r="GB72" s="4">
        <f t="shared" si="135"/>
        <v>1.74</v>
      </c>
      <c r="GC72" s="4">
        <f t="shared" si="136"/>
        <v>5.4545454545454541</v>
      </c>
      <c r="GD72" s="4">
        <f t="shared" si="137"/>
        <v>1.9220779220779221</v>
      </c>
      <c r="GE72" s="4">
        <v>23</v>
      </c>
      <c r="GF72" s="4">
        <v>8</v>
      </c>
      <c r="GG72" s="4">
        <f t="shared" si="116"/>
        <v>65.217391304347828</v>
      </c>
      <c r="GH72" s="4">
        <v>35</v>
      </c>
      <c r="GI72" s="4">
        <v>29</v>
      </c>
      <c r="GJ72" s="4">
        <f t="shared" si="117"/>
        <v>17.142857142857142</v>
      </c>
      <c r="GK72">
        <v>1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1</v>
      </c>
      <c r="GS72">
        <v>0</v>
      </c>
      <c r="GT72">
        <v>0</v>
      </c>
      <c r="GU72">
        <v>38</v>
      </c>
      <c r="GV72">
        <v>12</v>
      </c>
      <c r="GW72">
        <f t="shared" si="118"/>
        <v>0.68421052631578949</v>
      </c>
      <c r="GX72">
        <v>1</v>
      </c>
      <c r="GY72">
        <v>0</v>
      </c>
    </row>
    <row r="73" spans="1:207" x14ac:dyDescent="0.35">
      <c r="A73" s="54">
        <v>24</v>
      </c>
      <c r="B73" s="54">
        <v>22017183</v>
      </c>
      <c r="C73" s="2">
        <v>44973</v>
      </c>
      <c r="D73" s="2">
        <v>18693</v>
      </c>
      <c r="E73" s="4">
        <v>71</v>
      </c>
      <c r="F73" s="4" t="s">
        <v>178</v>
      </c>
      <c r="G73" s="4">
        <v>66</v>
      </c>
      <c r="H73" s="4">
        <v>170</v>
      </c>
      <c r="I73" s="4">
        <v>1.77</v>
      </c>
      <c r="J73" s="4">
        <v>7</v>
      </c>
      <c r="K73" s="2">
        <v>44966</v>
      </c>
      <c r="L73" s="2">
        <v>44966</v>
      </c>
      <c r="M73" s="2">
        <v>44973</v>
      </c>
      <c r="N73" s="2">
        <v>44987</v>
      </c>
      <c r="O73" s="4">
        <v>0</v>
      </c>
      <c r="Q73" s="46">
        <f t="shared" si="126"/>
        <v>7</v>
      </c>
      <c r="R73" s="46">
        <f t="shared" si="127"/>
        <v>21</v>
      </c>
      <c r="S73" s="46"/>
      <c r="T73" s="4">
        <v>0</v>
      </c>
      <c r="U73" s="4">
        <v>1</v>
      </c>
      <c r="V73" s="4">
        <v>1</v>
      </c>
      <c r="W73" s="4">
        <v>0</v>
      </c>
      <c r="X73" s="4">
        <v>0</v>
      </c>
      <c r="Y73" s="4">
        <v>1</v>
      </c>
      <c r="Z73" s="4">
        <v>1</v>
      </c>
      <c r="AA73" s="4">
        <v>0</v>
      </c>
      <c r="AB73" s="4">
        <v>1</v>
      </c>
      <c r="AC73" s="4">
        <v>26</v>
      </c>
      <c r="AD73" s="4">
        <v>35</v>
      </c>
      <c r="AE73" s="4">
        <v>7</v>
      </c>
      <c r="AF73" s="4">
        <v>7</v>
      </c>
      <c r="AG73" s="4">
        <f t="shared" ref="AG73:AG76" si="142">AF73-AE73</f>
        <v>0</v>
      </c>
      <c r="AH73" s="4">
        <v>1360</v>
      </c>
      <c r="AI73" s="4">
        <v>7000</v>
      </c>
      <c r="AJ73" s="4">
        <v>14.56</v>
      </c>
      <c r="AK73" s="4">
        <v>3.28</v>
      </c>
      <c r="AL73" s="4">
        <v>0</v>
      </c>
      <c r="AM73" s="4">
        <v>0</v>
      </c>
      <c r="AN73" s="4">
        <v>0</v>
      </c>
      <c r="AQ73" s="4">
        <v>0</v>
      </c>
      <c r="AR73" s="4">
        <v>7.7</v>
      </c>
      <c r="AS73" s="4">
        <v>1.05</v>
      </c>
      <c r="AT73" s="4">
        <v>27.8</v>
      </c>
      <c r="AX73" s="4">
        <v>142</v>
      </c>
      <c r="AY73" s="4">
        <v>1</v>
      </c>
      <c r="AZ73" s="4">
        <v>0</v>
      </c>
      <c r="BA73" s="4">
        <v>0.9</v>
      </c>
      <c r="BB73" s="4">
        <v>56</v>
      </c>
      <c r="BC73" s="4">
        <v>139</v>
      </c>
      <c r="BD73" s="4">
        <v>3.8</v>
      </c>
      <c r="BE73" s="4">
        <v>2</v>
      </c>
      <c r="BF73" s="4">
        <v>2.6</v>
      </c>
      <c r="BG73" s="4">
        <v>7.9</v>
      </c>
      <c r="BI73" s="4">
        <v>2.5</v>
      </c>
      <c r="BJ73" s="4">
        <v>31</v>
      </c>
      <c r="BK73" s="4">
        <v>24</v>
      </c>
      <c r="BL73" s="4">
        <v>15</v>
      </c>
      <c r="BM73" s="4">
        <v>0.2</v>
      </c>
      <c r="BN73" s="4">
        <v>140</v>
      </c>
      <c r="BO73" s="4">
        <v>271</v>
      </c>
      <c r="BP73" s="4">
        <v>0</v>
      </c>
      <c r="BQ73" s="4">
        <v>0</v>
      </c>
      <c r="BS73">
        <v>113</v>
      </c>
      <c r="BT73">
        <v>63</v>
      </c>
      <c r="BU73">
        <v>84</v>
      </c>
      <c r="BV73">
        <v>78</v>
      </c>
      <c r="CN73" s="4">
        <v>0</v>
      </c>
      <c r="CO73" s="4">
        <v>0</v>
      </c>
      <c r="CP73" s="4">
        <v>0</v>
      </c>
      <c r="CR73" s="4">
        <v>2800</v>
      </c>
      <c r="CS73" s="4">
        <v>1</v>
      </c>
      <c r="CT73" s="4">
        <v>1</v>
      </c>
      <c r="CU73" s="4"/>
      <c r="CV73" s="4">
        <v>1</v>
      </c>
      <c r="CW73" s="4">
        <v>0</v>
      </c>
      <c r="CX73" s="4">
        <v>0</v>
      </c>
      <c r="CY73" s="4">
        <v>0</v>
      </c>
      <c r="CZ73" s="4">
        <v>1</v>
      </c>
      <c r="DA73" s="4">
        <v>0</v>
      </c>
      <c r="DB73" s="4">
        <v>0</v>
      </c>
      <c r="DC73" s="4">
        <v>0</v>
      </c>
      <c r="DD73" s="4">
        <v>1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9</v>
      </c>
      <c r="DM73" s="4">
        <v>9</v>
      </c>
      <c r="DN73" s="4">
        <v>57</v>
      </c>
      <c r="DO73" s="4">
        <v>36</v>
      </c>
      <c r="DP73" s="4">
        <v>36</v>
      </c>
      <c r="DQ73" s="4">
        <v>65</v>
      </c>
      <c r="DR73" s="11">
        <v>63</v>
      </c>
      <c r="DS73" s="4">
        <v>51</v>
      </c>
      <c r="DT73" s="4">
        <v>135</v>
      </c>
      <c r="DU73" s="4">
        <f t="shared" si="112"/>
        <v>84</v>
      </c>
      <c r="DV73" s="11">
        <v>17.600000000000001</v>
      </c>
      <c r="DW73" s="4">
        <v>1247</v>
      </c>
      <c r="DX73" s="4">
        <v>91</v>
      </c>
      <c r="DY73" s="4">
        <v>97</v>
      </c>
      <c r="DZ73" s="4">
        <v>8.1999999999999993</v>
      </c>
      <c r="EA73" s="4">
        <f t="shared" si="141"/>
        <v>4.6327683615819204</v>
      </c>
      <c r="EB73" s="4">
        <v>18.899999999999999</v>
      </c>
      <c r="EC73" s="4">
        <v>262</v>
      </c>
      <c r="ED73" s="4">
        <v>86</v>
      </c>
      <c r="EE73" s="4">
        <v>8.3699999999999992</v>
      </c>
      <c r="EF73" s="4">
        <f t="shared" si="100"/>
        <v>4.7288135593220337</v>
      </c>
      <c r="EG73" s="45">
        <f t="shared" si="129"/>
        <v>3.3333333333333335</v>
      </c>
      <c r="EH73" s="45">
        <f t="shared" si="130"/>
        <v>0.93121693121693139</v>
      </c>
      <c r="EI73" s="4">
        <v>20</v>
      </c>
      <c r="EJ73" s="4">
        <v>84</v>
      </c>
      <c r="EK73" s="4">
        <v>47</v>
      </c>
      <c r="EL73" s="11">
        <f t="shared" si="113"/>
        <v>1.7872340425531914</v>
      </c>
      <c r="EM73" s="4">
        <v>113</v>
      </c>
      <c r="EN73" s="11">
        <v>18</v>
      </c>
      <c r="EO73" s="4">
        <v>11</v>
      </c>
      <c r="EP73" s="11">
        <f t="shared" si="114"/>
        <v>5.7931034482758621</v>
      </c>
      <c r="EQ73" s="4">
        <v>57</v>
      </c>
      <c r="ER73" s="4">
        <f t="shared" si="131"/>
        <v>32.203389830508478</v>
      </c>
      <c r="ES73" s="4">
        <v>26</v>
      </c>
      <c r="ET73" s="4">
        <v>43</v>
      </c>
      <c r="EU73" s="11">
        <v>17</v>
      </c>
      <c r="EV73" s="4">
        <v>8</v>
      </c>
      <c r="EW73" s="9">
        <v>8</v>
      </c>
      <c r="EX73" s="4">
        <v>83</v>
      </c>
      <c r="EY73" s="4">
        <v>104</v>
      </c>
      <c r="EZ73" s="4">
        <v>38</v>
      </c>
      <c r="FA73" s="4">
        <v>76</v>
      </c>
      <c r="FB73" s="4">
        <v>45</v>
      </c>
      <c r="FC73" s="4">
        <f t="shared" si="119"/>
        <v>262</v>
      </c>
      <c r="FD73" s="9">
        <f t="shared" si="132"/>
        <v>0.57262909615319058</v>
      </c>
      <c r="FE73" s="9">
        <f t="shared" si="120"/>
        <v>0.1717557251908397</v>
      </c>
      <c r="FF73" s="9">
        <f t="shared" si="133"/>
        <v>0.23022391749742754</v>
      </c>
      <c r="FG73" s="9">
        <f t="shared" si="121"/>
        <v>1.1825581395348836</v>
      </c>
      <c r="FH73" s="9">
        <f t="shared" si="122"/>
        <v>0.22556239715719284</v>
      </c>
      <c r="FI73" s="9">
        <f t="shared" si="123"/>
        <v>2.0651380579140604</v>
      </c>
      <c r="FJ73" s="11">
        <v>21.7</v>
      </c>
      <c r="FK73" s="11">
        <v>21</v>
      </c>
      <c r="FL73" s="4">
        <v>14</v>
      </c>
      <c r="FM73" s="4">
        <v>8</v>
      </c>
      <c r="FN73" s="4">
        <v>88</v>
      </c>
      <c r="FO73" s="4">
        <f t="shared" si="124"/>
        <v>49.717514124293785</v>
      </c>
      <c r="FP73" s="11">
        <v>36</v>
      </c>
      <c r="FQ73" s="11">
        <v>18</v>
      </c>
      <c r="FR73" s="4">
        <v>21</v>
      </c>
      <c r="FS73" s="4">
        <v>56</v>
      </c>
      <c r="FT73" s="4">
        <v>76</v>
      </c>
      <c r="FU73" s="11">
        <f t="shared" si="134"/>
        <v>0.73684210526315785</v>
      </c>
      <c r="FV73" s="4">
        <v>21</v>
      </c>
      <c r="FW73" s="11">
        <f t="shared" si="115"/>
        <v>2.6666666666666665</v>
      </c>
      <c r="FX73" s="4">
        <v>100</v>
      </c>
      <c r="FY73" s="4">
        <v>23.8</v>
      </c>
      <c r="FZ73">
        <v>11</v>
      </c>
      <c r="GA73" s="11">
        <f t="shared" si="125"/>
        <v>23.8</v>
      </c>
      <c r="GB73" s="4">
        <f t="shared" si="135"/>
        <v>1.3222222222222222</v>
      </c>
      <c r="GC73" s="4">
        <f t="shared" si="136"/>
        <v>3.2727272727272729</v>
      </c>
      <c r="GD73" s="4">
        <f t="shared" si="137"/>
        <v>1.9727272727272727</v>
      </c>
      <c r="GE73" s="4">
        <v>18</v>
      </c>
      <c r="GF73" s="4">
        <v>5</v>
      </c>
      <c r="GG73" s="4">
        <f t="shared" si="116"/>
        <v>72.222222222222214</v>
      </c>
      <c r="GH73" s="4">
        <v>23</v>
      </c>
      <c r="GI73" s="4">
        <v>17</v>
      </c>
      <c r="GJ73" s="4">
        <f t="shared" si="117"/>
        <v>26.086956521739129</v>
      </c>
      <c r="GK73">
        <v>1</v>
      </c>
      <c r="GL73">
        <v>0</v>
      </c>
      <c r="GM73">
        <v>0</v>
      </c>
      <c r="GN73">
        <v>1</v>
      </c>
      <c r="GO73">
        <v>0</v>
      </c>
      <c r="GP73">
        <v>0</v>
      </c>
      <c r="GQ73">
        <v>0</v>
      </c>
      <c r="GR73">
        <v>1</v>
      </c>
      <c r="GS73">
        <v>0</v>
      </c>
      <c r="GT73">
        <v>0</v>
      </c>
      <c r="GW73" t="e">
        <f t="shared" si="118"/>
        <v>#DIV/0!</v>
      </c>
    </row>
    <row r="74" spans="1:207" x14ac:dyDescent="0.35">
      <c r="A74" s="54">
        <v>24</v>
      </c>
      <c r="B74" s="54">
        <v>22017183</v>
      </c>
      <c r="C74" s="2">
        <v>44999</v>
      </c>
      <c r="D74" s="2">
        <v>18693</v>
      </c>
      <c r="E74" s="4">
        <v>71</v>
      </c>
      <c r="F74" s="4" t="s">
        <v>178</v>
      </c>
      <c r="G74" s="4">
        <v>66</v>
      </c>
      <c r="H74" s="4">
        <v>170</v>
      </c>
      <c r="I74" s="4">
        <v>1.77</v>
      </c>
      <c r="J74" s="4">
        <v>30</v>
      </c>
      <c r="K74" s="2">
        <v>44966</v>
      </c>
      <c r="L74" s="2">
        <v>44966</v>
      </c>
      <c r="M74" s="2">
        <v>44973</v>
      </c>
      <c r="N74" s="2">
        <v>44987</v>
      </c>
      <c r="O74" s="4">
        <v>0</v>
      </c>
      <c r="Q74" s="46">
        <f t="shared" si="126"/>
        <v>7</v>
      </c>
      <c r="R74" s="46">
        <f t="shared" si="127"/>
        <v>21</v>
      </c>
      <c r="S74" s="46"/>
      <c r="T74" s="4">
        <v>0</v>
      </c>
      <c r="U74" s="4">
        <v>1</v>
      </c>
      <c r="V74" s="4">
        <v>1</v>
      </c>
      <c r="W74" s="4">
        <v>0</v>
      </c>
      <c r="X74" s="4">
        <v>0</v>
      </c>
      <c r="Y74" s="4">
        <v>1</v>
      </c>
      <c r="Z74" s="4">
        <v>1</v>
      </c>
      <c r="AA74" s="4">
        <v>0</v>
      </c>
      <c r="AB74" s="4">
        <v>1</v>
      </c>
      <c r="AC74" s="4">
        <v>26</v>
      </c>
      <c r="AD74" s="4">
        <v>35</v>
      </c>
      <c r="AE74" s="4">
        <v>7</v>
      </c>
      <c r="AF74" s="4">
        <v>7</v>
      </c>
      <c r="AG74" s="4">
        <f t="shared" si="142"/>
        <v>0</v>
      </c>
      <c r="AH74" s="4">
        <v>2370</v>
      </c>
      <c r="AI74" s="4">
        <v>13000</v>
      </c>
      <c r="AJ74" s="4">
        <v>6.5</v>
      </c>
      <c r="AL74" s="4">
        <v>0</v>
      </c>
      <c r="AM74" s="4">
        <v>0</v>
      </c>
      <c r="AN74" s="4">
        <v>0</v>
      </c>
      <c r="AQ74" s="4">
        <v>0</v>
      </c>
      <c r="AR74" s="4">
        <v>11.4</v>
      </c>
      <c r="AX74" s="4">
        <v>229</v>
      </c>
      <c r="AY74" s="4">
        <v>1</v>
      </c>
      <c r="AZ74" s="4">
        <v>0</v>
      </c>
      <c r="BA74" s="4">
        <v>1</v>
      </c>
      <c r="BB74" s="4">
        <v>70</v>
      </c>
      <c r="BC74" s="4">
        <v>131</v>
      </c>
      <c r="BD74" s="4">
        <v>5</v>
      </c>
      <c r="BE74" s="4">
        <v>2</v>
      </c>
      <c r="BF74" s="4">
        <v>3.7</v>
      </c>
      <c r="BG74" s="4">
        <v>9.3000000000000007</v>
      </c>
      <c r="BK74" s="4">
        <v>16</v>
      </c>
      <c r="BL74" s="4">
        <v>22</v>
      </c>
      <c r="BM74" s="4">
        <v>0.4</v>
      </c>
      <c r="BN74" s="4">
        <v>98</v>
      </c>
      <c r="BO74" s="4">
        <v>204</v>
      </c>
      <c r="BP74" s="4">
        <v>0</v>
      </c>
      <c r="BQ74" s="4">
        <v>0</v>
      </c>
      <c r="BS74">
        <v>121</v>
      </c>
      <c r="BT74">
        <v>68</v>
      </c>
      <c r="BU74">
        <v>92</v>
      </c>
      <c r="BV74">
        <v>74</v>
      </c>
      <c r="CN74" s="4">
        <v>0</v>
      </c>
      <c r="CO74" s="4">
        <v>0</v>
      </c>
      <c r="CP74" s="4">
        <v>0</v>
      </c>
      <c r="CS74" s="4">
        <v>0</v>
      </c>
      <c r="CT74" s="4">
        <v>1</v>
      </c>
      <c r="CU74" s="4"/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8</v>
      </c>
      <c r="DM74" s="4">
        <v>8</v>
      </c>
      <c r="DN74" s="4">
        <v>48</v>
      </c>
      <c r="DO74" s="4">
        <v>30</v>
      </c>
      <c r="DP74" s="4">
        <v>35</v>
      </c>
      <c r="DQ74" s="4">
        <v>65</v>
      </c>
      <c r="DR74" s="11">
        <v>59</v>
      </c>
      <c r="DS74" s="4">
        <v>31</v>
      </c>
      <c r="DT74" s="4">
        <v>75</v>
      </c>
      <c r="DU74" s="4">
        <f t="shared" si="112"/>
        <v>44</v>
      </c>
      <c r="DV74" s="11">
        <v>18.2</v>
      </c>
      <c r="DW74" s="4">
        <v>1345</v>
      </c>
      <c r="DX74" s="4">
        <v>93</v>
      </c>
      <c r="DY74" s="4">
        <v>65</v>
      </c>
      <c r="DZ74" s="4">
        <v>3.2</v>
      </c>
      <c r="EA74" s="17">
        <f t="shared" si="141"/>
        <v>1.807909604519774</v>
      </c>
      <c r="EB74" s="4">
        <v>24.8</v>
      </c>
      <c r="EC74" s="4">
        <v>302</v>
      </c>
      <c r="ED74" s="4">
        <v>85</v>
      </c>
      <c r="EE74" s="4">
        <v>5.3</v>
      </c>
      <c r="EF74" s="4">
        <f t="shared" si="100"/>
        <v>2.9943502824858754</v>
      </c>
      <c r="EG74" s="45">
        <f t="shared" si="129"/>
        <v>2.379032258064516</v>
      </c>
      <c r="EH74" s="45">
        <f t="shared" si="130"/>
        <v>0.73387096774193539</v>
      </c>
      <c r="EI74" s="4">
        <v>10</v>
      </c>
      <c r="EJ74" s="4">
        <v>71</v>
      </c>
      <c r="EK74" s="4">
        <v>62</v>
      </c>
      <c r="EL74" s="11">
        <f t="shared" si="113"/>
        <v>1.1451612903225807</v>
      </c>
      <c r="EM74" s="4">
        <v>268</v>
      </c>
      <c r="EN74" s="11">
        <v>10</v>
      </c>
      <c r="EO74" s="4">
        <v>7</v>
      </c>
      <c r="EP74" s="11">
        <f t="shared" si="114"/>
        <v>8.3529411764705888</v>
      </c>
      <c r="EQ74" s="4">
        <v>20</v>
      </c>
      <c r="ER74" s="4">
        <f t="shared" si="131"/>
        <v>11.299435028248588</v>
      </c>
      <c r="ES74" s="4">
        <v>7</v>
      </c>
      <c r="ET74" s="4">
        <v>10</v>
      </c>
      <c r="EU74" s="11">
        <v>28</v>
      </c>
      <c r="EV74" s="4">
        <v>21</v>
      </c>
      <c r="EW74" s="9">
        <v>19</v>
      </c>
      <c r="EX74" s="4">
        <v>102</v>
      </c>
      <c r="EY74" s="4">
        <v>132</v>
      </c>
      <c r="EZ74" s="4">
        <v>56</v>
      </c>
      <c r="FA74" s="4">
        <v>91</v>
      </c>
      <c r="FB74" s="4">
        <v>79</v>
      </c>
      <c r="FC74" s="4">
        <f t="shared" si="119"/>
        <v>302</v>
      </c>
      <c r="FD74" s="9">
        <f t="shared" si="132"/>
        <v>0.96059135614186109</v>
      </c>
      <c r="FE74" s="9">
        <f t="shared" si="120"/>
        <v>0.26158940397350994</v>
      </c>
      <c r="FF74" s="9">
        <f t="shared" si="133"/>
        <v>0.37062601053658417</v>
      </c>
      <c r="FG74" s="9">
        <f t="shared" si="121"/>
        <v>1.2811764705882354</v>
      </c>
      <c r="FH74" s="9">
        <f t="shared" si="122"/>
        <v>0.30593743674865492</v>
      </c>
      <c r="FI74" s="9">
        <f t="shared" si="123"/>
        <v>1.3337372467455662</v>
      </c>
      <c r="FJ74" s="11">
        <v>19</v>
      </c>
      <c r="FK74" s="11">
        <v>29</v>
      </c>
      <c r="FL74" s="4">
        <v>21</v>
      </c>
      <c r="FM74" s="4">
        <v>10</v>
      </c>
      <c r="FN74" s="4">
        <v>24</v>
      </c>
      <c r="FO74" s="4">
        <f t="shared" si="124"/>
        <v>13.559322033898304</v>
      </c>
      <c r="FP74" s="11">
        <v>45</v>
      </c>
      <c r="FQ74" s="11">
        <v>22</v>
      </c>
      <c r="FR74" s="4">
        <v>18</v>
      </c>
      <c r="FS74" s="4">
        <v>65</v>
      </c>
      <c r="FT74" s="4">
        <v>58</v>
      </c>
      <c r="FU74" s="11">
        <f t="shared" si="134"/>
        <v>1.1206896551724137</v>
      </c>
      <c r="FV74" s="4">
        <v>12</v>
      </c>
      <c r="FW74" s="11">
        <f t="shared" si="115"/>
        <v>5.416666666666667</v>
      </c>
      <c r="FX74" s="4">
        <v>132</v>
      </c>
      <c r="FY74" s="4">
        <v>13</v>
      </c>
      <c r="FZ74">
        <v>13.7</v>
      </c>
      <c r="GA74" s="11">
        <f t="shared" si="125"/>
        <v>13</v>
      </c>
      <c r="GB74" s="4">
        <f t="shared" si="135"/>
        <v>0.59090909090909094</v>
      </c>
      <c r="GC74" s="4">
        <f t="shared" si="136"/>
        <v>3.2846715328467155</v>
      </c>
      <c r="GD74" s="4">
        <f t="shared" si="137"/>
        <v>1.3868613138686132</v>
      </c>
      <c r="GE74" s="4">
        <v>12</v>
      </c>
      <c r="GF74" s="4">
        <v>8</v>
      </c>
      <c r="GG74" s="4">
        <f t="shared" si="116"/>
        <v>33.333333333333329</v>
      </c>
      <c r="GH74" s="4">
        <v>23</v>
      </c>
      <c r="GI74" s="4">
        <v>20</v>
      </c>
      <c r="GJ74" s="4">
        <f t="shared" si="117"/>
        <v>13.043478260869565</v>
      </c>
      <c r="GK74">
        <v>1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0</v>
      </c>
      <c r="GR74">
        <v>1</v>
      </c>
      <c r="GS74">
        <v>0</v>
      </c>
      <c r="GT74">
        <v>0</v>
      </c>
      <c r="GU74">
        <v>19</v>
      </c>
      <c r="GV74">
        <v>14</v>
      </c>
      <c r="GW74">
        <f t="shared" si="118"/>
        <v>0.26315789473684209</v>
      </c>
      <c r="GX74">
        <v>1</v>
      </c>
      <c r="GY74">
        <v>0</v>
      </c>
    </row>
    <row r="75" spans="1:207" x14ac:dyDescent="0.35">
      <c r="A75" s="54">
        <v>24</v>
      </c>
      <c r="B75" s="54">
        <v>22017183</v>
      </c>
      <c r="C75" s="39">
        <v>45111</v>
      </c>
      <c r="D75" s="2">
        <v>18693</v>
      </c>
      <c r="E75" s="4">
        <v>71</v>
      </c>
      <c r="F75" s="4" t="s">
        <v>178</v>
      </c>
      <c r="G75" s="4">
        <v>66</v>
      </c>
      <c r="H75" s="4">
        <v>170</v>
      </c>
      <c r="I75" s="4">
        <v>1.77</v>
      </c>
      <c r="J75" s="4">
        <v>180</v>
      </c>
      <c r="K75" s="2">
        <v>44966</v>
      </c>
      <c r="L75" s="2">
        <v>44966</v>
      </c>
      <c r="M75" s="2">
        <v>44973</v>
      </c>
      <c r="N75" s="2">
        <v>44987</v>
      </c>
      <c r="O75" s="4">
        <v>0</v>
      </c>
      <c r="Q75" s="46">
        <f t="shared" si="126"/>
        <v>7</v>
      </c>
      <c r="R75" s="46">
        <f t="shared" si="127"/>
        <v>21</v>
      </c>
      <c r="S75" s="46"/>
      <c r="T75" s="4">
        <v>0</v>
      </c>
      <c r="U75" s="4">
        <v>1</v>
      </c>
      <c r="V75" s="4">
        <v>1</v>
      </c>
      <c r="W75" s="4">
        <v>0</v>
      </c>
      <c r="X75" s="4">
        <v>0</v>
      </c>
      <c r="Y75" s="4">
        <v>1</v>
      </c>
      <c r="Z75" s="4">
        <v>1</v>
      </c>
      <c r="AA75" s="4">
        <v>0</v>
      </c>
      <c r="AB75" s="4">
        <v>1</v>
      </c>
      <c r="AC75" s="4">
        <v>26</v>
      </c>
      <c r="AD75" s="4">
        <v>35</v>
      </c>
      <c r="AE75" s="4">
        <v>7</v>
      </c>
      <c r="AF75" s="4">
        <v>7</v>
      </c>
      <c r="AG75" s="4">
        <f t="shared" si="142"/>
        <v>0</v>
      </c>
      <c r="AL75" s="4">
        <v>0</v>
      </c>
      <c r="AM75" s="4">
        <v>0</v>
      </c>
      <c r="AN75" s="4">
        <v>0</v>
      </c>
      <c r="AQ75" s="4">
        <v>0</v>
      </c>
      <c r="AY75" s="4">
        <v>1</v>
      </c>
      <c r="AZ75" s="4">
        <v>0</v>
      </c>
      <c r="BP75" s="4">
        <v>0</v>
      </c>
      <c r="BQ75" s="4">
        <v>0</v>
      </c>
      <c r="BS75">
        <v>125</v>
      </c>
      <c r="BT75">
        <v>71</v>
      </c>
      <c r="BU75">
        <v>98</v>
      </c>
      <c r="BV75">
        <v>73</v>
      </c>
      <c r="CN75" s="4">
        <v>0</v>
      </c>
      <c r="CO75" s="4">
        <v>0</v>
      </c>
      <c r="CP75" s="4">
        <v>0</v>
      </c>
      <c r="CS75" s="4">
        <v>0</v>
      </c>
      <c r="CT75" s="4">
        <v>1</v>
      </c>
      <c r="CU75" s="4"/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9</v>
      </c>
      <c r="DM75" s="4">
        <v>8</v>
      </c>
      <c r="DN75" s="4">
        <v>45</v>
      </c>
      <c r="DO75" s="4">
        <v>28</v>
      </c>
      <c r="DP75" s="4">
        <v>34</v>
      </c>
      <c r="DQ75" s="4">
        <v>62</v>
      </c>
      <c r="DR75" s="11">
        <v>61</v>
      </c>
      <c r="DS75" s="4">
        <v>31</v>
      </c>
      <c r="DT75" s="4">
        <v>76</v>
      </c>
      <c r="DU75" s="4">
        <f t="shared" si="112"/>
        <v>45</v>
      </c>
      <c r="DV75" s="11">
        <v>20.100000000000001</v>
      </c>
      <c r="DW75" s="4">
        <v>1483</v>
      </c>
      <c r="DX75" s="4">
        <v>94</v>
      </c>
      <c r="DY75" s="4">
        <v>64</v>
      </c>
      <c r="DZ75" s="4">
        <v>3.4</v>
      </c>
      <c r="EA75" s="17">
        <f t="shared" si="141"/>
        <v>1.9209039548022597</v>
      </c>
      <c r="EB75" s="4">
        <v>24</v>
      </c>
      <c r="EC75" s="4">
        <v>298</v>
      </c>
      <c r="ED75" s="4">
        <v>81</v>
      </c>
      <c r="EE75" s="4">
        <v>4.9000000000000004</v>
      </c>
      <c r="EF75" s="4">
        <f t="shared" si="100"/>
        <v>2.768361581920904</v>
      </c>
      <c r="EG75" s="45">
        <f t="shared" si="129"/>
        <v>2.5416666666666665</v>
      </c>
      <c r="EH75" s="45">
        <f t="shared" si="130"/>
        <v>0.83750000000000002</v>
      </c>
      <c r="EI75" s="4">
        <v>11</v>
      </c>
      <c r="EJ75" s="4">
        <v>70</v>
      </c>
      <c r="EK75" s="4">
        <v>63</v>
      </c>
      <c r="EL75" s="11">
        <f t="shared" si="113"/>
        <v>1.1111111111111112</v>
      </c>
      <c r="EM75" s="4">
        <v>280</v>
      </c>
      <c r="EN75" s="11">
        <v>10</v>
      </c>
      <c r="EO75" s="4">
        <v>8</v>
      </c>
      <c r="EP75" s="11">
        <f t="shared" si="114"/>
        <v>7.7777777777777777</v>
      </c>
      <c r="EQ75" s="4">
        <v>21</v>
      </c>
      <c r="ER75" s="4">
        <f t="shared" si="131"/>
        <v>11.864406779661017</v>
      </c>
      <c r="ES75" s="4">
        <v>8</v>
      </c>
      <c r="ET75" s="4">
        <v>8</v>
      </c>
      <c r="EU75" s="11">
        <v>27</v>
      </c>
      <c r="EV75" s="4">
        <v>19</v>
      </c>
      <c r="EW75" s="9">
        <v>18</v>
      </c>
      <c r="EX75" s="4">
        <v>98</v>
      </c>
      <c r="EY75" s="4">
        <v>124</v>
      </c>
      <c r="EZ75" s="4">
        <v>49</v>
      </c>
      <c r="FA75" s="4">
        <v>87</v>
      </c>
      <c r="FB75" s="4">
        <v>85</v>
      </c>
      <c r="FC75" s="4">
        <f t="shared" si="119"/>
        <v>298</v>
      </c>
      <c r="FD75" s="9">
        <f t="shared" si="132"/>
        <v>1.0265870231679295</v>
      </c>
      <c r="FE75" s="9">
        <f t="shared" si="120"/>
        <v>0.28523489932885904</v>
      </c>
      <c r="FF75" s="9">
        <f t="shared" si="133"/>
        <v>0.3999041638679518</v>
      </c>
      <c r="FG75" s="9">
        <f t="shared" si="121"/>
        <v>1.3888888888888888</v>
      </c>
      <c r="FH75" s="9">
        <f t="shared" si="122"/>
        <v>0.31969536439199514</v>
      </c>
      <c r="FI75" s="9">
        <f t="shared" si="123"/>
        <v>1.3529188052688776</v>
      </c>
      <c r="FJ75" s="11">
        <v>20.8</v>
      </c>
      <c r="FK75" s="11">
        <v>28</v>
      </c>
      <c r="FL75" s="4">
        <v>19</v>
      </c>
      <c r="FM75" s="4">
        <v>12</v>
      </c>
      <c r="FN75" s="4">
        <v>22</v>
      </c>
      <c r="FO75" s="4">
        <f t="shared" si="124"/>
        <v>12.429378531073446</v>
      </c>
      <c r="FP75" s="11">
        <v>46</v>
      </c>
      <c r="FQ75" s="11">
        <v>22</v>
      </c>
      <c r="FR75" s="4">
        <v>18</v>
      </c>
      <c r="FS75" s="4">
        <v>64</v>
      </c>
      <c r="FT75" s="4">
        <v>55</v>
      </c>
      <c r="FU75" s="11">
        <f t="shared" si="134"/>
        <v>1.1636363636363636</v>
      </c>
      <c r="FV75" s="4">
        <v>12</v>
      </c>
      <c r="FW75" s="11">
        <f t="shared" si="115"/>
        <v>5.333333333333333</v>
      </c>
      <c r="FX75" s="4">
        <v>124</v>
      </c>
      <c r="FY75" s="4">
        <v>14.5</v>
      </c>
      <c r="FZ75">
        <v>14.1</v>
      </c>
      <c r="GA75" s="11">
        <f t="shared" si="125"/>
        <v>14.5</v>
      </c>
      <c r="GB75" s="4">
        <f t="shared" si="135"/>
        <v>0.65909090909090906</v>
      </c>
      <c r="GC75" s="4">
        <f t="shared" si="136"/>
        <v>3.2624113475177308</v>
      </c>
      <c r="GD75" s="4">
        <f t="shared" si="137"/>
        <v>1.4751773049645391</v>
      </c>
      <c r="GE75" s="4">
        <v>12</v>
      </c>
      <c r="GF75" s="4">
        <v>8</v>
      </c>
      <c r="GG75" s="4">
        <f t="shared" si="116"/>
        <v>33.333333333333329</v>
      </c>
      <c r="GH75" s="4">
        <v>19</v>
      </c>
      <c r="GI75" s="4">
        <v>16</v>
      </c>
      <c r="GJ75" s="4">
        <f t="shared" si="117"/>
        <v>15.789473684210526</v>
      </c>
      <c r="GK75">
        <v>1</v>
      </c>
      <c r="GL75">
        <v>0</v>
      </c>
      <c r="GM75">
        <v>0</v>
      </c>
      <c r="GN75">
        <v>1</v>
      </c>
      <c r="GO75">
        <v>0</v>
      </c>
      <c r="GP75">
        <v>0</v>
      </c>
      <c r="GQ75">
        <v>0</v>
      </c>
      <c r="GR75">
        <v>1</v>
      </c>
      <c r="GS75">
        <v>0</v>
      </c>
      <c r="GT75">
        <v>0</v>
      </c>
      <c r="GU75">
        <v>17</v>
      </c>
      <c r="GV75">
        <v>11</v>
      </c>
      <c r="GW75">
        <f t="shared" si="118"/>
        <v>0.35294117647058826</v>
      </c>
      <c r="GX75">
        <v>1</v>
      </c>
      <c r="GY75">
        <v>0</v>
      </c>
    </row>
    <row r="76" spans="1:207" x14ac:dyDescent="0.35">
      <c r="A76" s="54">
        <v>25</v>
      </c>
      <c r="B76" s="54">
        <v>94043153</v>
      </c>
      <c r="C76" s="2">
        <v>44984</v>
      </c>
      <c r="D76" s="2">
        <v>19709</v>
      </c>
      <c r="E76" s="4">
        <v>69</v>
      </c>
      <c r="F76" s="4" t="s">
        <v>176</v>
      </c>
      <c r="G76" s="4">
        <v>85</v>
      </c>
      <c r="H76" s="4">
        <v>155</v>
      </c>
      <c r="I76" s="4">
        <v>1.84</v>
      </c>
      <c r="J76" s="4">
        <v>1</v>
      </c>
      <c r="K76" s="2">
        <v>44981</v>
      </c>
      <c r="L76" s="2">
        <v>44983</v>
      </c>
      <c r="M76" s="2">
        <v>44987</v>
      </c>
      <c r="N76" s="2">
        <v>45111</v>
      </c>
      <c r="O76" s="4">
        <v>1</v>
      </c>
      <c r="P76" s="2">
        <v>45111</v>
      </c>
      <c r="Q76" s="46">
        <f t="shared" si="126"/>
        <v>4</v>
      </c>
      <c r="R76" s="46">
        <f t="shared" si="127"/>
        <v>130</v>
      </c>
      <c r="S76" s="46">
        <f t="shared" si="128"/>
        <v>128</v>
      </c>
      <c r="T76" s="4">
        <v>0</v>
      </c>
      <c r="U76" s="4">
        <v>1</v>
      </c>
      <c r="V76" s="4">
        <v>0</v>
      </c>
      <c r="W76" s="4">
        <v>1</v>
      </c>
      <c r="X76" s="4">
        <v>1</v>
      </c>
      <c r="Y76" s="4">
        <v>0</v>
      </c>
      <c r="Z76" s="4">
        <v>0</v>
      </c>
      <c r="AA76" s="4">
        <v>1</v>
      </c>
      <c r="AB76" s="4">
        <v>0</v>
      </c>
      <c r="AC76" s="4">
        <v>28</v>
      </c>
      <c r="AD76" s="4">
        <v>58</v>
      </c>
      <c r="AE76" s="4">
        <v>12</v>
      </c>
      <c r="AF76" s="4">
        <v>12</v>
      </c>
      <c r="AG76" s="4">
        <f t="shared" si="142"/>
        <v>0</v>
      </c>
      <c r="AH76" s="4">
        <v>567</v>
      </c>
      <c r="AI76" s="4">
        <v>18479</v>
      </c>
      <c r="AJ76" s="4">
        <v>13.02</v>
      </c>
      <c r="AK76" s="4">
        <v>41.1</v>
      </c>
      <c r="AL76" s="4">
        <v>0</v>
      </c>
      <c r="AM76" s="4">
        <v>0</v>
      </c>
      <c r="AN76" s="4">
        <v>0</v>
      </c>
      <c r="AO76" s="4">
        <v>82</v>
      </c>
      <c r="AP76" s="4">
        <v>2948</v>
      </c>
      <c r="AQ76" s="4">
        <v>0</v>
      </c>
      <c r="AR76" s="4">
        <v>9.1999999999999993</v>
      </c>
      <c r="AS76" s="4">
        <v>1.66</v>
      </c>
      <c r="AT76" s="4">
        <v>27.8</v>
      </c>
      <c r="AU76" s="29">
        <v>1.64</v>
      </c>
      <c r="AV76" s="4">
        <v>6.78</v>
      </c>
      <c r="AW76" s="4">
        <v>393</v>
      </c>
      <c r="AX76" s="4">
        <v>125</v>
      </c>
      <c r="AY76" s="4">
        <v>1</v>
      </c>
      <c r="AZ76" s="4">
        <v>1</v>
      </c>
      <c r="BA76" s="4">
        <v>2.5</v>
      </c>
      <c r="BB76" s="4">
        <v>172</v>
      </c>
      <c r="BC76" s="4">
        <v>134</v>
      </c>
      <c r="BD76" s="4">
        <v>6</v>
      </c>
      <c r="BE76" s="4">
        <v>2.7</v>
      </c>
      <c r="BF76" s="4">
        <v>4.5999999999999996</v>
      </c>
      <c r="BH76" s="4">
        <v>6</v>
      </c>
      <c r="BI76" s="4">
        <v>2.9</v>
      </c>
      <c r="BJ76" s="4">
        <v>378</v>
      </c>
      <c r="BK76" s="4">
        <v>223</v>
      </c>
      <c r="BL76" s="4">
        <v>137</v>
      </c>
      <c r="BM76" s="4">
        <v>3.2</v>
      </c>
      <c r="BN76" s="4">
        <v>322</v>
      </c>
      <c r="BO76" s="4">
        <v>379</v>
      </c>
      <c r="BP76" s="4">
        <v>1</v>
      </c>
      <c r="BQ76" s="4">
        <v>1</v>
      </c>
      <c r="BR76" s="4">
        <v>209</v>
      </c>
      <c r="BS76">
        <v>144</v>
      </c>
      <c r="BT76">
        <v>52</v>
      </c>
      <c r="BU76">
        <v>83</v>
      </c>
      <c r="BV76">
        <v>53</v>
      </c>
      <c r="BW76">
        <v>7</v>
      </c>
      <c r="BX76">
        <v>1370</v>
      </c>
      <c r="BY76">
        <v>670</v>
      </c>
      <c r="BZ76">
        <v>1.5</v>
      </c>
      <c r="CA76">
        <v>67.400000000000006</v>
      </c>
      <c r="CB76">
        <v>6.5</v>
      </c>
      <c r="CC76" s="4">
        <v>2.1</v>
      </c>
      <c r="CD76" s="4">
        <v>41</v>
      </c>
      <c r="CE76" s="4">
        <v>72</v>
      </c>
      <c r="CF76" s="4">
        <v>9</v>
      </c>
      <c r="CG76" s="4">
        <v>7</v>
      </c>
      <c r="CH76" s="4">
        <v>3121</v>
      </c>
      <c r="CI76" s="4">
        <f t="shared" si="139"/>
        <v>2895.2380952380954</v>
      </c>
      <c r="CJ76" s="4">
        <v>7.41</v>
      </c>
      <c r="CK76" s="4">
        <v>32</v>
      </c>
      <c r="CL76" s="4">
        <v>99</v>
      </c>
      <c r="CM76" s="4">
        <v>21</v>
      </c>
      <c r="CN76" s="4">
        <v>0.27</v>
      </c>
      <c r="CO76" s="4">
        <v>1</v>
      </c>
      <c r="CP76" s="4">
        <v>0</v>
      </c>
      <c r="CQ76" s="4">
        <v>29</v>
      </c>
      <c r="CR76" s="4">
        <v>2277</v>
      </c>
      <c r="CS76" s="4">
        <v>0</v>
      </c>
      <c r="CT76" s="4">
        <v>3</v>
      </c>
      <c r="CU76" s="4"/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8</v>
      </c>
      <c r="DM76" s="4">
        <v>8</v>
      </c>
      <c r="DN76" s="4">
        <v>45</v>
      </c>
      <c r="DO76" s="4">
        <v>29</v>
      </c>
      <c r="DP76" s="4">
        <v>35</v>
      </c>
      <c r="DQ76" s="4">
        <v>64</v>
      </c>
      <c r="DR76" s="11">
        <v>66</v>
      </c>
      <c r="DS76" s="4">
        <v>33</v>
      </c>
      <c r="DT76" s="4">
        <v>98</v>
      </c>
      <c r="DU76" s="4">
        <f t="shared" si="112"/>
        <v>65</v>
      </c>
      <c r="DV76" s="11">
        <v>15.8</v>
      </c>
      <c r="DW76" s="4">
        <v>1638</v>
      </c>
      <c r="DX76" s="4">
        <v>90</v>
      </c>
      <c r="DY76" s="4">
        <v>57</v>
      </c>
      <c r="DZ76" s="4">
        <v>3.5</v>
      </c>
      <c r="EA76" s="4">
        <f t="shared" si="141"/>
        <v>1.9021739130434783</v>
      </c>
      <c r="EB76" s="4">
        <v>28.7</v>
      </c>
      <c r="EC76" s="4">
        <v>343</v>
      </c>
      <c r="ED76" s="4">
        <v>92</v>
      </c>
      <c r="EE76" s="4">
        <v>5</v>
      </c>
      <c r="EF76" s="4">
        <f t="shared" si="100"/>
        <v>2.7173913043478262</v>
      </c>
      <c r="EG76" s="45">
        <f t="shared" si="129"/>
        <v>2.2996515679442511</v>
      </c>
      <c r="EH76" s="45">
        <f t="shared" si="130"/>
        <v>0.55052264808362372</v>
      </c>
      <c r="EI76" s="4">
        <v>8</v>
      </c>
      <c r="EJ76" s="4">
        <v>70</v>
      </c>
      <c r="EK76" s="4">
        <v>75</v>
      </c>
      <c r="EL76" s="11">
        <f t="shared" si="113"/>
        <v>0.93333333333333335</v>
      </c>
      <c r="EM76" s="4">
        <v>122</v>
      </c>
      <c r="EN76" s="11">
        <v>9</v>
      </c>
      <c r="EO76" s="4">
        <v>8</v>
      </c>
      <c r="EP76" s="11">
        <f t="shared" si="114"/>
        <v>8.235294117647058</v>
      </c>
      <c r="EQ76" s="4">
        <v>37</v>
      </c>
      <c r="ER76" s="4">
        <f t="shared" si="131"/>
        <v>20.10869565217391</v>
      </c>
      <c r="ES76" s="4">
        <v>18</v>
      </c>
      <c r="ET76" s="4">
        <v>33</v>
      </c>
      <c r="EU76" s="11">
        <v>21</v>
      </c>
      <c r="EV76" s="4">
        <v>12</v>
      </c>
      <c r="EW76" s="9">
        <v>10</v>
      </c>
      <c r="EX76" s="4">
        <v>80</v>
      </c>
      <c r="EY76" s="4">
        <v>93</v>
      </c>
      <c r="EZ76" s="4">
        <v>52</v>
      </c>
      <c r="FA76" s="4">
        <v>73</v>
      </c>
      <c r="FB76" s="4">
        <v>52</v>
      </c>
      <c r="FC76" s="4">
        <f t="shared" si="119"/>
        <v>343</v>
      </c>
      <c r="FD76" s="9">
        <f t="shared" si="132"/>
        <v>0.52766884450527407</v>
      </c>
      <c r="FE76" s="9">
        <f t="shared" si="120"/>
        <v>0.15160349854227406</v>
      </c>
      <c r="FF76" s="9">
        <f t="shared" si="133"/>
        <v>0.19644578295170637</v>
      </c>
      <c r="FG76" s="9">
        <f t="shared" si="121"/>
        <v>1.4086956521739129</v>
      </c>
      <c r="FH76" s="9">
        <f t="shared" si="122"/>
        <v>0.13858957822012877</v>
      </c>
      <c r="FI76" s="9">
        <f t="shared" si="123"/>
        <v>2.6696585687083005</v>
      </c>
      <c r="FJ76" s="11">
        <v>23.1</v>
      </c>
      <c r="FK76" s="11">
        <v>47</v>
      </c>
      <c r="FL76" s="4">
        <v>30</v>
      </c>
      <c r="FM76" s="4">
        <v>17</v>
      </c>
      <c r="FN76" s="4">
        <v>27</v>
      </c>
      <c r="FO76" s="4">
        <f t="shared" si="124"/>
        <v>14.67391304347826</v>
      </c>
      <c r="FP76" s="11">
        <v>57</v>
      </c>
      <c r="FQ76" s="11">
        <v>24</v>
      </c>
      <c r="FR76" s="4">
        <v>16</v>
      </c>
      <c r="FS76" s="4">
        <v>46</v>
      </c>
      <c r="FT76" s="4">
        <v>28</v>
      </c>
      <c r="FU76" s="11">
        <f t="shared" si="134"/>
        <v>1.6428571428571428</v>
      </c>
      <c r="FV76" s="4">
        <v>11</v>
      </c>
      <c r="FW76" s="11">
        <f t="shared" si="115"/>
        <v>4.1818181818181817</v>
      </c>
      <c r="FX76" s="4">
        <v>62</v>
      </c>
      <c r="FY76" s="4">
        <v>37</v>
      </c>
      <c r="FZ76">
        <v>15.7</v>
      </c>
      <c r="GA76" s="11">
        <f t="shared" si="125"/>
        <v>44</v>
      </c>
      <c r="GB76" s="4">
        <f t="shared" si="135"/>
        <v>1.8333333333333333</v>
      </c>
      <c r="GC76" s="4">
        <f t="shared" si="136"/>
        <v>3.6305732484076434</v>
      </c>
      <c r="GD76" s="4">
        <f t="shared" si="137"/>
        <v>1.4713375796178345</v>
      </c>
      <c r="GE76" s="4">
        <v>14</v>
      </c>
      <c r="GF76" s="4">
        <v>13</v>
      </c>
      <c r="GG76" s="4">
        <f t="shared" si="116"/>
        <v>7.1428571428571423</v>
      </c>
      <c r="GH76" s="4">
        <v>20</v>
      </c>
      <c r="GI76" s="4">
        <v>16</v>
      </c>
      <c r="GJ76" s="4">
        <f t="shared" si="117"/>
        <v>20</v>
      </c>
      <c r="GK76">
        <v>1</v>
      </c>
      <c r="GL76">
        <v>0</v>
      </c>
      <c r="GM76">
        <v>0</v>
      </c>
      <c r="GN76">
        <v>0</v>
      </c>
      <c r="GO76">
        <v>1</v>
      </c>
      <c r="GP76">
        <v>0</v>
      </c>
      <c r="GQ76">
        <v>0</v>
      </c>
      <c r="GR76">
        <v>1</v>
      </c>
      <c r="GS76">
        <v>0</v>
      </c>
      <c r="GT76">
        <v>0</v>
      </c>
      <c r="GU76">
        <v>28</v>
      </c>
      <c r="GV76">
        <v>14</v>
      </c>
      <c r="GW76">
        <f t="shared" si="118"/>
        <v>0.5</v>
      </c>
      <c r="GX76">
        <v>1</v>
      </c>
      <c r="GY76">
        <v>0</v>
      </c>
    </row>
    <row r="77" spans="1:207" x14ac:dyDescent="0.35">
      <c r="A77" s="54">
        <v>25</v>
      </c>
      <c r="B77" s="54">
        <v>94043153</v>
      </c>
      <c r="C77" s="2">
        <v>44991</v>
      </c>
      <c r="D77" s="2">
        <v>19709</v>
      </c>
      <c r="E77" s="4">
        <v>69</v>
      </c>
      <c r="F77" s="4" t="s">
        <v>176</v>
      </c>
      <c r="G77" s="4">
        <v>85</v>
      </c>
      <c r="H77" s="4">
        <v>155</v>
      </c>
      <c r="I77" s="4">
        <v>1.84</v>
      </c>
      <c r="J77" s="4">
        <v>8</v>
      </c>
      <c r="K77" s="2">
        <v>44981</v>
      </c>
      <c r="L77" s="2">
        <v>44983</v>
      </c>
      <c r="M77" s="2">
        <v>44987</v>
      </c>
      <c r="N77" s="2">
        <v>45111</v>
      </c>
      <c r="O77" s="4">
        <v>1</v>
      </c>
      <c r="P77" s="2">
        <v>45111</v>
      </c>
      <c r="Q77" s="46">
        <f t="shared" si="126"/>
        <v>4</v>
      </c>
      <c r="R77" s="46">
        <f t="shared" si="127"/>
        <v>130</v>
      </c>
      <c r="S77" s="46">
        <f t="shared" si="128"/>
        <v>128</v>
      </c>
      <c r="T77" s="4">
        <v>0</v>
      </c>
      <c r="U77" s="4">
        <v>1</v>
      </c>
      <c r="V77" s="4">
        <v>0</v>
      </c>
      <c r="W77" s="4">
        <v>1</v>
      </c>
      <c r="X77" s="4">
        <v>1</v>
      </c>
      <c r="Y77" s="4">
        <v>0</v>
      </c>
      <c r="Z77" s="4">
        <v>0</v>
      </c>
      <c r="AA77" s="4">
        <v>1</v>
      </c>
      <c r="AB77" s="4">
        <v>0</v>
      </c>
      <c r="AC77" s="4">
        <v>28</v>
      </c>
      <c r="AD77" s="4">
        <v>58</v>
      </c>
      <c r="AE77" s="4">
        <v>12</v>
      </c>
      <c r="AF77" s="4">
        <v>12</v>
      </c>
      <c r="AG77" s="4">
        <f t="shared" ref="AG77:AG80" si="143">AF77-AE77</f>
        <v>0</v>
      </c>
      <c r="AH77" s="4">
        <v>640</v>
      </c>
      <c r="AI77" s="4">
        <v>8425</v>
      </c>
      <c r="AJ77" s="4">
        <v>18.5</v>
      </c>
      <c r="AK77" s="4">
        <v>8.66</v>
      </c>
      <c r="AL77" s="4">
        <v>0</v>
      </c>
      <c r="AM77" s="4">
        <v>0</v>
      </c>
      <c r="AN77" s="4">
        <v>0</v>
      </c>
      <c r="AO77" s="4">
        <v>120</v>
      </c>
      <c r="AP77" s="4">
        <v>1095</v>
      </c>
      <c r="AQ77" s="4">
        <v>0</v>
      </c>
      <c r="AR77" s="4">
        <v>7.5</v>
      </c>
      <c r="AU77" s="29">
        <v>1.32</v>
      </c>
      <c r="AX77" s="4">
        <v>152</v>
      </c>
      <c r="AY77" s="4">
        <v>1</v>
      </c>
      <c r="AZ77" s="4">
        <v>1</v>
      </c>
      <c r="BA77" s="4">
        <v>1.6</v>
      </c>
      <c r="BB77" s="4">
        <v>146</v>
      </c>
      <c r="BC77" s="4">
        <v>135</v>
      </c>
      <c r="BD77" s="4">
        <v>3.2</v>
      </c>
      <c r="BE77" s="4">
        <v>2.7</v>
      </c>
      <c r="BF77" s="4">
        <v>4.7</v>
      </c>
      <c r="BG77" s="4">
        <v>7</v>
      </c>
      <c r="BH77" s="4">
        <v>5.6</v>
      </c>
      <c r="BI77" s="4">
        <v>1.6</v>
      </c>
      <c r="BJ77" s="4">
        <v>14</v>
      </c>
      <c r="BK77" s="4">
        <v>89</v>
      </c>
      <c r="BL77" s="4">
        <v>46</v>
      </c>
      <c r="BM77" s="4">
        <v>2.1</v>
      </c>
      <c r="BN77" s="4">
        <v>586</v>
      </c>
      <c r="BO77" s="4">
        <v>376</v>
      </c>
      <c r="BP77" s="4">
        <v>1</v>
      </c>
      <c r="BQ77" s="4">
        <v>1</v>
      </c>
      <c r="BS77">
        <v>126</v>
      </c>
      <c r="BT77">
        <v>46</v>
      </c>
      <c r="BU77">
        <v>72</v>
      </c>
      <c r="BV77">
        <v>80</v>
      </c>
      <c r="CN77" s="4">
        <v>0</v>
      </c>
      <c r="CO77" s="4">
        <v>0</v>
      </c>
      <c r="CP77" s="4">
        <v>0</v>
      </c>
      <c r="CQ77" s="4">
        <v>32</v>
      </c>
      <c r="CR77" s="4">
        <v>1305</v>
      </c>
      <c r="CS77" s="4">
        <v>1</v>
      </c>
      <c r="CT77" s="4">
        <v>3</v>
      </c>
      <c r="CU77" s="4"/>
      <c r="CV77" s="4">
        <v>1</v>
      </c>
      <c r="CW77" s="4">
        <v>0</v>
      </c>
      <c r="CX77" s="4">
        <v>0</v>
      </c>
      <c r="CY77" s="4">
        <v>0</v>
      </c>
      <c r="CZ77" s="4">
        <v>1</v>
      </c>
      <c r="DA77" s="4">
        <v>0</v>
      </c>
      <c r="DB77" s="4">
        <v>0</v>
      </c>
      <c r="DC77" s="4">
        <v>0</v>
      </c>
      <c r="DD77" s="4">
        <v>1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8</v>
      </c>
      <c r="DM77" s="4">
        <v>8</v>
      </c>
      <c r="DN77" s="4">
        <v>46</v>
      </c>
      <c r="DO77" s="4">
        <v>24</v>
      </c>
      <c r="DP77" s="4">
        <v>48</v>
      </c>
      <c r="DQ77" s="4">
        <v>80</v>
      </c>
      <c r="DR77" s="11">
        <v>56</v>
      </c>
      <c r="DS77" s="4">
        <v>38</v>
      </c>
      <c r="DT77" s="4">
        <v>87</v>
      </c>
      <c r="DU77" s="4">
        <f t="shared" si="112"/>
        <v>49</v>
      </c>
      <c r="DV77" s="11">
        <v>16.2</v>
      </c>
      <c r="DW77" s="4">
        <v>1413</v>
      </c>
      <c r="DX77" s="4">
        <v>93</v>
      </c>
      <c r="DY77" s="4">
        <v>96</v>
      </c>
      <c r="DZ77" s="4">
        <v>4.8</v>
      </c>
      <c r="EA77" s="4">
        <f t="shared" si="141"/>
        <v>2.6086956521739126</v>
      </c>
      <c r="EB77" s="4">
        <v>24.1</v>
      </c>
      <c r="EC77" s="4">
        <v>301</v>
      </c>
      <c r="ED77" s="4">
        <v>74</v>
      </c>
      <c r="EE77" s="4">
        <v>7</v>
      </c>
      <c r="EF77" s="4">
        <f t="shared" si="100"/>
        <v>3.8043478260869565</v>
      </c>
      <c r="EG77" s="45">
        <f t="shared" si="129"/>
        <v>2.3236514522821574</v>
      </c>
      <c r="EH77" s="45">
        <f t="shared" si="130"/>
        <v>0.67219917012448127</v>
      </c>
      <c r="EI77" s="4">
        <v>7</v>
      </c>
      <c r="EJ77" s="4">
        <v>87</v>
      </c>
      <c r="EK77" s="4">
        <v>96</v>
      </c>
      <c r="EL77" s="11">
        <f t="shared" si="113"/>
        <v>0.90625</v>
      </c>
      <c r="EM77" s="4">
        <v>200</v>
      </c>
      <c r="EN77" s="11">
        <v>10</v>
      </c>
      <c r="EO77" s="4">
        <v>7</v>
      </c>
      <c r="EP77" s="11">
        <f t="shared" si="114"/>
        <v>10.235294117647058</v>
      </c>
      <c r="EQ77" s="4">
        <v>37</v>
      </c>
      <c r="ER77" s="4">
        <f t="shared" si="131"/>
        <v>20.10869565217391</v>
      </c>
      <c r="ES77" s="4">
        <v>24</v>
      </c>
      <c r="ET77" s="4">
        <v>32</v>
      </c>
      <c r="EU77" s="11">
        <v>18</v>
      </c>
      <c r="EV77" s="4">
        <v>13</v>
      </c>
      <c r="EW77" s="9">
        <v>6</v>
      </c>
      <c r="EX77" s="4">
        <v>58</v>
      </c>
      <c r="EY77" s="4">
        <v>110</v>
      </c>
      <c r="EZ77" s="4">
        <v>27</v>
      </c>
      <c r="FA77" s="4">
        <v>41</v>
      </c>
      <c r="FB77" s="4">
        <v>48</v>
      </c>
      <c r="FC77" s="4">
        <f t="shared" si="119"/>
        <v>301</v>
      </c>
      <c r="FD77" s="9">
        <f t="shared" si="132"/>
        <v>0.67238201393380426</v>
      </c>
      <c r="FE77" s="9">
        <f t="shared" si="120"/>
        <v>0.15946843853820597</v>
      </c>
      <c r="FF77" s="9">
        <f t="shared" si="133"/>
        <v>0.20944378860905366</v>
      </c>
      <c r="FG77" s="9">
        <f t="shared" si="121"/>
        <v>1.5324324324324325</v>
      </c>
      <c r="FH77" s="9">
        <f t="shared" si="122"/>
        <v>0.16308926541937691</v>
      </c>
      <c r="FI77" s="9">
        <f t="shared" si="123"/>
        <v>2.2791097927603099</v>
      </c>
      <c r="FJ77" s="11">
        <v>16</v>
      </c>
      <c r="FK77" s="11">
        <v>48</v>
      </c>
      <c r="FL77" s="4">
        <v>28</v>
      </c>
      <c r="FM77" s="4">
        <v>20</v>
      </c>
      <c r="FN77" s="4">
        <v>46</v>
      </c>
      <c r="FO77" s="4">
        <f t="shared" si="124"/>
        <v>25</v>
      </c>
      <c r="FP77" s="11">
        <v>57</v>
      </c>
      <c r="FQ77" s="11">
        <v>19</v>
      </c>
      <c r="FR77" s="4">
        <v>13</v>
      </c>
      <c r="FS77" s="4">
        <v>48</v>
      </c>
      <c r="FT77" s="4">
        <v>44</v>
      </c>
      <c r="FU77" s="11">
        <f t="shared" si="134"/>
        <v>1.0909090909090908</v>
      </c>
      <c r="FV77" s="4">
        <v>11</v>
      </c>
      <c r="FW77" s="11">
        <f t="shared" si="115"/>
        <v>4.3636363636363633</v>
      </c>
      <c r="FX77" s="4">
        <v>101</v>
      </c>
      <c r="FY77" s="4">
        <v>24.9</v>
      </c>
      <c r="FZ77">
        <v>22.6</v>
      </c>
      <c r="GA77" s="11">
        <f t="shared" si="125"/>
        <v>24.9</v>
      </c>
      <c r="GB77" s="4">
        <f t="shared" si="135"/>
        <v>1.3105263157894735</v>
      </c>
      <c r="GC77" s="4">
        <f t="shared" si="136"/>
        <v>2.5221238938053094</v>
      </c>
      <c r="GD77" s="4">
        <f t="shared" si="137"/>
        <v>0.70796460176991149</v>
      </c>
      <c r="GE77" s="4">
        <v>11</v>
      </c>
      <c r="GF77" s="4">
        <v>9</v>
      </c>
      <c r="GG77" s="4">
        <f t="shared" si="116"/>
        <v>18.181818181818183</v>
      </c>
      <c r="GH77" s="4">
        <v>31</v>
      </c>
      <c r="GI77" s="4">
        <v>19</v>
      </c>
      <c r="GJ77" s="4">
        <f t="shared" si="117"/>
        <v>38.70967741935484</v>
      </c>
      <c r="GK77">
        <v>1</v>
      </c>
      <c r="GL77">
        <v>0</v>
      </c>
      <c r="GM77">
        <v>0</v>
      </c>
      <c r="GN77">
        <v>0</v>
      </c>
      <c r="GO77">
        <v>1</v>
      </c>
      <c r="GP77">
        <v>0</v>
      </c>
      <c r="GQ77">
        <v>0</v>
      </c>
      <c r="GR77">
        <v>1</v>
      </c>
      <c r="GS77">
        <v>0</v>
      </c>
      <c r="GT77">
        <v>0</v>
      </c>
      <c r="GU77">
        <v>34</v>
      </c>
      <c r="GV77">
        <v>14</v>
      </c>
      <c r="GW77">
        <f t="shared" si="118"/>
        <v>0.58823529411764708</v>
      </c>
      <c r="GX77">
        <v>1</v>
      </c>
      <c r="GY77">
        <v>0</v>
      </c>
    </row>
    <row r="78" spans="1:207" s="24" customFormat="1" x14ac:dyDescent="0.35">
      <c r="A78" s="54">
        <v>25</v>
      </c>
      <c r="B78" s="54">
        <v>94043153</v>
      </c>
      <c r="C78" s="33">
        <v>45012</v>
      </c>
      <c r="D78" s="2">
        <v>19709</v>
      </c>
      <c r="E78" s="4">
        <v>69</v>
      </c>
      <c r="F78" s="4" t="s">
        <v>176</v>
      </c>
      <c r="G78" s="4">
        <v>85</v>
      </c>
      <c r="H78" s="4">
        <v>155</v>
      </c>
      <c r="I78" s="4">
        <v>1.84</v>
      </c>
      <c r="J78" s="27">
        <v>29</v>
      </c>
      <c r="K78" s="2">
        <v>44981</v>
      </c>
      <c r="L78" s="2">
        <v>44983</v>
      </c>
      <c r="M78" s="2">
        <v>44987</v>
      </c>
      <c r="N78" s="2">
        <v>45111</v>
      </c>
      <c r="O78" s="4">
        <v>1</v>
      </c>
      <c r="P78" s="2">
        <v>45111</v>
      </c>
      <c r="Q78" s="46">
        <f t="shared" si="126"/>
        <v>4</v>
      </c>
      <c r="R78" s="46">
        <f t="shared" si="127"/>
        <v>130</v>
      </c>
      <c r="S78" s="46">
        <f t="shared" si="128"/>
        <v>128</v>
      </c>
      <c r="T78" s="4">
        <v>0</v>
      </c>
      <c r="U78" s="4">
        <v>1</v>
      </c>
      <c r="V78" s="4">
        <v>0</v>
      </c>
      <c r="W78" s="4">
        <v>1</v>
      </c>
      <c r="X78" s="4">
        <v>1</v>
      </c>
      <c r="Y78" s="4">
        <v>0</v>
      </c>
      <c r="Z78" s="4">
        <v>0</v>
      </c>
      <c r="AA78" s="4">
        <v>1</v>
      </c>
      <c r="AB78" s="4">
        <v>0</v>
      </c>
      <c r="AC78" s="4">
        <v>28</v>
      </c>
      <c r="AD78" s="4">
        <v>58</v>
      </c>
      <c r="AE78" s="4">
        <v>12</v>
      </c>
      <c r="AF78" s="4">
        <v>12</v>
      </c>
      <c r="AG78" s="4">
        <f t="shared" si="143"/>
        <v>0</v>
      </c>
      <c r="AH78" s="27">
        <v>2110</v>
      </c>
      <c r="AI78" s="27">
        <v>13259</v>
      </c>
      <c r="AJ78" s="27">
        <v>13.29</v>
      </c>
      <c r="AK78" s="27">
        <v>0.93</v>
      </c>
      <c r="AL78" s="4">
        <v>0</v>
      </c>
      <c r="AM78" s="4">
        <v>0</v>
      </c>
      <c r="AN78" s="4">
        <v>0</v>
      </c>
      <c r="AO78" s="27">
        <v>102</v>
      </c>
      <c r="AP78" s="27">
        <v>913</v>
      </c>
      <c r="AQ78" s="27">
        <v>0</v>
      </c>
      <c r="AR78" s="27">
        <v>8.4</v>
      </c>
      <c r="AS78" s="27"/>
      <c r="AT78" s="27"/>
      <c r="AU78" s="34">
        <v>0.47</v>
      </c>
      <c r="AV78" s="27"/>
      <c r="AW78" s="27"/>
      <c r="AX78" s="27">
        <v>411</v>
      </c>
      <c r="AY78" s="27">
        <v>1</v>
      </c>
      <c r="AZ78" s="27">
        <v>1</v>
      </c>
      <c r="BA78" s="27">
        <v>0.8</v>
      </c>
      <c r="BB78" s="27">
        <v>61</v>
      </c>
      <c r="BC78" s="27">
        <v>133</v>
      </c>
      <c r="BD78" s="27">
        <v>4</v>
      </c>
      <c r="BE78" s="27">
        <v>1.8</v>
      </c>
      <c r="BF78" s="27">
        <v>3.4</v>
      </c>
      <c r="BG78" s="27">
        <v>8.6</v>
      </c>
      <c r="BH78" s="27">
        <v>6.3</v>
      </c>
      <c r="BI78" s="27">
        <v>1.5</v>
      </c>
      <c r="BJ78" s="27">
        <v>9</v>
      </c>
      <c r="BK78" s="27">
        <v>94</v>
      </c>
      <c r="BL78" s="27">
        <v>28</v>
      </c>
      <c r="BM78" s="27">
        <v>5</v>
      </c>
      <c r="BN78" s="27">
        <v>1070</v>
      </c>
      <c r="BO78" s="27">
        <v>228</v>
      </c>
      <c r="BP78" s="4">
        <v>1</v>
      </c>
      <c r="BQ78" s="4">
        <v>1</v>
      </c>
      <c r="BR78" s="27"/>
      <c r="BS78">
        <v>138</v>
      </c>
      <c r="BT78">
        <v>58</v>
      </c>
      <c r="BU78">
        <v>85</v>
      </c>
      <c r="BV78">
        <v>90</v>
      </c>
      <c r="CC78" s="27"/>
      <c r="CD78" s="27"/>
      <c r="CE78" s="27"/>
      <c r="CF78" s="27"/>
      <c r="CG78" s="27"/>
      <c r="CH78" s="27"/>
      <c r="CI78" s="4"/>
      <c r="CJ78" s="27"/>
      <c r="CK78" s="27"/>
      <c r="CL78" s="27"/>
      <c r="CM78" s="27"/>
      <c r="CN78" s="27">
        <v>0</v>
      </c>
      <c r="CO78" s="27">
        <v>0</v>
      </c>
      <c r="CP78" s="27">
        <v>0</v>
      </c>
      <c r="CQ78" s="27">
        <v>61</v>
      </c>
      <c r="CR78" s="27">
        <v>1751</v>
      </c>
      <c r="CS78" s="27">
        <v>0</v>
      </c>
      <c r="CT78" s="27">
        <v>3</v>
      </c>
      <c r="CU78" s="27"/>
      <c r="CV78" s="27">
        <v>0</v>
      </c>
      <c r="CW78" s="4">
        <v>0</v>
      </c>
      <c r="CX78" s="4">
        <v>0</v>
      </c>
      <c r="CY78" s="4">
        <v>0</v>
      </c>
      <c r="CZ78" s="27">
        <v>0</v>
      </c>
      <c r="DA78" s="4">
        <v>0</v>
      </c>
      <c r="DB78" s="4">
        <v>0</v>
      </c>
      <c r="DC78" s="4">
        <v>0</v>
      </c>
      <c r="DD78" s="27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8</v>
      </c>
      <c r="DM78" s="4">
        <v>9</v>
      </c>
      <c r="DN78" s="4">
        <v>44</v>
      </c>
      <c r="DO78" s="4">
        <v>31</v>
      </c>
      <c r="DP78" s="4">
        <v>29</v>
      </c>
      <c r="DQ78" s="4">
        <v>56</v>
      </c>
      <c r="DR78" s="11">
        <v>67</v>
      </c>
      <c r="DS78" s="4">
        <v>22</v>
      </c>
      <c r="DT78" s="4">
        <v>67</v>
      </c>
      <c r="DU78" s="4">
        <f t="shared" si="112"/>
        <v>45</v>
      </c>
      <c r="DV78" s="11">
        <v>18.899999999999999</v>
      </c>
      <c r="DW78" s="4">
        <v>1273</v>
      </c>
      <c r="DX78" s="4">
        <v>85</v>
      </c>
      <c r="DY78" s="4">
        <v>88</v>
      </c>
      <c r="DZ78" s="4">
        <v>3.9</v>
      </c>
      <c r="EA78" s="17">
        <f t="shared" si="141"/>
        <v>2.1195652173913042</v>
      </c>
      <c r="EB78" s="4">
        <v>27.8</v>
      </c>
      <c r="EC78" s="4">
        <v>320</v>
      </c>
      <c r="ED78" s="4">
        <v>55</v>
      </c>
      <c r="EE78" s="4">
        <v>5.71</v>
      </c>
      <c r="EF78" s="4">
        <f t="shared" ref="EF78:EF109" si="144">(EE78/I78)</f>
        <v>3.1032608695652173</v>
      </c>
      <c r="EG78" s="45">
        <f t="shared" si="129"/>
        <v>2.4100719424460433</v>
      </c>
      <c r="EH78" s="45">
        <f t="shared" si="130"/>
        <v>0.67985611510791355</v>
      </c>
      <c r="EI78" s="4">
        <v>10</v>
      </c>
      <c r="EJ78" s="4">
        <v>148</v>
      </c>
      <c r="EK78" s="4">
        <v>158</v>
      </c>
      <c r="EL78" s="11">
        <f t="shared" si="113"/>
        <v>0.93670886075949367</v>
      </c>
      <c r="EM78" s="4">
        <v>317</v>
      </c>
      <c r="EN78" s="11">
        <v>8</v>
      </c>
      <c r="EO78" s="4">
        <v>8</v>
      </c>
      <c r="EP78" s="11">
        <f t="shared" si="114"/>
        <v>18.5</v>
      </c>
      <c r="EQ78" s="4">
        <v>61</v>
      </c>
      <c r="ER78" s="4">
        <f t="shared" si="131"/>
        <v>33.152173913043477</v>
      </c>
      <c r="ES78" s="4">
        <v>32</v>
      </c>
      <c r="ET78" s="4">
        <v>53</v>
      </c>
      <c r="EU78" s="11">
        <v>20</v>
      </c>
      <c r="EV78" s="4">
        <v>5</v>
      </c>
      <c r="EW78" s="9">
        <v>15</v>
      </c>
      <c r="EX78" s="4">
        <v>82</v>
      </c>
      <c r="EY78" s="4">
        <v>127</v>
      </c>
      <c r="EZ78" s="4">
        <v>45</v>
      </c>
      <c r="FA78" s="4">
        <v>96</v>
      </c>
      <c r="FB78" s="4">
        <v>65</v>
      </c>
      <c r="FC78" s="4">
        <f t="shared" si="119"/>
        <v>320</v>
      </c>
      <c r="FD78" s="9">
        <f t="shared" si="132"/>
        <v>0.75649331643203488</v>
      </c>
      <c r="FE78" s="9">
        <f t="shared" si="120"/>
        <v>0.203125</v>
      </c>
      <c r="FF78" s="9">
        <f t="shared" si="133"/>
        <v>0.28326666525713934</v>
      </c>
      <c r="FG78" s="9">
        <f t="shared" si="121"/>
        <v>2.2581818181818183</v>
      </c>
      <c r="FH78" s="9">
        <f t="shared" si="122"/>
        <v>0.2011245065204702</v>
      </c>
      <c r="FI78" s="9">
        <f t="shared" si="123"/>
        <v>2.9850651276503362</v>
      </c>
      <c r="FJ78" s="11">
        <v>22.1</v>
      </c>
      <c r="FK78" s="11">
        <v>33</v>
      </c>
      <c r="FL78" s="4">
        <v>17</v>
      </c>
      <c r="FM78" s="4">
        <v>16</v>
      </c>
      <c r="FN78" s="4">
        <v>30</v>
      </c>
      <c r="FO78" s="4">
        <f t="shared" si="124"/>
        <v>16.304347826086957</v>
      </c>
      <c r="FP78" s="11">
        <v>60</v>
      </c>
      <c r="FQ78" s="11">
        <v>22</v>
      </c>
      <c r="FR78" s="4">
        <v>18</v>
      </c>
      <c r="FS78" s="4">
        <v>88</v>
      </c>
      <c r="FT78" s="4">
        <v>75</v>
      </c>
      <c r="FU78" s="11">
        <f t="shared" si="134"/>
        <v>1.1733333333333333</v>
      </c>
      <c r="FV78" s="4">
        <v>12</v>
      </c>
      <c r="FW78" s="11">
        <f t="shared" si="115"/>
        <v>7.333333333333333</v>
      </c>
      <c r="FX78" s="4">
        <v>82</v>
      </c>
      <c r="FY78" s="4">
        <v>92.2</v>
      </c>
      <c r="FZ78">
        <v>19.8</v>
      </c>
      <c r="GA78" s="11">
        <f t="shared" si="125"/>
        <v>92.2</v>
      </c>
      <c r="GB78" s="4">
        <f t="shared" si="135"/>
        <v>4.1909090909090914</v>
      </c>
      <c r="GC78" s="4">
        <f t="shared" si="136"/>
        <v>3.0303030303030303</v>
      </c>
      <c r="GD78" s="4">
        <f t="shared" si="137"/>
        <v>1.1161616161616161</v>
      </c>
      <c r="GE78" s="4">
        <v>19</v>
      </c>
      <c r="GF78" s="4">
        <v>10</v>
      </c>
      <c r="GG78" s="4">
        <f t="shared" si="116"/>
        <v>47.368421052631575</v>
      </c>
      <c r="GH78" s="4">
        <v>26</v>
      </c>
      <c r="GI78" s="4">
        <v>19</v>
      </c>
      <c r="GJ78" s="4">
        <f t="shared" si="117"/>
        <v>26.923076923076923</v>
      </c>
      <c r="GK78">
        <v>1</v>
      </c>
      <c r="GL78">
        <v>0</v>
      </c>
      <c r="GM78">
        <v>0</v>
      </c>
      <c r="GN78">
        <v>0</v>
      </c>
      <c r="GO78">
        <v>1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24</v>
      </c>
      <c r="GV78">
        <v>14</v>
      </c>
      <c r="GW78">
        <f t="shared" si="118"/>
        <v>0.41666666666666669</v>
      </c>
      <c r="GX78">
        <v>1</v>
      </c>
      <c r="GY78">
        <v>0</v>
      </c>
    </row>
    <row r="79" spans="1:207" x14ac:dyDescent="0.35">
      <c r="A79" s="54">
        <v>25</v>
      </c>
      <c r="B79" s="54">
        <v>94043153</v>
      </c>
      <c r="C79" s="2">
        <v>45110</v>
      </c>
      <c r="D79" s="2">
        <v>19709</v>
      </c>
      <c r="E79" s="4">
        <v>69</v>
      </c>
      <c r="F79" s="4" t="s">
        <v>176</v>
      </c>
      <c r="G79" s="4">
        <v>85</v>
      </c>
      <c r="H79" s="4">
        <v>155</v>
      </c>
      <c r="I79" s="4">
        <v>1.84</v>
      </c>
      <c r="J79" s="4">
        <v>180</v>
      </c>
      <c r="K79" s="2">
        <v>44981</v>
      </c>
      <c r="L79" s="2">
        <v>44983</v>
      </c>
      <c r="M79" s="2">
        <v>44987</v>
      </c>
      <c r="N79" s="2">
        <v>45111</v>
      </c>
      <c r="O79" s="4">
        <v>1</v>
      </c>
      <c r="P79" s="2">
        <v>45111</v>
      </c>
      <c r="Q79" s="46">
        <f t="shared" si="126"/>
        <v>4</v>
      </c>
      <c r="R79" s="46">
        <f t="shared" si="127"/>
        <v>130</v>
      </c>
      <c r="S79" s="46">
        <f t="shared" si="128"/>
        <v>128</v>
      </c>
      <c r="T79" s="4">
        <v>0</v>
      </c>
      <c r="U79" s="4">
        <v>1</v>
      </c>
      <c r="V79" s="4">
        <v>0</v>
      </c>
      <c r="W79" s="4">
        <v>1</v>
      </c>
      <c r="X79" s="4">
        <v>1</v>
      </c>
      <c r="Y79" s="4">
        <v>0</v>
      </c>
      <c r="Z79" s="4">
        <v>0</v>
      </c>
      <c r="AA79" s="4">
        <v>1</v>
      </c>
      <c r="AB79" s="4">
        <v>0</v>
      </c>
      <c r="AC79" s="4">
        <v>28</v>
      </c>
      <c r="AD79" s="4">
        <v>58</v>
      </c>
      <c r="AE79" s="4">
        <v>12</v>
      </c>
      <c r="AF79" s="4">
        <v>12</v>
      </c>
      <c r="AG79" s="4">
        <f t="shared" si="143"/>
        <v>0</v>
      </c>
      <c r="AH79" s="4">
        <v>1000</v>
      </c>
      <c r="AI79" s="4">
        <v>28600</v>
      </c>
      <c r="AL79" s="4">
        <v>0</v>
      </c>
      <c r="AM79" s="4">
        <v>0</v>
      </c>
      <c r="AN79" s="4">
        <v>0</v>
      </c>
      <c r="AQ79" s="4">
        <v>0</v>
      </c>
      <c r="AR79" s="4">
        <v>7.6</v>
      </c>
      <c r="AX79" s="4">
        <v>191</v>
      </c>
      <c r="AY79" s="4">
        <v>1</v>
      </c>
      <c r="AZ79" s="4">
        <v>1</v>
      </c>
      <c r="BP79" s="4">
        <v>1</v>
      </c>
      <c r="BQ79" s="4">
        <v>1</v>
      </c>
      <c r="BS79" s="37">
        <v>98</v>
      </c>
      <c r="BT79" s="37">
        <v>40</v>
      </c>
      <c r="BU79" s="37">
        <v>65</v>
      </c>
      <c r="BV79" s="37">
        <v>78</v>
      </c>
      <c r="CN79" s="4">
        <v>0</v>
      </c>
      <c r="CO79" s="4">
        <v>0</v>
      </c>
      <c r="CP79" s="4">
        <v>0</v>
      </c>
      <c r="CS79" s="4">
        <v>1</v>
      </c>
      <c r="CT79" s="4">
        <v>3</v>
      </c>
      <c r="CU79" s="4"/>
      <c r="CV79" s="4">
        <v>1</v>
      </c>
      <c r="CW79" s="4">
        <v>0</v>
      </c>
      <c r="CX79" s="4">
        <v>0</v>
      </c>
      <c r="CY79" s="4">
        <v>0</v>
      </c>
      <c r="CZ79" s="4">
        <v>1</v>
      </c>
      <c r="DA79" s="4">
        <v>0</v>
      </c>
      <c r="DB79" s="4">
        <v>0</v>
      </c>
      <c r="DC79" s="4">
        <v>0</v>
      </c>
      <c r="DD79" s="4">
        <v>1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9</v>
      </c>
      <c r="DM79" s="4">
        <v>8</v>
      </c>
      <c r="DN79" s="4">
        <v>46</v>
      </c>
      <c r="DO79" s="4">
        <v>28</v>
      </c>
      <c r="DP79" s="4">
        <v>37</v>
      </c>
      <c r="DQ79" s="4">
        <v>67</v>
      </c>
      <c r="DR79" s="11">
        <v>63</v>
      </c>
      <c r="DS79" s="4">
        <v>25</v>
      </c>
      <c r="DT79" s="4">
        <v>67</v>
      </c>
      <c r="DU79" s="4">
        <f t="shared" si="112"/>
        <v>42</v>
      </c>
      <c r="DV79" s="11">
        <v>19.3</v>
      </c>
      <c r="DW79" s="4">
        <v>1528</v>
      </c>
      <c r="DX79" s="4">
        <v>89</v>
      </c>
      <c r="DY79" s="4">
        <v>76</v>
      </c>
      <c r="DZ79" s="4">
        <v>3.2</v>
      </c>
      <c r="EA79" s="17">
        <f t="shared" si="141"/>
        <v>1.7391304347826086</v>
      </c>
      <c r="EB79" s="4">
        <v>24.5</v>
      </c>
      <c r="EC79" s="4">
        <v>274</v>
      </c>
      <c r="ED79" s="4">
        <v>63</v>
      </c>
      <c r="EE79" s="4">
        <v>4.8</v>
      </c>
      <c r="EF79" s="4">
        <f t="shared" si="144"/>
        <v>2.6086956521739126</v>
      </c>
      <c r="EG79" s="45">
        <f t="shared" si="129"/>
        <v>2.5714285714285716</v>
      </c>
      <c r="EH79" s="45">
        <f t="shared" si="130"/>
        <v>0.78775510204081634</v>
      </c>
      <c r="EI79" s="4">
        <v>9</v>
      </c>
      <c r="EJ79" s="4">
        <v>148</v>
      </c>
      <c r="EK79" s="4">
        <v>127</v>
      </c>
      <c r="EL79" s="11">
        <f t="shared" si="113"/>
        <v>1.1653543307086613</v>
      </c>
      <c r="EM79" s="4">
        <v>324</v>
      </c>
      <c r="EN79" s="11">
        <v>10</v>
      </c>
      <c r="EO79" s="4">
        <v>10</v>
      </c>
      <c r="EP79" s="11">
        <f t="shared" si="114"/>
        <v>14.8</v>
      </c>
      <c r="EQ79" s="4">
        <v>33</v>
      </c>
      <c r="ER79" s="4">
        <f t="shared" si="131"/>
        <v>17.934782608695652</v>
      </c>
      <c r="ES79" s="4">
        <v>14</v>
      </c>
      <c r="ET79" s="4">
        <v>28</v>
      </c>
      <c r="EU79" s="11">
        <v>17</v>
      </c>
      <c r="EV79" s="4">
        <v>10</v>
      </c>
      <c r="EW79" s="9">
        <v>7</v>
      </c>
      <c r="EX79" s="4">
        <v>93</v>
      </c>
      <c r="EY79" s="4">
        <v>113</v>
      </c>
      <c r="EZ79" s="4">
        <v>52</v>
      </c>
      <c r="FA79" s="4">
        <v>86</v>
      </c>
      <c r="FB79" s="4">
        <v>79</v>
      </c>
      <c r="FC79" s="4">
        <f t="shared" si="119"/>
        <v>274</v>
      </c>
      <c r="FD79" s="9">
        <f t="shared" si="132"/>
        <v>1.4139126473965242</v>
      </c>
      <c r="FE79" s="9">
        <f t="shared" si="120"/>
        <v>0.28832116788321166</v>
      </c>
      <c r="FF79" s="9">
        <f t="shared" si="133"/>
        <v>0.40347053461302668</v>
      </c>
      <c r="FG79" s="9">
        <f t="shared" si="121"/>
        <v>1.4000000000000001</v>
      </c>
      <c r="FH79" s="9">
        <f t="shared" si="122"/>
        <v>0.26563936614203526</v>
      </c>
      <c r="FI79" s="9">
        <f t="shared" si="123"/>
        <v>0.99016017897418074</v>
      </c>
      <c r="FJ79" s="11">
        <v>25.3</v>
      </c>
      <c r="FK79" s="11">
        <v>25</v>
      </c>
      <c r="FL79" s="4">
        <v>17</v>
      </c>
      <c r="FM79" s="4">
        <v>8</v>
      </c>
      <c r="FN79" s="4">
        <v>34</v>
      </c>
      <c r="FO79" s="4">
        <f t="shared" si="124"/>
        <v>18.478260869565215</v>
      </c>
      <c r="FP79" s="11">
        <v>57</v>
      </c>
      <c r="FQ79" s="11">
        <v>20</v>
      </c>
      <c r="FR79" s="4">
        <v>13</v>
      </c>
      <c r="FS79" s="4">
        <v>82</v>
      </c>
      <c r="FT79" s="4">
        <v>76</v>
      </c>
      <c r="FU79" s="11">
        <f t="shared" si="134"/>
        <v>1.0789473684210527</v>
      </c>
      <c r="FV79" s="4">
        <v>10</v>
      </c>
      <c r="FW79" s="11">
        <f t="shared" si="115"/>
        <v>8.1999999999999993</v>
      </c>
      <c r="FX79" s="4">
        <v>134</v>
      </c>
      <c r="FY79" s="4">
        <v>62.6</v>
      </c>
      <c r="FZ79">
        <v>16</v>
      </c>
      <c r="GA79" s="11">
        <f t="shared" si="125"/>
        <v>62.6</v>
      </c>
      <c r="GB79" s="4">
        <f t="shared" si="135"/>
        <v>3.13</v>
      </c>
      <c r="GC79" s="4">
        <f t="shared" si="136"/>
        <v>3.5625</v>
      </c>
      <c r="GD79" s="4">
        <f t="shared" si="137"/>
        <v>1.58125</v>
      </c>
      <c r="GE79" s="4">
        <v>21</v>
      </c>
      <c r="GF79" s="4">
        <v>14</v>
      </c>
      <c r="GG79" s="4">
        <f t="shared" si="116"/>
        <v>33.333333333333329</v>
      </c>
      <c r="GH79" s="4">
        <v>31</v>
      </c>
      <c r="GI79" s="4">
        <v>21</v>
      </c>
      <c r="GJ79" s="4">
        <f t="shared" si="117"/>
        <v>32.258064516129032</v>
      </c>
      <c r="GK79">
        <v>0</v>
      </c>
      <c r="GL79">
        <v>1</v>
      </c>
      <c r="GM79">
        <v>0</v>
      </c>
      <c r="GN79">
        <v>0</v>
      </c>
      <c r="GO79">
        <v>1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23</v>
      </c>
      <c r="GV79">
        <v>12</v>
      </c>
      <c r="GW79">
        <f t="shared" si="118"/>
        <v>0.47826086956521741</v>
      </c>
      <c r="GX79">
        <v>1</v>
      </c>
      <c r="GY79">
        <v>0</v>
      </c>
    </row>
    <row r="80" spans="1:207" x14ac:dyDescent="0.35">
      <c r="A80" s="54">
        <v>26</v>
      </c>
      <c r="B80" s="54">
        <v>99210410</v>
      </c>
      <c r="C80" s="2">
        <v>44986</v>
      </c>
      <c r="D80" s="2">
        <v>28300</v>
      </c>
      <c r="E80" s="4">
        <v>46</v>
      </c>
      <c r="F80" s="4" t="s">
        <v>176</v>
      </c>
      <c r="G80" s="4">
        <v>115</v>
      </c>
      <c r="H80" s="4">
        <v>171</v>
      </c>
      <c r="I80" s="4">
        <v>2.2400000000000002</v>
      </c>
      <c r="J80" s="4">
        <v>1</v>
      </c>
      <c r="K80" s="2">
        <v>44969</v>
      </c>
      <c r="L80" s="2">
        <v>44984</v>
      </c>
      <c r="M80" s="2">
        <v>45014</v>
      </c>
      <c r="N80" s="2">
        <v>45014</v>
      </c>
      <c r="O80" s="4">
        <v>1</v>
      </c>
      <c r="P80" s="2">
        <v>45014</v>
      </c>
      <c r="Q80" s="46">
        <f t="shared" si="126"/>
        <v>30</v>
      </c>
      <c r="R80" s="46">
        <f t="shared" si="127"/>
        <v>45</v>
      </c>
      <c r="S80" s="46">
        <f t="shared" si="128"/>
        <v>30</v>
      </c>
      <c r="T80" s="4">
        <v>1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9</v>
      </c>
      <c r="AD80" s="4">
        <v>27</v>
      </c>
      <c r="AE80" s="4">
        <v>6</v>
      </c>
      <c r="AF80" s="4">
        <v>16</v>
      </c>
      <c r="AG80" s="4">
        <f t="shared" si="143"/>
        <v>10</v>
      </c>
      <c r="AH80" s="4">
        <v>1820</v>
      </c>
      <c r="AI80" s="4">
        <v>13700</v>
      </c>
      <c r="AJ80" s="4">
        <v>17.53</v>
      </c>
      <c r="AK80" s="4">
        <v>5.99</v>
      </c>
      <c r="AL80" s="4">
        <v>0</v>
      </c>
      <c r="AM80" s="4">
        <v>1</v>
      </c>
      <c r="AN80" s="4" t="s">
        <v>195</v>
      </c>
      <c r="AO80" s="4">
        <v>107</v>
      </c>
      <c r="AP80" s="4">
        <v>498</v>
      </c>
      <c r="AQ80" s="4">
        <v>0</v>
      </c>
      <c r="AR80" s="4">
        <v>10</v>
      </c>
      <c r="AS80" s="4">
        <v>1.68</v>
      </c>
      <c r="AT80" s="4">
        <v>37</v>
      </c>
      <c r="AU80" s="29">
        <v>2.17</v>
      </c>
      <c r="AV80" s="4">
        <v>4.0599999999999996</v>
      </c>
      <c r="AW80" s="4">
        <v>325</v>
      </c>
      <c r="AX80" s="4">
        <v>171</v>
      </c>
      <c r="AY80" s="4">
        <v>1</v>
      </c>
      <c r="AZ80" s="4">
        <v>1</v>
      </c>
      <c r="BA80" s="4">
        <v>1.5</v>
      </c>
      <c r="BB80" s="4">
        <v>67</v>
      </c>
      <c r="BC80" s="4">
        <v>140</v>
      </c>
      <c r="BD80" s="4">
        <v>5.2</v>
      </c>
      <c r="BE80" s="4">
        <v>2.9</v>
      </c>
      <c r="BF80" s="4">
        <v>5.0999999999999996</v>
      </c>
      <c r="BG80" s="4">
        <v>8.1999999999999993</v>
      </c>
      <c r="BH80" s="4">
        <v>6.3</v>
      </c>
      <c r="BI80" s="4">
        <v>1.8</v>
      </c>
      <c r="BJ80" s="4">
        <v>49</v>
      </c>
      <c r="BK80" s="4">
        <v>111</v>
      </c>
      <c r="BL80" s="4">
        <v>23</v>
      </c>
      <c r="BM80" s="4">
        <v>3.2</v>
      </c>
      <c r="BN80" s="4">
        <v>89</v>
      </c>
      <c r="BO80" s="4">
        <v>155</v>
      </c>
      <c r="BP80" s="4">
        <v>1</v>
      </c>
      <c r="BQ80" s="4">
        <v>16</v>
      </c>
      <c r="BR80" s="4">
        <v>278.89999999999998</v>
      </c>
      <c r="BS80">
        <v>105</v>
      </c>
      <c r="BT80">
        <v>59</v>
      </c>
      <c r="BU80">
        <v>76</v>
      </c>
      <c r="BV80">
        <v>102</v>
      </c>
      <c r="BW80">
        <v>14</v>
      </c>
      <c r="BX80">
        <v>2000</v>
      </c>
      <c r="BY80">
        <v>450</v>
      </c>
      <c r="BZ80">
        <v>1.3</v>
      </c>
      <c r="CA80">
        <v>79</v>
      </c>
      <c r="CB80">
        <v>5.0999999999999996</v>
      </c>
      <c r="CC80" s="4">
        <v>7.1</v>
      </c>
      <c r="CD80" s="4">
        <v>31.7</v>
      </c>
      <c r="CE80" s="4">
        <v>68</v>
      </c>
      <c r="CF80" s="4">
        <v>14</v>
      </c>
      <c r="CG80" s="4">
        <v>8</v>
      </c>
      <c r="CH80" s="4">
        <v>866</v>
      </c>
      <c r="CI80" s="4">
        <f t="shared" si="139"/>
        <v>698.59154929577471</v>
      </c>
      <c r="CJ80" s="4">
        <v>7.38</v>
      </c>
      <c r="CK80" s="4">
        <v>37.4</v>
      </c>
      <c r="CL80" s="4">
        <v>78.099999999999994</v>
      </c>
      <c r="CM80" s="4">
        <v>22</v>
      </c>
      <c r="CN80" s="4">
        <v>0.2</v>
      </c>
      <c r="CO80" s="4">
        <v>1</v>
      </c>
      <c r="CP80" s="4">
        <v>0</v>
      </c>
      <c r="CQ80" s="4">
        <v>15</v>
      </c>
      <c r="CR80" s="4">
        <v>1342</v>
      </c>
      <c r="CS80" s="4">
        <v>0</v>
      </c>
      <c r="CT80" s="4">
        <v>0</v>
      </c>
      <c r="CU80" s="4"/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9</v>
      </c>
      <c r="DM80" s="4">
        <v>9</v>
      </c>
      <c r="DN80" s="4">
        <v>54</v>
      </c>
      <c r="DO80" s="4">
        <v>34</v>
      </c>
      <c r="DP80" s="4">
        <v>37</v>
      </c>
      <c r="DQ80" s="4">
        <v>66</v>
      </c>
      <c r="DR80" s="11">
        <v>57</v>
      </c>
      <c r="DS80" s="4">
        <v>71</v>
      </c>
      <c r="DT80" s="4">
        <v>166</v>
      </c>
      <c r="DU80" s="4">
        <f t="shared" si="112"/>
        <v>95</v>
      </c>
      <c r="DV80" s="11">
        <v>21.6</v>
      </c>
      <c r="DW80" s="4">
        <v>1601</v>
      </c>
      <c r="DX80" s="4">
        <v>98</v>
      </c>
      <c r="DY80" s="4">
        <v>103</v>
      </c>
      <c r="DZ80" s="4">
        <v>9.6</v>
      </c>
      <c r="EA80" s="17">
        <f t="shared" si="141"/>
        <v>4.2857142857142856</v>
      </c>
      <c r="EB80" s="4">
        <v>30.4</v>
      </c>
      <c r="EC80" s="4">
        <v>277</v>
      </c>
      <c r="ED80" s="4">
        <v>99</v>
      </c>
      <c r="EE80" s="4">
        <v>10.1</v>
      </c>
      <c r="EF80" s="4">
        <f t="shared" si="144"/>
        <v>4.5089285714285712</v>
      </c>
      <c r="EG80" s="45">
        <f t="shared" si="129"/>
        <v>1.875</v>
      </c>
      <c r="EH80" s="45">
        <f t="shared" si="130"/>
        <v>0.71052631578947378</v>
      </c>
      <c r="EI80" s="4">
        <v>13</v>
      </c>
      <c r="EJ80" s="4">
        <v>110</v>
      </c>
      <c r="EK80" s="4">
        <v>88</v>
      </c>
      <c r="EL80" s="11">
        <f t="shared" si="113"/>
        <v>1.25</v>
      </c>
      <c r="EM80" s="4">
        <v>154</v>
      </c>
      <c r="EN80" s="11">
        <v>15</v>
      </c>
      <c r="EO80" s="4">
        <v>15</v>
      </c>
      <c r="EP80" s="11">
        <f t="shared" si="114"/>
        <v>7.333333333333333</v>
      </c>
      <c r="EQ80" s="4">
        <v>87</v>
      </c>
      <c r="ER80" s="4">
        <f t="shared" si="131"/>
        <v>38.839285714285708</v>
      </c>
      <c r="ES80" s="4">
        <v>36</v>
      </c>
      <c r="ET80" s="4">
        <v>57</v>
      </c>
      <c r="EU80" s="11">
        <v>35</v>
      </c>
      <c r="EV80" s="4">
        <v>15</v>
      </c>
      <c r="EW80" s="9">
        <v>20</v>
      </c>
      <c r="EX80" s="4">
        <v>54</v>
      </c>
      <c r="EY80" s="4">
        <v>101</v>
      </c>
      <c r="EZ80" s="4">
        <v>32</v>
      </c>
      <c r="FA80" s="4">
        <v>49</v>
      </c>
      <c r="FB80" s="4">
        <v>72</v>
      </c>
      <c r="FC80" s="4">
        <f t="shared" si="119"/>
        <v>277</v>
      </c>
      <c r="FD80" s="9">
        <f t="shared" si="132"/>
        <v>0.97415783182872351</v>
      </c>
      <c r="FE80" s="9">
        <f t="shared" si="120"/>
        <v>0.25992779783393499</v>
      </c>
      <c r="FF80" s="9">
        <f t="shared" si="133"/>
        <v>0.36843456912472172</v>
      </c>
      <c r="FG80" s="9">
        <f t="shared" si="121"/>
        <v>0.95454545454545459</v>
      </c>
      <c r="FH80" s="9">
        <f t="shared" si="122"/>
        <v>0.30808294595637453</v>
      </c>
      <c r="FI80" s="9">
        <f t="shared" si="123"/>
        <v>0.97986735142656312</v>
      </c>
      <c r="FJ80" s="11">
        <v>19.899999999999999</v>
      </c>
      <c r="FK80" s="11">
        <v>29</v>
      </c>
      <c r="FL80" s="4">
        <v>20</v>
      </c>
      <c r="FM80" s="4">
        <v>9</v>
      </c>
      <c r="FN80" s="4">
        <v>43</v>
      </c>
      <c r="FO80" s="4">
        <f t="shared" si="124"/>
        <v>19.196428571428569</v>
      </c>
      <c r="FP80" s="11">
        <v>49</v>
      </c>
      <c r="FQ80" s="11">
        <v>22</v>
      </c>
      <c r="FR80" s="4">
        <v>20</v>
      </c>
      <c r="FS80" s="4">
        <v>75</v>
      </c>
      <c r="FT80" s="4">
        <v>35</v>
      </c>
      <c r="FU80" s="11">
        <f t="shared" si="134"/>
        <v>2.1428571428571428</v>
      </c>
      <c r="FV80" s="4">
        <v>18</v>
      </c>
      <c r="FW80" s="11">
        <f t="shared" si="115"/>
        <v>4.166666666666667</v>
      </c>
      <c r="FX80" s="4">
        <v>58</v>
      </c>
      <c r="FY80" s="4">
        <v>50.5</v>
      </c>
      <c r="FZ80">
        <v>17.100000000000001</v>
      </c>
      <c r="GA80" s="11">
        <f t="shared" si="125"/>
        <v>64.5</v>
      </c>
      <c r="GB80" s="4">
        <f t="shared" si="135"/>
        <v>2.9318181818181817</v>
      </c>
      <c r="GC80" s="4">
        <f t="shared" si="136"/>
        <v>2.8654970760233915</v>
      </c>
      <c r="GD80" s="4">
        <f t="shared" si="137"/>
        <v>1.1637426900584793</v>
      </c>
      <c r="GE80" s="4">
        <v>27</v>
      </c>
      <c r="GF80" s="4">
        <v>22</v>
      </c>
      <c r="GG80" s="4">
        <f t="shared" si="116"/>
        <v>18.518518518518519</v>
      </c>
      <c r="GH80" s="4">
        <v>13</v>
      </c>
      <c r="GI80" s="4">
        <v>4</v>
      </c>
      <c r="GJ80" s="4">
        <f t="shared" si="117"/>
        <v>69.230769230769226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1</v>
      </c>
      <c r="GQ80">
        <v>0</v>
      </c>
      <c r="GR80">
        <v>0</v>
      </c>
      <c r="GS80">
        <v>1</v>
      </c>
      <c r="GT80" s="40">
        <v>0</v>
      </c>
      <c r="GU80">
        <v>12</v>
      </c>
      <c r="GV80">
        <v>3</v>
      </c>
      <c r="GW80">
        <f t="shared" si="118"/>
        <v>0.75</v>
      </c>
      <c r="GX80">
        <v>0</v>
      </c>
      <c r="GY80">
        <v>1</v>
      </c>
    </row>
    <row r="81" spans="1:207" x14ac:dyDescent="0.35">
      <c r="A81" s="54">
        <v>26</v>
      </c>
      <c r="B81" s="54">
        <v>99210410</v>
      </c>
      <c r="C81" s="2">
        <v>44992</v>
      </c>
      <c r="D81" s="2">
        <v>28300</v>
      </c>
      <c r="E81" s="4">
        <v>46</v>
      </c>
      <c r="F81" s="4" t="s">
        <v>176</v>
      </c>
      <c r="G81" s="4">
        <v>115</v>
      </c>
      <c r="H81" s="4">
        <v>171</v>
      </c>
      <c r="I81" s="4">
        <v>2.2400000000000002</v>
      </c>
      <c r="J81" s="4">
        <v>7</v>
      </c>
      <c r="K81" s="2">
        <v>44969</v>
      </c>
      <c r="L81" s="2">
        <v>44984</v>
      </c>
      <c r="M81" s="2">
        <v>45014</v>
      </c>
      <c r="N81" s="2">
        <v>45014</v>
      </c>
      <c r="O81" s="4">
        <v>1</v>
      </c>
      <c r="P81" s="2">
        <v>45014</v>
      </c>
      <c r="Q81" s="46">
        <f t="shared" si="126"/>
        <v>30</v>
      </c>
      <c r="R81" s="46">
        <f t="shared" si="127"/>
        <v>45</v>
      </c>
      <c r="S81" s="46">
        <f t="shared" si="128"/>
        <v>30</v>
      </c>
      <c r="T81" s="4">
        <v>1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9</v>
      </c>
      <c r="AD81" s="4">
        <v>27</v>
      </c>
      <c r="AE81" s="4">
        <v>6</v>
      </c>
      <c r="AF81" s="4">
        <v>16</v>
      </c>
      <c r="AG81" s="4">
        <f t="shared" ref="AG81:AG91" si="145">AF81-AE81</f>
        <v>10</v>
      </c>
      <c r="AH81">
        <v>11350</v>
      </c>
      <c r="AI81">
        <v>13800</v>
      </c>
      <c r="AJ81">
        <v>14.17</v>
      </c>
      <c r="AK81">
        <v>1.08</v>
      </c>
      <c r="AL81" s="4">
        <v>0</v>
      </c>
      <c r="AM81" s="4">
        <v>1</v>
      </c>
      <c r="AN81" s="4" t="s">
        <v>195</v>
      </c>
      <c r="AO81" s="4">
        <v>120</v>
      </c>
      <c r="AP81" s="4">
        <v>524</v>
      </c>
      <c r="AQ81" s="4">
        <v>0</v>
      </c>
      <c r="AR81" s="4">
        <v>8.8000000000000007</v>
      </c>
      <c r="AS81" s="4">
        <v>1.7</v>
      </c>
      <c r="AT81" s="4">
        <v>32</v>
      </c>
      <c r="AU81" s="29">
        <v>2.5499999999999998</v>
      </c>
      <c r="AV81" s="4">
        <v>3.22</v>
      </c>
      <c r="AX81" s="4">
        <v>89</v>
      </c>
      <c r="AY81" s="4">
        <v>1</v>
      </c>
      <c r="AZ81" s="4">
        <v>1</v>
      </c>
      <c r="BA81" s="4">
        <v>0.6</v>
      </c>
      <c r="BB81" s="4">
        <v>37</v>
      </c>
      <c r="BC81" s="4">
        <v>136</v>
      </c>
      <c r="BD81" s="4">
        <v>4.0999999999999996</v>
      </c>
      <c r="BE81" s="4">
        <v>1.7</v>
      </c>
      <c r="BF81" s="4">
        <v>2.2000000000000002</v>
      </c>
      <c r="BG81" s="4">
        <v>8.8000000000000007</v>
      </c>
      <c r="BH81" s="4">
        <v>6.1</v>
      </c>
      <c r="BI81" s="4">
        <v>2</v>
      </c>
      <c r="BJ81" s="4">
        <v>181</v>
      </c>
      <c r="BK81" s="4">
        <v>79</v>
      </c>
      <c r="BL81" s="4">
        <v>33</v>
      </c>
      <c r="BM81" s="4">
        <v>3.3</v>
      </c>
      <c r="BN81" s="4">
        <v>89</v>
      </c>
      <c r="BO81" s="4">
        <v>195</v>
      </c>
      <c r="BP81" s="4">
        <v>1</v>
      </c>
      <c r="BQ81" s="4">
        <v>16</v>
      </c>
      <c r="BR81" s="4">
        <v>231.4</v>
      </c>
      <c r="BS81">
        <v>102</v>
      </c>
      <c r="BT81">
        <v>61</v>
      </c>
      <c r="BU81">
        <v>75</v>
      </c>
      <c r="BV81">
        <v>92</v>
      </c>
      <c r="BW81">
        <v>8</v>
      </c>
      <c r="BX81">
        <v>345</v>
      </c>
      <c r="BY81">
        <v>0</v>
      </c>
      <c r="BZ81">
        <v>1.8</v>
      </c>
      <c r="CA81">
        <v>71.3</v>
      </c>
      <c r="CB81">
        <v>4.5</v>
      </c>
      <c r="CJ81" s="4">
        <v>7.46</v>
      </c>
      <c r="CK81" s="4">
        <v>35.299999999999997</v>
      </c>
      <c r="CL81" s="4">
        <v>81</v>
      </c>
      <c r="CM81" s="4">
        <v>24.9</v>
      </c>
      <c r="CN81" s="4">
        <v>0</v>
      </c>
      <c r="CO81" s="4">
        <v>0</v>
      </c>
      <c r="CP81" s="4">
        <v>0</v>
      </c>
      <c r="CQ81" s="4">
        <v>13</v>
      </c>
      <c r="CR81" s="4">
        <v>2603</v>
      </c>
      <c r="CS81" s="4">
        <v>0</v>
      </c>
      <c r="CT81" s="4">
        <v>0</v>
      </c>
      <c r="CU81" s="4"/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10</v>
      </c>
      <c r="DM81" s="4">
        <v>10</v>
      </c>
      <c r="DN81" s="4">
        <v>64</v>
      </c>
      <c r="DO81" s="4">
        <v>32</v>
      </c>
      <c r="DP81" s="4">
        <v>50</v>
      </c>
      <c r="DQ81" s="4">
        <v>80</v>
      </c>
      <c r="DR81" s="11">
        <v>62</v>
      </c>
      <c r="DS81" s="4">
        <v>55</v>
      </c>
      <c r="DT81" s="4">
        <v>146</v>
      </c>
      <c r="DU81" s="4">
        <f t="shared" si="112"/>
        <v>91</v>
      </c>
      <c r="DV81" s="11">
        <v>20.9</v>
      </c>
      <c r="DW81" s="4">
        <v>1653</v>
      </c>
      <c r="DX81" s="4">
        <v>98</v>
      </c>
      <c r="DY81" s="4">
        <v>84</v>
      </c>
      <c r="DZ81" s="4">
        <v>7.8</v>
      </c>
      <c r="EA81" s="17">
        <f t="shared" si="141"/>
        <v>3.4821428571428568</v>
      </c>
      <c r="EB81" s="4">
        <v>30.1</v>
      </c>
      <c r="EC81" s="4">
        <v>324</v>
      </c>
      <c r="ED81" s="4">
        <v>119</v>
      </c>
      <c r="EE81" s="4">
        <v>10</v>
      </c>
      <c r="EF81" s="4">
        <f t="shared" si="144"/>
        <v>4.4642857142857135</v>
      </c>
      <c r="EG81" s="45">
        <f t="shared" si="129"/>
        <v>2.059800664451827</v>
      </c>
      <c r="EH81" s="45">
        <f t="shared" si="130"/>
        <v>0.69435215946843842</v>
      </c>
      <c r="EI81" s="4">
        <v>12</v>
      </c>
      <c r="EJ81" s="4">
        <v>83</v>
      </c>
      <c r="EK81" s="4">
        <v>74</v>
      </c>
      <c r="EL81" s="11">
        <f t="shared" si="113"/>
        <v>1.1216216216216217</v>
      </c>
      <c r="EM81" s="4">
        <v>363</v>
      </c>
      <c r="EN81" s="11">
        <v>19</v>
      </c>
      <c r="EO81" s="4">
        <v>12</v>
      </c>
      <c r="EP81" s="11">
        <f t="shared" si="114"/>
        <v>5.354838709677419</v>
      </c>
      <c r="EQ81" s="4">
        <v>129</v>
      </c>
      <c r="ER81" s="4">
        <f t="shared" si="131"/>
        <v>57.589285714285708</v>
      </c>
      <c r="ES81" s="4">
        <v>49</v>
      </c>
      <c r="ET81" s="4">
        <v>93</v>
      </c>
      <c r="EU81" s="11">
        <v>41</v>
      </c>
      <c r="EV81" s="4">
        <v>16</v>
      </c>
      <c r="EW81" s="9">
        <v>26</v>
      </c>
      <c r="EX81" s="4">
        <v>80</v>
      </c>
      <c r="EY81" s="4">
        <v>100</v>
      </c>
      <c r="EZ81" s="4">
        <v>38</v>
      </c>
      <c r="FA81" s="4">
        <v>55</v>
      </c>
      <c r="FB81" s="4">
        <v>76</v>
      </c>
      <c r="FC81" s="4">
        <f t="shared" si="119"/>
        <v>324</v>
      </c>
      <c r="FD81" s="9">
        <f t="shared" si="132"/>
        <v>0.79044807500752956</v>
      </c>
      <c r="FE81" s="9">
        <f t="shared" si="120"/>
        <v>0.23456790123456789</v>
      </c>
      <c r="FF81" s="9">
        <f t="shared" si="133"/>
        <v>0.33277619296474037</v>
      </c>
      <c r="FG81" s="9">
        <f t="shared" si="121"/>
        <v>0.77142857142857135</v>
      </c>
      <c r="FH81" s="9">
        <f t="shared" si="122"/>
        <v>0.29335856290625306</v>
      </c>
      <c r="FI81" s="9">
        <f t="shared" si="123"/>
        <v>0.97593832639952094</v>
      </c>
      <c r="FJ81" s="11">
        <v>18.899999999999999</v>
      </c>
      <c r="FK81" s="11">
        <v>59</v>
      </c>
      <c r="FL81" s="4">
        <v>27</v>
      </c>
      <c r="FM81" s="4">
        <v>32</v>
      </c>
      <c r="FN81" s="4">
        <v>50</v>
      </c>
      <c r="FO81" s="4">
        <f t="shared" si="124"/>
        <v>22.321428571428569</v>
      </c>
      <c r="FP81" s="11">
        <v>49</v>
      </c>
      <c r="FQ81" s="11">
        <v>25</v>
      </c>
      <c r="FR81" s="4">
        <v>20</v>
      </c>
      <c r="FS81" s="4">
        <v>76</v>
      </c>
      <c r="FT81" s="4">
        <v>39</v>
      </c>
      <c r="FU81" s="11">
        <f t="shared" si="134"/>
        <v>1.9487179487179487</v>
      </c>
      <c r="FV81" s="4">
        <v>16</v>
      </c>
      <c r="FW81" s="11">
        <f t="shared" si="115"/>
        <v>4.75</v>
      </c>
      <c r="FX81" s="4">
        <v>128</v>
      </c>
      <c r="FY81" s="4">
        <v>34.200000000000003</v>
      </c>
      <c r="FZ81">
        <v>21.4</v>
      </c>
      <c r="GA81" s="11">
        <f t="shared" si="125"/>
        <v>42.2</v>
      </c>
      <c r="GB81" s="4">
        <f t="shared" si="135"/>
        <v>1.6880000000000002</v>
      </c>
      <c r="GC81" s="4">
        <f t="shared" si="136"/>
        <v>2.2897196261682247</v>
      </c>
      <c r="GD81" s="4">
        <f t="shared" si="137"/>
        <v>0.88317757009345799</v>
      </c>
      <c r="GE81" s="4">
        <v>26</v>
      </c>
      <c r="GF81" s="4">
        <v>16</v>
      </c>
      <c r="GG81" s="4">
        <f t="shared" si="116"/>
        <v>38.461538461538467</v>
      </c>
      <c r="GH81" s="4">
        <v>25</v>
      </c>
      <c r="GI81" s="4">
        <v>9</v>
      </c>
      <c r="GJ81" s="4">
        <f t="shared" si="117"/>
        <v>64</v>
      </c>
      <c r="GK81">
        <v>0</v>
      </c>
      <c r="GL81">
        <v>1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0</v>
      </c>
      <c r="GS81">
        <v>1</v>
      </c>
      <c r="GT81">
        <v>0</v>
      </c>
      <c r="GU81">
        <v>45</v>
      </c>
      <c r="GV81">
        <v>11</v>
      </c>
      <c r="GW81">
        <f t="shared" si="118"/>
        <v>0.75555555555555554</v>
      </c>
      <c r="GX81">
        <v>0</v>
      </c>
      <c r="GY81">
        <v>1</v>
      </c>
    </row>
    <row r="82" spans="1:207" s="24" customFormat="1" x14ac:dyDescent="0.35">
      <c r="A82" s="54">
        <v>26</v>
      </c>
      <c r="B82" s="54">
        <v>99210410</v>
      </c>
      <c r="C82" s="33">
        <v>45013</v>
      </c>
      <c r="D82" s="2">
        <v>28300</v>
      </c>
      <c r="E82" s="4">
        <v>46</v>
      </c>
      <c r="F82" s="4" t="s">
        <v>176</v>
      </c>
      <c r="G82" s="4">
        <v>115</v>
      </c>
      <c r="H82" s="4">
        <v>171</v>
      </c>
      <c r="I82" s="4">
        <v>2.2400000000000002</v>
      </c>
      <c r="J82" s="27">
        <v>28</v>
      </c>
      <c r="K82" s="2">
        <v>44969</v>
      </c>
      <c r="L82" s="2">
        <v>44984</v>
      </c>
      <c r="M82" s="2">
        <v>45014</v>
      </c>
      <c r="N82" s="2">
        <v>45014</v>
      </c>
      <c r="O82" s="4">
        <v>1</v>
      </c>
      <c r="P82" s="2">
        <v>45014</v>
      </c>
      <c r="Q82" s="46">
        <f t="shared" si="126"/>
        <v>30</v>
      </c>
      <c r="R82" s="46">
        <f t="shared" si="127"/>
        <v>45</v>
      </c>
      <c r="S82" s="46">
        <f t="shared" si="128"/>
        <v>30</v>
      </c>
      <c r="T82" s="4">
        <v>1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9</v>
      </c>
      <c r="AD82" s="4">
        <v>27</v>
      </c>
      <c r="AE82" s="4">
        <v>6</v>
      </c>
      <c r="AF82" s="4">
        <v>16</v>
      </c>
      <c r="AG82" s="4">
        <f t="shared" si="145"/>
        <v>10</v>
      </c>
      <c r="AH82" s="27">
        <v>10400</v>
      </c>
      <c r="AI82" s="27">
        <v>1270</v>
      </c>
      <c r="AJ82" s="27">
        <v>3.37</v>
      </c>
      <c r="AK82" s="27">
        <v>0.59</v>
      </c>
      <c r="AL82" s="4">
        <v>0</v>
      </c>
      <c r="AM82" s="4">
        <v>1</v>
      </c>
      <c r="AN82" s="4" t="s">
        <v>195</v>
      </c>
      <c r="AO82" s="27">
        <v>30</v>
      </c>
      <c r="AP82" s="27">
        <v>702</v>
      </c>
      <c r="AQ82" s="27">
        <v>0</v>
      </c>
      <c r="AR82" s="27">
        <v>6.9</v>
      </c>
      <c r="AS82" s="27">
        <v>1.4</v>
      </c>
      <c r="AT82" s="27">
        <v>27</v>
      </c>
      <c r="AU82" s="34">
        <v>2.4500000000000002</v>
      </c>
      <c r="AV82" s="27"/>
      <c r="AW82" s="27"/>
      <c r="AX82" s="27">
        <v>42</v>
      </c>
      <c r="AY82" s="27">
        <v>1</v>
      </c>
      <c r="AZ82" s="27">
        <v>1</v>
      </c>
      <c r="BA82" s="27">
        <v>0.7</v>
      </c>
      <c r="BB82" s="27">
        <v>43</v>
      </c>
      <c r="BC82" s="27">
        <v>135</v>
      </c>
      <c r="BD82" s="27">
        <v>3.5</v>
      </c>
      <c r="BE82" s="27">
        <v>1.6</v>
      </c>
      <c r="BF82" s="27">
        <v>2.7</v>
      </c>
      <c r="BG82" s="27">
        <v>9.6999999999999993</v>
      </c>
      <c r="BH82" s="27">
        <v>5.7</v>
      </c>
      <c r="BI82" s="27">
        <v>2.6</v>
      </c>
      <c r="BJ82" s="27">
        <v>48</v>
      </c>
      <c r="BK82" s="27">
        <v>96</v>
      </c>
      <c r="BL82" s="27">
        <v>44</v>
      </c>
      <c r="BM82" s="27">
        <v>4.7</v>
      </c>
      <c r="BN82" s="27">
        <v>137</v>
      </c>
      <c r="BO82" s="27">
        <v>258</v>
      </c>
      <c r="BP82" s="4">
        <v>1</v>
      </c>
      <c r="BQ82" s="4">
        <v>16</v>
      </c>
      <c r="BR82" s="27">
        <v>238.3</v>
      </c>
      <c r="BS82" s="24">
        <v>124</v>
      </c>
      <c r="BT82" s="24">
        <v>67</v>
      </c>
      <c r="BU82" s="24">
        <v>93</v>
      </c>
      <c r="BV82" s="24">
        <v>88</v>
      </c>
      <c r="BX82" s="24">
        <v>535</v>
      </c>
      <c r="BY82" s="24">
        <v>120</v>
      </c>
      <c r="BZ82" s="24">
        <v>1.2</v>
      </c>
      <c r="CA82" s="24">
        <v>87.5</v>
      </c>
      <c r="CB82" s="24">
        <v>1.3</v>
      </c>
      <c r="CC82" s="27"/>
      <c r="CD82" s="27"/>
      <c r="CE82" s="27"/>
      <c r="CF82" s="27"/>
      <c r="CG82" s="27"/>
      <c r="CH82" s="27"/>
      <c r="CI82" s="4"/>
      <c r="CJ82" s="27">
        <v>7.45</v>
      </c>
      <c r="CK82" s="27">
        <v>30.9</v>
      </c>
      <c r="CL82" s="27">
        <v>87.9</v>
      </c>
      <c r="CM82" s="27">
        <v>22.4</v>
      </c>
      <c r="CN82" s="27">
        <v>0</v>
      </c>
      <c r="CO82" s="27">
        <v>0</v>
      </c>
      <c r="CP82" s="27">
        <v>0</v>
      </c>
      <c r="CQ82" s="27">
        <v>108</v>
      </c>
      <c r="CR82" s="27">
        <v>2058</v>
      </c>
      <c r="CS82" s="4">
        <v>0</v>
      </c>
      <c r="CT82" s="4">
        <v>0</v>
      </c>
      <c r="CU82" s="4"/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27">
        <v>10</v>
      </c>
      <c r="DM82" s="27">
        <v>10</v>
      </c>
      <c r="DN82" s="27">
        <v>57</v>
      </c>
      <c r="DO82" s="27">
        <v>38</v>
      </c>
      <c r="DP82" s="27">
        <v>32</v>
      </c>
      <c r="DQ82" s="27">
        <v>69</v>
      </c>
      <c r="DR82" s="62">
        <v>58</v>
      </c>
      <c r="DS82" s="27">
        <v>67</v>
      </c>
      <c r="DT82" s="27">
        <v>159</v>
      </c>
      <c r="DU82" s="4">
        <f t="shared" si="112"/>
        <v>92</v>
      </c>
      <c r="DV82" s="62">
        <v>20.6</v>
      </c>
      <c r="DW82" s="27">
        <v>1568</v>
      </c>
      <c r="DX82" s="27">
        <v>96</v>
      </c>
      <c r="DY82" s="27">
        <v>109</v>
      </c>
      <c r="DZ82" s="27">
        <v>10</v>
      </c>
      <c r="EA82" s="17">
        <f t="shared" si="141"/>
        <v>4.4642857142857135</v>
      </c>
      <c r="EB82" s="27">
        <v>30.8</v>
      </c>
      <c r="EC82" s="27">
        <v>268</v>
      </c>
      <c r="ED82" s="27">
        <v>119</v>
      </c>
      <c r="EE82" s="27">
        <v>13</v>
      </c>
      <c r="EF82" s="4">
        <f t="shared" si="144"/>
        <v>5.8035714285714279</v>
      </c>
      <c r="EG82" s="45">
        <f t="shared" si="129"/>
        <v>1.883116883116883</v>
      </c>
      <c r="EH82" s="45">
        <f t="shared" si="130"/>
        <v>0.66883116883116889</v>
      </c>
      <c r="EI82" s="27">
        <v>12</v>
      </c>
      <c r="EJ82" s="27">
        <v>80</v>
      </c>
      <c r="EK82" s="27">
        <v>105</v>
      </c>
      <c r="EL82" s="11">
        <f t="shared" si="113"/>
        <v>0.76190476190476186</v>
      </c>
      <c r="EM82" s="27">
        <v>180</v>
      </c>
      <c r="EN82" s="62">
        <v>15</v>
      </c>
      <c r="EO82" s="27">
        <v>15</v>
      </c>
      <c r="EP82" s="11">
        <f t="shared" si="114"/>
        <v>5.333333333333333</v>
      </c>
      <c r="EQ82" s="27">
        <v>78</v>
      </c>
      <c r="ER82" s="4">
        <f t="shared" si="131"/>
        <v>34.821428571428569</v>
      </c>
      <c r="ES82" s="27">
        <v>19</v>
      </c>
      <c r="ET82" s="27">
        <v>43</v>
      </c>
      <c r="EU82" s="62">
        <v>43</v>
      </c>
      <c r="EV82" s="27">
        <v>27</v>
      </c>
      <c r="EW82" s="16">
        <v>16</v>
      </c>
      <c r="EX82" s="27">
        <v>62</v>
      </c>
      <c r="EY82" s="27">
        <v>99</v>
      </c>
      <c r="EZ82" s="27">
        <v>28</v>
      </c>
      <c r="FA82" s="27">
        <v>52</v>
      </c>
      <c r="FB82" s="27">
        <v>52</v>
      </c>
      <c r="FC82" s="4">
        <f t="shared" si="119"/>
        <v>268</v>
      </c>
      <c r="FD82" s="9">
        <f t="shared" si="132"/>
        <v>0.70218311667144973</v>
      </c>
      <c r="FE82" s="9">
        <f t="shared" si="120"/>
        <v>0.19402985074626866</v>
      </c>
      <c r="FF82" s="9">
        <f t="shared" si="133"/>
        <v>0.26810019190556295</v>
      </c>
      <c r="FG82" s="9">
        <f t="shared" si="121"/>
        <v>0.93781512605042028</v>
      </c>
      <c r="FH82" s="9">
        <f t="shared" si="122"/>
        <v>0.24765934076684876</v>
      </c>
      <c r="FI82" s="9">
        <f t="shared" si="123"/>
        <v>1.3355705994412599</v>
      </c>
      <c r="FJ82" s="62">
        <v>18</v>
      </c>
      <c r="FK82" s="62">
        <v>43</v>
      </c>
      <c r="FL82" s="27">
        <v>23</v>
      </c>
      <c r="FM82" s="27">
        <v>20</v>
      </c>
      <c r="FN82" s="27">
        <v>33</v>
      </c>
      <c r="FO82" s="4">
        <f t="shared" si="124"/>
        <v>14.732142857142856</v>
      </c>
      <c r="FP82" s="62">
        <v>51</v>
      </c>
      <c r="FQ82" s="62">
        <v>23</v>
      </c>
      <c r="FR82" s="27">
        <v>20</v>
      </c>
      <c r="FS82" s="27">
        <v>76</v>
      </c>
      <c r="FT82" s="27">
        <v>52</v>
      </c>
      <c r="FU82" s="11">
        <f t="shared" si="134"/>
        <v>1.4615384615384615</v>
      </c>
      <c r="FV82" s="27">
        <v>26</v>
      </c>
      <c r="FW82" s="11">
        <f t="shared" si="115"/>
        <v>2.9230769230769229</v>
      </c>
      <c r="FX82" s="27">
        <v>135</v>
      </c>
      <c r="FY82" s="27">
        <v>41.7</v>
      </c>
      <c r="FZ82" s="24">
        <v>24.5</v>
      </c>
      <c r="GA82" s="11">
        <f t="shared" si="125"/>
        <v>41.7</v>
      </c>
      <c r="GB82" s="4">
        <f t="shared" si="135"/>
        <v>1.8130434782608698</v>
      </c>
      <c r="GC82" s="4">
        <f t="shared" si="136"/>
        <v>2.0816326530612246</v>
      </c>
      <c r="GD82" s="4">
        <f t="shared" si="137"/>
        <v>0.73469387755102045</v>
      </c>
      <c r="GE82" s="27">
        <v>25</v>
      </c>
      <c r="GF82" s="27">
        <v>21</v>
      </c>
      <c r="GG82" s="4">
        <f t="shared" si="116"/>
        <v>16</v>
      </c>
      <c r="GH82" s="27">
        <v>36</v>
      </c>
      <c r="GI82" s="27">
        <v>17</v>
      </c>
      <c r="GJ82" s="4">
        <f t="shared" si="117"/>
        <v>52.777777777777779</v>
      </c>
      <c r="GK82">
        <v>0</v>
      </c>
      <c r="GL82">
        <v>1</v>
      </c>
      <c r="GM82">
        <v>0</v>
      </c>
      <c r="GN82">
        <v>0</v>
      </c>
      <c r="GO82">
        <v>0</v>
      </c>
      <c r="GP82">
        <v>1</v>
      </c>
      <c r="GQ82">
        <v>0</v>
      </c>
      <c r="GR82">
        <v>0</v>
      </c>
      <c r="GS82">
        <v>1</v>
      </c>
      <c r="GT82">
        <v>0</v>
      </c>
      <c r="GU82">
        <v>41</v>
      </c>
      <c r="GV82">
        <v>11</v>
      </c>
      <c r="GW82">
        <f t="shared" si="118"/>
        <v>0.73170731707317072</v>
      </c>
      <c r="GX82">
        <v>1</v>
      </c>
      <c r="GY82">
        <v>0</v>
      </c>
    </row>
    <row r="83" spans="1:207" s="24" customFormat="1" x14ac:dyDescent="0.35">
      <c r="A83" s="56">
        <v>27</v>
      </c>
      <c r="B83" s="56">
        <v>13529653</v>
      </c>
      <c r="C83" s="33">
        <v>44987</v>
      </c>
      <c r="D83" s="33">
        <v>18170</v>
      </c>
      <c r="E83" s="27">
        <v>74</v>
      </c>
      <c r="F83" s="27" t="s">
        <v>178</v>
      </c>
      <c r="G83" s="27">
        <v>85</v>
      </c>
      <c r="H83" s="27">
        <v>185</v>
      </c>
      <c r="I83" s="27">
        <v>2.09</v>
      </c>
      <c r="J83" s="27">
        <v>1</v>
      </c>
      <c r="K83" s="33">
        <v>44975</v>
      </c>
      <c r="L83" s="33">
        <v>44987</v>
      </c>
      <c r="M83" s="33">
        <v>44990</v>
      </c>
      <c r="N83" s="33">
        <v>44990</v>
      </c>
      <c r="O83" s="4">
        <v>1</v>
      </c>
      <c r="P83" s="33">
        <v>44990</v>
      </c>
      <c r="Q83" s="46">
        <f t="shared" si="126"/>
        <v>3</v>
      </c>
      <c r="R83" s="46">
        <f t="shared" si="127"/>
        <v>15</v>
      </c>
      <c r="S83" s="46">
        <f t="shared" si="128"/>
        <v>3</v>
      </c>
      <c r="T83" s="27">
        <v>0</v>
      </c>
      <c r="U83" s="27">
        <v>1</v>
      </c>
      <c r="V83" s="27">
        <v>0</v>
      </c>
      <c r="W83" s="27">
        <v>1</v>
      </c>
      <c r="X83" s="27">
        <v>1</v>
      </c>
      <c r="Y83" s="27">
        <v>1</v>
      </c>
      <c r="Z83" s="27">
        <v>0</v>
      </c>
      <c r="AA83" s="27">
        <v>1</v>
      </c>
      <c r="AB83" s="27">
        <v>0</v>
      </c>
      <c r="AC83" s="27">
        <v>34</v>
      </c>
      <c r="AD83" s="27">
        <v>66</v>
      </c>
      <c r="AE83" s="27">
        <v>10</v>
      </c>
      <c r="AF83" s="27">
        <v>12</v>
      </c>
      <c r="AG83" s="4">
        <f t="shared" si="145"/>
        <v>2</v>
      </c>
      <c r="AH83" s="27">
        <v>2000</v>
      </c>
      <c r="AI83" s="27">
        <v>16800</v>
      </c>
      <c r="AJ83" s="27">
        <v>27.1</v>
      </c>
      <c r="AK83" s="27">
        <v>14.5</v>
      </c>
      <c r="AL83" s="27">
        <v>0</v>
      </c>
      <c r="AM83" s="27">
        <v>0</v>
      </c>
      <c r="AN83" s="27">
        <v>0</v>
      </c>
      <c r="AO83" s="27">
        <v>120</v>
      </c>
      <c r="AP83" s="27">
        <v>821</v>
      </c>
      <c r="AQ83" s="27">
        <v>0</v>
      </c>
      <c r="AR83" s="27">
        <v>7.5</v>
      </c>
      <c r="AS83" s="27">
        <v>1.29</v>
      </c>
      <c r="AT83" s="27">
        <v>31.5</v>
      </c>
      <c r="AU83" s="34">
        <v>4.0199999999999996</v>
      </c>
      <c r="AV83" s="27"/>
      <c r="AW83" s="27">
        <v>998</v>
      </c>
      <c r="AX83" s="27">
        <v>410</v>
      </c>
      <c r="AY83" s="27">
        <v>1</v>
      </c>
      <c r="AZ83" s="27">
        <v>1</v>
      </c>
      <c r="BA83" s="27">
        <v>3.4</v>
      </c>
      <c r="BB83" s="27">
        <v>89</v>
      </c>
      <c r="BC83" s="27">
        <v>133</v>
      </c>
      <c r="BD83" s="27">
        <v>5.9</v>
      </c>
      <c r="BE83" s="27">
        <v>2.2000000000000002</v>
      </c>
      <c r="BF83" s="27">
        <v>8</v>
      </c>
      <c r="BG83" s="27">
        <v>8.6</v>
      </c>
      <c r="BH83" s="27">
        <v>5.7</v>
      </c>
      <c r="BI83" s="27"/>
      <c r="BJ83" s="27">
        <v>149</v>
      </c>
      <c r="BK83" s="27">
        <v>50</v>
      </c>
      <c r="BL83" s="27">
        <v>21</v>
      </c>
      <c r="BM83" s="27">
        <v>0.3</v>
      </c>
      <c r="BN83" s="27">
        <v>106</v>
      </c>
      <c r="BO83" s="27">
        <v>360</v>
      </c>
      <c r="BP83" s="27">
        <v>1</v>
      </c>
      <c r="BQ83" s="27">
        <v>2</v>
      </c>
      <c r="BR83" s="27">
        <v>208</v>
      </c>
      <c r="BS83" s="24">
        <v>140</v>
      </c>
      <c r="BT83" s="24">
        <v>36</v>
      </c>
      <c r="BU83" s="24">
        <v>66</v>
      </c>
      <c r="BV83" s="24">
        <v>89</v>
      </c>
      <c r="BW83" s="24">
        <v>2</v>
      </c>
      <c r="BX83" s="24">
        <v>1605</v>
      </c>
      <c r="BY83" s="24">
        <v>0</v>
      </c>
      <c r="BZ83" s="24">
        <v>1.3</v>
      </c>
      <c r="CA83" s="24">
        <v>74.2</v>
      </c>
      <c r="CB83" s="24">
        <v>21.1</v>
      </c>
      <c r="CC83" s="4">
        <v>1.8</v>
      </c>
      <c r="CD83" s="4">
        <v>32</v>
      </c>
      <c r="CE83" s="4">
        <v>56</v>
      </c>
      <c r="CF83" s="4">
        <v>32</v>
      </c>
      <c r="CG83" s="4"/>
      <c r="CH83" s="4">
        <v>3515</v>
      </c>
      <c r="CI83" s="4">
        <f t="shared" si="139"/>
        <v>2844.4444444444443</v>
      </c>
      <c r="CJ83" s="27">
        <v>7.29</v>
      </c>
      <c r="CK83" s="27">
        <v>39.299999999999997</v>
      </c>
      <c r="CL83" s="27">
        <v>113.1</v>
      </c>
      <c r="CM83" s="27">
        <v>22.8</v>
      </c>
      <c r="CN83" s="27">
        <v>0.5</v>
      </c>
      <c r="CO83" s="27">
        <v>0</v>
      </c>
      <c r="CP83" s="27">
        <v>0</v>
      </c>
      <c r="CQ83" s="27">
        <v>857</v>
      </c>
      <c r="CR83" s="27">
        <v>35000</v>
      </c>
      <c r="CS83" s="27">
        <v>1</v>
      </c>
      <c r="CT83" s="27">
        <v>0</v>
      </c>
      <c r="CU83" s="27"/>
      <c r="CV83" s="27">
        <v>1</v>
      </c>
      <c r="CW83" s="27">
        <v>1</v>
      </c>
      <c r="CX83" s="27">
        <v>1</v>
      </c>
      <c r="CY83" s="27">
        <v>1</v>
      </c>
      <c r="CZ83" s="27">
        <v>1</v>
      </c>
      <c r="DA83" s="27">
        <v>0</v>
      </c>
      <c r="DB83" s="27">
        <v>0</v>
      </c>
      <c r="DC83" s="27">
        <v>0</v>
      </c>
      <c r="DD83" s="27">
        <v>1</v>
      </c>
      <c r="DE83" s="27">
        <v>1</v>
      </c>
      <c r="DF83" s="27">
        <v>1</v>
      </c>
      <c r="DG83" s="27">
        <v>1</v>
      </c>
      <c r="DH83" s="27">
        <v>1</v>
      </c>
      <c r="DI83" s="27">
        <v>0</v>
      </c>
      <c r="DJ83" s="27">
        <v>0</v>
      </c>
      <c r="DK83" s="27">
        <v>0</v>
      </c>
      <c r="DL83" s="27">
        <v>10</v>
      </c>
      <c r="DM83" s="27">
        <v>10</v>
      </c>
      <c r="DN83" s="27">
        <v>46</v>
      </c>
      <c r="DO83" s="27">
        <v>35</v>
      </c>
      <c r="DP83" s="27">
        <v>23</v>
      </c>
      <c r="DQ83" s="27">
        <v>47</v>
      </c>
      <c r="DR83" s="62">
        <v>35</v>
      </c>
      <c r="DS83" s="27">
        <v>58</v>
      </c>
      <c r="DT83" s="27">
        <v>89</v>
      </c>
      <c r="DU83" s="4">
        <f t="shared" si="112"/>
        <v>31</v>
      </c>
      <c r="DV83" s="62">
        <v>8.5</v>
      </c>
      <c r="DW83" s="27">
        <v>805</v>
      </c>
      <c r="DX83" s="27">
        <v>82</v>
      </c>
      <c r="DY83" s="27">
        <v>93</v>
      </c>
      <c r="DZ83" s="27">
        <v>2.6</v>
      </c>
      <c r="EA83" s="17">
        <f t="shared" si="141"/>
        <v>1.2440191387559809</v>
      </c>
      <c r="EB83" s="27">
        <v>14.1</v>
      </c>
      <c r="EC83" s="27">
        <v>254</v>
      </c>
      <c r="ED83" s="27">
        <v>40</v>
      </c>
      <c r="EE83" s="27">
        <v>3.6</v>
      </c>
      <c r="EF83" s="4">
        <f t="shared" si="144"/>
        <v>1.7224880382775121</v>
      </c>
      <c r="EG83" s="45">
        <f t="shared" si="129"/>
        <v>2.4822695035460995</v>
      </c>
      <c r="EH83" s="45">
        <f t="shared" si="130"/>
        <v>0.6028368794326241</v>
      </c>
      <c r="EI83" s="27">
        <v>7</v>
      </c>
      <c r="EJ83" s="27">
        <v>86</v>
      </c>
      <c r="EK83" s="27">
        <v>86</v>
      </c>
      <c r="EL83" s="11">
        <f t="shared" si="113"/>
        <v>1</v>
      </c>
      <c r="EM83" s="27">
        <v>133</v>
      </c>
      <c r="EN83" s="62">
        <v>7</v>
      </c>
      <c r="EO83" s="27">
        <v>7</v>
      </c>
      <c r="EP83" s="11">
        <f t="shared" si="114"/>
        <v>12.285714285714286</v>
      </c>
      <c r="EQ83" s="27">
        <v>40</v>
      </c>
      <c r="ER83" s="4">
        <f t="shared" si="131"/>
        <v>19.138755980861244</v>
      </c>
      <c r="ES83" s="27">
        <v>27</v>
      </c>
      <c r="ET83" s="27">
        <v>36</v>
      </c>
      <c r="EU83" s="62">
        <v>14</v>
      </c>
      <c r="EV83" s="27">
        <v>9</v>
      </c>
      <c r="EW83" s="16">
        <v>4</v>
      </c>
      <c r="EX83" s="27">
        <v>80</v>
      </c>
      <c r="EY83" s="27">
        <v>83</v>
      </c>
      <c r="EZ83" s="27">
        <v>59</v>
      </c>
      <c r="FA83" s="27">
        <v>63</v>
      </c>
      <c r="FB83" s="27">
        <v>59</v>
      </c>
      <c r="FC83" s="4">
        <f t="shared" si="119"/>
        <v>254</v>
      </c>
      <c r="FD83" s="9">
        <f t="shared" si="132"/>
        <v>3.6283514642139312</v>
      </c>
      <c r="FE83" s="9">
        <f t="shared" si="120"/>
        <v>0.23228346456692914</v>
      </c>
      <c r="FF83" s="9">
        <f t="shared" si="133"/>
        <v>0.32936441023346336</v>
      </c>
      <c r="FG83" s="9">
        <f t="shared" si="121"/>
        <v>3.15</v>
      </c>
      <c r="FH83" s="9">
        <f t="shared" si="122"/>
        <v>0.22398295698451934</v>
      </c>
      <c r="FI83" s="9">
        <f t="shared" si="123"/>
        <v>0.8681628643388426</v>
      </c>
      <c r="FJ83" s="62">
        <v>8.6</v>
      </c>
      <c r="FK83" s="62">
        <v>21</v>
      </c>
      <c r="FL83" s="27">
        <v>0</v>
      </c>
      <c r="FM83" s="27">
        <v>21</v>
      </c>
      <c r="FN83" s="27">
        <v>48</v>
      </c>
      <c r="FO83" s="4">
        <f t="shared" si="124"/>
        <v>22.966507177033495</v>
      </c>
      <c r="FP83" s="62">
        <v>34</v>
      </c>
      <c r="FQ83" s="62">
        <v>10</v>
      </c>
      <c r="FR83" s="27">
        <v>10</v>
      </c>
      <c r="FS83" s="27">
        <v>55</v>
      </c>
      <c r="FT83" s="27">
        <v>66</v>
      </c>
      <c r="FU83" s="11">
        <f t="shared" si="134"/>
        <v>0.83333333333333337</v>
      </c>
      <c r="FV83" s="27">
        <v>9</v>
      </c>
      <c r="FW83" s="11">
        <f t="shared" si="115"/>
        <v>6.1111111111111107</v>
      </c>
      <c r="FX83" s="27">
        <v>83</v>
      </c>
      <c r="FY83" s="27">
        <v>39.4</v>
      </c>
      <c r="FZ83" s="24">
        <v>8.6</v>
      </c>
      <c r="GA83" s="11">
        <f t="shared" si="125"/>
        <v>41.4</v>
      </c>
      <c r="GB83" s="4">
        <f t="shared" si="135"/>
        <v>4.1399999999999997</v>
      </c>
      <c r="GC83" s="4">
        <f t="shared" si="136"/>
        <v>3.9534883720930236</v>
      </c>
      <c r="GD83" s="4">
        <f t="shared" si="137"/>
        <v>1</v>
      </c>
      <c r="GE83" s="27">
        <v>22</v>
      </c>
      <c r="GF83" s="27">
        <v>20</v>
      </c>
      <c r="GG83" s="4">
        <f t="shared" si="116"/>
        <v>9.0909090909090917</v>
      </c>
      <c r="GH83" s="27">
        <v>15</v>
      </c>
      <c r="GI83" s="27">
        <v>8</v>
      </c>
      <c r="GJ83" s="4">
        <f t="shared" si="117"/>
        <v>46.666666666666664</v>
      </c>
      <c r="GK83">
        <v>1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0</v>
      </c>
      <c r="GR83">
        <v>1</v>
      </c>
      <c r="GS83">
        <v>0</v>
      </c>
      <c r="GT83">
        <v>0</v>
      </c>
      <c r="GU83">
        <v>16</v>
      </c>
      <c r="GV83">
        <v>8</v>
      </c>
      <c r="GW83">
        <f t="shared" si="118"/>
        <v>0.5</v>
      </c>
      <c r="GX83">
        <v>1</v>
      </c>
      <c r="GY83">
        <v>0</v>
      </c>
    </row>
    <row r="84" spans="1:207" x14ac:dyDescent="0.35">
      <c r="A84" s="54">
        <v>28</v>
      </c>
      <c r="B84" s="54">
        <v>3301316</v>
      </c>
      <c r="C84" s="2">
        <v>44987</v>
      </c>
      <c r="D84" s="2">
        <v>14470</v>
      </c>
      <c r="E84" s="4">
        <v>84</v>
      </c>
      <c r="F84" s="4" t="s">
        <v>178</v>
      </c>
      <c r="G84" s="4">
        <v>75</v>
      </c>
      <c r="H84" s="4">
        <v>165</v>
      </c>
      <c r="I84" s="4">
        <v>1.82</v>
      </c>
      <c r="J84" s="4">
        <v>1</v>
      </c>
      <c r="K84" s="2">
        <v>44975</v>
      </c>
      <c r="L84" s="2">
        <v>44986</v>
      </c>
      <c r="M84" s="2">
        <v>45018</v>
      </c>
      <c r="N84" s="2">
        <v>45018</v>
      </c>
      <c r="O84" s="4">
        <v>1</v>
      </c>
      <c r="P84" s="2">
        <v>45018</v>
      </c>
      <c r="Q84" s="46">
        <f t="shared" si="126"/>
        <v>32</v>
      </c>
      <c r="R84" s="46">
        <f t="shared" si="127"/>
        <v>43</v>
      </c>
      <c r="S84" s="46">
        <f t="shared" si="128"/>
        <v>32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26</v>
      </c>
      <c r="AD84" s="4">
        <v>62</v>
      </c>
      <c r="AE84" s="4">
        <v>8</v>
      </c>
      <c r="AF84" s="4">
        <v>8</v>
      </c>
      <c r="AG84" s="4">
        <f t="shared" si="145"/>
        <v>0</v>
      </c>
      <c r="AH84" s="4">
        <v>760</v>
      </c>
      <c r="AI84" s="4">
        <v>24400</v>
      </c>
      <c r="AJ84" s="4">
        <v>33.799999999999997</v>
      </c>
      <c r="AK84" s="4">
        <v>5.2</v>
      </c>
      <c r="AL84" s="4">
        <v>0</v>
      </c>
      <c r="AM84" s="4">
        <v>1</v>
      </c>
      <c r="AN84" s="4" t="s">
        <v>181</v>
      </c>
      <c r="AO84" s="4">
        <v>120</v>
      </c>
      <c r="AP84" s="4">
        <v>534</v>
      </c>
      <c r="AQ84" s="4">
        <v>0</v>
      </c>
      <c r="AR84" s="4">
        <v>8.9</v>
      </c>
      <c r="AS84" s="4">
        <v>1.26</v>
      </c>
      <c r="AT84" s="4">
        <v>25.3</v>
      </c>
      <c r="AU84" s="29">
        <v>0.92</v>
      </c>
      <c r="AW84" s="4">
        <v>671</v>
      </c>
      <c r="AX84" s="4">
        <v>543</v>
      </c>
      <c r="AY84" s="4">
        <v>1</v>
      </c>
      <c r="AZ84" s="4">
        <v>0</v>
      </c>
      <c r="BA84" s="4">
        <v>1.3</v>
      </c>
      <c r="BB84" s="4">
        <v>66</v>
      </c>
      <c r="BC84" s="4">
        <v>146</v>
      </c>
      <c r="BD84" s="4">
        <v>3.6</v>
      </c>
      <c r="BE84" s="4">
        <v>2.5</v>
      </c>
      <c r="BF84" s="4">
        <v>3.2</v>
      </c>
      <c r="BG84" s="4">
        <v>7.3</v>
      </c>
      <c r="BH84" s="4">
        <v>4.9000000000000004</v>
      </c>
      <c r="BJ84" s="4">
        <v>27</v>
      </c>
      <c r="BK84" s="4">
        <v>21</v>
      </c>
      <c r="BL84" s="4">
        <v>10</v>
      </c>
      <c r="BM84" s="4">
        <v>0.6</v>
      </c>
      <c r="BN84" s="4">
        <v>131</v>
      </c>
      <c r="BO84" s="4">
        <v>257</v>
      </c>
      <c r="BP84" s="4">
        <v>1</v>
      </c>
      <c r="BQ84" s="4">
        <v>19</v>
      </c>
      <c r="BR84" s="4">
        <v>376</v>
      </c>
      <c r="BS84">
        <v>158</v>
      </c>
      <c r="BT84">
        <v>57</v>
      </c>
      <c r="BU84">
        <v>92</v>
      </c>
      <c r="BV84">
        <v>66</v>
      </c>
      <c r="BW84">
        <v>2</v>
      </c>
      <c r="BX84">
        <v>1050</v>
      </c>
      <c r="BY84">
        <v>250</v>
      </c>
      <c r="BZ84">
        <v>1.3</v>
      </c>
      <c r="CA84">
        <v>83</v>
      </c>
      <c r="CB84">
        <v>18.100000000000001</v>
      </c>
      <c r="CC84" s="27">
        <v>2.5</v>
      </c>
      <c r="CD84" s="27">
        <v>36.4</v>
      </c>
      <c r="CE84" s="27">
        <v>80</v>
      </c>
      <c r="CF84" s="27"/>
      <c r="CG84" s="27"/>
      <c r="CH84" s="27">
        <v>2000</v>
      </c>
      <c r="CI84" s="4">
        <f t="shared" si="139"/>
        <v>2880</v>
      </c>
      <c r="CJ84" s="4">
        <v>7.3</v>
      </c>
      <c r="CK84" s="4">
        <v>58</v>
      </c>
      <c r="CL84" s="4">
        <v>79</v>
      </c>
      <c r="CM84" s="4">
        <v>33.799999999999997</v>
      </c>
      <c r="CN84" s="4">
        <v>0.71</v>
      </c>
      <c r="CO84" s="4">
        <v>0</v>
      </c>
      <c r="CP84" s="4">
        <v>0</v>
      </c>
      <c r="CQ84" s="4">
        <v>64</v>
      </c>
      <c r="CR84" s="4">
        <v>4172</v>
      </c>
      <c r="CS84" s="4">
        <v>1</v>
      </c>
      <c r="CT84" s="4">
        <v>0</v>
      </c>
      <c r="CU84" s="4"/>
      <c r="CV84" s="4">
        <v>1</v>
      </c>
      <c r="CW84" s="4">
        <v>0</v>
      </c>
      <c r="CX84" s="4">
        <v>0</v>
      </c>
      <c r="CY84" s="4">
        <v>0</v>
      </c>
      <c r="CZ84" s="4">
        <v>1</v>
      </c>
      <c r="DA84" s="4">
        <v>0</v>
      </c>
      <c r="DB84" s="4">
        <v>0</v>
      </c>
      <c r="DC84" s="4">
        <v>0</v>
      </c>
      <c r="DD84" s="4">
        <v>1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8</v>
      </c>
      <c r="DM84" s="4">
        <v>9</v>
      </c>
      <c r="DN84" s="4">
        <v>47</v>
      </c>
      <c r="DO84" s="4">
        <v>42</v>
      </c>
      <c r="DP84" s="4">
        <v>22</v>
      </c>
      <c r="DQ84" s="4">
        <v>48</v>
      </c>
      <c r="DR84" s="11">
        <v>58</v>
      </c>
      <c r="DS84" s="4">
        <v>33</v>
      </c>
      <c r="DT84" s="4">
        <v>71</v>
      </c>
      <c r="DU84" s="4">
        <f t="shared" si="112"/>
        <v>38</v>
      </c>
      <c r="DV84" s="11">
        <v>19.899999999999999</v>
      </c>
      <c r="DW84" s="4">
        <v>1803</v>
      </c>
      <c r="DX84" s="4">
        <v>84</v>
      </c>
      <c r="DY84" s="4">
        <v>86</v>
      </c>
      <c r="DZ84" s="4">
        <v>2.5</v>
      </c>
      <c r="EA84" s="17">
        <f t="shared" si="141"/>
        <v>1.3736263736263736</v>
      </c>
      <c r="EB84" s="4">
        <v>25.3</v>
      </c>
      <c r="EC84" s="4">
        <v>294</v>
      </c>
      <c r="ED84" s="4">
        <v>65</v>
      </c>
      <c r="EE84" s="4">
        <v>5</v>
      </c>
      <c r="EF84" s="4">
        <f t="shared" si="144"/>
        <v>2.7472527472527473</v>
      </c>
      <c r="EG84" s="45">
        <f t="shared" si="129"/>
        <v>2.2924901185770752</v>
      </c>
      <c r="EH84" s="45">
        <f t="shared" si="130"/>
        <v>0.78656126482213429</v>
      </c>
      <c r="EI84" s="4">
        <v>12</v>
      </c>
      <c r="EJ84" s="4">
        <v>62</v>
      </c>
      <c r="EK84" s="4">
        <v>63</v>
      </c>
      <c r="EL84" s="11">
        <f t="shared" si="113"/>
        <v>0.98412698412698407</v>
      </c>
      <c r="EM84" s="4">
        <v>305</v>
      </c>
      <c r="EN84" s="11">
        <v>6</v>
      </c>
      <c r="EO84" s="4">
        <v>8</v>
      </c>
      <c r="EP84" s="11">
        <f t="shared" si="114"/>
        <v>8.8571428571428577</v>
      </c>
      <c r="EQ84" s="4">
        <v>39</v>
      </c>
      <c r="ER84" s="4">
        <f t="shared" si="131"/>
        <v>21.428571428571427</v>
      </c>
      <c r="ES84" s="4">
        <v>16</v>
      </c>
      <c r="ET84" s="4">
        <v>33</v>
      </c>
      <c r="EU84" s="11">
        <v>12</v>
      </c>
      <c r="EV84" s="4">
        <v>8</v>
      </c>
      <c r="EW84" s="9">
        <v>4</v>
      </c>
      <c r="EX84" s="4">
        <v>97</v>
      </c>
      <c r="EY84" s="4">
        <v>114</v>
      </c>
      <c r="EZ84" s="4">
        <v>31</v>
      </c>
      <c r="FA84" s="4">
        <v>52</v>
      </c>
      <c r="FB84" s="4">
        <v>73</v>
      </c>
      <c r="FC84" s="4">
        <f t="shared" si="119"/>
        <v>294</v>
      </c>
      <c r="FD84" s="9">
        <f t="shared" si="132"/>
        <v>1.3753389587879301</v>
      </c>
      <c r="FE84" s="9">
        <f t="shared" si="120"/>
        <v>0.24829931972789115</v>
      </c>
      <c r="FF84" s="9">
        <f t="shared" si="133"/>
        <v>0.35259668153658874</v>
      </c>
      <c r="FG84" s="9">
        <f t="shared" si="121"/>
        <v>2.1876923076923078</v>
      </c>
      <c r="FH84" s="9">
        <f t="shared" si="122"/>
        <v>0.23209159478881158</v>
      </c>
      <c r="FI84" s="9">
        <f t="shared" si="123"/>
        <v>1.5906568295137187</v>
      </c>
      <c r="FJ84" s="11">
        <v>18.5</v>
      </c>
      <c r="FK84" s="11">
        <v>23</v>
      </c>
      <c r="FL84" s="4">
        <v>15</v>
      </c>
      <c r="FM84" s="4">
        <v>8</v>
      </c>
      <c r="FN84" s="4">
        <v>33</v>
      </c>
      <c r="FO84" s="4">
        <f t="shared" si="124"/>
        <v>18.131868131868131</v>
      </c>
      <c r="FP84" s="11">
        <v>47</v>
      </c>
      <c r="FQ84" s="11">
        <v>18</v>
      </c>
      <c r="FR84" s="4">
        <v>19</v>
      </c>
      <c r="FS84" s="4">
        <v>83</v>
      </c>
      <c r="FT84" s="4">
        <v>56</v>
      </c>
      <c r="FU84" s="11">
        <f t="shared" si="134"/>
        <v>1.4821428571428572</v>
      </c>
      <c r="FV84" s="4">
        <v>13</v>
      </c>
      <c r="FW84" s="11">
        <f t="shared" si="115"/>
        <v>6.384615384615385</v>
      </c>
      <c r="FX84" s="4">
        <v>114</v>
      </c>
      <c r="FY84" s="4">
        <v>35.700000000000003</v>
      </c>
      <c r="FZ84">
        <v>16.8</v>
      </c>
      <c r="GA84" s="11">
        <f t="shared" si="125"/>
        <v>37.700000000000003</v>
      </c>
      <c r="GB84" s="4">
        <f t="shared" si="135"/>
        <v>2.0944444444444446</v>
      </c>
      <c r="GC84" s="4">
        <f t="shared" si="136"/>
        <v>2.7976190476190474</v>
      </c>
      <c r="GD84" s="4">
        <f t="shared" si="137"/>
        <v>1.1011904761904761</v>
      </c>
      <c r="GE84" s="4">
        <v>22</v>
      </c>
      <c r="GF84" s="4">
        <v>18</v>
      </c>
      <c r="GG84" s="4">
        <f t="shared" si="116"/>
        <v>18.181818181818183</v>
      </c>
      <c r="GH84" s="4">
        <v>23</v>
      </c>
      <c r="GI84" s="4">
        <v>16</v>
      </c>
      <c r="GJ84" s="4">
        <f t="shared" si="117"/>
        <v>30.434782608695656</v>
      </c>
      <c r="GK84">
        <v>1</v>
      </c>
      <c r="GL84">
        <v>0</v>
      </c>
      <c r="GM84">
        <v>0</v>
      </c>
      <c r="GN84">
        <v>0</v>
      </c>
      <c r="GO84">
        <v>1</v>
      </c>
      <c r="GP84">
        <v>0</v>
      </c>
      <c r="GQ84">
        <v>0</v>
      </c>
      <c r="GR84">
        <v>1</v>
      </c>
      <c r="GS84">
        <v>0</v>
      </c>
      <c r="GT84">
        <v>0</v>
      </c>
      <c r="GU84">
        <v>22</v>
      </c>
      <c r="GV84">
        <v>12</v>
      </c>
      <c r="GW84">
        <f t="shared" si="118"/>
        <v>0.45454545454545453</v>
      </c>
      <c r="GX84">
        <v>1</v>
      </c>
      <c r="GY84">
        <v>0</v>
      </c>
    </row>
    <row r="85" spans="1:207" x14ac:dyDescent="0.35">
      <c r="A85" s="54">
        <v>28</v>
      </c>
      <c r="B85" s="54">
        <v>3301316</v>
      </c>
      <c r="C85" s="2">
        <v>44993</v>
      </c>
      <c r="D85" s="2">
        <v>14470</v>
      </c>
      <c r="E85" s="4">
        <v>84</v>
      </c>
      <c r="F85" s="4" t="s">
        <v>178</v>
      </c>
      <c r="G85" s="4">
        <v>75</v>
      </c>
      <c r="H85" s="4">
        <v>165</v>
      </c>
      <c r="I85" s="4">
        <v>1.82</v>
      </c>
      <c r="J85" s="4">
        <v>7</v>
      </c>
      <c r="K85" s="2">
        <v>44975</v>
      </c>
      <c r="L85" s="2">
        <v>44986</v>
      </c>
      <c r="M85" s="2">
        <v>45018</v>
      </c>
      <c r="N85" s="2">
        <v>45018</v>
      </c>
      <c r="O85" s="4">
        <v>1</v>
      </c>
      <c r="P85" s="2">
        <v>45018</v>
      </c>
      <c r="Q85" s="46">
        <f t="shared" si="126"/>
        <v>32</v>
      </c>
      <c r="R85" s="46">
        <f t="shared" si="127"/>
        <v>43</v>
      </c>
      <c r="S85" s="46">
        <f t="shared" si="128"/>
        <v>32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26</v>
      </c>
      <c r="AD85" s="4">
        <v>62</v>
      </c>
      <c r="AE85" s="4">
        <v>8</v>
      </c>
      <c r="AF85" s="4">
        <v>8</v>
      </c>
      <c r="AG85" s="4">
        <f t="shared" si="145"/>
        <v>0</v>
      </c>
      <c r="AH85" s="4">
        <v>630</v>
      </c>
      <c r="AI85" s="4">
        <v>7600</v>
      </c>
      <c r="AJ85" s="4">
        <v>24.4</v>
      </c>
      <c r="AK85" s="4">
        <v>0.94</v>
      </c>
      <c r="AL85" s="4">
        <v>0</v>
      </c>
      <c r="AM85" s="4">
        <v>1</v>
      </c>
      <c r="AN85" s="4" t="s">
        <v>181</v>
      </c>
      <c r="AO85" s="4">
        <v>63</v>
      </c>
      <c r="AP85" s="4">
        <v>367</v>
      </c>
      <c r="AQ85" s="4">
        <v>0</v>
      </c>
      <c r="AR85" s="4">
        <v>7.1</v>
      </c>
      <c r="AS85" s="4">
        <v>1.1000000000000001</v>
      </c>
      <c r="AT85" s="4">
        <v>29.4</v>
      </c>
      <c r="AU85" s="29">
        <v>1.53</v>
      </c>
      <c r="AV85" s="4">
        <v>1.31</v>
      </c>
      <c r="AW85" s="4">
        <v>471</v>
      </c>
      <c r="AX85" s="4">
        <v>243</v>
      </c>
      <c r="AY85" s="4">
        <v>1</v>
      </c>
      <c r="AZ85" s="4">
        <v>0</v>
      </c>
      <c r="BA85" s="4">
        <v>0.8</v>
      </c>
      <c r="BB85" s="4">
        <v>66</v>
      </c>
      <c r="BC85" s="4">
        <v>136</v>
      </c>
      <c r="BD85" s="4">
        <v>4</v>
      </c>
      <c r="BE85" s="4">
        <v>2.4</v>
      </c>
      <c r="BF85" s="4">
        <v>1.9</v>
      </c>
      <c r="BG85" s="4">
        <v>7.4</v>
      </c>
      <c r="BH85" s="4">
        <v>4.5999999999999996</v>
      </c>
      <c r="BI85" s="4">
        <v>2.4</v>
      </c>
      <c r="BJ85" s="4">
        <v>36</v>
      </c>
      <c r="BK85" s="4">
        <v>12</v>
      </c>
      <c r="BL85" s="4">
        <v>5</v>
      </c>
      <c r="BM85" s="4">
        <v>0.4</v>
      </c>
      <c r="BN85" s="4">
        <v>86</v>
      </c>
      <c r="BO85" s="4">
        <v>234</v>
      </c>
      <c r="BP85" s="4">
        <v>1</v>
      </c>
      <c r="BQ85" s="4">
        <v>19</v>
      </c>
      <c r="BR85" s="4">
        <v>213</v>
      </c>
      <c r="BS85">
        <v>131</v>
      </c>
      <c r="BT85">
        <v>55</v>
      </c>
      <c r="BU85">
        <v>89</v>
      </c>
      <c r="BV85">
        <v>85</v>
      </c>
      <c r="BX85">
        <v>1563</v>
      </c>
      <c r="BY85">
        <v>2275</v>
      </c>
      <c r="BZ85">
        <v>1.1000000000000001</v>
      </c>
      <c r="CJ85" s="4">
        <v>7.37</v>
      </c>
      <c r="CK85" s="4">
        <v>51.7</v>
      </c>
      <c r="CL85" s="4">
        <v>106.9</v>
      </c>
      <c r="CM85" s="4">
        <v>27.1</v>
      </c>
      <c r="CN85" s="4">
        <v>0.01</v>
      </c>
      <c r="CO85" s="4">
        <v>0</v>
      </c>
      <c r="CP85" s="4">
        <v>0</v>
      </c>
      <c r="CQ85" s="4">
        <v>25</v>
      </c>
      <c r="CR85" s="4">
        <v>1375</v>
      </c>
      <c r="CS85" s="4">
        <v>0</v>
      </c>
      <c r="CT85" s="4">
        <v>0</v>
      </c>
      <c r="CU85" s="4"/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10</v>
      </c>
      <c r="DM85" s="4">
        <v>10</v>
      </c>
      <c r="DN85" s="4">
        <v>48</v>
      </c>
      <c r="DO85" s="4">
        <v>31</v>
      </c>
      <c r="DP85" s="4">
        <v>37</v>
      </c>
      <c r="DQ85" s="4">
        <v>66</v>
      </c>
      <c r="DR85" s="11">
        <v>63</v>
      </c>
      <c r="DS85" s="4">
        <v>30</v>
      </c>
      <c r="DT85" s="4">
        <v>80</v>
      </c>
      <c r="DU85" s="4">
        <f t="shared" si="112"/>
        <v>50</v>
      </c>
      <c r="DV85" s="11">
        <v>20.2</v>
      </c>
      <c r="DW85" s="4">
        <v>1467</v>
      </c>
      <c r="DX85" s="4">
        <v>91</v>
      </c>
      <c r="DY85" s="4">
        <v>85</v>
      </c>
      <c r="DZ85" s="4">
        <v>4.3</v>
      </c>
      <c r="EA85" s="17">
        <f t="shared" si="141"/>
        <v>2.3626373626373622</v>
      </c>
      <c r="EB85" s="4">
        <v>26.7</v>
      </c>
      <c r="EC85" s="4">
        <v>282</v>
      </c>
      <c r="ED85" s="4">
        <v>61</v>
      </c>
      <c r="EE85" s="4">
        <v>5.3</v>
      </c>
      <c r="EF85" s="4">
        <f t="shared" si="144"/>
        <v>2.912087912087912</v>
      </c>
      <c r="EG85" s="45">
        <f t="shared" si="129"/>
        <v>2.3595505617977528</v>
      </c>
      <c r="EH85" s="45">
        <f t="shared" si="130"/>
        <v>0.75655430711610483</v>
      </c>
      <c r="EI85" s="4">
        <v>8</v>
      </c>
      <c r="EJ85" s="4">
        <v>76</v>
      </c>
      <c r="EK85" s="4">
        <v>78</v>
      </c>
      <c r="EL85" s="11">
        <f t="shared" si="113"/>
        <v>0.97435897435897434</v>
      </c>
      <c r="EM85" s="4">
        <v>153</v>
      </c>
      <c r="EN85" s="11">
        <v>14</v>
      </c>
      <c r="EO85" s="4">
        <v>9</v>
      </c>
      <c r="EP85" s="11">
        <f t="shared" si="114"/>
        <v>6.6086956521739131</v>
      </c>
      <c r="EQ85" s="4">
        <v>52</v>
      </c>
      <c r="ER85" s="4">
        <f t="shared" si="131"/>
        <v>28.571428571428569</v>
      </c>
      <c r="ES85" s="4">
        <v>25</v>
      </c>
      <c r="ET85" s="4">
        <v>50</v>
      </c>
      <c r="EU85" s="11">
        <v>23</v>
      </c>
      <c r="EV85" s="4">
        <v>6</v>
      </c>
      <c r="EW85" s="9">
        <v>17</v>
      </c>
      <c r="EX85" s="4">
        <v>83</v>
      </c>
      <c r="EY85" s="4">
        <v>114</v>
      </c>
      <c r="EZ85" s="4">
        <v>66</v>
      </c>
      <c r="FA85" s="4">
        <v>87</v>
      </c>
      <c r="FB85" s="4">
        <v>73</v>
      </c>
      <c r="FC85" s="4">
        <f t="shared" si="119"/>
        <v>282</v>
      </c>
      <c r="FD85" s="9">
        <f t="shared" si="132"/>
        <v>1.1618783739064238</v>
      </c>
      <c r="FE85" s="9">
        <f t="shared" si="120"/>
        <v>0.25886524822695034</v>
      </c>
      <c r="FF85" s="9">
        <f t="shared" si="133"/>
        <v>0.36702382037173409</v>
      </c>
      <c r="FG85" s="9">
        <f t="shared" si="121"/>
        <v>1.9327868852459018</v>
      </c>
      <c r="FH85" s="9">
        <f t="shared" si="122"/>
        <v>0.25071383237693923</v>
      </c>
      <c r="FI85" s="9">
        <f t="shared" si="123"/>
        <v>1.6635019023097559</v>
      </c>
      <c r="FJ85" s="11">
        <v>23.2</v>
      </c>
      <c r="FK85" s="11">
        <v>20</v>
      </c>
      <c r="FL85" s="4">
        <v>4</v>
      </c>
      <c r="FM85" s="4">
        <v>16</v>
      </c>
      <c r="FN85" s="4">
        <v>22</v>
      </c>
      <c r="FO85" s="4">
        <f t="shared" si="124"/>
        <v>12.087912087912088</v>
      </c>
      <c r="FP85" s="11">
        <v>42</v>
      </c>
      <c r="FQ85" s="11">
        <v>26</v>
      </c>
      <c r="FR85" s="4">
        <v>23</v>
      </c>
      <c r="FS85" s="4">
        <v>54</v>
      </c>
      <c r="FT85" s="4">
        <v>36</v>
      </c>
      <c r="FU85" s="11">
        <f t="shared" si="134"/>
        <v>1.5</v>
      </c>
      <c r="FV85" s="4">
        <v>13</v>
      </c>
      <c r="FW85" s="11">
        <f t="shared" si="115"/>
        <v>4.1538461538461542</v>
      </c>
      <c r="FX85" s="4">
        <v>62</v>
      </c>
      <c r="FY85" s="4">
        <v>30.9</v>
      </c>
      <c r="FZ85">
        <v>21.2</v>
      </c>
      <c r="GA85" s="11">
        <f t="shared" si="125"/>
        <v>30.9</v>
      </c>
      <c r="GB85" s="4">
        <f t="shared" si="135"/>
        <v>1.1884615384615385</v>
      </c>
      <c r="GC85" s="4">
        <f t="shared" si="136"/>
        <v>1.9811320754716981</v>
      </c>
      <c r="GD85" s="4">
        <f t="shared" si="137"/>
        <v>1.0943396226415094</v>
      </c>
      <c r="GE85" s="4">
        <v>25</v>
      </c>
      <c r="GF85" s="4">
        <v>17</v>
      </c>
      <c r="GG85" s="4">
        <f t="shared" si="116"/>
        <v>32</v>
      </c>
      <c r="GH85" s="4">
        <v>23</v>
      </c>
      <c r="GI85" s="4">
        <v>14</v>
      </c>
      <c r="GJ85" s="4">
        <f t="shared" si="117"/>
        <v>39.130434782608695</v>
      </c>
      <c r="GK85">
        <v>1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1</v>
      </c>
      <c r="GS85">
        <v>0</v>
      </c>
      <c r="GT85">
        <v>0</v>
      </c>
      <c r="GW85" t="e">
        <f t="shared" si="118"/>
        <v>#DIV/0!</v>
      </c>
    </row>
    <row r="86" spans="1:207" x14ac:dyDescent="0.35">
      <c r="A86" s="54">
        <v>28</v>
      </c>
      <c r="B86" s="54">
        <v>3301316</v>
      </c>
      <c r="C86" s="2">
        <v>45013</v>
      </c>
      <c r="D86" s="2">
        <v>14470</v>
      </c>
      <c r="E86" s="4">
        <v>84</v>
      </c>
      <c r="F86" s="4" t="s">
        <v>178</v>
      </c>
      <c r="G86" s="4">
        <v>75</v>
      </c>
      <c r="H86" s="4">
        <v>165</v>
      </c>
      <c r="I86" s="4">
        <v>1.82</v>
      </c>
      <c r="J86" s="4">
        <v>27</v>
      </c>
      <c r="K86" s="2">
        <v>44975</v>
      </c>
      <c r="L86" s="2">
        <v>44986</v>
      </c>
      <c r="M86" s="2">
        <v>45018</v>
      </c>
      <c r="N86" s="2">
        <v>45018</v>
      </c>
      <c r="O86" s="4">
        <v>1</v>
      </c>
      <c r="P86" s="2">
        <v>45018</v>
      </c>
      <c r="Q86" s="46">
        <f t="shared" si="126"/>
        <v>32</v>
      </c>
      <c r="R86" s="46">
        <f t="shared" si="127"/>
        <v>43</v>
      </c>
      <c r="S86" s="46">
        <f t="shared" si="128"/>
        <v>32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26</v>
      </c>
      <c r="AD86" s="4">
        <v>62</v>
      </c>
      <c r="AE86" s="4">
        <v>8</v>
      </c>
      <c r="AF86" s="4">
        <v>8</v>
      </c>
      <c r="AG86" s="4">
        <f t="shared" si="145"/>
        <v>0</v>
      </c>
      <c r="AH86" s="4">
        <v>910</v>
      </c>
      <c r="AI86" s="4">
        <v>9700</v>
      </c>
      <c r="AJ86" s="4">
        <v>12.67</v>
      </c>
      <c r="AK86" s="4">
        <v>0.25</v>
      </c>
      <c r="AL86" s="4">
        <v>0</v>
      </c>
      <c r="AM86" s="4">
        <v>1</v>
      </c>
      <c r="AN86" s="4" t="s">
        <v>181</v>
      </c>
      <c r="AO86" s="4">
        <v>78</v>
      </c>
      <c r="AP86" s="4">
        <v>753</v>
      </c>
      <c r="AQ86" s="4">
        <v>0</v>
      </c>
      <c r="AR86" s="4">
        <v>6.8</v>
      </c>
      <c r="AS86" s="4">
        <v>1.1000000000000001</v>
      </c>
      <c r="AT86" s="4">
        <v>31.1</v>
      </c>
      <c r="AU86" s="29">
        <v>0.6</v>
      </c>
      <c r="AX86" s="4">
        <v>295</v>
      </c>
      <c r="AY86" s="4">
        <v>1</v>
      </c>
      <c r="AZ86" s="4">
        <v>0</v>
      </c>
      <c r="BA86" s="4">
        <v>0.4</v>
      </c>
      <c r="BB86" s="4">
        <v>35</v>
      </c>
      <c r="BC86" s="4">
        <v>140</v>
      </c>
      <c r="BD86" s="4">
        <v>4.5</v>
      </c>
      <c r="BE86" s="4">
        <v>2</v>
      </c>
      <c r="BF86" s="4">
        <v>2.7</v>
      </c>
      <c r="BH86" s="4">
        <v>5.7</v>
      </c>
      <c r="BI86" s="4">
        <v>1.8</v>
      </c>
      <c r="BJ86" s="4">
        <v>32</v>
      </c>
      <c r="BK86" s="4">
        <v>43</v>
      </c>
      <c r="BL86" s="4">
        <v>32</v>
      </c>
      <c r="BM86" s="4">
        <v>0.3</v>
      </c>
      <c r="BN86" s="4">
        <v>176</v>
      </c>
      <c r="BO86" s="4">
        <v>287</v>
      </c>
      <c r="BP86" s="4">
        <v>1</v>
      </c>
      <c r="BQ86" s="4">
        <v>19</v>
      </c>
      <c r="BR86" s="4">
        <v>235</v>
      </c>
      <c r="BS86">
        <v>142</v>
      </c>
      <c r="BT86">
        <v>64</v>
      </c>
      <c r="BU86">
        <v>98</v>
      </c>
      <c r="BV86">
        <v>95</v>
      </c>
      <c r="BX86">
        <v>600</v>
      </c>
      <c r="BY86">
        <v>1325</v>
      </c>
      <c r="BZ86">
        <v>1.2</v>
      </c>
      <c r="CN86" s="4">
        <v>0</v>
      </c>
      <c r="CO86" s="4">
        <v>0</v>
      </c>
      <c r="CP86" s="4">
        <v>0</v>
      </c>
      <c r="CQ86" s="4">
        <v>56</v>
      </c>
      <c r="CR86" s="4">
        <v>1992</v>
      </c>
      <c r="CS86" s="4">
        <v>1</v>
      </c>
      <c r="CT86" s="4">
        <v>0</v>
      </c>
      <c r="CU86" s="4"/>
      <c r="CV86" s="4">
        <v>1</v>
      </c>
      <c r="CW86" s="4">
        <v>0</v>
      </c>
      <c r="CX86" s="4">
        <v>0</v>
      </c>
      <c r="CY86" s="4">
        <v>0</v>
      </c>
      <c r="CZ86" s="4">
        <v>1</v>
      </c>
      <c r="DA86" s="4">
        <v>1</v>
      </c>
      <c r="DB86" s="4">
        <v>0</v>
      </c>
      <c r="DC86" s="4">
        <v>0</v>
      </c>
      <c r="DD86" s="4">
        <v>1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10</v>
      </c>
      <c r="DM86" s="4">
        <v>9</v>
      </c>
      <c r="DN86" s="4">
        <v>47</v>
      </c>
      <c r="DO86" s="4">
        <v>27</v>
      </c>
      <c r="DP86" s="4">
        <v>53</v>
      </c>
      <c r="DQ86" s="4">
        <v>84</v>
      </c>
      <c r="DR86" s="11">
        <v>57</v>
      </c>
      <c r="DS86" s="4">
        <v>40</v>
      </c>
      <c r="DT86" s="4">
        <v>90</v>
      </c>
      <c r="DU86" s="4">
        <v>55</v>
      </c>
      <c r="DV86" s="11">
        <v>18.100000000000001</v>
      </c>
      <c r="DW86" s="4">
        <v>1423</v>
      </c>
      <c r="DX86" s="4">
        <v>96</v>
      </c>
      <c r="DY86" s="4">
        <v>90</v>
      </c>
      <c r="DZ86" s="4">
        <v>4.7</v>
      </c>
      <c r="EA86" s="17">
        <f t="shared" si="141"/>
        <v>2.5824175824175826</v>
      </c>
      <c r="EB86" s="4">
        <v>23.3</v>
      </c>
      <c r="EC86" s="4">
        <v>283</v>
      </c>
      <c r="ED86" s="4">
        <v>56</v>
      </c>
      <c r="EE86" s="4">
        <v>5.6</v>
      </c>
      <c r="EF86" s="4">
        <f t="shared" si="144"/>
        <v>3.0769230769230766</v>
      </c>
      <c r="EG86" s="45">
        <f t="shared" si="129"/>
        <v>2.4463519313304722</v>
      </c>
      <c r="EH86" s="45">
        <f t="shared" si="130"/>
        <v>0.77682403433476399</v>
      </c>
      <c r="EI86" s="4">
        <v>11</v>
      </c>
      <c r="EJ86" s="4">
        <v>36</v>
      </c>
      <c r="EK86" s="4">
        <v>77</v>
      </c>
      <c r="EL86" s="11">
        <f t="shared" si="113"/>
        <v>0.46753246753246752</v>
      </c>
      <c r="EM86" s="4">
        <v>181</v>
      </c>
      <c r="EN86" s="11">
        <v>9</v>
      </c>
      <c r="EO86" s="4">
        <v>7</v>
      </c>
      <c r="EP86" s="11">
        <f t="shared" si="114"/>
        <v>4.5</v>
      </c>
      <c r="EQ86" s="4">
        <v>32</v>
      </c>
      <c r="ER86" s="4">
        <f t="shared" si="131"/>
        <v>17.58241758241758</v>
      </c>
      <c r="ES86" s="4">
        <v>21</v>
      </c>
      <c r="ET86" s="4">
        <v>22</v>
      </c>
      <c r="EU86" s="11">
        <v>17</v>
      </c>
      <c r="EV86" s="4">
        <v>13</v>
      </c>
      <c r="EW86" s="9">
        <v>4</v>
      </c>
      <c r="EX86" s="4">
        <v>93</v>
      </c>
      <c r="EY86" s="4">
        <v>116</v>
      </c>
      <c r="EZ86" s="4">
        <v>43</v>
      </c>
      <c r="FA86" s="4">
        <v>59</v>
      </c>
      <c r="FB86" s="4">
        <v>72</v>
      </c>
      <c r="FC86" s="4">
        <f t="shared" si="119"/>
        <v>283</v>
      </c>
      <c r="FD86" s="9">
        <f t="shared" si="132"/>
        <v>1.1483768432568981</v>
      </c>
      <c r="FE86" s="9">
        <f t="shared" si="120"/>
        <v>0.25441696113074203</v>
      </c>
      <c r="FF86" s="9">
        <f t="shared" si="133"/>
        <v>0.36103824290148612</v>
      </c>
      <c r="FG86" s="9">
        <f t="shared" si="121"/>
        <v>2.282142857142857</v>
      </c>
      <c r="FH86" s="9">
        <f t="shared" si="122"/>
        <v>0.26768441340412452</v>
      </c>
      <c r="FI86" s="9">
        <f t="shared" si="123"/>
        <v>1.9872769731846023</v>
      </c>
      <c r="FJ86" s="11">
        <v>25.2</v>
      </c>
      <c r="FK86" s="11">
        <v>36</v>
      </c>
      <c r="FL86" s="4">
        <v>31</v>
      </c>
      <c r="FM86" s="4">
        <v>5</v>
      </c>
      <c r="FN86" s="4">
        <v>43</v>
      </c>
      <c r="FO86" s="4">
        <f t="shared" si="124"/>
        <v>23.626373626373624</v>
      </c>
      <c r="FP86" s="11">
        <v>54</v>
      </c>
      <c r="FQ86" s="11">
        <v>22</v>
      </c>
      <c r="FR86" s="4">
        <v>17</v>
      </c>
      <c r="FV86" s="4">
        <v>17</v>
      </c>
      <c r="FX86" s="4">
        <v>93</v>
      </c>
      <c r="FY86" s="4">
        <v>35.799999999999997</v>
      </c>
      <c r="FZ86">
        <v>16</v>
      </c>
      <c r="GA86" s="11">
        <f t="shared" si="125"/>
        <v>35.799999999999997</v>
      </c>
      <c r="GB86" s="4">
        <f t="shared" si="135"/>
        <v>1.6272727272727272</v>
      </c>
      <c r="GC86" s="4">
        <f t="shared" si="136"/>
        <v>3.375</v>
      </c>
      <c r="GD86" s="4">
        <f t="shared" si="137"/>
        <v>1.575</v>
      </c>
      <c r="GE86" s="4">
        <v>18</v>
      </c>
      <c r="GF86" s="4">
        <v>11</v>
      </c>
      <c r="GG86" s="4">
        <f t="shared" si="116"/>
        <v>38.888888888888893</v>
      </c>
      <c r="GH86" s="4">
        <v>29</v>
      </c>
      <c r="GI86" s="4">
        <v>16</v>
      </c>
      <c r="GJ86" s="4">
        <f t="shared" si="117"/>
        <v>44.827586206896555</v>
      </c>
      <c r="GK86">
        <v>0</v>
      </c>
      <c r="GL86">
        <v>0</v>
      </c>
      <c r="GM86">
        <v>1</v>
      </c>
      <c r="GN86">
        <v>0</v>
      </c>
      <c r="GO86">
        <v>0</v>
      </c>
      <c r="GP86">
        <v>1</v>
      </c>
      <c r="GQ86">
        <v>0</v>
      </c>
      <c r="GR86">
        <v>0</v>
      </c>
      <c r="GS86">
        <v>1</v>
      </c>
      <c r="GT86">
        <v>0</v>
      </c>
      <c r="GU86">
        <v>22</v>
      </c>
      <c r="GV86">
        <v>11</v>
      </c>
      <c r="GW86">
        <f t="shared" si="118"/>
        <v>0.5</v>
      </c>
      <c r="GX86">
        <v>1</v>
      </c>
      <c r="GY86">
        <v>0</v>
      </c>
    </row>
    <row r="87" spans="1:207" x14ac:dyDescent="0.35">
      <c r="A87" s="54">
        <v>29</v>
      </c>
      <c r="B87" s="54">
        <v>6380860</v>
      </c>
      <c r="C87" s="2">
        <v>44987</v>
      </c>
      <c r="D87" s="2">
        <v>13306</v>
      </c>
      <c r="E87" s="4">
        <v>87</v>
      </c>
      <c r="F87" s="4" t="s">
        <v>178</v>
      </c>
      <c r="G87" s="4">
        <v>75</v>
      </c>
      <c r="H87" s="4">
        <v>165</v>
      </c>
      <c r="I87" s="4">
        <v>1.82</v>
      </c>
      <c r="J87" s="4">
        <v>1</v>
      </c>
      <c r="K87" s="2">
        <v>44986</v>
      </c>
      <c r="L87" s="2">
        <v>44986</v>
      </c>
      <c r="M87" s="2">
        <v>44996</v>
      </c>
      <c r="N87" s="2">
        <v>45027</v>
      </c>
      <c r="O87" s="4">
        <v>0</v>
      </c>
      <c r="Q87" s="46">
        <f t="shared" si="126"/>
        <v>10</v>
      </c>
      <c r="R87" s="46">
        <f t="shared" si="127"/>
        <v>41</v>
      </c>
      <c r="S87" s="46"/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16</v>
      </c>
      <c r="AD87" s="4">
        <v>52</v>
      </c>
      <c r="AE87" s="4">
        <v>6</v>
      </c>
      <c r="AF87" s="4">
        <v>11</v>
      </c>
      <c r="AG87" s="4">
        <f t="shared" si="145"/>
        <v>5</v>
      </c>
      <c r="AH87" s="4">
        <v>780</v>
      </c>
      <c r="AI87" s="4">
        <v>9900</v>
      </c>
      <c r="AJ87" s="4">
        <v>16.850000000000001</v>
      </c>
      <c r="AK87" s="4">
        <v>100</v>
      </c>
      <c r="AL87" s="4">
        <v>0</v>
      </c>
      <c r="AM87" s="4">
        <v>0</v>
      </c>
      <c r="AN87" s="4">
        <v>0</v>
      </c>
      <c r="AO87" s="4">
        <v>6</v>
      </c>
      <c r="AP87" s="4">
        <v>291</v>
      </c>
      <c r="AQ87" s="4">
        <v>0</v>
      </c>
      <c r="AR87" s="4">
        <v>12.8</v>
      </c>
      <c r="AS87" s="4">
        <v>1.44</v>
      </c>
      <c r="AT87" s="4">
        <v>42.9</v>
      </c>
      <c r="AU87" s="29">
        <v>0.78</v>
      </c>
      <c r="AV87" s="4">
        <v>1.69</v>
      </c>
      <c r="AW87" s="4">
        <v>559</v>
      </c>
      <c r="AX87" s="4">
        <v>81</v>
      </c>
      <c r="AY87" s="4">
        <v>1</v>
      </c>
      <c r="AZ87" s="4">
        <v>0</v>
      </c>
      <c r="BA87" s="4">
        <v>1.8</v>
      </c>
      <c r="BB87" s="4">
        <v>89</v>
      </c>
      <c r="BC87" s="4">
        <v>145</v>
      </c>
      <c r="BD87" s="4">
        <v>3.9</v>
      </c>
      <c r="BE87" s="4">
        <v>2.6</v>
      </c>
      <c r="BF87" s="4">
        <v>5.7</v>
      </c>
      <c r="BG87" s="4">
        <v>8.1</v>
      </c>
      <c r="BH87" s="4">
        <v>4.7</v>
      </c>
      <c r="BJ87" s="4">
        <v>729</v>
      </c>
      <c r="BK87" s="4">
        <v>65</v>
      </c>
      <c r="BL87" s="4">
        <v>22</v>
      </c>
      <c r="BM87" s="4">
        <v>0.6</v>
      </c>
      <c r="BN87" s="4">
        <v>44</v>
      </c>
      <c r="BO87" s="4">
        <v>266</v>
      </c>
      <c r="BP87" s="4">
        <v>0</v>
      </c>
      <c r="BQ87" s="4">
        <v>0</v>
      </c>
      <c r="BR87" s="4">
        <v>376</v>
      </c>
      <c r="BS87">
        <v>130</v>
      </c>
      <c r="BT87">
        <v>60</v>
      </c>
      <c r="BU87">
        <v>82</v>
      </c>
      <c r="BV87">
        <v>71</v>
      </c>
      <c r="BW87">
        <v>2</v>
      </c>
      <c r="BX87">
        <v>1290</v>
      </c>
      <c r="BY87">
        <v>350</v>
      </c>
      <c r="BZ87">
        <v>4.8</v>
      </c>
      <c r="CA87">
        <v>69.5</v>
      </c>
      <c r="CB87">
        <v>9.4</v>
      </c>
      <c r="CC87" s="4">
        <v>2.7</v>
      </c>
      <c r="CD87" s="4">
        <v>34.700000000000003</v>
      </c>
      <c r="CE87" s="4">
        <v>71</v>
      </c>
      <c r="CF87" s="4">
        <v>8</v>
      </c>
      <c r="CG87" s="4">
        <v>5</v>
      </c>
      <c r="CH87" s="4">
        <v>2435</v>
      </c>
      <c r="CI87" s="4">
        <f t="shared" si="139"/>
        <v>2370.37037037037</v>
      </c>
      <c r="CJ87" s="4">
        <v>7.31</v>
      </c>
      <c r="CK87" s="4">
        <v>39.6</v>
      </c>
      <c r="CL87" s="4">
        <v>94</v>
      </c>
      <c r="CM87" s="4">
        <v>19.399999999999999</v>
      </c>
      <c r="CN87" s="4">
        <v>0.67</v>
      </c>
      <c r="CO87" s="4">
        <v>0</v>
      </c>
      <c r="CP87" s="4">
        <v>0</v>
      </c>
      <c r="CQ87" s="4">
        <v>210</v>
      </c>
      <c r="CR87" s="4">
        <v>1709</v>
      </c>
      <c r="CS87" s="4">
        <v>1</v>
      </c>
      <c r="CT87" s="4">
        <v>2</v>
      </c>
      <c r="CU87" s="4">
        <v>30</v>
      </c>
      <c r="CV87" s="4">
        <v>1</v>
      </c>
      <c r="CW87" s="4">
        <v>1</v>
      </c>
      <c r="CX87" s="4">
        <v>1</v>
      </c>
      <c r="CY87" s="4">
        <v>1</v>
      </c>
      <c r="CZ87" s="4">
        <v>1</v>
      </c>
      <c r="DA87" s="4">
        <v>0</v>
      </c>
      <c r="DB87" s="4">
        <v>0</v>
      </c>
      <c r="DC87" s="4">
        <v>1</v>
      </c>
      <c r="DD87" s="4">
        <v>1</v>
      </c>
      <c r="DE87" s="4">
        <v>1</v>
      </c>
      <c r="DF87" s="4">
        <v>1</v>
      </c>
      <c r="DG87" s="4">
        <v>1</v>
      </c>
      <c r="DH87" s="4">
        <v>1</v>
      </c>
      <c r="DI87" s="4">
        <v>0</v>
      </c>
      <c r="DJ87" s="4">
        <v>0</v>
      </c>
      <c r="DK87" s="4">
        <v>0</v>
      </c>
      <c r="DL87" s="4">
        <v>8</v>
      </c>
      <c r="DM87" s="4">
        <v>9</v>
      </c>
      <c r="DN87" s="4">
        <v>48</v>
      </c>
      <c r="DO87" s="4">
        <v>37</v>
      </c>
      <c r="DP87" s="4">
        <v>31</v>
      </c>
      <c r="DQ87" s="4">
        <v>60</v>
      </c>
      <c r="DR87" s="11">
        <v>36</v>
      </c>
      <c r="DS87" s="4">
        <v>51</v>
      </c>
      <c r="DT87" s="4">
        <v>80</v>
      </c>
      <c r="DU87" s="4">
        <f t="shared" si="112"/>
        <v>29</v>
      </c>
      <c r="DV87" s="11">
        <v>9.5</v>
      </c>
      <c r="DW87" s="4">
        <v>971</v>
      </c>
      <c r="DX87" s="4">
        <v>86</v>
      </c>
      <c r="DY87" s="4">
        <v>71</v>
      </c>
      <c r="DZ87" s="4">
        <v>2.1</v>
      </c>
      <c r="EA87" s="17">
        <f t="shared" si="141"/>
        <v>1.153846153846154</v>
      </c>
      <c r="EB87" s="4">
        <v>16.8</v>
      </c>
      <c r="EC87" s="4">
        <v>268</v>
      </c>
      <c r="ED87" s="4">
        <v>50</v>
      </c>
      <c r="EE87" s="4">
        <v>3.5</v>
      </c>
      <c r="EF87" s="4">
        <f t="shared" si="144"/>
        <v>1.9230769230769229</v>
      </c>
      <c r="EG87" s="45">
        <f t="shared" si="129"/>
        <v>2.1428571428571428</v>
      </c>
      <c r="EH87" s="45">
        <f t="shared" si="130"/>
        <v>0.56547619047619047</v>
      </c>
      <c r="EI87" s="4">
        <v>9</v>
      </c>
      <c r="EJ87" s="4">
        <v>73</v>
      </c>
      <c r="EK87" s="4">
        <v>73</v>
      </c>
      <c r="EL87" s="11">
        <f t="shared" si="113"/>
        <v>1</v>
      </c>
      <c r="EM87" s="4">
        <v>157</v>
      </c>
      <c r="EN87" s="11">
        <v>5</v>
      </c>
      <c r="EO87" s="4">
        <v>5</v>
      </c>
      <c r="EP87" s="11">
        <f t="shared" si="114"/>
        <v>14.6</v>
      </c>
      <c r="EQ87" s="4">
        <v>37</v>
      </c>
      <c r="ER87" s="4">
        <f t="shared" si="131"/>
        <v>20.329670329670328</v>
      </c>
      <c r="ES87" s="4">
        <v>20</v>
      </c>
      <c r="ET87" s="4">
        <v>34</v>
      </c>
      <c r="EU87" s="11">
        <v>15</v>
      </c>
      <c r="EV87" s="4">
        <v>7</v>
      </c>
      <c r="EW87" s="9">
        <v>8</v>
      </c>
      <c r="EX87" s="4">
        <v>144</v>
      </c>
      <c r="EY87" s="4">
        <v>151</v>
      </c>
      <c r="EZ87" s="4">
        <v>65</v>
      </c>
      <c r="FA87" s="4">
        <v>117</v>
      </c>
      <c r="FB87" s="4">
        <v>96</v>
      </c>
      <c r="FC87" s="4">
        <f t="shared" si="119"/>
        <v>268</v>
      </c>
      <c r="FD87" s="9">
        <f t="shared" si="132"/>
        <v>2.4177015733798535</v>
      </c>
      <c r="FE87" s="9">
        <f t="shared" si="120"/>
        <v>0.35820895522388058</v>
      </c>
      <c r="FF87" s="9">
        <f t="shared" si="133"/>
        <v>0.47147094831516401</v>
      </c>
      <c r="FG87" s="9">
        <f t="shared" si="121"/>
        <v>2.34</v>
      </c>
      <c r="FH87" s="9">
        <f t="shared" si="122"/>
        <v>0.36277215376692484</v>
      </c>
      <c r="FI87" s="9">
        <f t="shared" si="123"/>
        <v>0.96786138775960273</v>
      </c>
      <c r="FJ87" s="11">
        <v>14.9</v>
      </c>
      <c r="FK87" s="11">
        <v>28</v>
      </c>
      <c r="FL87" s="4">
        <v>16</v>
      </c>
      <c r="FM87" s="4">
        <v>12</v>
      </c>
      <c r="FN87" s="4">
        <v>48</v>
      </c>
      <c r="FO87" s="4">
        <f t="shared" si="124"/>
        <v>26.373626373626372</v>
      </c>
      <c r="FP87" s="11">
        <v>39</v>
      </c>
      <c r="FQ87" s="11">
        <v>14</v>
      </c>
      <c r="FR87" s="4">
        <v>10</v>
      </c>
      <c r="FS87" s="4">
        <v>48</v>
      </c>
      <c r="FT87" s="4">
        <v>45</v>
      </c>
      <c r="FU87" s="11">
        <f t="shared" si="134"/>
        <v>1.0666666666666667</v>
      </c>
      <c r="FV87" s="4">
        <v>5</v>
      </c>
      <c r="FW87" s="11">
        <f t="shared" si="115"/>
        <v>9.6</v>
      </c>
      <c r="FX87" s="4">
        <v>93</v>
      </c>
      <c r="FY87" s="4">
        <v>18.100000000000001</v>
      </c>
      <c r="FZ87">
        <v>8.4</v>
      </c>
      <c r="GA87" s="11">
        <f t="shared" si="125"/>
        <v>20.100000000000001</v>
      </c>
      <c r="GB87" s="4">
        <f t="shared" si="135"/>
        <v>1.4357142857142857</v>
      </c>
      <c r="GC87" s="4">
        <f t="shared" si="136"/>
        <v>4.6428571428571423</v>
      </c>
      <c r="GD87" s="4">
        <f t="shared" si="137"/>
        <v>1.7738095238095237</v>
      </c>
      <c r="GE87" s="4">
        <v>14</v>
      </c>
      <c r="GF87" s="4">
        <v>8</v>
      </c>
      <c r="GG87" s="4">
        <f t="shared" si="116"/>
        <v>42.857142857142854</v>
      </c>
      <c r="GH87" s="4">
        <v>14</v>
      </c>
      <c r="GI87" s="4">
        <v>9</v>
      </c>
      <c r="GJ87" s="4">
        <f t="shared" si="117"/>
        <v>35.714285714285715</v>
      </c>
      <c r="GK87">
        <v>0</v>
      </c>
      <c r="GL87">
        <v>1</v>
      </c>
      <c r="GM87">
        <v>0</v>
      </c>
      <c r="GN87">
        <v>0</v>
      </c>
      <c r="GO87">
        <v>1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18</v>
      </c>
      <c r="GV87">
        <v>10</v>
      </c>
      <c r="GW87">
        <f t="shared" si="118"/>
        <v>0.44444444444444442</v>
      </c>
      <c r="GX87">
        <v>1</v>
      </c>
      <c r="GY87">
        <v>0</v>
      </c>
    </row>
    <row r="88" spans="1:207" x14ac:dyDescent="0.35">
      <c r="A88" s="54">
        <v>29</v>
      </c>
      <c r="B88" s="54">
        <v>6380860</v>
      </c>
      <c r="C88" s="2">
        <v>44993</v>
      </c>
      <c r="D88" s="2">
        <v>13306</v>
      </c>
      <c r="E88" s="4">
        <v>87</v>
      </c>
      <c r="F88" s="4" t="s">
        <v>178</v>
      </c>
      <c r="G88" s="4">
        <v>75</v>
      </c>
      <c r="H88" s="4">
        <v>165</v>
      </c>
      <c r="I88" s="4">
        <v>1.82</v>
      </c>
      <c r="J88" s="4">
        <v>7</v>
      </c>
      <c r="K88" s="2">
        <v>44986</v>
      </c>
      <c r="L88" s="2">
        <v>44986</v>
      </c>
      <c r="M88" s="2">
        <v>44996</v>
      </c>
      <c r="N88" s="2">
        <v>45027</v>
      </c>
      <c r="O88" s="4">
        <v>0</v>
      </c>
      <c r="Q88" s="46">
        <f t="shared" si="126"/>
        <v>10</v>
      </c>
      <c r="R88" s="46">
        <f t="shared" si="127"/>
        <v>41</v>
      </c>
      <c r="S88" s="46"/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16</v>
      </c>
      <c r="AD88" s="4">
        <v>52</v>
      </c>
      <c r="AE88" s="4">
        <v>6</v>
      </c>
      <c r="AF88" s="4">
        <v>11</v>
      </c>
      <c r="AG88" s="4">
        <f t="shared" ref="AG88:AG90" si="146">AF88-AE88</f>
        <v>5</v>
      </c>
      <c r="AH88" s="4">
        <v>3900</v>
      </c>
      <c r="AI88" s="4">
        <v>20100</v>
      </c>
      <c r="AJ88" s="4">
        <v>3.91</v>
      </c>
      <c r="AK88" s="4">
        <v>7.63</v>
      </c>
      <c r="AL88" s="4">
        <v>0</v>
      </c>
      <c r="AM88" s="4">
        <v>0</v>
      </c>
      <c r="AN88" s="4">
        <v>0</v>
      </c>
      <c r="AO88" s="4">
        <v>33</v>
      </c>
      <c r="AP88" s="4">
        <v>176</v>
      </c>
      <c r="AQ88" s="4">
        <v>0</v>
      </c>
      <c r="AR88" s="4">
        <v>9.6</v>
      </c>
      <c r="AS88" s="4">
        <v>1.4</v>
      </c>
      <c r="AT88" s="4">
        <v>30</v>
      </c>
      <c r="AU88" s="29">
        <v>1.9</v>
      </c>
      <c r="AV88" s="4">
        <v>2.85</v>
      </c>
      <c r="AW88" s="4">
        <v>445</v>
      </c>
      <c r="AX88" s="4">
        <v>118</v>
      </c>
      <c r="AY88" s="4">
        <v>1</v>
      </c>
      <c r="AZ88" s="4">
        <v>0</v>
      </c>
      <c r="BA88" s="4">
        <v>0.51</v>
      </c>
      <c r="BB88" s="4">
        <v>69</v>
      </c>
      <c r="BC88" s="4">
        <v>140</v>
      </c>
      <c r="BD88" s="4">
        <v>3.1</v>
      </c>
      <c r="BE88" s="4">
        <v>2.1</v>
      </c>
      <c r="BF88" s="4">
        <v>2.1</v>
      </c>
      <c r="BG88" s="4">
        <v>7.3</v>
      </c>
      <c r="BH88" s="4">
        <v>3.4</v>
      </c>
      <c r="BI88" s="4">
        <v>2</v>
      </c>
      <c r="BJ88" s="4">
        <v>163</v>
      </c>
      <c r="BK88" s="4">
        <v>22</v>
      </c>
      <c r="BL88" s="4">
        <v>28</v>
      </c>
      <c r="BM88" s="4">
        <v>0.37</v>
      </c>
      <c r="BN88" s="4">
        <v>85</v>
      </c>
      <c r="BO88" s="4">
        <v>315</v>
      </c>
      <c r="BP88" s="4">
        <v>0</v>
      </c>
      <c r="BQ88" s="4">
        <v>0</v>
      </c>
      <c r="BR88" s="4">
        <v>452</v>
      </c>
      <c r="BS88">
        <v>111</v>
      </c>
      <c r="BT88">
        <v>63</v>
      </c>
      <c r="BU88">
        <v>84</v>
      </c>
      <c r="BV88">
        <v>82</v>
      </c>
      <c r="BX88">
        <v>1510</v>
      </c>
      <c r="BY88">
        <v>500</v>
      </c>
      <c r="BZ88">
        <v>1</v>
      </c>
      <c r="CJ88" s="4">
        <v>7.41</v>
      </c>
      <c r="CK88" s="4">
        <v>41.8</v>
      </c>
      <c r="CL88" s="4">
        <v>110.5</v>
      </c>
      <c r="CM88" s="4">
        <v>25.4</v>
      </c>
      <c r="CN88" s="4">
        <v>0.1</v>
      </c>
      <c r="CO88" s="4">
        <v>0</v>
      </c>
      <c r="CP88" s="4">
        <v>0</v>
      </c>
      <c r="CQ88" s="4">
        <v>55.1</v>
      </c>
      <c r="CR88" s="4">
        <v>1717</v>
      </c>
      <c r="CS88" s="4">
        <v>1</v>
      </c>
      <c r="CT88" s="4">
        <v>2</v>
      </c>
      <c r="CU88" s="4"/>
      <c r="CV88" s="4">
        <v>1</v>
      </c>
      <c r="CW88" s="4">
        <v>1</v>
      </c>
      <c r="CX88" s="4">
        <v>1</v>
      </c>
      <c r="CY88" s="4">
        <v>1</v>
      </c>
      <c r="CZ88" s="4">
        <v>1</v>
      </c>
      <c r="DA88" s="4">
        <v>0</v>
      </c>
      <c r="DB88" s="4">
        <v>0</v>
      </c>
      <c r="DC88" s="4">
        <v>0</v>
      </c>
      <c r="DD88" s="4">
        <v>1</v>
      </c>
      <c r="DE88" s="4">
        <v>1</v>
      </c>
      <c r="DF88" s="4">
        <v>1</v>
      </c>
      <c r="DG88" s="4">
        <v>1</v>
      </c>
      <c r="DH88" s="4">
        <v>0</v>
      </c>
      <c r="DI88" s="4">
        <v>0</v>
      </c>
      <c r="DJ88" s="4">
        <v>0</v>
      </c>
      <c r="DK88" s="4">
        <v>0</v>
      </c>
      <c r="DL88" s="4">
        <v>9</v>
      </c>
      <c r="DM88" s="4">
        <v>7</v>
      </c>
      <c r="DN88" s="4">
        <v>35</v>
      </c>
      <c r="DO88" s="4">
        <v>27</v>
      </c>
      <c r="DP88" s="4">
        <v>33</v>
      </c>
      <c r="DQ88" s="4">
        <v>62</v>
      </c>
      <c r="DR88" s="11">
        <v>49</v>
      </c>
      <c r="DS88" s="4">
        <v>46</v>
      </c>
      <c r="DT88" s="4">
        <v>89</v>
      </c>
      <c r="DU88" s="4">
        <f t="shared" si="112"/>
        <v>43</v>
      </c>
      <c r="DV88" s="11">
        <v>13.2</v>
      </c>
      <c r="DW88" s="4">
        <v>953</v>
      </c>
      <c r="DX88" s="4">
        <v>82</v>
      </c>
      <c r="DY88" s="4">
        <v>77</v>
      </c>
      <c r="DZ88" s="4">
        <v>3.3</v>
      </c>
      <c r="EA88" s="17">
        <f t="shared" si="141"/>
        <v>1.813186813186813</v>
      </c>
      <c r="EB88" s="4">
        <v>21.6</v>
      </c>
      <c r="EC88" s="4">
        <v>268</v>
      </c>
      <c r="ED88" s="4">
        <v>57</v>
      </c>
      <c r="EE88" s="4">
        <v>5.5</v>
      </c>
      <c r="EF88" s="4">
        <f t="shared" si="144"/>
        <v>3.0219780219780219</v>
      </c>
      <c r="EG88" s="45">
        <f t="shared" si="129"/>
        <v>2.2685185185185182</v>
      </c>
      <c r="EH88" s="45">
        <f t="shared" si="130"/>
        <v>0.61111111111111105</v>
      </c>
      <c r="EI88" s="4">
        <v>12</v>
      </c>
      <c r="EJ88" s="4">
        <v>59</v>
      </c>
      <c r="EK88" s="4">
        <v>76</v>
      </c>
      <c r="EL88" s="11">
        <f t="shared" si="113"/>
        <v>0.77631578947368418</v>
      </c>
      <c r="EM88" s="4">
        <v>229</v>
      </c>
      <c r="EN88" s="11">
        <v>9</v>
      </c>
      <c r="EO88" s="4">
        <v>6</v>
      </c>
      <c r="EP88" s="11">
        <f t="shared" si="114"/>
        <v>7.8666666666666663</v>
      </c>
      <c r="EQ88" s="4">
        <v>36</v>
      </c>
      <c r="ER88" s="4">
        <f t="shared" si="131"/>
        <v>19.780219780219781</v>
      </c>
      <c r="ES88" s="4">
        <v>15</v>
      </c>
      <c r="ET88" s="4">
        <v>19</v>
      </c>
      <c r="EU88" s="11">
        <v>19</v>
      </c>
      <c r="EV88" s="4">
        <v>15</v>
      </c>
      <c r="EW88" s="9">
        <v>4</v>
      </c>
      <c r="EX88" s="4">
        <v>68</v>
      </c>
      <c r="EY88" s="4">
        <v>100</v>
      </c>
      <c r="EZ88" s="4">
        <v>32</v>
      </c>
      <c r="FA88" s="4">
        <v>45</v>
      </c>
      <c r="FB88" s="4">
        <v>100</v>
      </c>
      <c r="FC88" s="4">
        <f t="shared" si="119"/>
        <v>268</v>
      </c>
      <c r="FD88" s="9">
        <f t="shared" si="132"/>
        <v>1.5415081478793742</v>
      </c>
      <c r="FE88" s="9">
        <f t="shared" si="120"/>
        <v>0.37313432835820898</v>
      </c>
      <c r="FF88" s="9">
        <f t="shared" si="133"/>
        <v>0.48368107424009632</v>
      </c>
      <c r="FG88" s="9">
        <f t="shared" si="121"/>
        <v>1.7526315789473685</v>
      </c>
      <c r="FH88" s="9">
        <f t="shared" si="122"/>
        <v>0.38249818566608201</v>
      </c>
      <c r="FI88" s="9">
        <f t="shared" si="123"/>
        <v>1.1369590107962992</v>
      </c>
      <c r="FJ88" s="11">
        <v>17.7</v>
      </c>
      <c r="FK88" s="11">
        <v>32</v>
      </c>
      <c r="FL88" s="4">
        <v>3</v>
      </c>
      <c r="FM88" s="4">
        <v>30</v>
      </c>
      <c r="FN88" s="4">
        <v>31</v>
      </c>
      <c r="FO88" s="4">
        <f t="shared" si="124"/>
        <v>17.032967032967033</v>
      </c>
      <c r="FP88" s="11">
        <v>50</v>
      </c>
      <c r="FQ88" s="11">
        <v>16</v>
      </c>
      <c r="FR88" s="4">
        <v>15</v>
      </c>
      <c r="FS88" s="4">
        <v>49</v>
      </c>
      <c r="FT88" s="4">
        <v>46</v>
      </c>
      <c r="FU88" s="11">
        <f t="shared" si="134"/>
        <v>1.0652173913043479</v>
      </c>
      <c r="FV88" s="4">
        <v>7</v>
      </c>
      <c r="FW88" s="11">
        <f t="shared" si="115"/>
        <v>7</v>
      </c>
      <c r="FX88" s="4">
        <v>120</v>
      </c>
      <c r="FY88" s="4">
        <v>16.399999999999999</v>
      </c>
      <c r="FZ88">
        <v>14.2</v>
      </c>
      <c r="GA88" s="11">
        <f t="shared" si="125"/>
        <v>16.399999999999999</v>
      </c>
      <c r="GB88" s="4">
        <f t="shared" si="135"/>
        <v>1.0249999999999999</v>
      </c>
      <c r="GC88" s="4">
        <f t="shared" si="136"/>
        <v>3.5211267605633805</v>
      </c>
      <c r="GD88" s="4">
        <f t="shared" si="137"/>
        <v>1.2464788732394367</v>
      </c>
      <c r="GE88" s="4">
        <v>9</v>
      </c>
      <c r="GF88" s="4">
        <v>3</v>
      </c>
      <c r="GG88" s="4">
        <f t="shared" si="116"/>
        <v>66.666666666666657</v>
      </c>
      <c r="GH88" s="4">
        <v>18</v>
      </c>
      <c r="GI88" s="4">
        <v>16</v>
      </c>
      <c r="GJ88" s="4">
        <f t="shared" si="117"/>
        <v>11.111111111111111</v>
      </c>
      <c r="GK88">
        <v>0</v>
      </c>
      <c r="GL88">
        <v>1</v>
      </c>
      <c r="GM88">
        <v>0</v>
      </c>
      <c r="GN88">
        <v>1</v>
      </c>
      <c r="GO88">
        <v>0</v>
      </c>
      <c r="GP88">
        <v>0</v>
      </c>
      <c r="GQ88">
        <v>0</v>
      </c>
      <c r="GR88">
        <v>1</v>
      </c>
      <c r="GS88">
        <v>0</v>
      </c>
      <c r="GT88">
        <v>0</v>
      </c>
      <c r="GU88">
        <v>18</v>
      </c>
      <c r="GV88">
        <v>11</v>
      </c>
      <c r="GW88">
        <f t="shared" si="118"/>
        <v>0.3888888888888889</v>
      </c>
      <c r="GX88">
        <v>1</v>
      </c>
      <c r="GY88">
        <v>0</v>
      </c>
    </row>
    <row r="89" spans="1:207" x14ac:dyDescent="0.35">
      <c r="A89" s="54">
        <v>29</v>
      </c>
      <c r="B89" s="54">
        <v>6380860</v>
      </c>
      <c r="C89" s="2">
        <v>45013</v>
      </c>
      <c r="D89" s="2">
        <v>13306</v>
      </c>
      <c r="E89" s="4">
        <v>87</v>
      </c>
      <c r="F89" s="4" t="s">
        <v>178</v>
      </c>
      <c r="G89" s="4">
        <v>75</v>
      </c>
      <c r="H89" s="4">
        <v>165</v>
      </c>
      <c r="I89" s="4">
        <v>1.82</v>
      </c>
      <c r="J89" s="4">
        <v>27</v>
      </c>
      <c r="K89" s="2">
        <v>44986</v>
      </c>
      <c r="L89" s="2">
        <v>44986</v>
      </c>
      <c r="M89" s="2">
        <v>44996</v>
      </c>
      <c r="N89" s="2">
        <v>45027</v>
      </c>
      <c r="O89" s="4">
        <v>0</v>
      </c>
      <c r="Q89" s="46">
        <f t="shared" si="126"/>
        <v>10</v>
      </c>
      <c r="R89" s="46">
        <f t="shared" si="127"/>
        <v>41</v>
      </c>
      <c r="S89" s="46"/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16</v>
      </c>
      <c r="AD89" s="4">
        <v>52</v>
      </c>
      <c r="AE89" s="4">
        <v>6</v>
      </c>
      <c r="AF89" s="4">
        <v>11</v>
      </c>
      <c r="AG89" s="4">
        <f t="shared" si="146"/>
        <v>5</v>
      </c>
      <c r="AH89" s="4">
        <v>1440</v>
      </c>
      <c r="AI89" s="4">
        <v>12200</v>
      </c>
      <c r="AJ89" s="4">
        <v>6.84</v>
      </c>
      <c r="AK89" s="4">
        <v>0.68</v>
      </c>
      <c r="AL89" s="4">
        <v>0</v>
      </c>
      <c r="AM89" s="4">
        <v>0</v>
      </c>
      <c r="AN89" s="4">
        <v>0</v>
      </c>
      <c r="AQ89" s="4">
        <v>0</v>
      </c>
      <c r="AR89" s="4">
        <v>8</v>
      </c>
      <c r="AX89" s="4">
        <v>683</v>
      </c>
      <c r="AY89" s="4">
        <v>1</v>
      </c>
      <c r="AZ89" s="4">
        <v>0</v>
      </c>
      <c r="BA89" s="4">
        <v>1.3</v>
      </c>
      <c r="BB89" s="4">
        <v>28</v>
      </c>
      <c r="BC89" s="4">
        <v>141</v>
      </c>
      <c r="BD89" s="4">
        <v>4</v>
      </c>
      <c r="BE89" s="4">
        <v>2.1</v>
      </c>
      <c r="BF89" s="4">
        <v>2.9</v>
      </c>
      <c r="BH89" s="4">
        <v>4.7</v>
      </c>
      <c r="BI89" s="4">
        <v>1.9</v>
      </c>
      <c r="BP89" s="4">
        <v>0</v>
      </c>
      <c r="BQ89" s="4">
        <v>0</v>
      </c>
      <c r="BS89">
        <v>124</v>
      </c>
      <c r="BT89">
        <v>70</v>
      </c>
      <c r="BU89">
        <v>89</v>
      </c>
      <c r="BV89">
        <v>74</v>
      </c>
      <c r="CN89" s="4">
        <v>0</v>
      </c>
      <c r="CO89" s="4">
        <v>0</v>
      </c>
      <c r="CP89" s="4">
        <v>0</v>
      </c>
      <c r="CR89" s="4">
        <v>1297</v>
      </c>
      <c r="CS89" s="4">
        <v>1</v>
      </c>
      <c r="CT89" s="4">
        <v>2</v>
      </c>
      <c r="CU89" s="4"/>
      <c r="CV89" s="4">
        <v>1</v>
      </c>
      <c r="CW89" s="4">
        <v>1</v>
      </c>
      <c r="CX89" s="4">
        <v>1</v>
      </c>
      <c r="CY89" s="4">
        <v>1</v>
      </c>
      <c r="CZ89" s="4">
        <v>1</v>
      </c>
      <c r="DA89" s="4">
        <v>0</v>
      </c>
      <c r="DB89" s="4">
        <v>1</v>
      </c>
      <c r="DC89" s="4">
        <v>0</v>
      </c>
      <c r="DD89" s="4">
        <v>1</v>
      </c>
      <c r="DE89" s="4">
        <v>1</v>
      </c>
      <c r="DF89" s="4">
        <v>0</v>
      </c>
      <c r="DG89" s="4">
        <v>0</v>
      </c>
      <c r="DH89" s="4">
        <v>0</v>
      </c>
      <c r="DI89" s="4">
        <v>1</v>
      </c>
      <c r="DJ89" s="4">
        <v>0</v>
      </c>
      <c r="DK89" s="4">
        <v>1</v>
      </c>
      <c r="DL89" s="4">
        <v>10</v>
      </c>
      <c r="DM89" s="4">
        <v>10</v>
      </c>
      <c r="DN89" s="4">
        <v>54</v>
      </c>
      <c r="DO89" s="4">
        <v>39</v>
      </c>
      <c r="DP89" s="4">
        <v>29</v>
      </c>
      <c r="DQ89" s="4">
        <v>56</v>
      </c>
      <c r="DR89" s="11">
        <v>47</v>
      </c>
      <c r="DS89" s="4">
        <v>48</v>
      </c>
      <c r="DT89" s="4">
        <v>90</v>
      </c>
      <c r="DU89" s="4">
        <f t="shared" si="112"/>
        <v>42</v>
      </c>
      <c r="DV89" s="11">
        <v>13.4</v>
      </c>
      <c r="DW89" s="4">
        <v>1114</v>
      </c>
      <c r="DX89" s="4">
        <v>91</v>
      </c>
      <c r="DY89" s="4">
        <v>90</v>
      </c>
      <c r="DZ89" s="4">
        <v>3.8</v>
      </c>
      <c r="EA89" s="17">
        <f t="shared" si="141"/>
        <v>2.0879120879120876</v>
      </c>
      <c r="EB89" s="4">
        <v>17.8</v>
      </c>
      <c r="EC89" s="4">
        <v>318</v>
      </c>
      <c r="ED89" s="4">
        <v>56</v>
      </c>
      <c r="EE89" s="4">
        <v>4.41</v>
      </c>
      <c r="EF89" s="4">
        <f t="shared" si="144"/>
        <v>2.4230769230769229</v>
      </c>
      <c r="EG89" s="45">
        <f t="shared" si="129"/>
        <v>2.6404494382022472</v>
      </c>
      <c r="EH89" s="45">
        <f t="shared" si="130"/>
        <v>0.7528089887640449</v>
      </c>
      <c r="EI89" s="4">
        <v>5</v>
      </c>
      <c r="EJ89" s="4">
        <v>51</v>
      </c>
      <c r="EK89" s="4">
        <v>48</v>
      </c>
      <c r="EL89" s="11">
        <f t="shared" si="113"/>
        <v>1.0625</v>
      </c>
      <c r="EM89" s="4">
        <v>184</v>
      </c>
      <c r="EN89" s="11">
        <v>8</v>
      </c>
      <c r="EO89" s="4">
        <v>9</v>
      </c>
      <c r="EP89" s="11">
        <f t="shared" si="114"/>
        <v>6</v>
      </c>
      <c r="EQ89" s="4">
        <v>73</v>
      </c>
      <c r="ER89" s="4">
        <f t="shared" si="131"/>
        <v>40.109890109890109</v>
      </c>
      <c r="ES89" s="4">
        <v>66</v>
      </c>
      <c r="ET89" s="4">
        <v>68</v>
      </c>
      <c r="EU89" s="11">
        <v>6</v>
      </c>
      <c r="EV89" s="4">
        <v>3</v>
      </c>
      <c r="EW89" s="9">
        <v>3</v>
      </c>
      <c r="EX89" s="4">
        <v>76</v>
      </c>
      <c r="EY89" s="4">
        <v>117</v>
      </c>
      <c r="EZ89" s="4">
        <v>38</v>
      </c>
      <c r="FA89" s="4">
        <v>76</v>
      </c>
      <c r="FB89" s="4">
        <v>69</v>
      </c>
      <c r="FC89" s="4">
        <f t="shared" si="119"/>
        <v>318</v>
      </c>
      <c r="FD89" s="9">
        <f t="shared" si="132"/>
        <v>0.87743464863575227</v>
      </c>
      <c r="FE89" s="9">
        <f t="shared" si="120"/>
        <v>0.21698113207547171</v>
      </c>
      <c r="FF89" s="9">
        <f t="shared" si="133"/>
        <v>0.30572328987002401</v>
      </c>
      <c r="FG89" s="9">
        <f t="shared" si="121"/>
        <v>1.9928571428571431</v>
      </c>
      <c r="FH89" s="9">
        <f t="shared" si="122"/>
        <v>0.2931458813798366</v>
      </c>
      <c r="FI89" s="9">
        <f t="shared" si="123"/>
        <v>2.2712314198620551</v>
      </c>
      <c r="FJ89" s="11">
        <v>19.2</v>
      </c>
      <c r="FK89" s="11">
        <v>17</v>
      </c>
      <c r="FL89" s="4">
        <v>10</v>
      </c>
      <c r="FM89" s="4">
        <v>7</v>
      </c>
      <c r="FN89" s="4">
        <v>51</v>
      </c>
      <c r="FO89" s="4">
        <f t="shared" si="124"/>
        <v>28.021978021978022</v>
      </c>
      <c r="FP89" s="11">
        <v>36</v>
      </c>
      <c r="FQ89" s="11">
        <v>18</v>
      </c>
      <c r="FR89" s="4">
        <v>14</v>
      </c>
      <c r="FS89" s="4">
        <v>36</v>
      </c>
      <c r="FT89" s="4">
        <v>54</v>
      </c>
      <c r="FU89" s="11">
        <f t="shared" si="134"/>
        <v>0.66666666666666663</v>
      </c>
      <c r="FV89" s="4">
        <v>10</v>
      </c>
      <c r="FW89" s="11">
        <f t="shared" si="115"/>
        <v>3.6</v>
      </c>
      <c r="FX89" s="4">
        <v>79</v>
      </c>
      <c r="FY89" s="4">
        <v>38.9</v>
      </c>
      <c r="GA89" s="11">
        <f t="shared" si="125"/>
        <v>38.9</v>
      </c>
      <c r="GB89" s="4">
        <f t="shared" si="135"/>
        <v>2.161111111111111</v>
      </c>
      <c r="GE89" s="4">
        <v>17</v>
      </c>
      <c r="GF89" s="4">
        <v>7</v>
      </c>
      <c r="GG89" s="4">
        <f t="shared" si="116"/>
        <v>58.82352941176471</v>
      </c>
      <c r="GH89" s="4">
        <v>24</v>
      </c>
      <c r="GI89" s="4">
        <v>16</v>
      </c>
      <c r="GJ89" s="4">
        <f t="shared" si="117"/>
        <v>33.333333333333329</v>
      </c>
      <c r="GK89">
        <v>1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20</v>
      </c>
      <c r="GV89">
        <v>9</v>
      </c>
      <c r="GW89">
        <f t="shared" si="118"/>
        <v>0.55000000000000004</v>
      </c>
      <c r="GX89">
        <v>1</v>
      </c>
      <c r="GY89">
        <v>0</v>
      </c>
    </row>
    <row r="90" spans="1:207" x14ac:dyDescent="0.35">
      <c r="A90" s="54">
        <v>29</v>
      </c>
      <c r="B90" s="54">
        <v>6380860</v>
      </c>
      <c r="C90" s="2">
        <v>45155</v>
      </c>
      <c r="D90" s="2">
        <v>13306</v>
      </c>
      <c r="E90" s="4">
        <v>87</v>
      </c>
      <c r="F90" s="4" t="s">
        <v>178</v>
      </c>
      <c r="G90" s="4">
        <v>75</v>
      </c>
      <c r="H90" s="4">
        <v>165</v>
      </c>
      <c r="I90" s="4">
        <v>1.82</v>
      </c>
      <c r="J90">
        <v>180</v>
      </c>
      <c r="K90" s="2">
        <v>44986</v>
      </c>
      <c r="L90" s="2">
        <v>44986</v>
      </c>
      <c r="M90" s="2">
        <v>44996</v>
      </c>
      <c r="N90" s="2">
        <v>45027</v>
      </c>
      <c r="O90" s="4">
        <v>0</v>
      </c>
      <c r="Q90" s="46">
        <f t="shared" si="126"/>
        <v>10</v>
      </c>
      <c r="R90" s="46">
        <f t="shared" si="127"/>
        <v>41</v>
      </c>
      <c r="S90" s="46"/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16</v>
      </c>
      <c r="AD90" s="4">
        <v>52</v>
      </c>
      <c r="AE90" s="4">
        <v>6</v>
      </c>
      <c r="AF90" s="4">
        <v>11</v>
      </c>
      <c r="AG90" s="4">
        <f t="shared" si="146"/>
        <v>5</v>
      </c>
      <c r="AL90" s="4">
        <v>0</v>
      </c>
      <c r="AM90" s="4">
        <v>0</v>
      </c>
      <c r="AN90" s="4">
        <v>0</v>
      </c>
      <c r="AQ90" s="4">
        <v>0</v>
      </c>
      <c r="AY90" s="4">
        <v>1</v>
      </c>
      <c r="AZ90" s="4">
        <v>0</v>
      </c>
      <c r="BP90" s="4">
        <v>0</v>
      </c>
      <c r="BQ90" s="4">
        <v>0</v>
      </c>
      <c r="BS90">
        <v>121</v>
      </c>
      <c r="BT90">
        <v>71</v>
      </c>
      <c r="BU90">
        <v>88</v>
      </c>
      <c r="BV90">
        <v>74</v>
      </c>
      <c r="CN90" s="4">
        <v>0</v>
      </c>
      <c r="CO90" s="4">
        <v>0</v>
      </c>
      <c r="CP90" s="4">
        <v>0</v>
      </c>
      <c r="CS90" s="4">
        <v>1</v>
      </c>
      <c r="CT90" s="4">
        <v>2</v>
      </c>
      <c r="CU90" s="4"/>
      <c r="CV90" s="4">
        <v>1</v>
      </c>
      <c r="CW90" s="4">
        <v>1</v>
      </c>
      <c r="CX90" s="4">
        <v>1</v>
      </c>
      <c r="CY90" s="4">
        <v>0</v>
      </c>
      <c r="CZ90" s="4">
        <v>1</v>
      </c>
      <c r="DA90" s="4">
        <v>0</v>
      </c>
      <c r="DB90" s="4">
        <v>0</v>
      </c>
      <c r="DC90" s="4">
        <v>0</v>
      </c>
      <c r="DD90" s="4">
        <v>1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9</v>
      </c>
      <c r="DM90" s="4">
        <v>9</v>
      </c>
      <c r="DN90" s="4">
        <v>50</v>
      </c>
      <c r="DO90" s="4">
        <v>37</v>
      </c>
      <c r="DP90" s="4">
        <v>27</v>
      </c>
      <c r="DQ90" s="4">
        <v>52</v>
      </c>
      <c r="DR90" s="11">
        <v>48</v>
      </c>
      <c r="DS90" s="4">
        <v>47</v>
      </c>
      <c r="DT90" s="4">
        <v>90</v>
      </c>
      <c r="DU90" s="4">
        <f t="shared" si="112"/>
        <v>43</v>
      </c>
      <c r="DV90" s="11">
        <v>15.1</v>
      </c>
      <c r="DW90" s="4">
        <v>1523</v>
      </c>
      <c r="DX90" s="4">
        <v>93</v>
      </c>
      <c r="DY90" s="4">
        <v>74</v>
      </c>
      <c r="DZ90" s="4">
        <v>3.3</v>
      </c>
      <c r="EA90" s="17">
        <f t="shared" si="141"/>
        <v>1.813186813186813</v>
      </c>
      <c r="EB90" s="4">
        <v>20.100000000000001</v>
      </c>
      <c r="EC90" s="4">
        <v>348</v>
      </c>
      <c r="ED90" s="4">
        <v>65</v>
      </c>
      <c r="EE90" s="4">
        <v>4.99</v>
      </c>
      <c r="EF90" s="4">
        <f t="shared" si="144"/>
        <v>2.7417582417582418</v>
      </c>
      <c r="EG90" s="45">
        <f t="shared" si="129"/>
        <v>2.3880597014925371</v>
      </c>
      <c r="EH90" s="45">
        <f t="shared" si="130"/>
        <v>0.75124378109452727</v>
      </c>
      <c r="EI90" s="4">
        <v>6</v>
      </c>
      <c r="EJ90" s="4">
        <v>48</v>
      </c>
      <c r="EK90" s="4">
        <v>37</v>
      </c>
      <c r="EL90" s="11">
        <f t="shared" si="113"/>
        <v>1.2972972972972974</v>
      </c>
      <c r="EM90" s="4">
        <v>178</v>
      </c>
      <c r="EN90" s="11">
        <v>10</v>
      </c>
      <c r="EO90" s="4">
        <v>7</v>
      </c>
      <c r="EP90" s="11">
        <f t="shared" si="114"/>
        <v>5.6470588235294121</v>
      </c>
      <c r="EQ90" s="4">
        <v>58</v>
      </c>
      <c r="ER90" s="4">
        <f t="shared" si="131"/>
        <v>31.868131868131869</v>
      </c>
      <c r="ES90" s="4">
        <v>42</v>
      </c>
      <c r="ET90" s="4">
        <v>43</v>
      </c>
      <c r="EU90" s="11">
        <v>12</v>
      </c>
      <c r="EV90" s="4">
        <v>10</v>
      </c>
      <c r="EW90" s="9">
        <v>3</v>
      </c>
      <c r="EX90" s="4">
        <v>103</v>
      </c>
      <c r="EY90" s="4">
        <v>158</v>
      </c>
      <c r="EZ90" s="4">
        <v>79</v>
      </c>
      <c r="FA90" s="4">
        <v>117</v>
      </c>
      <c r="FB90" s="4">
        <v>82</v>
      </c>
      <c r="FC90" s="4">
        <f t="shared" si="119"/>
        <v>348</v>
      </c>
      <c r="FD90" s="9">
        <f t="shared" si="132"/>
        <v>0.92658944086226969</v>
      </c>
      <c r="FE90" s="9">
        <f t="shared" si="120"/>
        <v>0.23563218390804597</v>
      </c>
      <c r="FF90" s="9">
        <f t="shared" si="133"/>
        <v>0.33435477058081337</v>
      </c>
      <c r="FG90" s="9">
        <f t="shared" si="121"/>
        <v>1.6753846153846155</v>
      </c>
      <c r="FH90" s="9">
        <f t="shared" si="122"/>
        <v>0.31356576470035857</v>
      </c>
      <c r="FI90" s="9">
        <f t="shared" si="123"/>
        <v>1.8081196930385142</v>
      </c>
      <c r="FJ90" s="11">
        <v>26.5</v>
      </c>
      <c r="FK90" s="11">
        <v>21</v>
      </c>
      <c r="FL90" s="4">
        <v>14</v>
      </c>
      <c r="FM90" s="4">
        <v>7</v>
      </c>
      <c r="FN90" s="4">
        <v>54</v>
      </c>
      <c r="FO90" s="4">
        <f t="shared" si="124"/>
        <v>29.670329670329668</v>
      </c>
      <c r="FP90" s="11">
        <v>40</v>
      </c>
      <c r="FQ90" s="11">
        <v>21</v>
      </c>
      <c r="FR90" s="4">
        <v>15</v>
      </c>
      <c r="FS90" s="4">
        <v>43</v>
      </c>
      <c r="FT90" s="4">
        <v>43</v>
      </c>
      <c r="FU90" s="11">
        <f t="shared" si="134"/>
        <v>1</v>
      </c>
      <c r="FV90" s="4">
        <v>11</v>
      </c>
      <c r="FW90" s="11">
        <f t="shared" si="115"/>
        <v>3.9090909090909092</v>
      </c>
      <c r="FX90" s="4">
        <v>93</v>
      </c>
      <c r="FY90" s="4">
        <v>31.9</v>
      </c>
      <c r="GA90" s="11">
        <f t="shared" si="125"/>
        <v>31.9</v>
      </c>
      <c r="GB90" s="4">
        <f t="shared" si="135"/>
        <v>1.519047619047619</v>
      </c>
      <c r="GE90" s="4">
        <v>19</v>
      </c>
      <c r="GF90" s="4">
        <v>14</v>
      </c>
      <c r="GG90" s="4">
        <f t="shared" si="116"/>
        <v>26.315789473684209</v>
      </c>
      <c r="GH90" s="4">
        <v>36</v>
      </c>
      <c r="GI90" s="4">
        <v>34</v>
      </c>
      <c r="GJ90" s="4">
        <f t="shared" si="117"/>
        <v>5.5555555555555554</v>
      </c>
      <c r="GK90">
        <v>1</v>
      </c>
      <c r="GL90">
        <v>0</v>
      </c>
      <c r="GM90">
        <v>0</v>
      </c>
      <c r="GN90">
        <v>1</v>
      </c>
      <c r="GO90">
        <v>0</v>
      </c>
      <c r="GP90">
        <v>0</v>
      </c>
      <c r="GQ90">
        <v>1</v>
      </c>
      <c r="GR90">
        <v>0</v>
      </c>
      <c r="GS90">
        <v>0</v>
      </c>
      <c r="GT90">
        <v>1</v>
      </c>
      <c r="GU90">
        <v>19</v>
      </c>
      <c r="GV90">
        <v>11</v>
      </c>
      <c r="GW90">
        <f t="shared" si="118"/>
        <v>0.42105263157894735</v>
      </c>
      <c r="GX90">
        <v>1</v>
      </c>
      <c r="GY90">
        <v>0</v>
      </c>
    </row>
    <row r="91" spans="1:207" x14ac:dyDescent="0.35">
      <c r="A91" s="54">
        <v>30</v>
      </c>
      <c r="B91" s="54">
        <v>7399990</v>
      </c>
      <c r="C91" s="2">
        <v>44988</v>
      </c>
      <c r="D91" s="2">
        <v>20170</v>
      </c>
      <c r="E91" s="4">
        <v>68</v>
      </c>
      <c r="F91" s="4" t="s">
        <v>176</v>
      </c>
      <c r="G91" s="4">
        <v>80</v>
      </c>
      <c r="H91" s="4">
        <v>160</v>
      </c>
      <c r="I91" s="4">
        <v>1.83</v>
      </c>
      <c r="J91" s="4">
        <v>1</v>
      </c>
      <c r="K91" s="2">
        <v>44987</v>
      </c>
      <c r="L91" s="2">
        <v>44988</v>
      </c>
      <c r="M91" s="2">
        <v>44996</v>
      </c>
      <c r="N91" s="2">
        <v>45020</v>
      </c>
      <c r="O91" s="4">
        <v>0</v>
      </c>
      <c r="Q91" s="46">
        <f t="shared" si="126"/>
        <v>8</v>
      </c>
      <c r="R91" s="46">
        <f t="shared" si="127"/>
        <v>33</v>
      </c>
      <c r="S91" s="46"/>
      <c r="T91" s="4">
        <v>0</v>
      </c>
      <c r="U91" s="4">
        <v>1</v>
      </c>
      <c r="V91" s="4">
        <v>1</v>
      </c>
      <c r="W91" s="4">
        <v>0</v>
      </c>
      <c r="X91" s="4">
        <v>1</v>
      </c>
      <c r="Y91" s="4">
        <v>0</v>
      </c>
      <c r="Z91" s="4">
        <v>1</v>
      </c>
      <c r="AA91" s="4">
        <v>0</v>
      </c>
      <c r="AB91" s="4">
        <v>1</v>
      </c>
      <c r="AC91" s="4">
        <v>9</v>
      </c>
      <c r="AD91" s="4">
        <v>31</v>
      </c>
      <c r="AE91" s="4">
        <v>7</v>
      </c>
      <c r="AF91" s="4">
        <v>14</v>
      </c>
      <c r="AG91" s="4">
        <f t="shared" si="145"/>
        <v>7</v>
      </c>
      <c r="AH91" s="4">
        <v>800</v>
      </c>
      <c r="AI91" s="4">
        <v>24900</v>
      </c>
      <c r="AJ91" s="4">
        <v>12.44</v>
      </c>
      <c r="AK91" s="4">
        <v>100</v>
      </c>
      <c r="AL91" s="4">
        <v>0</v>
      </c>
      <c r="AM91" s="4">
        <v>0</v>
      </c>
      <c r="AN91" s="4">
        <v>0</v>
      </c>
      <c r="AO91" s="4">
        <v>51</v>
      </c>
      <c r="AP91" s="4">
        <v>379.9</v>
      </c>
      <c r="AQ91" s="4">
        <v>0</v>
      </c>
      <c r="AR91" s="4">
        <v>9.8000000000000007</v>
      </c>
      <c r="AS91" s="4">
        <v>1.3</v>
      </c>
      <c r="AT91" s="4">
        <v>27.8</v>
      </c>
      <c r="AU91" s="29">
        <v>1.25</v>
      </c>
      <c r="AV91" s="4">
        <v>5.1100000000000003</v>
      </c>
      <c r="AW91" s="4">
        <v>500</v>
      </c>
      <c r="AX91" s="4">
        <v>190</v>
      </c>
      <c r="AY91" s="4">
        <v>1</v>
      </c>
      <c r="AZ91" s="4">
        <v>0</v>
      </c>
      <c r="BA91" s="4">
        <v>1.74</v>
      </c>
      <c r="BB91" s="4">
        <v>44</v>
      </c>
      <c r="BC91" s="4">
        <v>142</v>
      </c>
      <c r="BD91" s="4">
        <v>4.5</v>
      </c>
      <c r="BE91" s="4">
        <v>1.9</v>
      </c>
      <c r="BF91" s="4">
        <v>4.5</v>
      </c>
      <c r="BG91" s="4">
        <v>8.1999999999999993</v>
      </c>
      <c r="BH91" s="4">
        <v>4.4000000000000004</v>
      </c>
      <c r="BJ91" s="4">
        <v>246</v>
      </c>
      <c r="BK91" s="4">
        <v>19</v>
      </c>
      <c r="BL91" s="4">
        <v>37</v>
      </c>
      <c r="BM91" s="4">
        <v>0.8</v>
      </c>
      <c r="BN91" s="4">
        <v>74</v>
      </c>
      <c r="BO91" s="4">
        <v>344</v>
      </c>
      <c r="BP91" s="4">
        <v>0</v>
      </c>
      <c r="BQ91" s="4">
        <v>0</v>
      </c>
      <c r="BR91" s="4">
        <v>161</v>
      </c>
      <c r="BS91">
        <v>106</v>
      </c>
      <c r="BT91">
        <v>30</v>
      </c>
      <c r="BU91">
        <v>68</v>
      </c>
      <c r="BV91">
        <v>99</v>
      </c>
      <c r="BW91">
        <v>3</v>
      </c>
      <c r="BX91">
        <v>1800</v>
      </c>
      <c r="BY91">
        <v>135</v>
      </c>
      <c r="BZ91">
        <v>4.0999999999999996</v>
      </c>
      <c r="CA91">
        <v>78</v>
      </c>
      <c r="CB91">
        <v>9</v>
      </c>
      <c r="CC91" s="4">
        <v>2.2000000000000002</v>
      </c>
      <c r="CD91" s="4">
        <v>45</v>
      </c>
      <c r="CE91" s="4">
        <v>98</v>
      </c>
      <c r="CF91" s="4">
        <v>3</v>
      </c>
      <c r="CG91" s="4">
        <v>5</v>
      </c>
      <c r="CH91" s="4">
        <v>2398</v>
      </c>
      <c r="CI91" s="4">
        <f t="shared" si="139"/>
        <v>2363.6363636363635</v>
      </c>
      <c r="CJ91" s="4">
        <v>7.41</v>
      </c>
      <c r="CK91" s="4">
        <v>36.200000000000003</v>
      </c>
      <c r="CL91" s="4">
        <v>79.3</v>
      </c>
      <c r="CM91" s="4">
        <v>22.8</v>
      </c>
      <c r="CN91" s="4">
        <v>0.9</v>
      </c>
      <c r="CO91" s="4">
        <v>1</v>
      </c>
      <c r="CP91" s="4">
        <v>0</v>
      </c>
      <c r="CQ91" s="4">
        <v>36.299999999999997</v>
      </c>
      <c r="CR91" s="4">
        <v>9521</v>
      </c>
      <c r="CS91" s="4">
        <v>1</v>
      </c>
      <c r="CT91" s="4">
        <v>0</v>
      </c>
      <c r="CU91" s="4"/>
      <c r="CV91" s="4">
        <v>1</v>
      </c>
      <c r="CW91" s="4">
        <v>1</v>
      </c>
      <c r="CX91" s="4">
        <v>0</v>
      </c>
      <c r="CY91" s="4">
        <v>1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1</v>
      </c>
      <c r="DF91" s="4">
        <v>0</v>
      </c>
      <c r="DG91" s="4">
        <v>0</v>
      </c>
      <c r="DH91" s="4">
        <v>0</v>
      </c>
      <c r="DI91" s="4">
        <v>1</v>
      </c>
      <c r="DJ91" s="4">
        <v>0</v>
      </c>
      <c r="DK91" s="4">
        <v>1</v>
      </c>
      <c r="DL91" s="4">
        <v>8</v>
      </c>
      <c r="DM91" s="4">
        <v>9</v>
      </c>
      <c r="DN91" s="4">
        <v>46</v>
      </c>
      <c r="DO91" s="4">
        <v>27</v>
      </c>
      <c r="DP91" s="4">
        <v>42</v>
      </c>
      <c r="DQ91" s="4">
        <v>73</v>
      </c>
      <c r="DR91" s="11">
        <v>58</v>
      </c>
      <c r="DS91" s="4">
        <v>38</v>
      </c>
      <c r="DT91" s="4">
        <v>91</v>
      </c>
      <c r="DU91" s="4">
        <f t="shared" si="112"/>
        <v>53</v>
      </c>
      <c r="DV91" s="11">
        <v>14.1</v>
      </c>
      <c r="DW91" s="4">
        <v>823</v>
      </c>
      <c r="DX91" s="4">
        <v>78</v>
      </c>
      <c r="DY91" s="4">
        <v>94</v>
      </c>
      <c r="DZ91" s="4">
        <v>5.0999999999999996</v>
      </c>
      <c r="EA91" s="17">
        <f t="shared" si="141"/>
        <v>2.7868852459016389</v>
      </c>
      <c r="EB91" s="4">
        <v>34</v>
      </c>
      <c r="EC91" s="4">
        <v>258</v>
      </c>
      <c r="ED91" s="4">
        <v>87</v>
      </c>
      <c r="EE91" s="4">
        <v>8.1999999999999993</v>
      </c>
      <c r="EF91" s="4">
        <f t="shared" si="144"/>
        <v>4.4808743169398904</v>
      </c>
      <c r="EG91" s="45">
        <f t="shared" si="129"/>
        <v>1.7058823529411764</v>
      </c>
      <c r="EH91" s="45">
        <f t="shared" si="130"/>
        <v>0.41470588235294115</v>
      </c>
      <c r="EI91" s="4">
        <v>8</v>
      </c>
      <c r="EJ91" s="4">
        <v>80</v>
      </c>
      <c r="EK91" s="4">
        <v>73</v>
      </c>
      <c r="EL91" s="11">
        <f t="shared" si="113"/>
        <v>1.095890410958904</v>
      </c>
      <c r="EM91" s="4">
        <v>230</v>
      </c>
      <c r="EN91" s="11">
        <v>8</v>
      </c>
      <c r="EO91" s="4">
        <v>10</v>
      </c>
      <c r="EP91" s="11">
        <f t="shared" si="114"/>
        <v>8.8888888888888893</v>
      </c>
      <c r="EQ91" s="4">
        <v>21</v>
      </c>
      <c r="ER91" s="4">
        <f t="shared" si="131"/>
        <v>11.475409836065573</v>
      </c>
      <c r="ES91" s="4">
        <v>6</v>
      </c>
      <c r="ET91" s="4">
        <v>16</v>
      </c>
      <c r="EU91" s="11">
        <v>33</v>
      </c>
      <c r="EV91" s="4">
        <v>25</v>
      </c>
      <c r="EW91" s="9">
        <v>8</v>
      </c>
      <c r="EX91" s="4">
        <v>58</v>
      </c>
      <c r="EY91" s="4">
        <v>76</v>
      </c>
      <c r="EZ91" s="4">
        <v>34</v>
      </c>
      <c r="FA91" s="4">
        <v>48</v>
      </c>
      <c r="FB91" s="4">
        <v>65</v>
      </c>
      <c r="FC91" s="4">
        <f t="shared" si="119"/>
        <v>258</v>
      </c>
      <c r="FD91" s="9">
        <f t="shared" si="132"/>
        <v>1.9848800528286368</v>
      </c>
      <c r="FE91" s="9">
        <f t="shared" si="120"/>
        <v>0.25193798449612403</v>
      </c>
      <c r="FF91" s="9">
        <f t="shared" si="133"/>
        <v>0.35764679886748219</v>
      </c>
      <c r="FG91" s="9">
        <f t="shared" si="121"/>
        <v>1.096551724137931</v>
      </c>
      <c r="FH91" s="9">
        <f t="shared" si="122"/>
        <v>0.20911262971864011</v>
      </c>
      <c r="FI91" s="9">
        <f t="shared" si="123"/>
        <v>0.55245238752600889</v>
      </c>
      <c r="FJ91" s="11">
        <v>18.5</v>
      </c>
      <c r="FK91" s="11">
        <v>16</v>
      </c>
      <c r="FL91" s="4">
        <v>15</v>
      </c>
      <c r="FM91" s="4">
        <v>2</v>
      </c>
      <c r="FN91" s="4">
        <v>18</v>
      </c>
      <c r="FO91" s="4">
        <f t="shared" si="124"/>
        <v>9.8360655737704921</v>
      </c>
      <c r="FP91" s="11">
        <v>62</v>
      </c>
      <c r="FQ91" s="11">
        <v>19</v>
      </c>
      <c r="FR91" s="4">
        <v>20</v>
      </c>
      <c r="FS91" s="4">
        <v>91</v>
      </c>
      <c r="FT91" s="4">
        <v>71</v>
      </c>
      <c r="FU91" s="11">
        <f t="shared" si="134"/>
        <v>1.2816901408450705</v>
      </c>
      <c r="FV91" s="4">
        <v>19</v>
      </c>
      <c r="FW91" s="11">
        <f t="shared" si="115"/>
        <v>4.7894736842105265</v>
      </c>
      <c r="FX91" s="4">
        <v>100</v>
      </c>
      <c r="FY91" s="4">
        <v>66.099999999999994</v>
      </c>
      <c r="FZ91">
        <v>19.8</v>
      </c>
      <c r="GA91" s="11">
        <f t="shared" si="125"/>
        <v>69.099999999999994</v>
      </c>
      <c r="GB91" s="4">
        <f t="shared" si="135"/>
        <v>3.6368421052631574</v>
      </c>
      <c r="GC91" s="4">
        <f t="shared" si="136"/>
        <v>3.131313131313131</v>
      </c>
      <c r="GD91" s="4">
        <f t="shared" si="137"/>
        <v>0.93434343434343436</v>
      </c>
      <c r="GE91" s="4">
        <v>18</v>
      </c>
      <c r="GF91" s="4">
        <v>12</v>
      </c>
      <c r="GG91" s="4">
        <f t="shared" si="116"/>
        <v>33.333333333333329</v>
      </c>
      <c r="GH91" s="4">
        <v>26</v>
      </c>
      <c r="GI91" s="4">
        <v>17</v>
      </c>
      <c r="GJ91" s="4">
        <f t="shared" si="117"/>
        <v>34.615384615384613</v>
      </c>
      <c r="GK91">
        <v>0</v>
      </c>
      <c r="GL91">
        <v>1</v>
      </c>
      <c r="GM91">
        <v>0</v>
      </c>
      <c r="GN91">
        <v>0</v>
      </c>
      <c r="GO91">
        <v>1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54</v>
      </c>
      <c r="GV91">
        <v>18</v>
      </c>
      <c r="GW91">
        <f t="shared" si="118"/>
        <v>0.66666666666666663</v>
      </c>
      <c r="GX91">
        <v>1</v>
      </c>
      <c r="GY91">
        <v>0</v>
      </c>
    </row>
    <row r="92" spans="1:207" x14ac:dyDescent="0.35">
      <c r="A92" s="54">
        <v>30</v>
      </c>
      <c r="B92" s="54">
        <v>7399990</v>
      </c>
      <c r="C92" s="2">
        <v>44994</v>
      </c>
      <c r="D92" s="2">
        <v>20170</v>
      </c>
      <c r="E92" s="4">
        <v>68</v>
      </c>
      <c r="F92" s="4" t="s">
        <v>176</v>
      </c>
      <c r="G92" s="4">
        <v>80</v>
      </c>
      <c r="H92" s="4">
        <v>160</v>
      </c>
      <c r="I92" s="4">
        <v>1.83</v>
      </c>
      <c r="J92" s="4">
        <v>7</v>
      </c>
      <c r="K92" s="2">
        <v>44987</v>
      </c>
      <c r="L92" s="2">
        <v>44988</v>
      </c>
      <c r="M92" s="2">
        <v>44996</v>
      </c>
      <c r="N92" s="2">
        <v>45020</v>
      </c>
      <c r="O92" s="4">
        <v>0</v>
      </c>
      <c r="Q92" s="46">
        <f t="shared" si="126"/>
        <v>8</v>
      </c>
      <c r="R92" s="46">
        <f t="shared" si="127"/>
        <v>33</v>
      </c>
      <c r="S92" s="46"/>
      <c r="T92" s="4">
        <v>0</v>
      </c>
      <c r="U92" s="4">
        <v>1</v>
      </c>
      <c r="V92" s="4">
        <v>1</v>
      </c>
      <c r="W92" s="4">
        <v>0</v>
      </c>
      <c r="X92" s="4">
        <v>1</v>
      </c>
      <c r="Y92" s="4">
        <v>0</v>
      </c>
      <c r="Z92" s="4">
        <v>1</v>
      </c>
      <c r="AA92" s="4">
        <v>0</v>
      </c>
      <c r="AB92" s="4">
        <v>1</v>
      </c>
      <c r="AC92" s="4">
        <v>9</v>
      </c>
      <c r="AD92" s="4">
        <v>31</v>
      </c>
      <c r="AE92" s="4">
        <v>7</v>
      </c>
      <c r="AF92" s="4">
        <v>14</v>
      </c>
      <c r="AG92" s="4">
        <f t="shared" ref="AG92:AG95" si="147">AF92-AE92</f>
        <v>7</v>
      </c>
      <c r="AH92" s="4">
        <v>1770</v>
      </c>
      <c r="AI92" s="4">
        <v>11300</v>
      </c>
      <c r="AJ92" s="4">
        <v>2.1800000000000002</v>
      </c>
      <c r="AK92" s="4">
        <v>5.29</v>
      </c>
      <c r="AL92" s="4">
        <v>0</v>
      </c>
      <c r="AM92" s="4">
        <v>0</v>
      </c>
      <c r="AN92" s="4">
        <v>0</v>
      </c>
      <c r="AO92" s="4">
        <v>16</v>
      </c>
      <c r="AP92" s="4">
        <v>247.9</v>
      </c>
      <c r="AQ92" s="4">
        <v>0</v>
      </c>
      <c r="AR92" s="4">
        <v>7.7</v>
      </c>
      <c r="AS92" s="4">
        <v>1.0900000000000001</v>
      </c>
      <c r="AT92" s="4">
        <v>24.2</v>
      </c>
      <c r="AU92" s="29">
        <v>2.2999999999999998</v>
      </c>
      <c r="AV92" s="4">
        <v>0.35</v>
      </c>
      <c r="AW92" s="4">
        <v>308</v>
      </c>
      <c r="AX92" s="4">
        <v>65</v>
      </c>
      <c r="AY92" s="4">
        <v>1</v>
      </c>
      <c r="AZ92" s="4">
        <v>0</v>
      </c>
      <c r="BA92" s="4">
        <v>1.36</v>
      </c>
      <c r="BB92" s="4">
        <v>130</v>
      </c>
      <c r="BC92" s="4">
        <v>144</v>
      </c>
      <c r="BD92" s="4">
        <v>2.9</v>
      </c>
      <c r="BE92" s="4">
        <v>2.5</v>
      </c>
      <c r="BF92" s="4">
        <v>2.5</v>
      </c>
      <c r="BG92" s="4">
        <v>7.9</v>
      </c>
      <c r="BH92" s="4">
        <v>4.5</v>
      </c>
      <c r="BI92" s="4">
        <v>2.6</v>
      </c>
      <c r="BJ92" s="4">
        <v>32</v>
      </c>
      <c r="BK92" s="4">
        <v>42</v>
      </c>
      <c r="BL92" s="4">
        <v>44</v>
      </c>
      <c r="BM92" s="4">
        <v>0.28999999999999998</v>
      </c>
      <c r="BN92" s="4">
        <v>301</v>
      </c>
      <c r="BO92" s="4">
        <v>305</v>
      </c>
      <c r="BP92" s="4">
        <v>0</v>
      </c>
      <c r="BQ92" s="4">
        <v>0</v>
      </c>
      <c r="BR92" s="4">
        <v>219</v>
      </c>
      <c r="BS92">
        <v>132</v>
      </c>
      <c r="BT92">
        <v>50</v>
      </c>
      <c r="BU92">
        <v>76</v>
      </c>
      <c r="BV92">
        <v>85</v>
      </c>
      <c r="BX92">
        <v>-2046</v>
      </c>
      <c r="BY92">
        <v>4480</v>
      </c>
      <c r="CJ92" s="4">
        <v>7.5</v>
      </c>
      <c r="CK92" s="4">
        <v>46.6</v>
      </c>
      <c r="CL92" s="4">
        <v>98.6</v>
      </c>
      <c r="CM92" s="4">
        <v>33.9</v>
      </c>
      <c r="CN92" s="4">
        <v>0</v>
      </c>
      <c r="CO92" s="4">
        <v>0</v>
      </c>
      <c r="CP92" s="4">
        <v>0</v>
      </c>
      <c r="CQ92" s="4">
        <v>48</v>
      </c>
      <c r="CR92" s="4">
        <v>9506</v>
      </c>
      <c r="CS92" s="4">
        <v>1</v>
      </c>
      <c r="CT92" s="4">
        <v>0</v>
      </c>
      <c r="CU92" s="4"/>
      <c r="CV92" s="4">
        <v>1</v>
      </c>
      <c r="CW92" s="4">
        <v>1</v>
      </c>
      <c r="CX92" s="4">
        <v>0</v>
      </c>
      <c r="CY92" s="4">
        <v>1</v>
      </c>
      <c r="CZ92" s="4">
        <v>1</v>
      </c>
      <c r="DA92" s="4">
        <v>1</v>
      </c>
      <c r="DB92" s="4">
        <v>0</v>
      </c>
      <c r="DC92" s="4">
        <v>0</v>
      </c>
      <c r="DD92" s="4">
        <v>1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10</v>
      </c>
      <c r="DM92" s="4">
        <v>9</v>
      </c>
      <c r="DN92" s="4">
        <v>47</v>
      </c>
      <c r="DO92" s="4">
        <v>27</v>
      </c>
      <c r="DP92" s="4">
        <v>53</v>
      </c>
      <c r="DQ92" s="4">
        <v>84</v>
      </c>
      <c r="DR92" s="11">
        <v>57</v>
      </c>
      <c r="DS92" s="4">
        <v>40</v>
      </c>
      <c r="DT92" s="4">
        <v>90</v>
      </c>
      <c r="DU92" s="4">
        <f t="shared" si="112"/>
        <v>50</v>
      </c>
      <c r="DV92" s="11">
        <v>13.6</v>
      </c>
      <c r="DW92" s="4">
        <v>1423</v>
      </c>
      <c r="DX92" s="4">
        <v>96</v>
      </c>
      <c r="DY92" s="4">
        <v>90</v>
      </c>
      <c r="DZ92" s="4">
        <v>4.7</v>
      </c>
      <c r="EA92" s="17">
        <f t="shared" si="141"/>
        <v>2.5683060109289619</v>
      </c>
      <c r="EB92" s="4">
        <v>23.3</v>
      </c>
      <c r="EC92" s="4">
        <v>283</v>
      </c>
      <c r="ED92" s="4">
        <v>56</v>
      </c>
      <c r="EE92" s="4">
        <v>5.6</v>
      </c>
      <c r="EF92" s="4">
        <f t="shared" si="144"/>
        <v>3.0601092896174862</v>
      </c>
      <c r="EG92" s="45">
        <f t="shared" si="129"/>
        <v>2.4463519313304722</v>
      </c>
      <c r="EH92" s="45">
        <f t="shared" si="130"/>
        <v>0.58369098712446343</v>
      </c>
      <c r="EI92" s="4">
        <v>11</v>
      </c>
      <c r="EJ92" s="4">
        <v>36</v>
      </c>
      <c r="EK92" s="4">
        <v>77</v>
      </c>
      <c r="EL92" s="11">
        <f t="shared" ref="EL92" si="148">(EJ92/EK92)</f>
        <v>0.46753246753246752</v>
      </c>
      <c r="EM92" s="4">
        <v>181</v>
      </c>
      <c r="EN92" s="11">
        <v>9</v>
      </c>
      <c r="EO92" s="4">
        <v>7</v>
      </c>
      <c r="EP92" s="11">
        <f t="shared" ref="EP92" si="149">EJ92/((EN92+EO92)/2)</f>
        <v>4.5</v>
      </c>
      <c r="EQ92" s="4">
        <v>32</v>
      </c>
      <c r="ER92" s="4">
        <f t="shared" si="131"/>
        <v>17.486338797814206</v>
      </c>
      <c r="ES92" s="4">
        <v>21</v>
      </c>
      <c r="ET92" s="4">
        <v>22</v>
      </c>
      <c r="EU92" s="11">
        <v>17</v>
      </c>
      <c r="EV92" s="4">
        <v>13</v>
      </c>
      <c r="EW92" s="9">
        <v>4</v>
      </c>
      <c r="EX92" s="4">
        <v>93</v>
      </c>
      <c r="EY92" s="4">
        <v>116</v>
      </c>
      <c r="EZ92" s="4">
        <v>43</v>
      </c>
      <c r="FA92" s="4">
        <v>59</v>
      </c>
      <c r="FB92" s="4">
        <v>72</v>
      </c>
      <c r="FC92" s="4">
        <f t="shared" si="119"/>
        <v>283</v>
      </c>
      <c r="FD92" s="9">
        <f t="shared" si="132"/>
        <v>1.3797853542953458</v>
      </c>
      <c r="FE92" s="9">
        <f t="shared" si="120"/>
        <v>0.25441696113074203</v>
      </c>
      <c r="FF92" s="9">
        <f t="shared" si="133"/>
        <v>0.36103824290148612</v>
      </c>
      <c r="FG92" s="9">
        <f t="shared" si="121"/>
        <v>2.1214285714285714</v>
      </c>
      <c r="FH92" s="9">
        <f t="shared" si="122"/>
        <v>0.24402105873062901</v>
      </c>
      <c r="FI92" s="9">
        <f t="shared" si="123"/>
        <v>1.5375062250258351</v>
      </c>
      <c r="FJ92" s="11">
        <v>25.2</v>
      </c>
      <c r="FK92" s="11">
        <v>36</v>
      </c>
      <c r="FL92" s="4">
        <v>31</v>
      </c>
      <c r="FM92" s="4">
        <v>5</v>
      </c>
      <c r="FN92" s="4">
        <v>43</v>
      </c>
      <c r="FO92" s="4">
        <f t="shared" si="124"/>
        <v>23.497267759562842</v>
      </c>
      <c r="FP92" s="11">
        <v>54</v>
      </c>
      <c r="FQ92" s="11">
        <v>22</v>
      </c>
      <c r="FR92" s="4">
        <v>17</v>
      </c>
      <c r="FS92" s="4">
        <v>66</v>
      </c>
      <c r="FT92" s="4">
        <v>74</v>
      </c>
      <c r="FU92" s="11">
        <f t="shared" si="134"/>
        <v>0.89189189189189189</v>
      </c>
      <c r="FV92" s="4">
        <v>17</v>
      </c>
      <c r="FW92" s="11">
        <f t="shared" ref="FW92:FW98" si="150">(FS92/FV92)</f>
        <v>3.8823529411764706</v>
      </c>
      <c r="FX92" s="4">
        <v>93</v>
      </c>
      <c r="FY92" s="4">
        <v>35.799999999999997</v>
      </c>
      <c r="FZ92">
        <v>16</v>
      </c>
      <c r="GA92" s="11">
        <f t="shared" si="125"/>
        <v>35.799999999999997</v>
      </c>
      <c r="GB92" s="4">
        <f t="shared" si="135"/>
        <v>1.6272727272727272</v>
      </c>
      <c r="GC92" s="4">
        <f t="shared" si="136"/>
        <v>3.375</v>
      </c>
      <c r="GD92" s="4">
        <f t="shared" si="137"/>
        <v>1.575</v>
      </c>
      <c r="GE92" s="4">
        <v>18</v>
      </c>
      <c r="GF92" s="4">
        <v>11</v>
      </c>
      <c r="GG92" s="4">
        <f t="shared" ref="GG92" si="151">((GE92-GF92)/GE92)*100</f>
        <v>38.888888888888893</v>
      </c>
      <c r="GH92" s="4">
        <v>29</v>
      </c>
      <c r="GI92" s="4">
        <v>16</v>
      </c>
      <c r="GJ92" s="4">
        <f t="shared" ref="GJ92:GJ93" si="152">((GH92-GI92)/GH92)*100</f>
        <v>44.827586206896555</v>
      </c>
      <c r="GK92">
        <v>0</v>
      </c>
      <c r="GL92">
        <v>0</v>
      </c>
      <c r="GM92">
        <v>1</v>
      </c>
      <c r="GN92">
        <v>0</v>
      </c>
      <c r="GO92">
        <v>0</v>
      </c>
      <c r="GP92">
        <v>1</v>
      </c>
      <c r="GQ92">
        <v>1</v>
      </c>
      <c r="GR92">
        <v>0</v>
      </c>
      <c r="GS92">
        <v>0</v>
      </c>
      <c r="GT92">
        <v>0</v>
      </c>
      <c r="GU92">
        <v>22</v>
      </c>
      <c r="GV92">
        <v>11</v>
      </c>
      <c r="GW92">
        <f t="shared" ref="GW92:GW93" si="153">(GU92-GV92)/GU92</f>
        <v>0.5</v>
      </c>
      <c r="GX92">
        <v>1</v>
      </c>
      <c r="GY92">
        <v>0</v>
      </c>
    </row>
    <row r="93" spans="1:207" x14ac:dyDescent="0.35">
      <c r="A93" s="54">
        <v>30</v>
      </c>
      <c r="B93" s="54">
        <v>7399990</v>
      </c>
      <c r="C93" s="2">
        <v>45019</v>
      </c>
      <c r="D93" s="2">
        <v>20170</v>
      </c>
      <c r="E93" s="4">
        <v>68</v>
      </c>
      <c r="F93" s="4" t="s">
        <v>176</v>
      </c>
      <c r="G93" s="4">
        <v>80</v>
      </c>
      <c r="H93" s="4">
        <v>160</v>
      </c>
      <c r="I93" s="4">
        <v>1.83</v>
      </c>
      <c r="J93" s="4">
        <v>30</v>
      </c>
      <c r="K93" s="2">
        <v>44987</v>
      </c>
      <c r="L93" s="2">
        <v>44988</v>
      </c>
      <c r="M93" s="2">
        <v>44996</v>
      </c>
      <c r="N93" s="2">
        <v>45020</v>
      </c>
      <c r="O93" s="4">
        <v>0</v>
      </c>
      <c r="Q93" s="46">
        <f t="shared" si="126"/>
        <v>8</v>
      </c>
      <c r="R93" s="46">
        <f t="shared" si="127"/>
        <v>33</v>
      </c>
      <c r="S93" s="46"/>
      <c r="T93" s="4">
        <v>0</v>
      </c>
      <c r="U93" s="4">
        <v>1</v>
      </c>
      <c r="V93" s="4">
        <v>1</v>
      </c>
      <c r="W93" s="4">
        <v>0</v>
      </c>
      <c r="X93" s="4">
        <v>1</v>
      </c>
      <c r="Y93" s="4">
        <v>0</v>
      </c>
      <c r="Z93" s="4">
        <v>1</v>
      </c>
      <c r="AA93" s="4">
        <v>0</v>
      </c>
      <c r="AB93" s="4">
        <v>1</v>
      </c>
      <c r="AC93" s="4">
        <v>9</v>
      </c>
      <c r="AD93" s="4">
        <v>31</v>
      </c>
      <c r="AE93" s="4">
        <v>7</v>
      </c>
      <c r="AF93" s="4">
        <v>14</v>
      </c>
      <c r="AG93" s="4">
        <f t="shared" si="147"/>
        <v>7</v>
      </c>
      <c r="AH93" s="4">
        <v>3148</v>
      </c>
      <c r="AI93" s="4">
        <v>11796</v>
      </c>
      <c r="AJ93" s="4">
        <v>0.44</v>
      </c>
      <c r="AK93" s="4">
        <v>0.04</v>
      </c>
      <c r="AL93" s="4">
        <v>0</v>
      </c>
      <c r="AM93" s="4">
        <v>0</v>
      </c>
      <c r="AN93" s="4">
        <v>0</v>
      </c>
      <c r="AO93" s="4">
        <v>47</v>
      </c>
      <c r="AP93" s="4">
        <v>20</v>
      </c>
      <c r="AQ93" s="4">
        <v>0</v>
      </c>
      <c r="AR93" s="4">
        <v>12.2</v>
      </c>
      <c r="AS93" s="4">
        <v>1.05</v>
      </c>
      <c r="AT93" s="4">
        <v>32.700000000000003</v>
      </c>
      <c r="AU93" s="29">
        <v>2.38</v>
      </c>
      <c r="AV93" s="4">
        <v>0.15</v>
      </c>
      <c r="AW93" s="4">
        <v>449</v>
      </c>
      <c r="AX93" s="4">
        <v>348</v>
      </c>
      <c r="AY93" s="4">
        <v>1</v>
      </c>
      <c r="AZ93" s="4">
        <v>0</v>
      </c>
      <c r="BA93" s="4">
        <v>0.8</v>
      </c>
      <c r="BB93" s="4">
        <v>35</v>
      </c>
      <c r="BC93" s="4">
        <v>138</v>
      </c>
      <c r="BD93" s="4">
        <v>3.8</v>
      </c>
      <c r="BE93" s="4">
        <v>2</v>
      </c>
      <c r="BF93" s="4">
        <v>3.2</v>
      </c>
      <c r="BG93" s="4">
        <v>9.3000000000000007</v>
      </c>
      <c r="BH93" s="4">
        <v>7.1</v>
      </c>
      <c r="BI93" s="4">
        <v>4.5</v>
      </c>
      <c r="BJ93" s="4">
        <v>50</v>
      </c>
      <c r="BK93" s="4">
        <v>13</v>
      </c>
      <c r="BL93" s="4">
        <v>12</v>
      </c>
      <c r="BM93" s="4">
        <v>0.14000000000000001</v>
      </c>
      <c r="BN93" s="4">
        <v>114</v>
      </c>
      <c r="BO93" s="4">
        <v>193</v>
      </c>
      <c r="BP93" s="4">
        <v>0</v>
      </c>
      <c r="BQ93" s="4">
        <v>0</v>
      </c>
      <c r="BS93">
        <v>121</v>
      </c>
      <c r="BT93">
        <v>68</v>
      </c>
      <c r="BU93">
        <v>92</v>
      </c>
      <c r="BV93">
        <v>74</v>
      </c>
      <c r="CN93" s="4">
        <v>0</v>
      </c>
      <c r="CO93" s="4">
        <v>0</v>
      </c>
      <c r="CP93" s="4">
        <v>0</v>
      </c>
      <c r="CQ93" s="4">
        <v>13</v>
      </c>
      <c r="CR93" s="4">
        <v>1260</v>
      </c>
      <c r="CS93" s="4">
        <v>1</v>
      </c>
      <c r="CT93" s="4">
        <v>0</v>
      </c>
      <c r="CU93" s="4"/>
      <c r="CV93" s="4">
        <v>1</v>
      </c>
      <c r="CW93" s="4">
        <v>1</v>
      </c>
      <c r="CX93" s="4">
        <v>0</v>
      </c>
      <c r="CY93" s="4">
        <v>1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1</v>
      </c>
      <c r="DF93" s="4">
        <v>1</v>
      </c>
      <c r="DG93" s="4">
        <v>0</v>
      </c>
      <c r="DH93" s="4">
        <v>1</v>
      </c>
      <c r="DI93" s="4">
        <v>0</v>
      </c>
      <c r="DJ93" s="4">
        <v>0</v>
      </c>
      <c r="DK93" s="4">
        <v>0</v>
      </c>
      <c r="DL93" s="4">
        <v>11</v>
      </c>
      <c r="DM93" s="4">
        <v>11</v>
      </c>
      <c r="DN93" s="4">
        <v>44</v>
      </c>
      <c r="DO93" s="4">
        <v>29</v>
      </c>
      <c r="DP93" s="4">
        <v>35</v>
      </c>
      <c r="DQ93" s="4">
        <v>64</v>
      </c>
      <c r="DR93" s="11">
        <v>52</v>
      </c>
      <c r="DS93" s="4">
        <v>61</v>
      </c>
      <c r="DT93" s="4">
        <v>127</v>
      </c>
      <c r="DU93" s="4">
        <f t="shared" si="112"/>
        <v>66</v>
      </c>
      <c r="DV93" s="11">
        <v>11.9</v>
      </c>
      <c r="DW93" s="4">
        <v>1106</v>
      </c>
      <c r="DX93" s="4">
        <v>83</v>
      </c>
      <c r="DY93" s="4">
        <v>80</v>
      </c>
      <c r="DZ93" s="4">
        <v>5.4</v>
      </c>
      <c r="EA93" s="4">
        <f t="shared" si="141"/>
        <v>2.9508196721311477</v>
      </c>
      <c r="EB93" s="4">
        <v>19.399999999999999</v>
      </c>
      <c r="EC93" s="4">
        <v>285</v>
      </c>
      <c r="ED93" s="4">
        <v>52</v>
      </c>
      <c r="EE93" s="4">
        <v>4.3</v>
      </c>
      <c r="EF93" s="4">
        <f t="shared" si="144"/>
        <v>2.3497267759562841</v>
      </c>
      <c r="EG93" s="45">
        <f t="shared" si="129"/>
        <v>2.6804123711340209</v>
      </c>
      <c r="EH93" s="45">
        <f t="shared" si="130"/>
        <v>0.61340206185567014</v>
      </c>
      <c r="EI93" s="4">
        <v>7</v>
      </c>
      <c r="EJ93" s="4">
        <v>94</v>
      </c>
      <c r="EK93" s="4">
        <v>116</v>
      </c>
      <c r="EL93" s="11">
        <f t="shared" si="113"/>
        <v>0.81034482758620685</v>
      </c>
      <c r="EM93" s="4">
        <v>114</v>
      </c>
      <c r="EN93" s="11">
        <v>9</v>
      </c>
      <c r="EO93" s="4">
        <v>5</v>
      </c>
      <c r="EP93" s="11">
        <f t="shared" si="114"/>
        <v>13.428571428571429</v>
      </c>
      <c r="EQ93" s="4">
        <v>34</v>
      </c>
      <c r="ER93" s="4">
        <f t="shared" si="131"/>
        <v>18.579234972677593</v>
      </c>
      <c r="ES93" s="4">
        <v>11</v>
      </c>
      <c r="ET93" s="4">
        <v>31</v>
      </c>
      <c r="EU93" s="11">
        <v>22</v>
      </c>
      <c r="EV93" s="4">
        <v>3</v>
      </c>
      <c r="EW93" s="9">
        <v>19</v>
      </c>
      <c r="EX93" s="4">
        <v>107</v>
      </c>
      <c r="EY93" s="4">
        <v>110</v>
      </c>
      <c r="EZ93" s="4">
        <v>45</v>
      </c>
      <c r="FA93" s="4">
        <v>93</v>
      </c>
      <c r="FB93" s="4">
        <v>117</v>
      </c>
      <c r="FC93" s="4">
        <f t="shared" si="119"/>
        <v>285</v>
      </c>
      <c r="FD93" s="9">
        <f t="shared" si="132"/>
        <v>1.6702472102790005</v>
      </c>
      <c r="FE93" s="9">
        <f t="shared" si="120"/>
        <v>0.41052631578947368</v>
      </c>
      <c r="FF93" s="9">
        <f t="shared" si="133"/>
        <v>0.51255387123075646</v>
      </c>
      <c r="FG93" s="9">
        <f t="shared" si="121"/>
        <v>2.0942307692307693</v>
      </c>
      <c r="FH93" s="9">
        <f t="shared" si="122"/>
        <v>0.39058028500615366</v>
      </c>
      <c r="FI93" s="9">
        <f t="shared" si="123"/>
        <v>1.2538447939577435</v>
      </c>
      <c r="FJ93" s="11">
        <v>13.7</v>
      </c>
      <c r="FK93" s="11">
        <v>43</v>
      </c>
      <c r="FL93" s="4">
        <v>17</v>
      </c>
      <c r="FM93" s="4">
        <v>26</v>
      </c>
      <c r="FN93" s="4">
        <v>8</v>
      </c>
      <c r="FO93" s="4">
        <f t="shared" si="124"/>
        <v>4.3715846994535514</v>
      </c>
      <c r="FP93" s="11">
        <v>44</v>
      </c>
      <c r="FQ93" s="11">
        <v>17</v>
      </c>
      <c r="FR93" s="4">
        <v>15</v>
      </c>
      <c r="FS93" s="4">
        <v>46</v>
      </c>
      <c r="FT93" s="4">
        <v>40</v>
      </c>
      <c r="FU93" s="11">
        <f t="shared" si="134"/>
        <v>1.1499999999999999</v>
      </c>
      <c r="FV93" s="4">
        <v>12</v>
      </c>
      <c r="FW93" s="11">
        <f t="shared" si="150"/>
        <v>3.8333333333333335</v>
      </c>
      <c r="FX93" s="4">
        <v>93</v>
      </c>
      <c r="FY93" s="4">
        <v>23.1</v>
      </c>
      <c r="FZ93">
        <v>17.100000000000001</v>
      </c>
      <c r="GA93" s="11">
        <f t="shared" si="125"/>
        <v>23.1</v>
      </c>
      <c r="GB93" s="4">
        <f t="shared" si="135"/>
        <v>1.3588235294117648</v>
      </c>
      <c r="GC93" s="4">
        <f t="shared" si="136"/>
        <v>2.5730994152046782</v>
      </c>
      <c r="GD93" s="4">
        <f t="shared" si="137"/>
        <v>0.80116959064327475</v>
      </c>
      <c r="GE93" s="4">
        <v>24</v>
      </c>
      <c r="GF93" s="4">
        <v>10</v>
      </c>
      <c r="GG93" s="4">
        <f t="shared" si="116"/>
        <v>58.333333333333336</v>
      </c>
      <c r="GH93" s="4">
        <v>36</v>
      </c>
      <c r="GI93" s="4">
        <v>31</v>
      </c>
      <c r="GJ93" s="4">
        <f t="shared" si="152"/>
        <v>13.888888888888889</v>
      </c>
      <c r="GK93">
        <v>1</v>
      </c>
      <c r="GL93">
        <v>0</v>
      </c>
      <c r="GM93">
        <v>0</v>
      </c>
      <c r="GN93">
        <v>1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1</v>
      </c>
      <c r="GU93">
        <v>24</v>
      </c>
      <c r="GV93">
        <v>11</v>
      </c>
      <c r="GW93">
        <f t="shared" si="153"/>
        <v>0.54166666666666663</v>
      </c>
      <c r="GX93">
        <v>1</v>
      </c>
      <c r="GY93">
        <v>0</v>
      </c>
    </row>
    <row r="94" spans="1:207" x14ac:dyDescent="0.35">
      <c r="A94" s="54">
        <v>30</v>
      </c>
      <c r="B94" s="54">
        <v>7399990</v>
      </c>
      <c r="C94" s="2">
        <v>45234</v>
      </c>
      <c r="D94" s="2">
        <v>20170</v>
      </c>
      <c r="E94" s="4">
        <v>68</v>
      </c>
      <c r="F94" s="4" t="s">
        <v>176</v>
      </c>
      <c r="G94" s="4">
        <v>80</v>
      </c>
      <c r="H94" s="4">
        <v>160</v>
      </c>
      <c r="I94" s="4">
        <v>1.83</v>
      </c>
      <c r="J94" s="4">
        <v>180</v>
      </c>
      <c r="K94" s="2">
        <v>44987</v>
      </c>
      <c r="L94" s="2">
        <v>44988</v>
      </c>
      <c r="M94" s="2">
        <v>44996</v>
      </c>
      <c r="N94" s="2">
        <v>45020</v>
      </c>
      <c r="O94" s="4">
        <v>0</v>
      </c>
      <c r="Q94" s="46">
        <f t="shared" si="126"/>
        <v>8</v>
      </c>
      <c r="R94" s="46">
        <f t="shared" si="127"/>
        <v>33</v>
      </c>
      <c r="S94" s="46"/>
      <c r="T94" s="4">
        <v>0</v>
      </c>
      <c r="U94" s="4">
        <v>1</v>
      </c>
      <c r="V94" s="4">
        <v>1</v>
      </c>
      <c r="W94" s="4">
        <v>0</v>
      </c>
      <c r="X94" s="4">
        <v>1</v>
      </c>
      <c r="Y94" s="4">
        <v>0</v>
      </c>
      <c r="Z94" s="4">
        <v>1</v>
      </c>
      <c r="AA94" s="4">
        <v>0</v>
      </c>
      <c r="AB94" s="4">
        <v>1</v>
      </c>
      <c r="AC94" s="4">
        <v>9</v>
      </c>
      <c r="AD94" s="4">
        <v>31</v>
      </c>
      <c r="AE94" s="4">
        <v>7</v>
      </c>
      <c r="AF94" s="4">
        <v>14</v>
      </c>
      <c r="AG94" s="4">
        <f t="shared" si="147"/>
        <v>7</v>
      </c>
      <c r="AH94" s="4">
        <v>2430</v>
      </c>
      <c r="AI94" s="4">
        <v>10100</v>
      </c>
      <c r="AJ94" s="4">
        <v>0.41</v>
      </c>
      <c r="AK94" s="4">
        <v>0.03</v>
      </c>
      <c r="AL94" s="4">
        <v>0</v>
      </c>
      <c r="AM94" s="4">
        <v>0</v>
      </c>
      <c r="AN94" s="4">
        <v>0</v>
      </c>
      <c r="AQ94" s="4">
        <v>0</v>
      </c>
      <c r="AR94" s="4">
        <v>12.6</v>
      </c>
      <c r="AS94" s="4">
        <v>1.03</v>
      </c>
      <c r="AT94" s="4">
        <v>33</v>
      </c>
      <c r="AX94" s="4">
        <v>389</v>
      </c>
      <c r="AY94" s="4">
        <v>1</v>
      </c>
      <c r="AZ94" s="4">
        <v>0</v>
      </c>
      <c r="BA94" s="4">
        <v>0.6</v>
      </c>
      <c r="BB94" s="4">
        <v>16</v>
      </c>
      <c r="BC94" s="4">
        <v>140</v>
      </c>
      <c r="BD94" s="4">
        <v>4.7</v>
      </c>
      <c r="BF94" s="4">
        <v>4.0999999999999996</v>
      </c>
      <c r="BJ94" s="4">
        <v>37</v>
      </c>
      <c r="BO94" s="4">
        <v>163</v>
      </c>
      <c r="BP94" s="4">
        <v>0</v>
      </c>
      <c r="BQ94" s="4">
        <v>0</v>
      </c>
      <c r="BS94">
        <v>125</v>
      </c>
      <c r="BT94">
        <v>71</v>
      </c>
      <c r="BU94">
        <v>98</v>
      </c>
      <c r="BV94">
        <v>73</v>
      </c>
      <c r="CN94" s="4">
        <v>0</v>
      </c>
      <c r="CO94" s="4">
        <v>0</v>
      </c>
      <c r="CP94" s="4">
        <v>0</v>
      </c>
      <c r="CS94" s="4">
        <v>1</v>
      </c>
      <c r="CT94" s="4">
        <v>0</v>
      </c>
      <c r="CU94" s="4"/>
      <c r="CV94" s="4">
        <v>1</v>
      </c>
      <c r="CW94" s="4">
        <v>1</v>
      </c>
      <c r="CX94" s="4">
        <v>0</v>
      </c>
      <c r="CY94" s="4">
        <v>1</v>
      </c>
      <c r="CZ94" s="4">
        <v>1</v>
      </c>
      <c r="DA94" s="4">
        <v>1</v>
      </c>
      <c r="DB94" s="4">
        <v>0</v>
      </c>
      <c r="DC94" s="4">
        <v>0</v>
      </c>
      <c r="DD94" s="4">
        <v>1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10</v>
      </c>
      <c r="DM94" s="4">
        <v>9</v>
      </c>
      <c r="DN94" s="4">
        <v>47</v>
      </c>
      <c r="DO94" s="4">
        <v>27</v>
      </c>
      <c r="DP94" s="4">
        <v>53</v>
      </c>
      <c r="DQ94" s="4">
        <v>84</v>
      </c>
      <c r="DR94" s="11">
        <v>57</v>
      </c>
      <c r="DS94" s="4">
        <v>40</v>
      </c>
      <c r="DT94" s="4">
        <v>90</v>
      </c>
      <c r="DU94" s="4">
        <f t="shared" ref="DU94" si="154">(DT94-DS94)</f>
        <v>50</v>
      </c>
      <c r="DV94" s="11">
        <v>13.6</v>
      </c>
      <c r="DW94" s="4">
        <v>1423</v>
      </c>
      <c r="DX94" s="4">
        <v>96</v>
      </c>
      <c r="DY94" s="4">
        <v>90</v>
      </c>
      <c r="DZ94" s="4">
        <v>4.7</v>
      </c>
      <c r="EA94" s="17">
        <f t="shared" si="141"/>
        <v>2.5683060109289619</v>
      </c>
      <c r="EB94" s="4">
        <v>23.3</v>
      </c>
      <c r="EC94" s="4">
        <v>283</v>
      </c>
      <c r="ED94" s="4">
        <v>56</v>
      </c>
      <c r="EE94" s="4">
        <v>5.6</v>
      </c>
      <c r="EF94" s="4">
        <f t="shared" si="144"/>
        <v>3.0601092896174862</v>
      </c>
      <c r="EG94" s="45">
        <f t="shared" si="129"/>
        <v>2.4463519313304722</v>
      </c>
      <c r="EH94" s="45">
        <f t="shared" si="130"/>
        <v>0.58369098712446343</v>
      </c>
      <c r="EI94" s="4">
        <v>11</v>
      </c>
      <c r="EJ94" s="4">
        <v>36</v>
      </c>
      <c r="EK94" s="4">
        <v>77</v>
      </c>
      <c r="EL94" s="11">
        <f t="shared" si="113"/>
        <v>0.46753246753246752</v>
      </c>
      <c r="EM94" s="4">
        <v>181</v>
      </c>
      <c r="EN94" s="11">
        <v>9</v>
      </c>
      <c r="EO94" s="4">
        <v>7</v>
      </c>
      <c r="EP94" s="11">
        <f t="shared" si="114"/>
        <v>4.5</v>
      </c>
      <c r="EQ94" s="4">
        <v>32</v>
      </c>
      <c r="ER94" s="4">
        <f t="shared" si="131"/>
        <v>17.486338797814206</v>
      </c>
      <c r="ES94" s="4">
        <v>21</v>
      </c>
      <c r="ET94" s="4">
        <v>22</v>
      </c>
      <c r="EU94" s="11">
        <v>17</v>
      </c>
      <c r="EV94" s="4">
        <v>13</v>
      </c>
      <c r="EW94" s="9">
        <v>4</v>
      </c>
      <c r="EX94" s="4">
        <v>93</v>
      </c>
      <c r="EY94" s="4">
        <v>116</v>
      </c>
      <c r="EZ94" s="4">
        <v>43</v>
      </c>
      <c r="FA94" s="4">
        <v>59</v>
      </c>
      <c r="FB94" s="4">
        <v>72</v>
      </c>
      <c r="FC94" s="4">
        <f t="shared" si="119"/>
        <v>283</v>
      </c>
      <c r="FD94" s="9">
        <f t="shared" si="132"/>
        <v>0.94288648198414027</v>
      </c>
      <c r="FE94" s="9">
        <f t="shared" si="120"/>
        <v>0.25441696113074203</v>
      </c>
      <c r="FF94" s="9">
        <f t="shared" si="133"/>
        <v>0.36103824290148612</v>
      </c>
      <c r="FG94" s="9">
        <f t="shared" si="121"/>
        <v>2.0089285714285716</v>
      </c>
      <c r="FH94" s="9">
        <f t="shared" si="122"/>
        <v>0.30627941509426537</v>
      </c>
      <c r="FI94" s="9">
        <f t="shared" si="123"/>
        <v>2.130615519273467</v>
      </c>
      <c r="FJ94" s="11">
        <v>25.2</v>
      </c>
      <c r="FK94" s="11">
        <v>36</v>
      </c>
      <c r="FL94" s="4">
        <v>31</v>
      </c>
      <c r="FM94" s="4">
        <v>5</v>
      </c>
      <c r="FN94" s="4">
        <v>43</v>
      </c>
      <c r="FO94" s="4">
        <f t="shared" si="124"/>
        <v>23.497267759562842</v>
      </c>
      <c r="FP94" s="11">
        <v>54</v>
      </c>
      <c r="FQ94" s="11">
        <v>22</v>
      </c>
      <c r="FR94" s="4">
        <v>17</v>
      </c>
      <c r="FS94" s="4">
        <v>66</v>
      </c>
      <c r="FT94" s="4">
        <v>74</v>
      </c>
      <c r="FU94" s="11">
        <f t="shared" si="134"/>
        <v>0.89189189189189189</v>
      </c>
      <c r="FV94" s="4">
        <v>17</v>
      </c>
      <c r="FW94" s="11">
        <f t="shared" ref="FW94" si="155">(FS94/FV94)</f>
        <v>3.8823529411764706</v>
      </c>
      <c r="FX94" s="4">
        <v>93</v>
      </c>
      <c r="FY94" s="4">
        <v>35.799999999999997</v>
      </c>
      <c r="FZ94">
        <v>16</v>
      </c>
      <c r="GA94" s="11">
        <f t="shared" si="125"/>
        <v>35.799999999999997</v>
      </c>
      <c r="GB94" s="4">
        <f t="shared" si="135"/>
        <v>1.6272727272727272</v>
      </c>
      <c r="GC94" s="4">
        <f t="shared" si="136"/>
        <v>3.375</v>
      </c>
      <c r="GD94" s="4">
        <f t="shared" si="137"/>
        <v>1.575</v>
      </c>
      <c r="GE94" s="4">
        <v>18</v>
      </c>
      <c r="GF94" s="4">
        <v>11</v>
      </c>
      <c r="GG94" s="4">
        <f t="shared" si="116"/>
        <v>38.888888888888893</v>
      </c>
      <c r="GH94" s="4">
        <v>29</v>
      </c>
      <c r="GI94" s="4">
        <v>16</v>
      </c>
      <c r="GJ94" s="4">
        <f t="shared" ref="GJ94:GJ108" si="156">((GH94-GI94)/GH94)*100</f>
        <v>44.827586206896555</v>
      </c>
      <c r="GK94">
        <v>0</v>
      </c>
      <c r="GL94">
        <v>0</v>
      </c>
      <c r="GM94">
        <v>1</v>
      </c>
      <c r="GN94">
        <v>0</v>
      </c>
      <c r="GO94">
        <v>0</v>
      </c>
      <c r="GP94">
        <v>1</v>
      </c>
      <c r="GQ94">
        <v>1</v>
      </c>
      <c r="GR94">
        <v>0</v>
      </c>
      <c r="GS94">
        <v>0</v>
      </c>
      <c r="GT94">
        <v>0</v>
      </c>
      <c r="GU94">
        <v>22</v>
      </c>
      <c r="GV94">
        <v>11</v>
      </c>
      <c r="GW94">
        <f t="shared" ref="GW94:GW108" si="157">(GU94-GV94)/GU94</f>
        <v>0.5</v>
      </c>
      <c r="GX94">
        <v>1</v>
      </c>
      <c r="GY94">
        <v>0</v>
      </c>
    </row>
    <row r="95" spans="1:207" x14ac:dyDescent="0.35">
      <c r="A95" s="54">
        <v>31</v>
      </c>
      <c r="B95" s="54">
        <v>21012758</v>
      </c>
      <c r="C95" s="2">
        <v>44993</v>
      </c>
      <c r="D95" s="2">
        <v>23030</v>
      </c>
      <c r="E95" s="4">
        <v>60</v>
      </c>
      <c r="F95" s="4" t="s">
        <v>176</v>
      </c>
      <c r="G95" s="4">
        <v>65</v>
      </c>
      <c r="H95" s="4">
        <v>154</v>
      </c>
      <c r="I95" s="4">
        <v>1.63</v>
      </c>
      <c r="J95" s="4">
        <v>1</v>
      </c>
      <c r="K95" s="2">
        <v>44992</v>
      </c>
      <c r="L95" s="2">
        <v>44992</v>
      </c>
      <c r="M95" s="2">
        <v>44995</v>
      </c>
      <c r="N95" s="2">
        <v>45002</v>
      </c>
      <c r="O95" s="4">
        <v>0</v>
      </c>
      <c r="Q95" s="46">
        <f t="shared" si="126"/>
        <v>3</v>
      </c>
      <c r="R95" s="46">
        <f t="shared" si="127"/>
        <v>10</v>
      </c>
      <c r="S95" s="46"/>
      <c r="T95" s="4">
        <v>1</v>
      </c>
      <c r="U95" s="4">
        <v>0</v>
      </c>
      <c r="V95" s="4">
        <v>1</v>
      </c>
      <c r="W95" s="4">
        <v>0</v>
      </c>
      <c r="X95" s="4">
        <v>0</v>
      </c>
      <c r="Y95" s="4">
        <v>1</v>
      </c>
      <c r="Z95" s="4">
        <v>0</v>
      </c>
      <c r="AA95" s="4">
        <v>0</v>
      </c>
      <c r="AB95" s="4">
        <v>0</v>
      </c>
      <c r="AC95" s="4">
        <v>10</v>
      </c>
      <c r="AD95" s="4">
        <v>38</v>
      </c>
      <c r="AE95" s="4">
        <v>12</v>
      </c>
      <c r="AF95" s="4">
        <v>12</v>
      </c>
      <c r="AG95" s="4">
        <f t="shared" si="147"/>
        <v>0</v>
      </c>
      <c r="AH95" s="4">
        <v>1130</v>
      </c>
      <c r="AI95" s="4">
        <v>17600</v>
      </c>
      <c r="AJ95" s="4">
        <v>25.53</v>
      </c>
      <c r="AK95" s="4">
        <v>37.799999999999997</v>
      </c>
      <c r="AL95" s="4">
        <v>0</v>
      </c>
      <c r="AM95" s="4">
        <v>1</v>
      </c>
      <c r="AN95" s="4" t="s">
        <v>196</v>
      </c>
      <c r="AO95" s="4">
        <v>80</v>
      </c>
      <c r="AP95" s="4">
        <v>3607</v>
      </c>
      <c r="AQ95" s="4">
        <v>0</v>
      </c>
      <c r="AR95" s="4">
        <v>11.1</v>
      </c>
      <c r="AS95" s="4">
        <v>1.37</v>
      </c>
      <c r="AT95" s="4">
        <v>71</v>
      </c>
      <c r="AU95" s="29">
        <v>3.9</v>
      </c>
      <c r="AW95" s="4">
        <v>805</v>
      </c>
      <c r="AX95" s="4">
        <v>41</v>
      </c>
      <c r="AY95" s="4">
        <v>1</v>
      </c>
      <c r="AZ95" s="4">
        <v>0</v>
      </c>
      <c r="BA95" s="4">
        <v>1.58</v>
      </c>
      <c r="BB95" s="4">
        <v>110</v>
      </c>
      <c r="BC95" s="4">
        <v>135</v>
      </c>
      <c r="BD95" s="4">
        <v>3.7</v>
      </c>
      <c r="BE95" s="4">
        <v>2.4</v>
      </c>
      <c r="BF95" s="4">
        <v>3.1</v>
      </c>
      <c r="BG95" s="4">
        <v>8.5</v>
      </c>
      <c r="BI95" s="4">
        <v>3.2</v>
      </c>
      <c r="BJ95" s="4">
        <v>33</v>
      </c>
      <c r="BK95" s="4">
        <v>200</v>
      </c>
      <c r="BL95" s="4">
        <v>245</v>
      </c>
      <c r="BM95" s="4">
        <v>8.1999999999999993</v>
      </c>
      <c r="BN95" s="4">
        <v>194</v>
      </c>
      <c r="BO95" s="4">
        <v>406</v>
      </c>
      <c r="BP95" s="4">
        <v>0</v>
      </c>
      <c r="BQ95" s="4">
        <v>0</v>
      </c>
      <c r="BR95" s="4">
        <v>389</v>
      </c>
      <c r="BS95">
        <v>95</v>
      </c>
      <c r="BT95">
        <v>57</v>
      </c>
      <c r="BU95">
        <v>70</v>
      </c>
      <c r="BV95">
        <v>98</v>
      </c>
      <c r="BW95">
        <v>8</v>
      </c>
      <c r="BX95">
        <v>1491</v>
      </c>
      <c r="BY95">
        <v>1230</v>
      </c>
      <c r="BZ95">
        <v>2.9</v>
      </c>
      <c r="CA95">
        <v>75.7</v>
      </c>
      <c r="CB95">
        <v>5.2</v>
      </c>
      <c r="CC95" s="4">
        <v>4.3</v>
      </c>
      <c r="CD95" s="4">
        <v>23</v>
      </c>
      <c r="CE95" s="4">
        <v>76</v>
      </c>
      <c r="CF95" s="4">
        <v>15</v>
      </c>
      <c r="CG95" s="4">
        <v>12</v>
      </c>
      <c r="CH95" s="4">
        <v>1498</v>
      </c>
      <c r="CI95" s="4">
        <f t="shared" si="139"/>
        <v>1153.4883720930234</v>
      </c>
      <c r="CJ95" s="4">
        <v>7.48</v>
      </c>
      <c r="CK95" s="4">
        <v>26.6</v>
      </c>
      <c r="CL95" s="4">
        <v>81.900000000000006</v>
      </c>
      <c r="CM95" s="4">
        <v>22</v>
      </c>
      <c r="CN95" s="4">
        <v>0.23</v>
      </c>
      <c r="CO95" s="4">
        <v>0</v>
      </c>
      <c r="CP95" s="4">
        <v>0</v>
      </c>
      <c r="CQ95" s="4">
        <v>26.3</v>
      </c>
      <c r="CR95" s="4">
        <v>2600</v>
      </c>
      <c r="CS95" s="4">
        <v>1</v>
      </c>
      <c r="CT95" s="4">
        <v>1</v>
      </c>
      <c r="CU95" s="4">
        <v>30</v>
      </c>
      <c r="CV95" s="4">
        <v>1</v>
      </c>
      <c r="CW95" s="4">
        <v>1</v>
      </c>
      <c r="CX95" s="4">
        <v>0</v>
      </c>
      <c r="CY95" s="4">
        <v>1</v>
      </c>
      <c r="CZ95" s="4">
        <v>1</v>
      </c>
      <c r="DA95" s="4">
        <v>0</v>
      </c>
      <c r="DB95" s="4">
        <v>1</v>
      </c>
      <c r="DC95" s="4">
        <v>0</v>
      </c>
      <c r="DD95" s="4">
        <v>1</v>
      </c>
      <c r="DE95" s="4">
        <v>1</v>
      </c>
      <c r="DF95" s="4">
        <v>1</v>
      </c>
      <c r="DG95" s="4">
        <v>0</v>
      </c>
      <c r="DH95" s="4">
        <v>0</v>
      </c>
      <c r="DI95" s="4">
        <v>1</v>
      </c>
      <c r="DJ95" s="4">
        <v>1</v>
      </c>
      <c r="DK95" s="4">
        <v>1</v>
      </c>
      <c r="DL95" s="4">
        <v>9</v>
      </c>
      <c r="DM95" s="4">
        <v>9</v>
      </c>
      <c r="DN95" s="4">
        <v>45</v>
      </c>
      <c r="DO95" s="4">
        <v>27</v>
      </c>
      <c r="DP95" s="4">
        <v>40</v>
      </c>
      <c r="DQ95" s="4">
        <v>71</v>
      </c>
      <c r="DR95" s="11">
        <v>57</v>
      </c>
      <c r="DS95" s="4">
        <v>23</v>
      </c>
      <c r="DT95" s="4">
        <v>53</v>
      </c>
      <c r="DU95" s="4">
        <f t="shared" si="112"/>
        <v>30</v>
      </c>
      <c r="DV95" s="11">
        <v>9.8000000000000007</v>
      </c>
      <c r="DW95" s="4">
        <v>893</v>
      </c>
      <c r="DX95" s="4">
        <v>71</v>
      </c>
      <c r="DY95" s="4">
        <v>83</v>
      </c>
      <c r="DZ95" s="4">
        <v>2.5</v>
      </c>
      <c r="EA95" s="17">
        <f t="shared" si="141"/>
        <v>1.5337423312883436</v>
      </c>
      <c r="EB95" s="4">
        <v>20.8</v>
      </c>
      <c r="EC95" s="4">
        <v>285</v>
      </c>
      <c r="ED95" s="4">
        <v>49</v>
      </c>
      <c r="EE95" s="4">
        <v>4.0999999999999996</v>
      </c>
      <c r="EF95" s="4">
        <f t="shared" si="144"/>
        <v>2.5153374233128836</v>
      </c>
      <c r="EG95" s="45">
        <f t="shared" si="129"/>
        <v>2.7403846153846154</v>
      </c>
      <c r="EH95" s="45">
        <f t="shared" si="130"/>
        <v>0.47115384615384615</v>
      </c>
      <c r="EI95" s="4">
        <v>8</v>
      </c>
      <c r="EJ95" s="4">
        <v>70</v>
      </c>
      <c r="EK95" s="4">
        <v>90</v>
      </c>
      <c r="EL95" s="11">
        <f t="shared" si="113"/>
        <v>0.77777777777777779</v>
      </c>
      <c r="EM95" s="4">
        <v>160</v>
      </c>
      <c r="EN95" s="11">
        <v>10</v>
      </c>
      <c r="EO95" s="4">
        <v>7</v>
      </c>
      <c r="EP95" s="11">
        <f t="shared" si="114"/>
        <v>8.235294117647058</v>
      </c>
      <c r="EQ95" s="4">
        <v>32</v>
      </c>
      <c r="ER95" s="4">
        <f t="shared" si="131"/>
        <v>19.631901840490798</v>
      </c>
      <c r="ES95" s="4">
        <v>20</v>
      </c>
      <c r="ET95" s="4">
        <v>25</v>
      </c>
      <c r="EU95" s="11">
        <v>12</v>
      </c>
      <c r="EV95" s="4">
        <v>7</v>
      </c>
      <c r="EW95" s="9">
        <v>5</v>
      </c>
      <c r="EX95" s="4">
        <v>62</v>
      </c>
      <c r="EY95" s="4">
        <v>90</v>
      </c>
      <c r="EZ95" s="4">
        <v>52</v>
      </c>
      <c r="FA95" s="4">
        <v>57</v>
      </c>
      <c r="FB95" s="4">
        <v>62</v>
      </c>
      <c r="FC95" s="4">
        <f t="shared" si="119"/>
        <v>285</v>
      </c>
      <c r="FD95" s="9">
        <f t="shared" si="132"/>
        <v>0.76420235001352232</v>
      </c>
      <c r="FE95" s="9">
        <f t="shared" si="120"/>
        <v>0.21754385964912282</v>
      </c>
      <c r="FF95" s="9">
        <f t="shared" si="133"/>
        <v>0.30661566000700086</v>
      </c>
      <c r="FG95" s="9">
        <f t="shared" si="121"/>
        <v>1.7448979591836735</v>
      </c>
      <c r="FH95" s="9">
        <f t="shared" si="122"/>
        <v>0.28878106490360544</v>
      </c>
      <c r="FI95" s="9">
        <f t="shared" si="123"/>
        <v>2.283293108366911</v>
      </c>
      <c r="FJ95" s="11">
        <v>17.8</v>
      </c>
      <c r="FK95" s="11">
        <v>10</v>
      </c>
      <c r="FL95" s="4">
        <v>5</v>
      </c>
      <c r="FM95" s="4">
        <v>6</v>
      </c>
      <c r="FN95" s="4">
        <v>28</v>
      </c>
      <c r="FO95" s="4">
        <f t="shared" si="124"/>
        <v>17.177914110429448</v>
      </c>
      <c r="FP95" s="11">
        <v>45</v>
      </c>
      <c r="FQ95" s="11">
        <v>20</v>
      </c>
      <c r="FR95" s="4">
        <v>17</v>
      </c>
      <c r="FS95" s="4">
        <v>67</v>
      </c>
      <c r="FT95" s="4">
        <v>87</v>
      </c>
      <c r="FU95" s="11">
        <f t="shared" si="134"/>
        <v>0.77011494252873558</v>
      </c>
      <c r="FV95" s="4">
        <v>7</v>
      </c>
      <c r="FW95" s="11">
        <f t="shared" si="150"/>
        <v>9.5714285714285712</v>
      </c>
      <c r="FX95" s="4">
        <v>124</v>
      </c>
      <c r="FY95" s="4">
        <v>4.0999999999999996</v>
      </c>
      <c r="FZ95">
        <v>16.600000000000001</v>
      </c>
      <c r="GA95" s="11">
        <f t="shared" si="125"/>
        <v>12.1</v>
      </c>
      <c r="GB95" s="4">
        <f t="shared" si="135"/>
        <v>0.60499999999999998</v>
      </c>
      <c r="GC95" s="4">
        <f t="shared" si="136"/>
        <v>2.7108433734939759</v>
      </c>
      <c r="GD95" s="4">
        <f t="shared" si="137"/>
        <v>1.072289156626506</v>
      </c>
      <c r="GE95" s="4">
        <v>13</v>
      </c>
      <c r="GF95" s="4">
        <v>8</v>
      </c>
      <c r="GG95" s="4">
        <f t="shared" si="116"/>
        <v>38.461538461538467</v>
      </c>
      <c r="GJ95" s="4" t="e">
        <f>((GH95-GI95)/GH95)*100</f>
        <v>#DIV/0!</v>
      </c>
      <c r="GW95" t="e">
        <f t="shared" si="157"/>
        <v>#DIV/0!</v>
      </c>
    </row>
    <row r="96" spans="1:207" x14ac:dyDescent="0.35">
      <c r="A96" s="54">
        <v>31</v>
      </c>
      <c r="B96" s="54">
        <v>21012758</v>
      </c>
      <c r="C96" s="2">
        <v>44999</v>
      </c>
      <c r="D96" s="2">
        <v>23030</v>
      </c>
      <c r="E96" s="4">
        <v>60</v>
      </c>
      <c r="F96" s="4" t="s">
        <v>176</v>
      </c>
      <c r="G96" s="4">
        <v>65</v>
      </c>
      <c r="H96" s="4">
        <v>154</v>
      </c>
      <c r="I96" s="4">
        <v>1.63</v>
      </c>
      <c r="J96" s="4">
        <v>7</v>
      </c>
      <c r="K96" s="2">
        <v>44992</v>
      </c>
      <c r="L96" s="2">
        <v>44992</v>
      </c>
      <c r="M96" s="2">
        <v>44995</v>
      </c>
      <c r="N96" s="2">
        <v>45002</v>
      </c>
      <c r="O96" s="4">
        <v>0</v>
      </c>
      <c r="Q96" s="46">
        <f t="shared" si="126"/>
        <v>3</v>
      </c>
      <c r="R96" s="46">
        <f t="shared" si="127"/>
        <v>10</v>
      </c>
      <c r="S96" s="46"/>
      <c r="T96" s="4">
        <v>1</v>
      </c>
      <c r="U96" s="4">
        <v>0</v>
      </c>
      <c r="V96" s="4">
        <v>1</v>
      </c>
      <c r="W96" s="4">
        <v>0</v>
      </c>
      <c r="X96" s="4">
        <v>0</v>
      </c>
      <c r="Y96" s="4">
        <v>1</v>
      </c>
      <c r="Z96" s="4">
        <v>0</v>
      </c>
      <c r="AA96" s="4">
        <v>0</v>
      </c>
      <c r="AB96" s="4">
        <v>0</v>
      </c>
      <c r="AC96" s="4">
        <v>10</v>
      </c>
      <c r="AD96" s="4">
        <v>38</v>
      </c>
      <c r="AE96" s="4">
        <v>12</v>
      </c>
      <c r="AF96" s="4">
        <v>12</v>
      </c>
      <c r="AG96" s="4">
        <f t="shared" ref="AG96:AG111" si="158">AF96-AE96</f>
        <v>0</v>
      </c>
      <c r="AH96" s="4">
        <v>1860</v>
      </c>
      <c r="AI96" s="4">
        <v>13600</v>
      </c>
      <c r="AJ96" s="4">
        <v>5.39</v>
      </c>
      <c r="AK96" s="4">
        <v>1.02</v>
      </c>
      <c r="AL96" s="4">
        <v>0</v>
      </c>
      <c r="AM96" s="4">
        <v>1</v>
      </c>
      <c r="AN96" s="4" t="s">
        <v>196</v>
      </c>
      <c r="AO96" s="4">
        <v>120</v>
      </c>
      <c r="AP96" s="4">
        <v>1561</v>
      </c>
      <c r="AQ96" s="4">
        <v>0</v>
      </c>
      <c r="AR96" s="4">
        <v>9.6</v>
      </c>
      <c r="AS96" s="4">
        <v>1.37</v>
      </c>
      <c r="AT96" s="4">
        <v>24.9</v>
      </c>
      <c r="AU96" s="29">
        <v>3.59</v>
      </c>
      <c r="AV96" s="4">
        <v>7.26</v>
      </c>
      <c r="AW96" s="4">
        <v>619</v>
      </c>
      <c r="AX96" s="4">
        <v>295</v>
      </c>
      <c r="AY96" s="4">
        <v>1</v>
      </c>
      <c r="AZ96" s="4">
        <v>0</v>
      </c>
      <c r="BA96" s="4">
        <v>0.6</v>
      </c>
      <c r="BB96" s="4">
        <v>41</v>
      </c>
      <c r="BC96" s="4">
        <v>134</v>
      </c>
      <c r="BD96" s="4">
        <v>3.4</v>
      </c>
      <c r="BE96" s="4">
        <v>1.57</v>
      </c>
      <c r="BF96" s="4">
        <v>2.6</v>
      </c>
      <c r="BG96" s="4">
        <v>7.9</v>
      </c>
      <c r="BH96" s="4">
        <v>5.8</v>
      </c>
      <c r="BJ96" s="4">
        <v>35</v>
      </c>
      <c r="BK96" s="4">
        <v>61</v>
      </c>
      <c r="BL96" s="4">
        <v>74</v>
      </c>
      <c r="BM96" s="4">
        <v>6.5</v>
      </c>
      <c r="BN96" s="4">
        <v>661</v>
      </c>
      <c r="BO96" s="4">
        <v>361</v>
      </c>
      <c r="BP96" s="4">
        <v>0</v>
      </c>
      <c r="BQ96" s="4">
        <v>0</v>
      </c>
      <c r="BS96">
        <v>113</v>
      </c>
      <c r="BT96">
        <v>69</v>
      </c>
      <c r="BU96">
        <v>84</v>
      </c>
      <c r="BV96">
        <v>89</v>
      </c>
      <c r="CN96" s="4">
        <v>0</v>
      </c>
      <c r="CO96" s="4">
        <v>0</v>
      </c>
      <c r="CP96" s="4">
        <v>0</v>
      </c>
      <c r="CQ96" s="4">
        <v>13</v>
      </c>
      <c r="CR96" s="4">
        <v>1003</v>
      </c>
      <c r="CS96" s="4">
        <v>1</v>
      </c>
      <c r="CT96" s="4">
        <v>1</v>
      </c>
      <c r="CU96" s="4"/>
      <c r="CV96" s="4">
        <v>1</v>
      </c>
      <c r="CW96" s="4">
        <v>1</v>
      </c>
      <c r="CX96" s="4">
        <v>0</v>
      </c>
      <c r="CY96" s="4">
        <v>1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/>
      <c r="DI96" s="4">
        <v>1</v>
      </c>
      <c r="DJ96" s="4">
        <v>1</v>
      </c>
      <c r="DK96" s="4">
        <v>0</v>
      </c>
      <c r="DL96" s="4">
        <v>8</v>
      </c>
      <c r="DM96" s="4">
        <v>9</v>
      </c>
      <c r="DN96" s="4">
        <v>53</v>
      </c>
      <c r="DO96" s="4">
        <v>31</v>
      </c>
      <c r="DP96" s="4">
        <v>42</v>
      </c>
      <c r="DQ96" s="4">
        <v>72</v>
      </c>
      <c r="DR96" s="11">
        <v>49</v>
      </c>
      <c r="DS96" s="4">
        <v>40</v>
      </c>
      <c r="DT96" s="4">
        <v>77</v>
      </c>
      <c r="DU96" s="4">
        <f t="shared" si="112"/>
        <v>37</v>
      </c>
      <c r="DV96" s="11">
        <v>12.9</v>
      </c>
      <c r="DY96" s="4">
        <v>70</v>
      </c>
      <c r="DZ96" s="4">
        <v>2.8</v>
      </c>
      <c r="EA96" s="17">
        <f t="shared" si="141"/>
        <v>1.7177914110429449</v>
      </c>
      <c r="EB96" s="4">
        <v>18.899999999999999</v>
      </c>
      <c r="EC96" s="4">
        <v>268</v>
      </c>
      <c r="ED96" s="4">
        <v>48</v>
      </c>
      <c r="EE96" s="4">
        <v>3.4</v>
      </c>
      <c r="EF96" s="4">
        <f t="shared" si="144"/>
        <v>2.0858895705521472</v>
      </c>
      <c r="EG96" s="45">
        <f t="shared" si="129"/>
        <v>2.592592592592593</v>
      </c>
      <c r="EH96" s="45">
        <f t="shared" si="130"/>
        <v>0.68253968253968256</v>
      </c>
      <c r="EI96" s="4">
        <v>8</v>
      </c>
      <c r="EJ96" s="4">
        <v>88</v>
      </c>
      <c r="EK96" s="4">
        <v>75</v>
      </c>
      <c r="EL96" s="11">
        <f t="shared" si="113"/>
        <v>1.1733333333333333</v>
      </c>
      <c r="EM96" s="4">
        <v>333</v>
      </c>
      <c r="EN96" s="11">
        <v>8</v>
      </c>
      <c r="EO96" s="4">
        <v>7</v>
      </c>
      <c r="EP96" s="11">
        <f t="shared" si="114"/>
        <v>11.733333333333333</v>
      </c>
      <c r="EQ96" s="4">
        <v>64</v>
      </c>
      <c r="ER96" s="4">
        <f t="shared" si="131"/>
        <v>39.263803680981596</v>
      </c>
      <c r="ES96" s="4">
        <v>23</v>
      </c>
      <c r="ET96" s="4">
        <v>32</v>
      </c>
      <c r="EU96" s="11">
        <v>21</v>
      </c>
      <c r="EV96" s="4">
        <v>10</v>
      </c>
      <c r="EW96" s="9">
        <v>11</v>
      </c>
      <c r="EX96" s="4">
        <v>65</v>
      </c>
      <c r="EY96" s="4">
        <v>113</v>
      </c>
      <c r="EZ96" s="4">
        <v>48</v>
      </c>
      <c r="FA96" s="4">
        <v>107</v>
      </c>
      <c r="FB96" s="4">
        <v>62</v>
      </c>
      <c r="FC96" s="4">
        <f t="shared" si="119"/>
        <v>268</v>
      </c>
      <c r="FD96" s="9">
        <f t="shared" si="132"/>
        <v>0.87419986769068059</v>
      </c>
      <c r="FE96" s="9">
        <f t="shared" si="120"/>
        <v>0.23134328358208955</v>
      </c>
      <c r="FF96" s="9">
        <f t="shared" si="133"/>
        <v>0.3279510527930638</v>
      </c>
      <c r="FG96" s="9">
        <f t="shared" si="121"/>
        <v>2.1187499999999999</v>
      </c>
      <c r="FH96" s="9">
        <f t="shared" si="122"/>
        <v>0.31646302227692341</v>
      </c>
      <c r="FI96" s="9">
        <f t="shared" si="123"/>
        <v>2.4236448417648129</v>
      </c>
      <c r="FK96" s="11">
        <v>38</v>
      </c>
      <c r="FL96" s="4">
        <v>22</v>
      </c>
      <c r="FM96" s="4">
        <v>16</v>
      </c>
      <c r="FN96" s="4">
        <v>68</v>
      </c>
      <c r="FO96" s="4">
        <f t="shared" si="124"/>
        <v>41.717791411042946</v>
      </c>
      <c r="FP96" s="11">
        <v>46</v>
      </c>
      <c r="FQ96" s="11">
        <v>19</v>
      </c>
      <c r="FR96" s="4">
        <v>21</v>
      </c>
      <c r="FS96" s="4">
        <v>57</v>
      </c>
      <c r="FT96" s="4">
        <v>91</v>
      </c>
      <c r="FU96" s="11">
        <f t="shared" si="134"/>
        <v>0.62637362637362637</v>
      </c>
      <c r="FV96" s="4">
        <v>13</v>
      </c>
      <c r="FW96" s="11">
        <f t="shared" si="150"/>
        <v>4.384615384615385</v>
      </c>
      <c r="FX96" s="4">
        <v>162</v>
      </c>
      <c r="FY96" s="4">
        <v>13.4</v>
      </c>
      <c r="FZ96">
        <v>26.2</v>
      </c>
      <c r="GA96" s="11">
        <f t="shared" si="125"/>
        <v>13.4</v>
      </c>
      <c r="GB96" s="4">
        <f t="shared" si="135"/>
        <v>0.70526315789473681</v>
      </c>
      <c r="GC96" s="4">
        <f t="shared" si="136"/>
        <v>1.7557251908396947</v>
      </c>
      <c r="GE96" s="4">
        <v>14</v>
      </c>
      <c r="GF96" s="4">
        <v>3</v>
      </c>
      <c r="GG96" s="4">
        <f t="shared" si="116"/>
        <v>78.571428571428569</v>
      </c>
      <c r="GH96" s="4">
        <v>24</v>
      </c>
      <c r="GI96" s="4">
        <v>15</v>
      </c>
      <c r="GJ96" s="4">
        <f t="shared" si="156"/>
        <v>37.5</v>
      </c>
      <c r="GK96" s="4">
        <v>1</v>
      </c>
      <c r="GL96" s="4">
        <v>0</v>
      </c>
      <c r="GM96" s="4">
        <v>0</v>
      </c>
      <c r="GN96" s="4">
        <v>0</v>
      </c>
      <c r="GO96" s="4">
        <v>1</v>
      </c>
      <c r="GP96" s="4">
        <v>0</v>
      </c>
      <c r="GQ96" s="4">
        <v>0</v>
      </c>
      <c r="GR96" s="4">
        <v>1</v>
      </c>
      <c r="GS96" s="4">
        <v>0</v>
      </c>
      <c r="GT96" s="4">
        <v>0</v>
      </c>
      <c r="GU96" s="4">
        <v>47</v>
      </c>
      <c r="GV96" s="4">
        <v>17</v>
      </c>
      <c r="GW96">
        <f t="shared" si="157"/>
        <v>0.63829787234042556</v>
      </c>
      <c r="GX96" s="4">
        <v>1</v>
      </c>
      <c r="GY96" s="4">
        <v>0</v>
      </c>
    </row>
    <row r="97" spans="1:207" x14ac:dyDescent="0.35">
      <c r="A97" s="54">
        <v>31</v>
      </c>
      <c r="B97" s="54">
        <v>21012758</v>
      </c>
      <c r="C97" s="2">
        <v>45022</v>
      </c>
      <c r="D97" s="2">
        <v>23030</v>
      </c>
      <c r="E97" s="4">
        <v>60</v>
      </c>
      <c r="F97" s="4" t="s">
        <v>176</v>
      </c>
      <c r="G97" s="4">
        <v>65</v>
      </c>
      <c r="H97" s="4">
        <v>154</v>
      </c>
      <c r="I97" s="4">
        <v>1.63</v>
      </c>
      <c r="J97" s="4">
        <v>29</v>
      </c>
      <c r="K97" s="2">
        <v>44992</v>
      </c>
      <c r="L97" s="2">
        <v>44992</v>
      </c>
      <c r="M97" s="2">
        <v>44995</v>
      </c>
      <c r="N97" s="2">
        <v>45002</v>
      </c>
      <c r="O97" s="4">
        <v>0</v>
      </c>
      <c r="Q97" s="46">
        <f t="shared" si="126"/>
        <v>3</v>
      </c>
      <c r="R97" s="46">
        <f t="shared" si="127"/>
        <v>10</v>
      </c>
      <c r="S97" s="46"/>
      <c r="T97" s="4">
        <v>1</v>
      </c>
      <c r="U97" s="4">
        <v>0</v>
      </c>
      <c r="V97" s="4">
        <v>1</v>
      </c>
      <c r="W97" s="4">
        <v>0</v>
      </c>
      <c r="X97" s="4">
        <v>0</v>
      </c>
      <c r="Y97" s="4">
        <v>1</v>
      </c>
      <c r="Z97" s="4">
        <v>0</v>
      </c>
      <c r="AA97" s="4">
        <v>0</v>
      </c>
      <c r="AB97" s="4">
        <v>0</v>
      </c>
      <c r="AC97" s="4">
        <v>10</v>
      </c>
      <c r="AD97" s="4">
        <v>38</v>
      </c>
      <c r="AE97" s="4">
        <v>12</v>
      </c>
      <c r="AF97" s="4">
        <v>12</v>
      </c>
      <c r="AG97" s="4">
        <f t="shared" si="158"/>
        <v>0</v>
      </c>
      <c r="AH97" s="4">
        <v>1870</v>
      </c>
      <c r="AI97" s="4">
        <v>6000</v>
      </c>
      <c r="AJ97" s="4">
        <v>0.44</v>
      </c>
      <c r="AK97" s="4">
        <v>0.1</v>
      </c>
      <c r="AL97" s="4">
        <v>0</v>
      </c>
      <c r="AM97" s="4">
        <v>1</v>
      </c>
      <c r="AN97" s="4" t="s">
        <v>196</v>
      </c>
      <c r="AO97" s="4">
        <v>61</v>
      </c>
      <c r="AP97" s="4">
        <v>1201</v>
      </c>
      <c r="AQ97" s="4">
        <v>0</v>
      </c>
      <c r="AR97" s="4">
        <v>10.8</v>
      </c>
      <c r="AS97" s="4">
        <v>4.5999999999999996</v>
      </c>
      <c r="AT97" s="4">
        <v>41.6</v>
      </c>
      <c r="AU97" s="29">
        <v>1.17</v>
      </c>
      <c r="AV97" s="4">
        <v>3.19</v>
      </c>
      <c r="AW97" s="4">
        <v>535</v>
      </c>
      <c r="AX97" s="4">
        <v>220</v>
      </c>
      <c r="AY97" s="4">
        <v>1</v>
      </c>
      <c r="AZ97" s="4">
        <v>0</v>
      </c>
      <c r="BA97" s="4">
        <v>0.6</v>
      </c>
      <c r="BB97" s="4">
        <v>20</v>
      </c>
      <c r="BC97" s="4">
        <v>143</v>
      </c>
      <c r="BD97" s="4">
        <v>4.3</v>
      </c>
      <c r="BE97" s="4">
        <v>1.5</v>
      </c>
      <c r="BF97" s="4">
        <v>2.9</v>
      </c>
      <c r="BG97" s="4">
        <v>8.6</v>
      </c>
      <c r="BH97" s="4">
        <v>6</v>
      </c>
      <c r="BI97" s="4">
        <v>3.6</v>
      </c>
      <c r="BJ97" s="4">
        <v>66</v>
      </c>
      <c r="BK97" s="4">
        <v>49</v>
      </c>
      <c r="BL97" s="4">
        <v>41</v>
      </c>
      <c r="BM97" s="4">
        <v>1.6</v>
      </c>
      <c r="BN97" s="4">
        <v>184</v>
      </c>
      <c r="BO97" s="4">
        <v>424</v>
      </c>
      <c r="BP97" s="4">
        <v>0</v>
      </c>
      <c r="BQ97" s="4">
        <v>0</v>
      </c>
      <c r="BS97">
        <v>115</v>
      </c>
      <c r="BT97">
        <v>72</v>
      </c>
      <c r="BU97">
        <v>86</v>
      </c>
      <c r="BV97">
        <v>78</v>
      </c>
      <c r="CN97" s="4">
        <v>0</v>
      </c>
      <c r="CO97" s="4">
        <v>0</v>
      </c>
      <c r="CP97" s="4">
        <v>0</v>
      </c>
      <c r="CQ97" s="4">
        <v>22</v>
      </c>
      <c r="CR97" s="4">
        <v>788</v>
      </c>
      <c r="CS97" s="4">
        <v>1</v>
      </c>
      <c r="CT97" s="4">
        <v>1</v>
      </c>
      <c r="CU97" s="4"/>
      <c r="CV97" s="4">
        <v>1</v>
      </c>
      <c r="CW97" s="4">
        <v>1</v>
      </c>
      <c r="CX97" s="4">
        <v>0</v>
      </c>
      <c r="CY97" s="4">
        <v>1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/>
      <c r="DI97" s="4">
        <v>0</v>
      </c>
      <c r="DJ97" s="4">
        <v>0</v>
      </c>
      <c r="DK97" s="4"/>
      <c r="DL97" s="4">
        <v>11</v>
      </c>
      <c r="DM97" s="4">
        <v>10</v>
      </c>
      <c r="DN97" s="4">
        <v>52</v>
      </c>
      <c r="DO97" s="4">
        <v>35</v>
      </c>
      <c r="DP97" s="4">
        <v>33</v>
      </c>
      <c r="DQ97" s="4">
        <v>62</v>
      </c>
      <c r="DR97" s="11">
        <v>53</v>
      </c>
      <c r="DS97" s="4">
        <v>37</v>
      </c>
      <c r="DT97" s="4">
        <v>80</v>
      </c>
      <c r="DU97" s="4">
        <f t="shared" si="112"/>
        <v>43</v>
      </c>
      <c r="DV97" s="11">
        <v>12.6</v>
      </c>
      <c r="DW97" s="4">
        <v>797</v>
      </c>
      <c r="DX97" s="4">
        <v>85</v>
      </c>
      <c r="DY97" s="4">
        <v>66</v>
      </c>
      <c r="DZ97" s="4">
        <v>2.8</v>
      </c>
      <c r="EA97" s="17">
        <f t="shared" si="141"/>
        <v>1.7177914110429449</v>
      </c>
      <c r="EB97" s="4">
        <v>24.9</v>
      </c>
      <c r="EC97" s="4">
        <v>325</v>
      </c>
      <c r="ED97" s="4">
        <v>45</v>
      </c>
      <c r="EE97" s="4">
        <v>2.63</v>
      </c>
      <c r="EF97" s="4">
        <f t="shared" si="144"/>
        <v>1.6134969325153374</v>
      </c>
      <c r="EG97" s="45">
        <f t="shared" si="129"/>
        <v>2.1285140562248999</v>
      </c>
      <c r="EH97" s="45">
        <f t="shared" si="130"/>
        <v>0.50602409638554213</v>
      </c>
      <c r="EI97" s="4">
        <v>6</v>
      </c>
      <c r="EJ97" s="4">
        <v>84</v>
      </c>
      <c r="EK97" s="4">
        <v>56</v>
      </c>
      <c r="EL97" s="11">
        <f t="shared" si="113"/>
        <v>1.5</v>
      </c>
      <c r="EM97" s="4">
        <v>234</v>
      </c>
      <c r="EN97" s="11">
        <v>15</v>
      </c>
      <c r="EO97" s="4">
        <v>7</v>
      </c>
      <c r="EP97" s="11">
        <f t="shared" si="114"/>
        <v>7.6363636363636367</v>
      </c>
      <c r="EQ97" s="4">
        <v>35</v>
      </c>
      <c r="ER97" s="4">
        <f t="shared" si="131"/>
        <v>21.472392638036812</v>
      </c>
      <c r="ES97" s="4">
        <v>12</v>
      </c>
      <c r="ET97" s="4">
        <v>32</v>
      </c>
      <c r="EU97" s="11">
        <v>24</v>
      </c>
      <c r="EV97" s="4">
        <v>22</v>
      </c>
      <c r="EW97" s="9">
        <v>1</v>
      </c>
      <c r="EX97" s="4">
        <v>93</v>
      </c>
      <c r="EY97" s="4">
        <v>149</v>
      </c>
      <c r="EZ97" s="4">
        <v>76</v>
      </c>
      <c r="FA97" s="4">
        <v>135</v>
      </c>
      <c r="FB97" s="4">
        <v>76</v>
      </c>
      <c r="FC97" s="4">
        <f t="shared" si="119"/>
        <v>325</v>
      </c>
      <c r="FD97" s="9">
        <f t="shared" si="132"/>
        <v>0.83661744976478392</v>
      </c>
      <c r="FE97" s="9">
        <f t="shared" si="120"/>
        <v>0.23384615384615384</v>
      </c>
      <c r="FF97" s="9">
        <f t="shared" si="133"/>
        <v>0.33170171362234413</v>
      </c>
      <c r="FG97" s="9">
        <f t="shared" si="121"/>
        <v>2.2999999999999998</v>
      </c>
      <c r="FH97" s="9">
        <f t="shared" si="122"/>
        <v>0.31688403468942028</v>
      </c>
      <c r="FI97" s="9">
        <f t="shared" si="123"/>
        <v>2.7491657036876864</v>
      </c>
      <c r="FQ97" s="11">
        <v>18</v>
      </c>
      <c r="FR97" s="4">
        <v>11</v>
      </c>
      <c r="FS97" s="4">
        <v>48</v>
      </c>
      <c r="FT97" s="4">
        <v>35</v>
      </c>
      <c r="FU97" s="11">
        <f t="shared" si="134"/>
        <v>1.3714285714285714</v>
      </c>
      <c r="FV97" s="4">
        <v>10</v>
      </c>
      <c r="FW97" s="11">
        <f t="shared" si="150"/>
        <v>4.8</v>
      </c>
      <c r="FX97" s="4">
        <v>125</v>
      </c>
      <c r="FY97" s="4">
        <v>7</v>
      </c>
      <c r="FZ97">
        <v>14.8</v>
      </c>
      <c r="GA97" s="11">
        <f t="shared" si="125"/>
        <v>7</v>
      </c>
      <c r="GB97" s="4">
        <f t="shared" si="135"/>
        <v>0.3888888888888889</v>
      </c>
      <c r="GE97" s="4">
        <v>11</v>
      </c>
      <c r="GF97" s="4">
        <v>4</v>
      </c>
      <c r="GG97" s="4">
        <f t="shared" si="116"/>
        <v>63.636363636363633</v>
      </c>
      <c r="GH97" s="4">
        <v>26</v>
      </c>
      <c r="GI97" s="4">
        <v>21</v>
      </c>
      <c r="GJ97" s="4">
        <f t="shared" si="156"/>
        <v>19.230769230769234</v>
      </c>
      <c r="GK97" s="4">
        <v>1</v>
      </c>
      <c r="GL97" s="4">
        <v>0</v>
      </c>
      <c r="GM97" s="4">
        <v>0</v>
      </c>
      <c r="GN97" s="4">
        <v>0</v>
      </c>
      <c r="GO97" s="4">
        <v>1</v>
      </c>
      <c r="GP97" s="4">
        <v>0</v>
      </c>
      <c r="GW97" t="e">
        <f t="shared" si="157"/>
        <v>#DIV/0!</v>
      </c>
    </row>
    <row r="98" spans="1:207" x14ac:dyDescent="0.35">
      <c r="A98" s="54">
        <v>31</v>
      </c>
      <c r="B98" s="54">
        <v>21012758</v>
      </c>
      <c r="C98" s="2">
        <v>45234</v>
      </c>
      <c r="D98" s="2">
        <v>23030</v>
      </c>
      <c r="E98" s="4">
        <v>60</v>
      </c>
      <c r="F98" s="4" t="s">
        <v>176</v>
      </c>
      <c r="G98" s="4">
        <v>65</v>
      </c>
      <c r="H98" s="4">
        <v>154</v>
      </c>
      <c r="I98" s="4">
        <v>1.63</v>
      </c>
      <c r="J98">
        <v>180</v>
      </c>
      <c r="K98" s="2">
        <v>44992</v>
      </c>
      <c r="L98" s="2">
        <v>44992</v>
      </c>
      <c r="M98" s="2">
        <v>44995</v>
      </c>
      <c r="N98" s="2">
        <v>45002</v>
      </c>
      <c r="O98" s="4">
        <v>0</v>
      </c>
      <c r="Q98" s="46">
        <f t="shared" si="126"/>
        <v>3</v>
      </c>
      <c r="R98" s="46">
        <f t="shared" si="127"/>
        <v>10</v>
      </c>
      <c r="S98" s="46"/>
      <c r="T98" s="4">
        <v>1</v>
      </c>
      <c r="U98" s="4">
        <v>0</v>
      </c>
      <c r="V98" s="4">
        <v>1</v>
      </c>
      <c r="W98" s="4">
        <v>0</v>
      </c>
      <c r="X98" s="4">
        <v>0</v>
      </c>
      <c r="Y98" s="4">
        <v>1</v>
      </c>
      <c r="Z98" s="4">
        <v>0</v>
      </c>
      <c r="AA98" s="4">
        <v>0</v>
      </c>
      <c r="AB98" s="4">
        <v>0</v>
      </c>
      <c r="AC98" s="4">
        <v>10</v>
      </c>
      <c r="AD98" s="4">
        <v>38</v>
      </c>
      <c r="AE98" s="4">
        <v>12</v>
      </c>
      <c r="AF98" s="4">
        <v>12</v>
      </c>
      <c r="AG98" s="4">
        <f t="shared" si="158"/>
        <v>0</v>
      </c>
      <c r="AL98" s="4">
        <v>0</v>
      </c>
      <c r="AM98" s="4">
        <v>1</v>
      </c>
      <c r="AN98" s="4" t="s">
        <v>196</v>
      </c>
      <c r="AQ98" s="4">
        <v>0</v>
      </c>
      <c r="AY98" s="4">
        <v>1</v>
      </c>
      <c r="AZ98" s="4">
        <v>0</v>
      </c>
      <c r="BP98" s="4">
        <v>0</v>
      </c>
      <c r="BQ98" s="4">
        <v>0</v>
      </c>
      <c r="BS98">
        <v>121</v>
      </c>
      <c r="BT98">
        <v>71</v>
      </c>
      <c r="BU98">
        <v>88</v>
      </c>
      <c r="BV98">
        <v>74</v>
      </c>
      <c r="CN98" s="4">
        <v>0</v>
      </c>
      <c r="CO98" s="4">
        <v>0</v>
      </c>
      <c r="CP98" s="4">
        <v>0</v>
      </c>
      <c r="CS98" s="4">
        <v>0</v>
      </c>
      <c r="CT98" s="4">
        <v>1</v>
      </c>
      <c r="CU98" s="4"/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8</v>
      </c>
      <c r="DM98" s="4">
        <v>8</v>
      </c>
      <c r="DN98" s="4">
        <v>48</v>
      </c>
      <c r="DO98" s="4">
        <v>30</v>
      </c>
      <c r="DP98" s="4">
        <v>35</v>
      </c>
      <c r="DQ98" s="4">
        <v>65</v>
      </c>
      <c r="DR98" s="11">
        <v>59</v>
      </c>
      <c r="DS98" s="4">
        <v>31</v>
      </c>
      <c r="DT98" s="4">
        <v>75</v>
      </c>
      <c r="DU98" s="4">
        <f t="shared" ref="DU98" si="159">(DT98-DS98)</f>
        <v>44</v>
      </c>
      <c r="DV98" s="11">
        <v>18.2</v>
      </c>
      <c r="DW98" s="4">
        <v>1345</v>
      </c>
      <c r="DX98" s="4">
        <v>93</v>
      </c>
      <c r="DY98" s="4">
        <v>65</v>
      </c>
      <c r="DZ98" s="4">
        <v>3.2</v>
      </c>
      <c r="EA98" s="17">
        <f t="shared" si="141"/>
        <v>1.96319018404908</v>
      </c>
      <c r="EB98" s="4">
        <v>24.8</v>
      </c>
      <c r="EC98" s="4">
        <v>302</v>
      </c>
      <c r="ED98" s="4">
        <v>85</v>
      </c>
      <c r="EE98" s="4">
        <v>5.3</v>
      </c>
      <c r="EF98" s="4">
        <f t="shared" si="144"/>
        <v>3.2515337423312887</v>
      </c>
      <c r="EG98" s="45">
        <f t="shared" si="129"/>
        <v>2.379032258064516</v>
      </c>
      <c r="EH98" s="45">
        <f t="shared" si="130"/>
        <v>0.73387096774193539</v>
      </c>
      <c r="EI98" s="4">
        <v>10</v>
      </c>
      <c r="EJ98" s="4">
        <v>71</v>
      </c>
      <c r="EK98" s="4">
        <v>62</v>
      </c>
      <c r="EL98" s="11">
        <f t="shared" ref="EL98" si="160">(EJ98/EK98)</f>
        <v>1.1451612903225807</v>
      </c>
      <c r="EM98" s="4">
        <v>268</v>
      </c>
      <c r="EN98" s="11">
        <v>10</v>
      </c>
      <c r="EO98" s="4">
        <v>7</v>
      </c>
      <c r="EP98" s="11">
        <f t="shared" ref="EP98" si="161">EJ98/((EN98+EO98)/2)</f>
        <v>8.3529411764705888</v>
      </c>
      <c r="EQ98" s="4">
        <v>20</v>
      </c>
      <c r="ER98" s="4">
        <f t="shared" si="131"/>
        <v>12.269938650306749</v>
      </c>
      <c r="ES98" s="4">
        <v>7</v>
      </c>
      <c r="ET98" s="4">
        <v>10</v>
      </c>
      <c r="EU98" s="11">
        <v>28</v>
      </c>
      <c r="EV98" s="4">
        <v>21</v>
      </c>
      <c r="EW98" s="9">
        <v>19</v>
      </c>
      <c r="EX98" s="4">
        <v>102</v>
      </c>
      <c r="EY98" s="4">
        <v>132</v>
      </c>
      <c r="EZ98" s="4">
        <v>56</v>
      </c>
      <c r="FA98" s="4">
        <v>91</v>
      </c>
      <c r="FB98" s="4">
        <v>79</v>
      </c>
      <c r="FC98" s="4">
        <f t="shared" si="119"/>
        <v>302</v>
      </c>
      <c r="FD98" s="9">
        <f t="shared" si="132"/>
        <v>0.92960973190725016</v>
      </c>
      <c r="FE98" s="9">
        <f t="shared" si="120"/>
        <v>0.26158940397350994</v>
      </c>
      <c r="FF98" s="9">
        <f t="shared" si="133"/>
        <v>0.37062601053658417</v>
      </c>
      <c r="FG98" s="9">
        <f t="shared" si="121"/>
        <v>1.2811764705882354</v>
      </c>
      <c r="FH98" s="9">
        <f t="shared" si="122"/>
        <v>0.31409545327758054</v>
      </c>
      <c r="FI98" s="9">
        <f t="shared" si="123"/>
        <v>1.3781874550298512</v>
      </c>
      <c r="FJ98" s="11">
        <v>19</v>
      </c>
      <c r="FK98" s="11">
        <v>29</v>
      </c>
      <c r="FL98" s="4">
        <v>21</v>
      </c>
      <c r="FM98" s="4">
        <v>10</v>
      </c>
      <c r="FN98" s="4">
        <v>24</v>
      </c>
      <c r="FO98" s="4">
        <f t="shared" ref="FO98:FO106" si="162">FN98/I98</f>
        <v>14.723926380368098</v>
      </c>
      <c r="FP98" s="11">
        <v>45</v>
      </c>
      <c r="FQ98" s="11">
        <v>22</v>
      </c>
      <c r="FR98" s="4">
        <v>18</v>
      </c>
      <c r="FS98" s="4">
        <v>65</v>
      </c>
      <c r="FT98" s="4">
        <v>58</v>
      </c>
      <c r="FU98" s="11">
        <f t="shared" si="134"/>
        <v>1.1206896551724137</v>
      </c>
      <c r="FV98" s="4">
        <v>12</v>
      </c>
      <c r="FW98" s="11">
        <f t="shared" si="150"/>
        <v>5.416666666666667</v>
      </c>
      <c r="FX98" s="4">
        <v>132</v>
      </c>
      <c r="FY98" s="4">
        <v>13</v>
      </c>
      <c r="FZ98">
        <v>13.7</v>
      </c>
      <c r="GA98" s="11">
        <f t="shared" si="125"/>
        <v>13</v>
      </c>
      <c r="GB98" s="4">
        <f t="shared" si="135"/>
        <v>0.59090909090909094</v>
      </c>
      <c r="GC98" s="4">
        <f t="shared" si="136"/>
        <v>3.2846715328467155</v>
      </c>
      <c r="GD98" s="4">
        <f t="shared" si="137"/>
        <v>1.3868613138686132</v>
      </c>
      <c r="GE98" s="4">
        <v>12</v>
      </c>
      <c r="GF98" s="4">
        <v>8</v>
      </c>
      <c r="GG98" s="4">
        <f t="shared" ref="GG98" si="163">((GE98-GF98)/GE98)*100</f>
        <v>33.333333333333329</v>
      </c>
      <c r="GH98" s="4">
        <v>23</v>
      </c>
      <c r="GI98" s="4">
        <v>20</v>
      </c>
      <c r="GJ98" s="4">
        <f t="shared" si="156"/>
        <v>13.043478260869565</v>
      </c>
      <c r="GK98">
        <v>1</v>
      </c>
      <c r="GL98">
        <v>0</v>
      </c>
      <c r="GM98">
        <v>0</v>
      </c>
      <c r="GN98">
        <v>1</v>
      </c>
      <c r="GO98">
        <v>0</v>
      </c>
      <c r="GP98">
        <v>0</v>
      </c>
      <c r="GQ98">
        <v>0</v>
      </c>
      <c r="GR98">
        <v>1</v>
      </c>
      <c r="GS98">
        <v>0</v>
      </c>
      <c r="GT98">
        <v>0</v>
      </c>
      <c r="GU98">
        <v>19</v>
      </c>
      <c r="GV98">
        <v>14</v>
      </c>
      <c r="GW98">
        <f t="shared" si="157"/>
        <v>0.26315789473684209</v>
      </c>
      <c r="GX98">
        <v>1</v>
      </c>
      <c r="GY98">
        <v>0</v>
      </c>
    </row>
    <row r="99" spans="1:207" x14ac:dyDescent="0.35">
      <c r="A99" s="54">
        <v>32</v>
      </c>
      <c r="B99" s="54">
        <v>94056154</v>
      </c>
      <c r="C99" s="2">
        <v>44995</v>
      </c>
      <c r="D99" s="2">
        <v>25641</v>
      </c>
      <c r="E99" s="4">
        <v>53</v>
      </c>
      <c r="F99" s="4" t="s">
        <v>176</v>
      </c>
      <c r="G99" s="4">
        <v>65</v>
      </c>
      <c r="H99" s="4">
        <v>160</v>
      </c>
      <c r="I99" s="4">
        <v>1.68</v>
      </c>
      <c r="J99" s="4">
        <v>1</v>
      </c>
      <c r="K99" s="2">
        <v>44994</v>
      </c>
      <c r="L99" s="2">
        <v>44994</v>
      </c>
      <c r="M99" s="2">
        <v>45008</v>
      </c>
      <c r="N99" s="2">
        <v>45012</v>
      </c>
      <c r="O99" s="4">
        <v>0</v>
      </c>
      <c r="Q99" s="46">
        <f t="shared" si="126"/>
        <v>14</v>
      </c>
      <c r="R99" s="46">
        <f t="shared" si="127"/>
        <v>18</v>
      </c>
      <c r="S99" s="46"/>
      <c r="T99" s="4">
        <v>0</v>
      </c>
      <c r="U99" s="4">
        <v>1</v>
      </c>
      <c r="V99" s="4">
        <v>0</v>
      </c>
      <c r="W99" s="4">
        <v>1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13</v>
      </c>
      <c r="AD99" s="4">
        <v>13</v>
      </c>
      <c r="AE99" s="4">
        <v>7</v>
      </c>
      <c r="AF99" s="4">
        <v>8</v>
      </c>
      <c r="AG99" s="4">
        <f t="shared" si="158"/>
        <v>1</v>
      </c>
      <c r="AH99" s="4">
        <v>130</v>
      </c>
      <c r="AI99" s="4">
        <v>3300</v>
      </c>
      <c r="AJ99" s="4">
        <v>20</v>
      </c>
      <c r="AK99" s="4">
        <v>28.13</v>
      </c>
      <c r="AL99" s="4">
        <v>0</v>
      </c>
      <c r="AM99" s="4">
        <v>1</v>
      </c>
      <c r="AN99" s="4" t="s">
        <v>197</v>
      </c>
      <c r="AO99" s="4">
        <v>32</v>
      </c>
      <c r="AP99" s="4">
        <v>346</v>
      </c>
      <c r="AQ99" s="4">
        <v>0</v>
      </c>
      <c r="AR99" s="4">
        <v>13.2</v>
      </c>
      <c r="AS99" s="4">
        <v>1.31</v>
      </c>
      <c r="AT99" s="4">
        <v>27.7</v>
      </c>
      <c r="AX99" s="4">
        <v>235</v>
      </c>
      <c r="AY99" s="4">
        <v>0</v>
      </c>
      <c r="AZ99" s="4">
        <v>0</v>
      </c>
      <c r="BA99" s="4">
        <v>0.83</v>
      </c>
      <c r="BB99" s="4">
        <v>50</v>
      </c>
      <c r="BC99" s="4">
        <v>134</v>
      </c>
      <c r="BD99" s="4">
        <v>4</v>
      </c>
      <c r="BE99" s="4">
        <v>1.9</v>
      </c>
      <c r="BF99" s="4">
        <v>3.3</v>
      </c>
      <c r="BJ99" s="4">
        <v>284</v>
      </c>
      <c r="BK99" s="4">
        <v>35</v>
      </c>
      <c r="BL99" s="4">
        <v>49</v>
      </c>
      <c r="BM99" s="4">
        <v>1.32</v>
      </c>
      <c r="BN99" s="4">
        <v>49</v>
      </c>
      <c r="BO99" s="4">
        <v>271</v>
      </c>
      <c r="BP99" s="4">
        <v>0</v>
      </c>
      <c r="BQ99" s="4">
        <v>0</v>
      </c>
      <c r="BR99" s="4">
        <v>480</v>
      </c>
      <c r="BS99">
        <v>97</v>
      </c>
      <c r="BT99">
        <v>59</v>
      </c>
      <c r="BU99">
        <v>75</v>
      </c>
      <c r="BV99">
        <v>98</v>
      </c>
      <c r="BW99">
        <v>3</v>
      </c>
      <c r="BX99">
        <v>2160</v>
      </c>
      <c r="BY99">
        <v>300</v>
      </c>
      <c r="BZ99">
        <v>1.9</v>
      </c>
      <c r="CA99">
        <v>72.3</v>
      </c>
      <c r="CB99">
        <v>4.2</v>
      </c>
      <c r="CC99" s="4">
        <v>2.9</v>
      </c>
      <c r="CD99" s="4">
        <v>34</v>
      </c>
      <c r="CE99" s="4">
        <v>67</v>
      </c>
      <c r="CF99" s="4">
        <v>4</v>
      </c>
      <c r="CG99" s="4">
        <v>5</v>
      </c>
      <c r="CH99" s="4">
        <v>2435</v>
      </c>
      <c r="CI99" s="4">
        <f t="shared" si="139"/>
        <v>1986.2068965517242</v>
      </c>
      <c r="CJ99" s="4">
        <v>7.36</v>
      </c>
      <c r="CK99" s="4">
        <v>40.5</v>
      </c>
      <c r="CL99" s="4">
        <v>100.8</v>
      </c>
      <c r="CM99" s="4">
        <v>22.2</v>
      </c>
      <c r="CN99" s="4">
        <v>0.8</v>
      </c>
      <c r="CO99" s="4">
        <v>1</v>
      </c>
      <c r="CP99" s="4">
        <v>0</v>
      </c>
      <c r="CQ99" s="4">
        <v>19.420000000000002</v>
      </c>
      <c r="CR99" s="4">
        <v>1697</v>
      </c>
      <c r="CS99" s="4">
        <v>0</v>
      </c>
      <c r="CT99" s="4">
        <v>0</v>
      </c>
      <c r="CU99" s="4"/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10</v>
      </c>
      <c r="DM99" s="4">
        <v>10</v>
      </c>
      <c r="DN99" s="4">
        <v>40</v>
      </c>
      <c r="DO99" s="4">
        <v>23</v>
      </c>
      <c r="DP99" s="4">
        <v>43</v>
      </c>
      <c r="DQ99" s="4">
        <v>74</v>
      </c>
      <c r="DR99" s="11">
        <v>51</v>
      </c>
      <c r="DS99" s="4">
        <v>43</v>
      </c>
      <c r="DT99" s="4">
        <v>89</v>
      </c>
      <c r="DU99" s="4">
        <f t="shared" ref="DU99:DU114" si="164">(DT99-DS99)</f>
        <v>46</v>
      </c>
      <c r="DV99" s="11">
        <v>18</v>
      </c>
      <c r="DW99" s="4">
        <v>1195</v>
      </c>
      <c r="DX99" s="4">
        <v>93</v>
      </c>
      <c r="DY99" s="4">
        <v>95</v>
      </c>
      <c r="DZ99" s="4">
        <v>4.3</v>
      </c>
      <c r="EA99" s="17">
        <f t="shared" si="141"/>
        <v>2.5595238095238093</v>
      </c>
      <c r="EB99" s="4">
        <v>18.7</v>
      </c>
      <c r="EC99" s="4">
        <v>261</v>
      </c>
      <c r="ED99" s="4">
        <v>55</v>
      </c>
      <c r="EE99" s="4">
        <v>5.2</v>
      </c>
      <c r="EF99" s="4">
        <f t="shared" si="144"/>
        <v>3.0952380952380953</v>
      </c>
      <c r="EG99" s="45">
        <f t="shared" si="129"/>
        <v>2.7272727272727275</v>
      </c>
      <c r="EH99" s="45">
        <f t="shared" si="130"/>
        <v>0.96256684491978617</v>
      </c>
      <c r="EI99" s="4">
        <v>12</v>
      </c>
      <c r="EJ99" s="4">
        <v>52</v>
      </c>
      <c r="EK99" s="4">
        <v>52</v>
      </c>
      <c r="EL99" s="11">
        <f t="shared" si="113"/>
        <v>1</v>
      </c>
      <c r="EM99" s="4">
        <v>322</v>
      </c>
      <c r="EN99" s="11">
        <v>15</v>
      </c>
      <c r="EO99" s="4">
        <v>12</v>
      </c>
      <c r="EP99" s="11">
        <f t="shared" si="114"/>
        <v>3.8518518518518516</v>
      </c>
      <c r="EQ99" s="4">
        <v>74</v>
      </c>
      <c r="ER99" s="4">
        <f t="shared" si="131"/>
        <v>44.047619047619051</v>
      </c>
      <c r="ES99" s="4">
        <v>35</v>
      </c>
      <c r="ET99" s="4">
        <v>47</v>
      </c>
      <c r="EU99" s="11">
        <v>28</v>
      </c>
      <c r="EV99" s="4">
        <v>14</v>
      </c>
      <c r="EW99" s="9">
        <v>14</v>
      </c>
      <c r="EX99" s="4">
        <v>93</v>
      </c>
      <c r="EY99" s="4">
        <v>173</v>
      </c>
      <c r="EZ99" s="4">
        <v>38</v>
      </c>
      <c r="FA99" s="4">
        <v>93</v>
      </c>
      <c r="FB99" s="4">
        <v>90</v>
      </c>
      <c r="FC99" s="4">
        <f t="shared" si="119"/>
        <v>261</v>
      </c>
      <c r="FD99" s="9">
        <f t="shared" si="132"/>
        <v>1.2875315758612573</v>
      </c>
      <c r="FE99" s="9">
        <f t="shared" si="120"/>
        <v>0.34482758620689657</v>
      </c>
      <c r="FF99" s="9">
        <f t="shared" si="133"/>
        <v>0.46000349863792744</v>
      </c>
      <c r="FG99" s="9">
        <f t="shared" si="121"/>
        <v>1.5872727272727272</v>
      </c>
      <c r="FH99" s="9">
        <f t="shared" si="122"/>
        <v>0.38038953375729551</v>
      </c>
      <c r="FI99" s="9">
        <f t="shared" si="123"/>
        <v>1.2328029518118548</v>
      </c>
      <c r="FJ99" s="11">
        <v>18.100000000000001</v>
      </c>
      <c r="FK99" s="11">
        <v>42</v>
      </c>
      <c r="FL99" s="4">
        <v>23</v>
      </c>
      <c r="FM99" s="4">
        <v>19</v>
      </c>
      <c r="FN99" s="4">
        <v>31</v>
      </c>
      <c r="FO99" s="4">
        <f t="shared" si="162"/>
        <v>18.452380952380953</v>
      </c>
      <c r="FP99" s="11">
        <v>44</v>
      </c>
      <c r="FQ99" s="11">
        <v>19</v>
      </c>
      <c r="FR99" s="4">
        <v>16</v>
      </c>
      <c r="FS99" s="4">
        <v>53</v>
      </c>
      <c r="FT99" s="4">
        <v>42</v>
      </c>
      <c r="FU99" s="11">
        <f t="shared" si="134"/>
        <v>1.2619047619047619</v>
      </c>
      <c r="FV99" s="4">
        <v>13</v>
      </c>
      <c r="FW99" s="11">
        <f t="shared" ref="FW99:FW106" si="165">(FS99/FV99)</f>
        <v>4.0769230769230766</v>
      </c>
      <c r="FX99" s="4">
        <v>111</v>
      </c>
      <c r="FY99" s="4">
        <v>9.8000000000000007</v>
      </c>
      <c r="FZ99">
        <v>13.7</v>
      </c>
      <c r="GA99" s="11">
        <f t="shared" ref="GA99:GA127" si="166">(FY99+BW99)</f>
        <v>12.8</v>
      </c>
      <c r="GB99" s="4">
        <f t="shared" si="135"/>
        <v>0.67368421052631577</v>
      </c>
      <c r="GC99" s="4">
        <f t="shared" si="136"/>
        <v>3.2116788321167884</v>
      </c>
      <c r="GD99" s="4">
        <f t="shared" si="137"/>
        <v>1.3211678832116791</v>
      </c>
      <c r="GE99" s="4">
        <v>14</v>
      </c>
      <c r="GF99" s="4">
        <v>7</v>
      </c>
      <c r="GG99" s="4">
        <f t="shared" ref="GG99:GG106" si="167">((GE99-GF99)/GE99)*100</f>
        <v>50</v>
      </c>
      <c r="GH99" s="4">
        <v>26</v>
      </c>
      <c r="GI99" s="4">
        <v>17</v>
      </c>
      <c r="GJ99" s="4">
        <f t="shared" si="156"/>
        <v>34.615384615384613</v>
      </c>
      <c r="GK99" s="4">
        <v>1</v>
      </c>
      <c r="GL99" s="4">
        <v>0</v>
      </c>
      <c r="GM99" s="4">
        <v>0</v>
      </c>
      <c r="GN99" s="4">
        <v>0</v>
      </c>
      <c r="GO99" s="4">
        <v>1</v>
      </c>
      <c r="GP99" s="4">
        <v>0</v>
      </c>
      <c r="GQ99" s="4">
        <v>0</v>
      </c>
      <c r="GR99" s="4">
        <v>1</v>
      </c>
      <c r="GS99" s="4">
        <v>0</v>
      </c>
      <c r="GT99" s="4">
        <v>0</v>
      </c>
      <c r="GW99" t="e">
        <f t="shared" si="157"/>
        <v>#DIV/0!</v>
      </c>
    </row>
    <row r="100" spans="1:207" x14ac:dyDescent="0.35">
      <c r="A100" s="54">
        <v>32</v>
      </c>
      <c r="B100" s="54">
        <v>94056154</v>
      </c>
      <c r="C100" s="2">
        <v>45001</v>
      </c>
      <c r="D100" s="2">
        <v>25641</v>
      </c>
      <c r="E100" s="4">
        <v>53</v>
      </c>
      <c r="F100" s="4" t="s">
        <v>176</v>
      </c>
      <c r="G100" s="4">
        <v>65</v>
      </c>
      <c r="H100" s="4">
        <v>160</v>
      </c>
      <c r="I100" s="4">
        <v>1.68</v>
      </c>
      <c r="J100" s="4">
        <v>7</v>
      </c>
      <c r="K100" s="2">
        <v>44994</v>
      </c>
      <c r="L100" s="2">
        <v>44994</v>
      </c>
      <c r="M100" s="2">
        <v>45008</v>
      </c>
      <c r="N100" s="2">
        <v>45012</v>
      </c>
      <c r="O100" s="4">
        <v>0</v>
      </c>
      <c r="Q100" s="46">
        <f t="shared" si="126"/>
        <v>14</v>
      </c>
      <c r="R100" s="46">
        <f t="shared" si="127"/>
        <v>18</v>
      </c>
      <c r="S100" s="46"/>
      <c r="T100" s="4">
        <v>0</v>
      </c>
      <c r="U100" s="4">
        <v>1</v>
      </c>
      <c r="V100" s="4">
        <v>0</v>
      </c>
      <c r="W100" s="4">
        <v>1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13</v>
      </c>
      <c r="AD100" s="4">
        <v>13</v>
      </c>
      <c r="AE100" s="4">
        <v>7</v>
      </c>
      <c r="AF100" s="4">
        <v>8</v>
      </c>
      <c r="AG100" s="4">
        <f t="shared" ref="AG100:AG102" si="168">AF100-AE100</f>
        <v>1</v>
      </c>
      <c r="AH100" s="4">
        <v>2260</v>
      </c>
      <c r="AI100" s="4">
        <v>12400</v>
      </c>
      <c r="AJ100" s="4">
        <v>11.24</v>
      </c>
      <c r="AK100" s="4">
        <v>0.64</v>
      </c>
      <c r="AL100" s="4">
        <v>0</v>
      </c>
      <c r="AM100" s="4">
        <v>1</v>
      </c>
      <c r="AN100" s="4" t="s">
        <v>197</v>
      </c>
      <c r="AO100" s="4">
        <v>120</v>
      </c>
      <c r="AP100" s="4">
        <v>387.2</v>
      </c>
      <c r="AQ100" s="4">
        <v>0</v>
      </c>
      <c r="AR100" s="4">
        <v>10.9</v>
      </c>
      <c r="AS100" s="4">
        <v>1.05</v>
      </c>
      <c r="AT100" s="4">
        <v>24.3</v>
      </c>
      <c r="AU100" s="29">
        <v>1.5</v>
      </c>
      <c r="AV100" s="4">
        <v>1.1000000000000001</v>
      </c>
      <c r="AW100" s="4">
        <v>671</v>
      </c>
      <c r="AX100" s="4">
        <v>363</v>
      </c>
      <c r="AY100" s="4">
        <v>0</v>
      </c>
      <c r="AZ100" s="4">
        <v>0</v>
      </c>
      <c r="BA100" s="4">
        <v>0.28999999999999998</v>
      </c>
      <c r="BB100" s="4">
        <v>25</v>
      </c>
      <c r="BC100" s="4">
        <v>134</v>
      </c>
      <c r="BD100" s="4">
        <v>3.8</v>
      </c>
      <c r="BE100" s="4">
        <v>1.9</v>
      </c>
      <c r="BF100" s="4">
        <v>3</v>
      </c>
      <c r="BG100" s="4">
        <v>7.5</v>
      </c>
      <c r="BH100" s="4">
        <v>5.4</v>
      </c>
      <c r="BI100" s="4">
        <v>2.9</v>
      </c>
      <c r="BJ100" s="4">
        <v>104</v>
      </c>
      <c r="BK100" s="4">
        <v>43</v>
      </c>
      <c r="BL100" s="4">
        <v>27</v>
      </c>
      <c r="BM100" s="4">
        <v>0.3</v>
      </c>
      <c r="BN100" s="4">
        <v>81</v>
      </c>
      <c r="BO100" s="4">
        <v>289</v>
      </c>
      <c r="BP100" s="4">
        <v>0</v>
      </c>
      <c r="BQ100" s="4">
        <v>0</v>
      </c>
      <c r="BR100" s="4">
        <v>231.1</v>
      </c>
      <c r="BS100">
        <v>116</v>
      </c>
      <c r="BT100">
        <v>81</v>
      </c>
      <c r="BU100">
        <v>94</v>
      </c>
      <c r="BV100">
        <v>85</v>
      </c>
      <c r="BX100">
        <v>2332</v>
      </c>
      <c r="BY100">
        <v>1400</v>
      </c>
      <c r="BZ100">
        <v>1</v>
      </c>
      <c r="CJ100" s="4">
        <v>7.42</v>
      </c>
      <c r="CK100" s="4">
        <v>48.4</v>
      </c>
      <c r="CL100" s="4">
        <v>103.8</v>
      </c>
      <c r="CM100" s="4">
        <v>28.8</v>
      </c>
      <c r="CN100" s="4">
        <v>0</v>
      </c>
      <c r="CO100" s="4">
        <v>0</v>
      </c>
      <c r="CP100" s="4">
        <v>0</v>
      </c>
      <c r="CQ100" s="4">
        <v>13</v>
      </c>
      <c r="CR100" s="4">
        <v>700</v>
      </c>
      <c r="CS100" s="4">
        <v>1</v>
      </c>
      <c r="CT100" s="4">
        <v>0</v>
      </c>
      <c r="CU100" s="4"/>
      <c r="CV100" s="4">
        <v>1</v>
      </c>
      <c r="CW100" s="4">
        <v>0</v>
      </c>
      <c r="CX100" s="4">
        <v>0</v>
      </c>
      <c r="CY100" s="4">
        <v>0</v>
      </c>
      <c r="CZ100" s="4">
        <v>1</v>
      </c>
      <c r="DA100" s="4">
        <v>0</v>
      </c>
      <c r="DB100" s="4">
        <v>0</v>
      </c>
      <c r="DC100" s="4">
        <v>0</v>
      </c>
      <c r="DD100" s="4">
        <v>1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9</v>
      </c>
      <c r="DM100" s="4">
        <v>9</v>
      </c>
      <c r="DN100" s="4">
        <v>57</v>
      </c>
      <c r="DO100" s="4">
        <v>36</v>
      </c>
      <c r="DP100" s="4">
        <v>36</v>
      </c>
      <c r="DQ100" s="4">
        <v>65</v>
      </c>
      <c r="DR100" s="11">
        <v>63</v>
      </c>
      <c r="DS100" s="4">
        <v>51</v>
      </c>
      <c r="DT100" s="4">
        <v>135</v>
      </c>
      <c r="DU100" s="4">
        <f t="shared" si="164"/>
        <v>84</v>
      </c>
      <c r="DV100" s="11">
        <v>17.600000000000001</v>
      </c>
      <c r="DW100" s="4">
        <v>1247</v>
      </c>
      <c r="DX100" s="4">
        <v>91</v>
      </c>
      <c r="DY100" s="4">
        <v>97</v>
      </c>
      <c r="DZ100" s="4">
        <v>8.1999999999999993</v>
      </c>
      <c r="EA100" s="4">
        <f t="shared" si="141"/>
        <v>4.8809523809523805</v>
      </c>
      <c r="EB100" s="4">
        <v>18.899999999999999</v>
      </c>
      <c r="EC100" s="4">
        <v>262</v>
      </c>
      <c r="ED100" s="4">
        <v>86</v>
      </c>
      <c r="EE100" s="4">
        <v>8.3699999999999992</v>
      </c>
      <c r="EF100" s="4">
        <f t="shared" si="144"/>
        <v>4.9821428571428568</v>
      </c>
      <c r="EG100" s="45">
        <f t="shared" si="129"/>
        <v>3.3333333333333335</v>
      </c>
      <c r="EH100" s="45">
        <f t="shared" si="130"/>
        <v>0.93121693121693139</v>
      </c>
      <c r="EI100" s="4">
        <v>20</v>
      </c>
      <c r="EJ100" s="4">
        <v>84</v>
      </c>
      <c r="EK100" s="4">
        <v>47</v>
      </c>
      <c r="EL100" s="11">
        <f t="shared" ref="EL100:EL102" si="169">(EJ100/EK100)</f>
        <v>1.7872340425531914</v>
      </c>
      <c r="EM100" s="4">
        <v>113</v>
      </c>
      <c r="EN100" s="11">
        <v>18</v>
      </c>
      <c r="EO100" s="4">
        <v>11</v>
      </c>
      <c r="EP100" s="11">
        <f t="shared" ref="EP100:EP106" si="170">EJ100/((EN100+EO100)/2)</f>
        <v>5.7931034482758621</v>
      </c>
      <c r="EQ100" s="4">
        <v>57</v>
      </c>
      <c r="ER100" s="4">
        <f t="shared" si="131"/>
        <v>33.928571428571431</v>
      </c>
      <c r="ES100" s="4">
        <v>26</v>
      </c>
      <c r="ET100" s="4">
        <v>43</v>
      </c>
      <c r="EU100" s="11">
        <v>17</v>
      </c>
      <c r="EV100" s="4">
        <v>8</v>
      </c>
      <c r="EW100" s="9">
        <v>8</v>
      </c>
      <c r="EX100" s="4">
        <v>83</v>
      </c>
      <c r="EY100" s="4">
        <v>104</v>
      </c>
      <c r="EZ100" s="4">
        <v>38</v>
      </c>
      <c r="FA100" s="4">
        <v>76</v>
      </c>
      <c r="FB100" s="4">
        <v>45</v>
      </c>
      <c r="FC100" s="4">
        <f t="shared" si="119"/>
        <v>262</v>
      </c>
      <c r="FD100" s="9">
        <f t="shared" si="132"/>
        <v>0.53945144077156237</v>
      </c>
      <c r="FE100" s="9">
        <f t="shared" si="120"/>
        <v>0.1717557251908397</v>
      </c>
      <c r="FF100" s="9">
        <f t="shared" si="133"/>
        <v>0.23022391749742754</v>
      </c>
      <c r="FG100" s="9">
        <f t="shared" si="121"/>
        <v>1.213953488372093</v>
      </c>
      <c r="FH100" s="9">
        <f t="shared" si="122"/>
        <v>0.27187600716634763</v>
      </c>
      <c r="FI100" s="9">
        <f t="shared" si="123"/>
        <v>2.2503480325046668</v>
      </c>
      <c r="FJ100" s="11">
        <v>21.7</v>
      </c>
      <c r="FK100" s="11">
        <v>21</v>
      </c>
      <c r="FL100" s="4">
        <v>14</v>
      </c>
      <c r="FM100" s="4">
        <v>8</v>
      </c>
      <c r="FN100" s="4">
        <v>88</v>
      </c>
      <c r="FO100" s="4">
        <f t="shared" si="162"/>
        <v>52.38095238095238</v>
      </c>
      <c r="FP100" s="11">
        <v>36</v>
      </c>
      <c r="FQ100" s="11">
        <v>18</v>
      </c>
      <c r="FR100" s="4">
        <v>21</v>
      </c>
      <c r="FS100" s="4">
        <v>56</v>
      </c>
      <c r="FT100" s="4">
        <v>76</v>
      </c>
      <c r="FU100" s="11">
        <f t="shared" si="134"/>
        <v>0.73684210526315785</v>
      </c>
      <c r="FV100" s="4">
        <v>21</v>
      </c>
      <c r="FW100" s="11">
        <f t="shared" si="165"/>
        <v>2.6666666666666665</v>
      </c>
      <c r="FX100" s="4">
        <v>100</v>
      </c>
      <c r="FY100" s="4">
        <v>23.8</v>
      </c>
      <c r="FZ100">
        <v>11</v>
      </c>
      <c r="GA100" s="11">
        <f t="shared" si="166"/>
        <v>23.8</v>
      </c>
      <c r="GB100" s="4">
        <f t="shared" si="135"/>
        <v>1.3222222222222222</v>
      </c>
      <c r="GC100" s="4">
        <f t="shared" si="136"/>
        <v>3.2727272727272729</v>
      </c>
      <c r="GD100" s="4">
        <f t="shared" si="137"/>
        <v>1.9727272727272727</v>
      </c>
      <c r="GE100" s="4">
        <v>18</v>
      </c>
      <c r="GF100" s="4">
        <v>5</v>
      </c>
      <c r="GG100" s="4">
        <f t="shared" si="167"/>
        <v>72.222222222222214</v>
      </c>
      <c r="GH100" s="4">
        <v>23</v>
      </c>
      <c r="GI100" s="4">
        <v>17</v>
      </c>
      <c r="GJ100" s="4">
        <f t="shared" si="156"/>
        <v>26.086956521739129</v>
      </c>
      <c r="GK100">
        <v>1</v>
      </c>
      <c r="GL100">
        <v>0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W100" t="e">
        <f t="shared" si="157"/>
        <v>#DIV/0!</v>
      </c>
    </row>
    <row r="101" spans="1:207" x14ac:dyDescent="0.35">
      <c r="A101" s="54">
        <v>32</v>
      </c>
      <c r="B101" s="54">
        <v>94056154</v>
      </c>
      <c r="C101" s="2">
        <v>45035</v>
      </c>
      <c r="D101" s="2">
        <v>25641</v>
      </c>
      <c r="E101" s="4">
        <v>53</v>
      </c>
      <c r="F101" s="4" t="s">
        <v>176</v>
      </c>
      <c r="G101" s="4">
        <v>65</v>
      </c>
      <c r="H101" s="4">
        <v>160</v>
      </c>
      <c r="I101" s="4">
        <v>1.68</v>
      </c>
      <c r="J101" s="4">
        <v>41</v>
      </c>
      <c r="K101" s="2">
        <v>44994</v>
      </c>
      <c r="L101" s="2">
        <v>44994</v>
      </c>
      <c r="M101" s="2">
        <v>45008</v>
      </c>
      <c r="N101" s="2">
        <v>45012</v>
      </c>
      <c r="O101" s="4">
        <v>0</v>
      </c>
      <c r="Q101" s="46">
        <f t="shared" si="126"/>
        <v>14</v>
      </c>
      <c r="R101" s="46">
        <f t="shared" si="127"/>
        <v>18</v>
      </c>
      <c r="S101" s="46"/>
      <c r="T101" s="4">
        <v>0</v>
      </c>
      <c r="U101" s="4">
        <v>1</v>
      </c>
      <c r="V101" s="4">
        <v>0</v>
      </c>
      <c r="W101" s="4">
        <v>1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13</v>
      </c>
      <c r="AD101" s="4">
        <v>13</v>
      </c>
      <c r="AE101" s="4">
        <v>7</v>
      </c>
      <c r="AF101" s="4">
        <v>8</v>
      </c>
      <c r="AG101" s="4">
        <f t="shared" si="168"/>
        <v>1</v>
      </c>
      <c r="AH101" s="4">
        <v>2420</v>
      </c>
      <c r="AI101" s="4">
        <v>6000</v>
      </c>
      <c r="AJ101" s="4">
        <v>3.68</v>
      </c>
      <c r="AK101" s="4">
        <v>0.04</v>
      </c>
      <c r="AL101" s="4">
        <v>0</v>
      </c>
      <c r="AM101" s="4">
        <v>1</v>
      </c>
      <c r="AN101" s="4" t="s">
        <v>197</v>
      </c>
      <c r="AO101" s="4">
        <v>120</v>
      </c>
      <c r="AP101" s="4">
        <v>523</v>
      </c>
      <c r="AQ101" s="4">
        <v>0</v>
      </c>
      <c r="AR101" s="4">
        <v>9.6999999999999993</v>
      </c>
      <c r="AS101" s="4">
        <v>1.1499999999999999</v>
      </c>
      <c r="AT101" s="4">
        <v>28.7</v>
      </c>
      <c r="AU101" s="29">
        <v>1.1499999999999999</v>
      </c>
      <c r="AV101" s="4">
        <v>1.9</v>
      </c>
      <c r="AW101" s="4">
        <v>561</v>
      </c>
      <c r="AX101" s="4">
        <v>762</v>
      </c>
      <c r="AY101" s="4">
        <v>0</v>
      </c>
      <c r="AZ101" s="4">
        <v>0</v>
      </c>
      <c r="BA101" s="4">
        <v>0.4</v>
      </c>
      <c r="BB101" s="4">
        <v>26</v>
      </c>
      <c r="BC101" s="4">
        <v>137</v>
      </c>
      <c r="BD101" s="4">
        <v>4.7</v>
      </c>
      <c r="BE101" s="4">
        <v>2</v>
      </c>
      <c r="BF101" s="4">
        <v>4.2</v>
      </c>
      <c r="BG101" s="4">
        <v>9.1</v>
      </c>
      <c r="BH101" s="4">
        <v>7.5</v>
      </c>
      <c r="BI101" s="4">
        <v>3.6</v>
      </c>
      <c r="BJ101" s="4">
        <v>25</v>
      </c>
      <c r="BK101" s="4">
        <v>25</v>
      </c>
      <c r="BL101" s="4">
        <v>34</v>
      </c>
      <c r="BM101" s="4">
        <v>0.3</v>
      </c>
      <c r="BN101" s="4">
        <v>168</v>
      </c>
      <c r="BO101" s="4">
        <v>292</v>
      </c>
      <c r="BP101" s="4">
        <v>0</v>
      </c>
      <c r="BQ101" s="4">
        <v>0</v>
      </c>
      <c r="BS101">
        <v>121</v>
      </c>
      <c r="BT101">
        <v>68</v>
      </c>
      <c r="BU101">
        <v>92</v>
      </c>
      <c r="BV101">
        <v>74</v>
      </c>
      <c r="CN101" s="4">
        <v>0</v>
      </c>
      <c r="CO101" s="4">
        <v>0</v>
      </c>
      <c r="CP101" s="4">
        <v>0</v>
      </c>
      <c r="CQ101" s="4">
        <v>19</v>
      </c>
      <c r="CR101" s="4">
        <v>97</v>
      </c>
      <c r="CS101" s="4">
        <v>0</v>
      </c>
      <c r="CT101" s="4">
        <v>0</v>
      </c>
      <c r="CU101" s="4"/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8</v>
      </c>
      <c r="DM101" s="4">
        <v>8</v>
      </c>
      <c r="DN101" s="4">
        <v>48</v>
      </c>
      <c r="DO101" s="4">
        <v>30</v>
      </c>
      <c r="DP101" s="4">
        <v>35</v>
      </c>
      <c r="DQ101" s="4">
        <v>65</v>
      </c>
      <c r="DR101" s="11">
        <v>59</v>
      </c>
      <c r="DS101" s="4">
        <v>31</v>
      </c>
      <c r="DT101" s="4">
        <v>75</v>
      </c>
      <c r="DU101" s="4">
        <f t="shared" si="164"/>
        <v>44</v>
      </c>
      <c r="DV101" s="11">
        <v>18.2</v>
      </c>
      <c r="DW101" s="4">
        <v>1345</v>
      </c>
      <c r="DX101" s="4">
        <v>93</v>
      </c>
      <c r="DY101" s="4">
        <v>65</v>
      </c>
      <c r="DZ101" s="4">
        <v>3.2</v>
      </c>
      <c r="EA101" s="17">
        <f t="shared" si="141"/>
        <v>1.9047619047619049</v>
      </c>
      <c r="EB101" s="4">
        <v>24.8</v>
      </c>
      <c r="EC101" s="4">
        <v>302</v>
      </c>
      <c r="ED101" s="4">
        <v>85</v>
      </c>
      <c r="EE101" s="4">
        <v>5.3</v>
      </c>
      <c r="EF101" s="4">
        <f t="shared" si="144"/>
        <v>3.1547619047619047</v>
      </c>
      <c r="EG101" s="45">
        <f t="shared" si="129"/>
        <v>2.379032258064516</v>
      </c>
      <c r="EH101" s="45">
        <f t="shared" si="130"/>
        <v>0.73387096774193539</v>
      </c>
      <c r="EI101" s="4">
        <v>10</v>
      </c>
      <c r="EJ101" s="4">
        <v>71</v>
      </c>
      <c r="EK101" s="4">
        <v>62</v>
      </c>
      <c r="EL101" s="11">
        <f t="shared" si="169"/>
        <v>1.1451612903225807</v>
      </c>
      <c r="EM101" s="4">
        <v>268</v>
      </c>
      <c r="EN101" s="11">
        <v>10</v>
      </c>
      <c r="EO101" s="4">
        <v>7</v>
      </c>
      <c r="EP101" s="11">
        <f t="shared" si="170"/>
        <v>8.3529411764705888</v>
      </c>
      <c r="EQ101" s="4">
        <v>20</v>
      </c>
      <c r="ER101" s="4">
        <f t="shared" si="131"/>
        <v>11.904761904761905</v>
      </c>
      <c r="ES101" s="4">
        <v>7</v>
      </c>
      <c r="ET101" s="4">
        <v>10</v>
      </c>
      <c r="EU101" s="11">
        <v>28</v>
      </c>
      <c r="EV101" s="4">
        <v>21</v>
      </c>
      <c r="EW101" s="9">
        <v>19</v>
      </c>
      <c r="EX101" s="4">
        <v>102</v>
      </c>
      <c r="EY101" s="4">
        <v>132</v>
      </c>
      <c r="EZ101" s="4">
        <v>56</v>
      </c>
      <c r="FA101" s="4">
        <v>91</v>
      </c>
      <c r="FB101" s="4">
        <v>79</v>
      </c>
      <c r="FC101" s="4">
        <f t="shared" si="119"/>
        <v>302</v>
      </c>
      <c r="FD101" s="9">
        <f t="shared" si="132"/>
        <v>0.96059135614186109</v>
      </c>
      <c r="FE101" s="9">
        <f t="shared" si="120"/>
        <v>0.26158940397350994</v>
      </c>
      <c r="FF101" s="9">
        <f t="shared" si="133"/>
        <v>0.37062601053658417</v>
      </c>
      <c r="FG101" s="9">
        <f t="shared" si="121"/>
        <v>1.2811764705882354</v>
      </c>
      <c r="FH101" s="9">
        <f t="shared" si="122"/>
        <v>0.30593743674865492</v>
      </c>
      <c r="FI101" s="9">
        <f t="shared" si="123"/>
        <v>1.3337372467455662</v>
      </c>
      <c r="FJ101" s="11">
        <v>19</v>
      </c>
      <c r="FK101" s="11">
        <v>29</v>
      </c>
      <c r="FL101" s="4">
        <v>21</v>
      </c>
      <c r="FM101" s="4">
        <v>10</v>
      </c>
      <c r="FN101" s="4">
        <v>24</v>
      </c>
      <c r="FO101" s="4">
        <f t="shared" si="162"/>
        <v>14.285714285714286</v>
      </c>
      <c r="FP101" s="11">
        <v>45</v>
      </c>
      <c r="FQ101" s="11">
        <v>22</v>
      </c>
      <c r="FR101" s="4">
        <v>18</v>
      </c>
      <c r="FS101" s="4">
        <v>65</v>
      </c>
      <c r="FT101" s="4">
        <v>58</v>
      </c>
      <c r="FU101" s="11">
        <f t="shared" si="134"/>
        <v>1.1206896551724137</v>
      </c>
      <c r="FV101" s="4">
        <v>12</v>
      </c>
      <c r="FW101" s="11">
        <f t="shared" si="165"/>
        <v>5.416666666666667</v>
      </c>
      <c r="FX101" s="4">
        <v>132</v>
      </c>
      <c r="FY101" s="4">
        <v>13</v>
      </c>
      <c r="FZ101">
        <v>13.7</v>
      </c>
      <c r="GA101" s="11">
        <f t="shared" si="166"/>
        <v>13</v>
      </c>
      <c r="GB101" s="4">
        <f t="shared" si="135"/>
        <v>0.59090909090909094</v>
      </c>
      <c r="GC101" s="4">
        <f t="shared" si="136"/>
        <v>3.2846715328467155</v>
      </c>
      <c r="GD101" s="4">
        <f t="shared" si="137"/>
        <v>1.3868613138686132</v>
      </c>
      <c r="GE101" s="4">
        <v>12</v>
      </c>
      <c r="GF101" s="4">
        <v>8</v>
      </c>
      <c r="GG101" s="4">
        <f t="shared" si="167"/>
        <v>33.333333333333329</v>
      </c>
      <c r="GH101" s="4">
        <v>23</v>
      </c>
      <c r="GI101" s="4">
        <v>20</v>
      </c>
      <c r="GJ101" s="4">
        <f t="shared" si="156"/>
        <v>13.043478260869565</v>
      </c>
      <c r="GK101">
        <v>1</v>
      </c>
      <c r="GL101">
        <v>0</v>
      </c>
      <c r="GM101">
        <v>0</v>
      </c>
      <c r="GN101">
        <v>1</v>
      </c>
      <c r="GO101">
        <v>0</v>
      </c>
      <c r="GP101">
        <v>0</v>
      </c>
      <c r="GQ101">
        <v>0</v>
      </c>
      <c r="GR101">
        <v>1</v>
      </c>
      <c r="GS101">
        <v>0</v>
      </c>
      <c r="GT101">
        <v>0</v>
      </c>
      <c r="GU101">
        <v>19</v>
      </c>
      <c r="GV101">
        <v>14</v>
      </c>
      <c r="GW101">
        <f t="shared" si="157"/>
        <v>0.26315789473684209</v>
      </c>
      <c r="GX101">
        <v>1</v>
      </c>
      <c r="GY101">
        <v>0</v>
      </c>
    </row>
    <row r="102" spans="1:207" x14ac:dyDescent="0.35">
      <c r="A102" s="54">
        <v>32</v>
      </c>
      <c r="B102" s="54">
        <v>94056154</v>
      </c>
      <c r="C102" s="2">
        <v>45147</v>
      </c>
      <c r="D102" s="2">
        <v>25641</v>
      </c>
      <c r="E102" s="4">
        <v>53</v>
      </c>
      <c r="F102" s="4" t="s">
        <v>176</v>
      </c>
      <c r="G102" s="4">
        <v>65</v>
      </c>
      <c r="H102" s="4">
        <v>160</v>
      </c>
      <c r="I102" s="4">
        <v>1.68</v>
      </c>
      <c r="J102" s="4">
        <v>180</v>
      </c>
      <c r="K102" s="2">
        <v>44994</v>
      </c>
      <c r="L102" s="2">
        <v>44994</v>
      </c>
      <c r="M102" s="2">
        <v>45008</v>
      </c>
      <c r="N102" s="2">
        <v>45012</v>
      </c>
      <c r="O102" s="4">
        <v>0</v>
      </c>
      <c r="Q102" s="46">
        <f t="shared" si="126"/>
        <v>14</v>
      </c>
      <c r="R102" s="46">
        <f t="shared" si="127"/>
        <v>18</v>
      </c>
      <c r="S102" s="46"/>
      <c r="T102" s="4">
        <v>0</v>
      </c>
      <c r="U102" s="4">
        <v>1</v>
      </c>
      <c r="V102" s="4">
        <v>0</v>
      </c>
      <c r="W102" s="4">
        <v>1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13</v>
      </c>
      <c r="AD102" s="4">
        <v>13</v>
      </c>
      <c r="AE102" s="4">
        <v>7</v>
      </c>
      <c r="AF102" s="4">
        <v>8</v>
      </c>
      <c r="AG102" s="4">
        <f t="shared" si="168"/>
        <v>1</v>
      </c>
      <c r="AL102" s="4">
        <v>0</v>
      </c>
      <c r="AM102" s="4">
        <v>1</v>
      </c>
      <c r="AN102" s="4" t="s">
        <v>197</v>
      </c>
      <c r="AQ102" s="4">
        <v>0</v>
      </c>
      <c r="AY102" s="4">
        <v>0</v>
      </c>
      <c r="AZ102" s="4">
        <v>0</v>
      </c>
      <c r="BP102" s="4">
        <v>0</v>
      </c>
      <c r="BQ102" s="4">
        <v>0</v>
      </c>
      <c r="BS102">
        <v>125</v>
      </c>
      <c r="BT102">
        <v>71</v>
      </c>
      <c r="BU102">
        <v>98</v>
      </c>
      <c r="BV102">
        <v>73</v>
      </c>
      <c r="CN102" s="4">
        <v>0</v>
      </c>
      <c r="CO102" s="4">
        <v>0</v>
      </c>
      <c r="CP102" s="4">
        <v>0</v>
      </c>
      <c r="CS102" s="4">
        <v>0</v>
      </c>
      <c r="CT102" s="4">
        <v>0</v>
      </c>
      <c r="CU102" s="4"/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9</v>
      </c>
      <c r="DM102" s="4">
        <v>8</v>
      </c>
      <c r="DN102" s="4">
        <v>45</v>
      </c>
      <c r="DO102" s="4">
        <v>28</v>
      </c>
      <c r="DP102" s="4">
        <v>34</v>
      </c>
      <c r="DQ102" s="4">
        <v>62</v>
      </c>
      <c r="DR102" s="11">
        <v>61</v>
      </c>
      <c r="DS102" s="4">
        <v>31</v>
      </c>
      <c r="DT102" s="4">
        <v>76</v>
      </c>
      <c r="DU102" s="4">
        <f t="shared" si="164"/>
        <v>45</v>
      </c>
      <c r="DV102" s="11">
        <v>20.100000000000001</v>
      </c>
      <c r="DW102" s="4">
        <v>1483</v>
      </c>
      <c r="DX102" s="4">
        <v>94</v>
      </c>
      <c r="DY102" s="4">
        <v>64</v>
      </c>
      <c r="DZ102" s="4">
        <v>3.4</v>
      </c>
      <c r="EA102" s="17">
        <f t="shared" si="141"/>
        <v>2.0238095238095237</v>
      </c>
      <c r="EB102" s="4">
        <v>24</v>
      </c>
      <c r="EC102" s="4">
        <v>298</v>
      </c>
      <c r="ED102" s="4">
        <v>81</v>
      </c>
      <c r="EE102" s="4">
        <v>4.9000000000000004</v>
      </c>
      <c r="EF102" s="4">
        <f t="shared" si="144"/>
        <v>2.916666666666667</v>
      </c>
      <c r="EG102" s="45">
        <f t="shared" si="129"/>
        <v>2.5416666666666665</v>
      </c>
      <c r="EH102" s="45">
        <f t="shared" si="130"/>
        <v>0.83750000000000002</v>
      </c>
      <c r="EI102" s="4">
        <v>11</v>
      </c>
      <c r="EJ102" s="4">
        <v>70</v>
      </c>
      <c r="EK102" s="4">
        <v>63</v>
      </c>
      <c r="EL102" s="11">
        <f t="shared" si="169"/>
        <v>1.1111111111111112</v>
      </c>
      <c r="EM102" s="4">
        <v>280</v>
      </c>
      <c r="EN102" s="11">
        <v>10</v>
      </c>
      <c r="EO102" s="4">
        <v>8</v>
      </c>
      <c r="EP102" s="11">
        <f t="shared" si="170"/>
        <v>7.7777777777777777</v>
      </c>
      <c r="EQ102" s="4">
        <v>21</v>
      </c>
      <c r="ER102" s="4">
        <f t="shared" si="131"/>
        <v>12.5</v>
      </c>
      <c r="ES102" s="4">
        <v>8</v>
      </c>
      <c r="ET102" s="4">
        <v>8</v>
      </c>
      <c r="EU102" s="11">
        <v>27</v>
      </c>
      <c r="EV102" s="4">
        <v>19</v>
      </c>
      <c r="EW102" s="9">
        <v>18</v>
      </c>
      <c r="EX102" s="4">
        <v>98</v>
      </c>
      <c r="EY102" s="4">
        <v>124</v>
      </c>
      <c r="EZ102" s="4">
        <v>49</v>
      </c>
      <c r="FA102" s="4">
        <v>87</v>
      </c>
      <c r="FB102" s="4">
        <v>85</v>
      </c>
      <c r="FC102" s="4">
        <f t="shared" si="119"/>
        <v>298</v>
      </c>
      <c r="FD102" s="9">
        <f t="shared" si="132"/>
        <v>1.0265870231679295</v>
      </c>
      <c r="FE102" s="9">
        <f t="shared" si="120"/>
        <v>0.28523489932885904</v>
      </c>
      <c r="FF102" s="9">
        <f t="shared" si="133"/>
        <v>0.3999041638679518</v>
      </c>
      <c r="FG102" s="9">
        <f t="shared" si="121"/>
        <v>1.3888888888888888</v>
      </c>
      <c r="FH102" s="9">
        <f t="shared" si="122"/>
        <v>0.31969536439199514</v>
      </c>
      <c r="FI102" s="9">
        <f t="shared" si="123"/>
        <v>1.3529188052688776</v>
      </c>
      <c r="FJ102" s="11">
        <v>20.8</v>
      </c>
      <c r="FK102" s="11">
        <v>28</v>
      </c>
      <c r="FL102" s="4">
        <v>19</v>
      </c>
      <c r="FM102" s="4">
        <v>12</v>
      </c>
      <c r="FN102" s="4">
        <v>22</v>
      </c>
      <c r="FO102" s="4">
        <f t="shared" si="162"/>
        <v>13.095238095238095</v>
      </c>
      <c r="FP102" s="11">
        <v>46</v>
      </c>
      <c r="FQ102" s="11">
        <v>22</v>
      </c>
      <c r="FR102" s="4">
        <v>18</v>
      </c>
      <c r="FS102" s="4">
        <v>64</v>
      </c>
      <c r="FT102" s="4">
        <v>55</v>
      </c>
      <c r="FU102" s="11">
        <f t="shared" si="134"/>
        <v>1.1636363636363636</v>
      </c>
      <c r="FV102" s="4">
        <v>12</v>
      </c>
      <c r="FW102" s="11">
        <f t="shared" si="165"/>
        <v>5.333333333333333</v>
      </c>
      <c r="FX102" s="4">
        <v>124</v>
      </c>
      <c r="FY102" s="4">
        <v>14.5</v>
      </c>
      <c r="FZ102">
        <v>14.1</v>
      </c>
      <c r="GA102" s="11">
        <f t="shared" si="166"/>
        <v>14.5</v>
      </c>
      <c r="GB102" s="4">
        <f t="shared" si="135"/>
        <v>0.65909090909090906</v>
      </c>
      <c r="GC102" s="4">
        <f t="shared" si="136"/>
        <v>3.2624113475177308</v>
      </c>
      <c r="GD102" s="4">
        <f t="shared" si="137"/>
        <v>1.4751773049645391</v>
      </c>
      <c r="GE102" s="4">
        <v>12</v>
      </c>
      <c r="GF102" s="4">
        <v>8</v>
      </c>
      <c r="GG102" s="4">
        <f t="shared" si="167"/>
        <v>33.333333333333329</v>
      </c>
      <c r="GH102" s="4">
        <v>19</v>
      </c>
      <c r="GI102" s="4">
        <v>16</v>
      </c>
      <c r="GJ102" s="4">
        <f t="shared" si="156"/>
        <v>15.789473684210526</v>
      </c>
      <c r="GK102">
        <v>1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0</v>
      </c>
      <c r="GR102">
        <v>1</v>
      </c>
      <c r="GS102">
        <v>0</v>
      </c>
      <c r="GT102">
        <v>0</v>
      </c>
      <c r="GU102">
        <v>17</v>
      </c>
      <c r="GV102">
        <v>11</v>
      </c>
      <c r="GW102">
        <f t="shared" si="157"/>
        <v>0.35294117647058826</v>
      </c>
      <c r="GX102">
        <v>1</v>
      </c>
      <c r="GY102">
        <v>0</v>
      </c>
    </row>
    <row r="103" spans="1:207" x14ac:dyDescent="0.35">
      <c r="A103" s="54">
        <v>33</v>
      </c>
      <c r="B103" s="54">
        <v>3312676</v>
      </c>
      <c r="C103" s="2">
        <v>45005</v>
      </c>
      <c r="D103" s="2">
        <v>17906</v>
      </c>
      <c r="E103" s="4">
        <v>75</v>
      </c>
      <c r="F103" s="4" t="s">
        <v>176</v>
      </c>
      <c r="G103" s="4">
        <v>75</v>
      </c>
      <c r="H103" s="4">
        <v>165</v>
      </c>
      <c r="I103" s="4">
        <v>1.82</v>
      </c>
      <c r="J103" s="4">
        <v>1</v>
      </c>
      <c r="K103" s="2">
        <v>45005</v>
      </c>
      <c r="L103" s="2">
        <v>45005</v>
      </c>
      <c r="M103" s="2">
        <v>45006</v>
      </c>
      <c r="N103" s="2">
        <v>45021</v>
      </c>
      <c r="O103" s="4">
        <v>0</v>
      </c>
      <c r="Q103" s="46">
        <f t="shared" si="126"/>
        <v>1</v>
      </c>
      <c r="R103" s="46">
        <f t="shared" si="127"/>
        <v>16</v>
      </c>
      <c r="S103" s="46"/>
      <c r="T103" s="4">
        <v>0</v>
      </c>
      <c r="U103" s="4">
        <v>1</v>
      </c>
      <c r="V103" s="4">
        <v>1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15</v>
      </c>
      <c r="AD103" s="4">
        <v>35</v>
      </c>
      <c r="AE103" s="4">
        <v>6</v>
      </c>
      <c r="AF103" s="4">
        <v>6</v>
      </c>
      <c r="AG103" s="4">
        <f t="shared" si="158"/>
        <v>0</v>
      </c>
      <c r="AH103" s="4">
        <v>550</v>
      </c>
      <c r="AI103" s="4">
        <v>10400</v>
      </c>
      <c r="AJ103" s="4">
        <v>24.17</v>
      </c>
      <c r="AK103" s="4">
        <v>39.43</v>
      </c>
      <c r="AL103" s="38">
        <v>0</v>
      </c>
      <c r="AM103" s="38">
        <v>0</v>
      </c>
      <c r="AN103" s="4">
        <v>0</v>
      </c>
      <c r="AO103" s="4">
        <v>27</v>
      </c>
      <c r="AP103" s="4">
        <v>213.6</v>
      </c>
      <c r="AQ103" s="4">
        <v>0</v>
      </c>
      <c r="AR103" s="4">
        <v>11.4</v>
      </c>
      <c r="AS103" s="4">
        <v>1.32</v>
      </c>
      <c r="AT103" s="4">
        <v>28.2</v>
      </c>
      <c r="AU103" s="29">
        <v>1.26</v>
      </c>
      <c r="AV103" s="4">
        <v>2.46</v>
      </c>
      <c r="AW103" s="4">
        <v>453</v>
      </c>
      <c r="AX103" s="4">
        <v>198</v>
      </c>
      <c r="AY103" s="4">
        <v>0</v>
      </c>
      <c r="AZ103" s="4">
        <v>0</v>
      </c>
      <c r="BA103" s="4">
        <v>1.01</v>
      </c>
      <c r="BB103" s="4">
        <v>68</v>
      </c>
      <c r="BC103" s="4">
        <v>141</v>
      </c>
      <c r="BD103" s="4">
        <v>4.2</v>
      </c>
      <c r="BE103" s="4">
        <v>2.8</v>
      </c>
      <c r="BF103" s="4">
        <v>4.7</v>
      </c>
      <c r="BG103" s="4">
        <v>8.6</v>
      </c>
      <c r="BH103" s="4">
        <v>4.9000000000000004</v>
      </c>
      <c r="BI103" s="4">
        <v>3.33</v>
      </c>
      <c r="BJ103" s="4">
        <v>110</v>
      </c>
      <c r="BK103" s="4">
        <v>26</v>
      </c>
      <c r="BL103" s="4">
        <v>30</v>
      </c>
      <c r="BM103" s="4">
        <v>0.6</v>
      </c>
      <c r="BN103" s="4">
        <v>33</v>
      </c>
      <c r="BO103" s="4">
        <v>194</v>
      </c>
      <c r="BP103" s="4">
        <v>1</v>
      </c>
      <c r="BQ103" s="4">
        <v>1</v>
      </c>
      <c r="BR103" s="4">
        <v>350</v>
      </c>
      <c r="BS103">
        <v>120</v>
      </c>
      <c r="BT103">
        <v>46</v>
      </c>
      <c r="BU103">
        <v>71</v>
      </c>
      <c r="BV103">
        <v>89</v>
      </c>
      <c r="BW103">
        <v>2</v>
      </c>
      <c r="BX103">
        <v>171</v>
      </c>
      <c r="BY103">
        <v>565</v>
      </c>
      <c r="BZ103">
        <v>3</v>
      </c>
      <c r="CA103">
        <v>74.3</v>
      </c>
      <c r="CB103">
        <v>5.8</v>
      </c>
      <c r="CC103" s="4">
        <v>2.7</v>
      </c>
      <c r="CD103" s="4">
        <v>33</v>
      </c>
      <c r="CE103" s="4">
        <v>61</v>
      </c>
      <c r="CF103" s="4">
        <v>8</v>
      </c>
      <c r="CG103" s="4">
        <v>9</v>
      </c>
      <c r="CH103" s="4">
        <v>2435</v>
      </c>
      <c r="CI103" s="4">
        <f t="shared" si="139"/>
        <v>2044.4444444444443</v>
      </c>
      <c r="CJ103" s="4">
        <v>7.37</v>
      </c>
      <c r="CK103" s="4">
        <v>36.700000000000003</v>
      </c>
      <c r="CL103" s="4">
        <v>160.80000000000001</v>
      </c>
      <c r="CM103" s="4">
        <v>21.2</v>
      </c>
      <c r="CN103" s="4">
        <v>0.2</v>
      </c>
      <c r="CO103" s="4">
        <v>0</v>
      </c>
      <c r="CP103" s="4">
        <v>0</v>
      </c>
      <c r="CQ103" s="4">
        <v>24.2</v>
      </c>
      <c r="CR103" s="4">
        <v>449</v>
      </c>
      <c r="CS103" s="4">
        <v>1</v>
      </c>
      <c r="CT103" s="4">
        <v>2</v>
      </c>
      <c r="CU103" s="4">
        <v>30</v>
      </c>
      <c r="CV103" s="4">
        <v>1</v>
      </c>
      <c r="CW103" s="4">
        <v>1</v>
      </c>
      <c r="CX103" s="4">
        <v>1</v>
      </c>
      <c r="CY103" s="4">
        <v>1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1</v>
      </c>
      <c r="DF103" s="4">
        <v>1</v>
      </c>
      <c r="DG103" s="4">
        <v>0</v>
      </c>
      <c r="DH103" s="4">
        <v>1</v>
      </c>
      <c r="DI103" s="4">
        <v>1</v>
      </c>
      <c r="DJ103" s="4">
        <v>0</v>
      </c>
      <c r="DK103" s="4">
        <v>1</v>
      </c>
      <c r="DL103" s="4">
        <v>11</v>
      </c>
      <c r="DM103" s="4">
        <v>11</v>
      </c>
      <c r="DN103" s="4">
        <v>69</v>
      </c>
      <c r="DO103" s="4">
        <v>44</v>
      </c>
      <c r="DP103" s="4">
        <v>33</v>
      </c>
      <c r="DQ103" s="4">
        <v>64</v>
      </c>
      <c r="DR103" s="11">
        <v>40</v>
      </c>
      <c r="DS103" s="4">
        <v>55</v>
      </c>
      <c r="DT103" s="4">
        <v>91</v>
      </c>
      <c r="DU103" s="4">
        <f t="shared" si="164"/>
        <v>36</v>
      </c>
      <c r="DV103" s="11">
        <v>13.4</v>
      </c>
      <c r="DW103" s="4">
        <v>1028</v>
      </c>
      <c r="DX103" s="4">
        <v>76</v>
      </c>
      <c r="DY103" s="4">
        <v>112</v>
      </c>
      <c r="DZ103" s="4">
        <v>4.2</v>
      </c>
      <c r="EA103" s="17">
        <f t="shared" si="141"/>
        <v>2.3076923076923079</v>
      </c>
      <c r="EB103" s="4">
        <v>17.399999999999999</v>
      </c>
      <c r="EC103" s="4">
        <v>412</v>
      </c>
      <c r="ED103" s="4">
        <v>44</v>
      </c>
      <c r="EE103" s="4">
        <v>5.3</v>
      </c>
      <c r="EF103" s="4">
        <f t="shared" si="144"/>
        <v>2.912087912087912</v>
      </c>
      <c r="EG103" s="45">
        <f t="shared" si="129"/>
        <v>2.298850574712644</v>
      </c>
      <c r="EH103" s="45">
        <f t="shared" si="130"/>
        <v>0.77011494252873569</v>
      </c>
      <c r="EI103" s="4">
        <v>11</v>
      </c>
      <c r="EJ103" s="4">
        <v>74</v>
      </c>
      <c r="EK103" s="4">
        <v>135</v>
      </c>
      <c r="EL103" s="11">
        <f t="shared" si="113"/>
        <v>0.54814814814814816</v>
      </c>
      <c r="EM103" s="4">
        <v>77</v>
      </c>
      <c r="EN103" s="11">
        <v>12</v>
      </c>
      <c r="EO103" s="4">
        <v>7</v>
      </c>
      <c r="EP103" s="11">
        <f t="shared" si="170"/>
        <v>7.7894736842105265</v>
      </c>
      <c r="EQ103" s="4">
        <v>66</v>
      </c>
      <c r="ER103" s="4">
        <f t="shared" si="131"/>
        <v>36.263736263736263</v>
      </c>
      <c r="ES103" s="4">
        <v>25</v>
      </c>
      <c r="ET103" s="4">
        <v>65</v>
      </c>
      <c r="EU103" s="11">
        <v>22</v>
      </c>
      <c r="EV103" s="4">
        <v>21</v>
      </c>
      <c r="EW103" s="9">
        <v>1</v>
      </c>
      <c r="EX103" s="4">
        <v>76</v>
      </c>
      <c r="EY103" s="4">
        <v>135</v>
      </c>
      <c r="EZ103" s="4">
        <v>28</v>
      </c>
      <c r="FA103" s="4">
        <v>69</v>
      </c>
      <c r="FB103" s="4">
        <v>55</v>
      </c>
      <c r="FC103" s="4">
        <f t="shared" si="119"/>
        <v>412</v>
      </c>
      <c r="FD103" s="9">
        <f t="shared" si="132"/>
        <v>0.69282562898622779</v>
      </c>
      <c r="FE103" s="9">
        <f t="shared" si="120"/>
        <v>0.13349514563106796</v>
      </c>
      <c r="FF103" s="9">
        <f t="shared" si="133"/>
        <v>0.16832510541610685</v>
      </c>
      <c r="FG103" s="9">
        <f t="shared" si="121"/>
        <v>2.4545454545454546</v>
      </c>
      <c r="FH103" s="9">
        <f t="shared" si="122"/>
        <v>0.174319429289295</v>
      </c>
      <c r="FI103" s="9">
        <f t="shared" si="123"/>
        <v>3.5428040647645367</v>
      </c>
      <c r="FJ103" s="11">
        <v>13.3</v>
      </c>
      <c r="FK103" s="11">
        <v>12</v>
      </c>
      <c r="FL103" s="4">
        <v>3</v>
      </c>
      <c r="FM103" s="4">
        <v>9</v>
      </c>
      <c r="FN103" s="4">
        <v>33</v>
      </c>
      <c r="FO103" s="4">
        <f t="shared" si="162"/>
        <v>18.131868131868131</v>
      </c>
      <c r="FP103" s="11">
        <v>53</v>
      </c>
      <c r="FQ103" s="11">
        <v>17</v>
      </c>
      <c r="FR103" s="4">
        <v>18</v>
      </c>
      <c r="FS103" s="4">
        <v>55</v>
      </c>
      <c r="FT103" s="4">
        <v>56</v>
      </c>
      <c r="FU103" s="11">
        <f t="shared" si="134"/>
        <v>0.9821428571428571</v>
      </c>
      <c r="FV103" s="4">
        <v>8</v>
      </c>
      <c r="FW103" s="11">
        <f t="shared" si="165"/>
        <v>6.875</v>
      </c>
      <c r="FX103" s="4">
        <v>104</v>
      </c>
      <c r="FY103" s="4">
        <v>30</v>
      </c>
      <c r="FZ103">
        <v>15.6</v>
      </c>
      <c r="GA103" s="11">
        <f t="shared" si="166"/>
        <v>32</v>
      </c>
      <c r="GB103" s="4">
        <f t="shared" si="135"/>
        <v>1.8823529411764706</v>
      </c>
      <c r="GC103" s="4">
        <f t="shared" si="136"/>
        <v>3.3974358974358974</v>
      </c>
      <c r="GD103" s="4">
        <f t="shared" si="137"/>
        <v>0.85256410256410264</v>
      </c>
      <c r="GE103" s="4">
        <v>22</v>
      </c>
      <c r="GF103" s="4">
        <v>19</v>
      </c>
      <c r="GG103" s="4">
        <f t="shared" si="167"/>
        <v>13.636363636363635</v>
      </c>
      <c r="GJ103" s="4" t="e">
        <f t="shared" si="156"/>
        <v>#DIV/0!</v>
      </c>
      <c r="GW103" t="e">
        <f t="shared" si="157"/>
        <v>#DIV/0!</v>
      </c>
    </row>
    <row r="104" spans="1:207" x14ac:dyDescent="0.35">
      <c r="A104" s="54">
        <v>33</v>
      </c>
      <c r="B104" s="54">
        <v>3312676</v>
      </c>
      <c r="C104" s="2">
        <v>45012</v>
      </c>
      <c r="D104" s="2">
        <v>17906</v>
      </c>
      <c r="E104" s="4">
        <v>75</v>
      </c>
      <c r="F104" s="4" t="s">
        <v>176</v>
      </c>
      <c r="G104" s="4">
        <v>75</v>
      </c>
      <c r="H104" s="4">
        <v>165</v>
      </c>
      <c r="I104" s="4">
        <v>1.82</v>
      </c>
      <c r="J104" s="4">
        <v>8</v>
      </c>
      <c r="K104" s="2">
        <v>45005</v>
      </c>
      <c r="L104" s="2">
        <v>45005</v>
      </c>
      <c r="M104" s="2">
        <v>45006</v>
      </c>
      <c r="N104" s="2">
        <v>45021</v>
      </c>
      <c r="O104" s="4">
        <v>0</v>
      </c>
      <c r="Q104" s="46">
        <f t="shared" si="126"/>
        <v>1</v>
      </c>
      <c r="R104" s="46">
        <f t="shared" si="127"/>
        <v>16</v>
      </c>
      <c r="S104" s="46"/>
      <c r="T104" s="4">
        <v>0</v>
      </c>
      <c r="U104" s="4">
        <v>1</v>
      </c>
      <c r="V104" s="4">
        <v>1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15</v>
      </c>
      <c r="AD104" s="4">
        <v>35</v>
      </c>
      <c r="AE104" s="4">
        <v>6</v>
      </c>
      <c r="AF104" s="4">
        <v>6</v>
      </c>
      <c r="AG104" s="4">
        <f t="shared" ref="AG104:AG106" si="171">AF104-AE104</f>
        <v>0</v>
      </c>
      <c r="AH104" s="4">
        <v>900</v>
      </c>
      <c r="AI104" s="4">
        <v>12900</v>
      </c>
      <c r="AJ104" s="4">
        <v>20.48</v>
      </c>
      <c r="AK104" s="4">
        <v>1.32</v>
      </c>
      <c r="AL104" s="38">
        <v>0</v>
      </c>
      <c r="AM104" s="38">
        <v>0</v>
      </c>
      <c r="AN104" s="4">
        <v>0</v>
      </c>
      <c r="AO104" s="4">
        <v>120</v>
      </c>
      <c r="AP104" s="4">
        <v>1124</v>
      </c>
      <c r="AQ104" s="4">
        <v>0</v>
      </c>
      <c r="AR104" s="4">
        <v>10.5</v>
      </c>
      <c r="AS104" s="4">
        <v>1.1299999999999999</v>
      </c>
      <c r="AT104" s="4">
        <v>27</v>
      </c>
      <c r="AU104" s="29">
        <v>2.4700000000000002</v>
      </c>
      <c r="AV104" s="4">
        <v>1.79</v>
      </c>
      <c r="AW104" s="4">
        <v>892</v>
      </c>
      <c r="AX104" s="4">
        <v>501</v>
      </c>
      <c r="AY104" s="4">
        <v>0</v>
      </c>
      <c r="AZ104" s="4">
        <v>0</v>
      </c>
      <c r="BA104" s="4">
        <v>0.6</v>
      </c>
      <c r="BB104" s="4">
        <v>44</v>
      </c>
      <c r="BC104" s="4">
        <v>138</v>
      </c>
      <c r="BD104" s="4">
        <v>3.5</v>
      </c>
      <c r="BE104" s="4">
        <v>2.5</v>
      </c>
      <c r="BF104" s="4">
        <v>3.6</v>
      </c>
      <c r="BG104" s="4">
        <v>8.9</v>
      </c>
      <c r="BH104" s="4">
        <v>4.7</v>
      </c>
      <c r="BI104" s="4">
        <v>2.7</v>
      </c>
      <c r="BJ104" s="4">
        <v>36</v>
      </c>
      <c r="BK104" s="4">
        <v>37</v>
      </c>
      <c r="BL104" s="4">
        <v>26</v>
      </c>
      <c r="BM104" s="4">
        <v>0.2</v>
      </c>
      <c r="BN104" s="4">
        <v>61</v>
      </c>
      <c r="BO104" s="4">
        <v>311</v>
      </c>
      <c r="BP104" s="4">
        <v>1</v>
      </c>
      <c r="BQ104" s="4">
        <v>1</v>
      </c>
      <c r="BS104">
        <v>113</v>
      </c>
      <c r="BT104">
        <v>69</v>
      </c>
      <c r="BU104">
        <v>84</v>
      </c>
      <c r="BV104">
        <v>89</v>
      </c>
      <c r="CN104" s="4">
        <v>0</v>
      </c>
      <c r="CO104" s="4">
        <v>0</v>
      </c>
      <c r="CP104" s="4">
        <v>0</v>
      </c>
      <c r="CQ104" s="4">
        <v>260</v>
      </c>
      <c r="CR104" s="4">
        <v>652</v>
      </c>
      <c r="CS104" s="4">
        <v>1</v>
      </c>
      <c r="CT104" s="4">
        <v>2</v>
      </c>
      <c r="CU104" s="4"/>
      <c r="CV104" s="4">
        <v>1</v>
      </c>
      <c r="CW104" s="4">
        <v>1</v>
      </c>
      <c r="CX104" s="4">
        <v>1</v>
      </c>
      <c r="CY104" s="4">
        <v>1</v>
      </c>
      <c r="CZ104" s="4">
        <v>0</v>
      </c>
      <c r="DA104" s="4">
        <v>0</v>
      </c>
      <c r="DB104" s="4">
        <v>1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11</v>
      </c>
      <c r="DM104" s="4">
        <v>10</v>
      </c>
      <c r="DN104" s="4">
        <v>71</v>
      </c>
      <c r="DO104" s="4">
        <v>45</v>
      </c>
      <c r="DP104" s="4">
        <v>36</v>
      </c>
      <c r="DQ104" s="4">
        <v>65</v>
      </c>
      <c r="DR104" s="11">
        <v>33</v>
      </c>
      <c r="DS104" s="4">
        <v>58</v>
      </c>
      <c r="DT104" s="4">
        <v>87</v>
      </c>
      <c r="DU104" s="4">
        <f t="shared" si="164"/>
        <v>29</v>
      </c>
      <c r="DV104" s="11">
        <v>9.6</v>
      </c>
      <c r="DW104" s="4">
        <v>381</v>
      </c>
      <c r="DX104" s="4">
        <v>69</v>
      </c>
      <c r="DY104" s="4">
        <v>87</v>
      </c>
      <c r="DZ104" s="4">
        <v>2.8</v>
      </c>
      <c r="EA104" s="4">
        <f t="shared" ref="EA104:EA135" si="172">(DZ104/I104)</f>
        <v>1.5384615384615383</v>
      </c>
      <c r="EB104" s="4">
        <v>28.8</v>
      </c>
      <c r="EC104" s="4">
        <v>337</v>
      </c>
      <c r="ED104" s="4">
        <v>58</v>
      </c>
      <c r="EE104" s="4">
        <v>5</v>
      </c>
      <c r="EF104" s="4">
        <f t="shared" si="144"/>
        <v>2.7472527472527473</v>
      </c>
      <c r="EG104" s="45">
        <f t="shared" si="129"/>
        <v>1.1458333333333333</v>
      </c>
      <c r="EH104" s="45">
        <f t="shared" si="130"/>
        <v>0.33333333333333331</v>
      </c>
      <c r="EI104" s="4">
        <v>8</v>
      </c>
      <c r="EJ104" s="4">
        <v>68</v>
      </c>
      <c r="EK104" s="4">
        <v>117</v>
      </c>
      <c r="EL104" s="11">
        <f t="shared" si="113"/>
        <v>0.58119658119658124</v>
      </c>
      <c r="EM104" s="4">
        <v>147</v>
      </c>
      <c r="EN104" s="11">
        <v>8</v>
      </c>
      <c r="EO104" s="4">
        <v>4</v>
      </c>
      <c r="EP104" s="11">
        <f t="shared" si="170"/>
        <v>11.333333333333334</v>
      </c>
      <c r="EQ104" s="4">
        <v>34</v>
      </c>
      <c r="ER104" s="4">
        <f t="shared" si="131"/>
        <v>18.681318681318682</v>
      </c>
      <c r="ES104" s="4">
        <v>15</v>
      </c>
      <c r="ET104" s="4">
        <v>24</v>
      </c>
      <c r="EU104" s="11">
        <v>24</v>
      </c>
      <c r="EV104" s="4">
        <v>11</v>
      </c>
      <c r="EW104" s="9">
        <v>13</v>
      </c>
      <c r="EX104" s="4">
        <v>72</v>
      </c>
      <c r="EY104" s="4">
        <v>125</v>
      </c>
      <c r="EZ104" s="4">
        <v>31</v>
      </c>
      <c r="FA104" s="4">
        <v>71</v>
      </c>
      <c r="FB104" s="4">
        <v>38</v>
      </c>
      <c r="FC104" s="4">
        <f t="shared" si="119"/>
        <v>337</v>
      </c>
      <c r="FD104" s="9">
        <f t="shared" si="132"/>
        <v>0.57209931854535856</v>
      </c>
      <c r="FE104" s="9">
        <f t="shared" si="120"/>
        <v>0.11275964391691394</v>
      </c>
      <c r="FF104" s="9">
        <f t="shared" si="133"/>
        <v>0.14161343013761774</v>
      </c>
      <c r="FG104" s="9">
        <f t="shared" si="121"/>
        <v>1.7534482758620691</v>
      </c>
      <c r="FH104" s="9">
        <f t="shared" si="122"/>
        <v>0.24689914660936868</v>
      </c>
      <c r="FI104" s="9">
        <f t="shared" si="123"/>
        <v>3.0649368370520933</v>
      </c>
      <c r="FJ104" s="11">
        <v>20.3</v>
      </c>
      <c r="FK104" s="11">
        <v>20</v>
      </c>
      <c r="FL104" s="4">
        <v>11</v>
      </c>
      <c r="FM104" s="4">
        <v>9</v>
      </c>
      <c r="FN104" s="4">
        <v>36</v>
      </c>
      <c r="FO104" s="4">
        <f t="shared" si="162"/>
        <v>19.780219780219781</v>
      </c>
      <c r="FP104" s="11">
        <v>57</v>
      </c>
      <c r="FQ104" s="11">
        <v>19</v>
      </c>
      <c r="FR104" s="4">
        <v>23</v>
      </c>
      <c r="FS104" s="4">
        <v>46</v>
      </c>
      <c r="FT104" s="4">
        <v>47</v>
      </c>
      <c r="FU104" s="11">
        <f t="shared" si="134"/>
        <v>0.97872340425531912</v>
      </c>
      <c r="FV104" s="4">
        <v>10</v>
      </c>
      <c r="FW104" s="11">
        <f t="shared" si="165"/>
        <v>4.5999999999999996</v>
      </c>
      <c r="FX104" s="4">
        <v>110</v>
      </c>
      <c r="FY104" s="4">
        <v>23.1</v>
      </c>
      <c r="FZ104">
        <v>19.899999999999999</v>
      </c>
      <c r="GA104" s="11">
        <f t="shared" si="166"/>
        <v>23.1</v>
      </c>
      <c r="GB104" s="4">
        <f t="shared" si="135"/>
        <v>1.2157894736842105</v>
      </c>
      <c r="GC104" s="4">
        <f t="shared" si="136"/>
        <v>2.8643216080402012</v>
      </c>
      <c r="GD104" s="4">
        <f t="shared" si="137"/>
        <v>1.0201005025125629</v>
      </c>
      <c r="GE104" s="4">
        <v>18</v>
      </c>
      <c r="GF104" s="4">
        <v>9</v>
      </c>
      <c r="GG104" s="4">
        <f t="shared" si="167"/>
        <v>50</v>
      </c>
      <c r="GH104" s="4">
        <v>20</v>
      </c>
      <c r="GI104" s="4">
        <v>10</v>
      </c>
      <c r="GJ104" s="4">
        <f t="shared" si="156"/>
        <v>50</v>
      </c>
      <c r="GK104">
        <v>0</v>
      </c>
      <c r="GL104">
        <v>1</v>
      </c>
      <c r="GM104">
        <v>0</v>
      </c>
      <c r="GN104">
        <v>0</v>
      </c>
      <c r="GO104">
        <v>0</v>
      </c>
      <c r="GP104">
        <v>1</v>
      </c>
      <c r="GQ104">
        <v>0</v>
      </c>
      <c r="GR104">
        <v>0</v>
      </c>
      <c r="GS104">
        <v>1</v>
      </c>
      <c r="GT104">
        <v>0</v>
      </c>
      <c r="GW104" t="e">
        <f t="shared" si="157"/>
        <v>#DIV/0!</v>
      </c>
      <c r="GX104">
        <v>1</v>
      </c>
      <c r="GY104">
        <v>0</v>
      </c>
    </row>
    <row r="105" spans="1:207" x14ac:dyDescent="0.35">
      <c r="A105" s="54">
        <v>33</v>
      </c>
      <c r="B105" s="54">
        <v>3312676</v>
      </c>
      <c r="C105" s="2">
        <v>45063</v>
      </c>
      <c r="D105" s="2">
        <v>17906</v>
      </c>
      <c r="E105" s="4">
        <v>75</v>
      </c>
      <c r="F105" s="4" t="s">
        <v>176</v>
      </c>
      <c r="G105" s="4">
        <v>75</v>
      </c>
      <c r="H105" s="4">
        <v>165</v>
      </c>
      <c r="I105" s="4">
        <v>1.82</v>
      </c>
      <c r="J105" s="4">
        <v>59</v>
      </c>
      <c r="K105" s="2">
        <v>45005</v>
      </c>
      <c r="L105" s="2">
        <v>45005</v>
      </c>
      <c r="M105" s="2">
        <v>45006</v>
      </c>
      <c r="N105" s="2">
        <v>45021</v>
      </c>
      <c r="O105" s="4">
        <v>0</v>
      </c>
      <c r="Q105" s="46">
        <f t="shared" si="126"/>
        <v>1</v>
      </c>
      <c r="R105" s="46">
        <f t="shared" si="127"/>
        <v>16</v>
      </c>
      <c r="S105" s="46"/>
      <c r="T105" s="4">
        <v>0</v>
      </c>
      <c r="U105" s="4">
        <v>1</v>
      </c>
      <c r="V105" s="4">
        <v>1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15</v>
      </c>
      <c r="AD105" s="4">
        <v>35</v>
      </c>
      <c r="AE105" s="4">
        <v>6</v>
      </c>
      <c r="AF105" s="4">
        <v>6</v>
      </c>
      <c r="AG105" s="4">
        <f t="shared" si="171"/>
        <v>0</v>
      </c>
      <c r="AH105" s="4">
        <v>2460</v>
      </c>
      <c r="AI105" s="4">
        <v>8000</v>
      </c>
      <c r="AJ105" s="4">
        <v>0.16</v>
      </c>
      <c r="AK105" s="4">
        <v>0.04</v>
      </c>
      <c r="AL105" s="38">
        <v>0</v>
      </c>
      <c r="AM105" s="38">
        <v>0</v>
      </c>
      <c r="AN105" s="4">
        <v>0</v>
      </c>
      <c r="AO105" s="4">
        <v>65</v>
      </c>
      <c r="AP105" s="4">
        <v>207</v>
      </c>
      <c r="AQ105" s="4">
        <v>0</v>
      </c>
      <c r="AR105" s="4">
        <v>11.8</v>
      </c>
      <c r="AX105" s="4">
        <v>297</v>
      </c>
      <c r="AY105" s="4">
        <v>0</v>
      </c>
      <c r="AZ105" s="4">
        <v>0</v>
      </c>
      <c r="BA105" s="4">
        <v>1.6</v>
      </c>
      <c r="BB105" s="4">
        <v>86</v>
      </c>
      <c r="BC105" s="4">
        <v>135</v>
      </c>
      <c r="BD105" s="4">
        <v>5.2</v>
      </c>
      <c r="BE105" s="4">
        <v>2.1</v>
      </c>
      <c r="BF105" s="4">
        <v>4.9000000000000004</v>
      </c>
      <c r="BG105" s="4">
        <v>9.6999999999999993</v>
      </c>
      <c r="BH105" s="4">
        <v>6.7</v>
      </c>
      <c r="BI105" s="4">
        <v>4.0999999999999996</v>
      </c>
      <c r="BJ105" s="4">
        <v>13</v>
      </c>
      <c r="BK105" s="4">
        <v>18</v>
      </c>
      <c r="BL105" s="4">
        <v>25</v>
      </c>
      <c r="BM105" s="4">
        <v>0.3</v>
      </c>
      <c r="BN105" s="4">
        <v>66</v>
      </c>
      <c r="BO105" s="4">
        <v>130</v>
      </c>
      <c r="BP105" s="4">
        <v>1</v>
      </c>
      <c r="BQ105" s="4">
        <v>1</v>
      </c>
      <c r="BS105">
        <v>115</v>
      </c>
      <c r="BT105">
        <v>72</v>
      </c>
      <c r="BU105">
        <v>86</v>
      </c>
      <c r="BV105">
        <v>78</v>
      </c>
      <c r="CN105" s="4">
        <v>0</v>
      </c>
      <c r="CO105" s="4">
        <v>0</v>
      </c>
      <c r="CP105" s="4">
        <v>0</v>
      </c>
      <c r="CQ105" s="4">
        <v>19</v>
      </c>
      <c r="CR105" s="4">
        <v>103</v>
      </c>
      <c r="CS105" s="4">
        <v>1</v>
      </c>
      <c r="CT105" s="4">
        <v>2</v>
      </c>
      <c r="CU105" s="4"/>
      <c r="CV105" s="4">
        <v>1</v>
      </c>
      <c r="CW105" s="4">
        <v>0</v>
      </c>
      <c r="CX105" s="4">
        <v>0</v>
      </c>
      <c r="CY105" s="4">
        <v>0</v>
      </c>
      <c r="CZ105" s="4">
        <v>1</v>
      </c>
      <c r="DA105" s="4">
        <v>1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11</v>
      </c>
      <c r="DM105" s="4">
        <v>10</v>
      </c>
      <c r="DN105" s="4">
        <v>51</v>
      </c>
      <c r="DO105" s="4">
        <v>37</v>
      </c>
      <c r="DP105" s="4">
        <v>28</v>
      </c>
      <c r="DQ105" s="4">
        <v>54</v>
      </c>
      <c r="DR105" s="11">
        <v>35</v>
      </c>
      <c r="DS105" s="4">
        <v>56</v>
      </c>
      <c r="DT105" s="4">
        <v>86</v>
      </c>
      <c r="DU105" s="4">
        <f t="shared" si="164"/>
        <v>30</v>
      </c>
      <c r="DV105" s="11">
        <v>15.2</v>
      </c>
      <c r="DW105" s="4">
        <v>1133</v>
      </c>
      <c r="DX105" s="4">
        <v>92</v>
      </c>
      <c r="DY105" s="4">
        <v>78</v>
      </c>
      <c r="DZ105" s="4">
        <v>2.6</v>
      </c>
      <c r="EA105" s="4">
        <f t="shared" si="172"/>
        <v>1.4285714285714286</v>
      </c>
      <c r="EB105" s="4">
        <v>16.5</v>
      </c>
      <c r="EC105" s="4">
        <v>278</v>
      </c>
      <c r="ED105" s="4">
        <v>37</v>
      </c>
      <c r="EE105" s="4">
        <v>2.9</v>
      </c>
      <c r="EF105" s="4">
        <f t="shared" si="144"/>
        <v>1.5934065934065933</v>
      </c>
      <c r="EG105" s="45">
        <f t="shared" si="129"/>
        <v>2.1212121212121211</v>
      </c>
      <c r="EH105" s="45">
        <f t="shared" si="130"/>
        <v>0.92121212121212115</v>
      </c>
      <c r="EI105" s="4">
        <v>8</v>
      </c>
      <c r="EJ105" s="4">
        <v>48</v>
      </c>
      <c r="EK105" s="4">
        <v>80</v>
      </c>
      <c r="EL105" s="11">
        <f t="shared" si="113"/>
        <v>0.6</v>
      </c>
      <c r="EM105" s="4">
        <v>169</v>
      </c>
      <c r="EN105" s="11">
        <v>6</v>
      </c>
      <c r="EO105" s="4">
        <v>6</v>
      </c>
      <c r="EP105" s="11">
        <f t="shared" si="170"/>
        <v>8</v>
      </c>
      <c r="EQ105" s="4">
        <v>25</v>
      </c>
      <c r="ER105" s="4">
        <f t="shared" si="131"/>
        <v>13.736263736263735</v>
      </c>
      <c r="ES105" s="4">
        <v>6</v>
      </c>
      <c r="ET105" s="4">
        <v>14</v>
      </c>
      <c r="EU105" s="11">
        <v>23</v>
      </c>
      <c r="EV105" s="4">
        <v>15</v>
      </c>
      <c r="EW105" s="9">
        <v>8</v>
      </c>
      <c r="EX105" s="4">
        <v>76</v>
      </c>
      <c r="EY105" s="4">
        <v>110</v>
      </c>
      <c r="EZ105" s="4">
        <v>41</v>
      </c>
      <c r="FA105" s="4">
        <v>55</v>
      </c>
      <c r="FB105" s="4">
        <v>72</v>
      </c>
      <c r="FC105" s="4">
        <f t="shared" si="119"/>
        <v>278</v>
      </c>
      <c r="FD105" s="9">
        <f t="shared" si="132"/>
        <v>1.1030034764896419</v>
      </c>
      <c r="FE105" s="9">
        <f t="shared" si="120"/>
        <v>0.25899280575539568</v>
      </c>
      <c r="FF105" s="9">
        <f t="shared" si="133"/>
        <v>0.36719356563373112</v>
      </c>
      <c r="FG105" s="9">
        <f t="shared" si="121"/>
        <v>2.7972972972972974</v>
      </c>
      <c r="FH105" s="9">
        <f t="shared" si="122"/>
        <v>0.3648623384752846</v>
      </c>
      <c r="FI105" s="9">
        <f t="shared" si="123"/>
        <v>2.5360729652456051</v>
      </c>
      <c r="FJ105" s="11">
        <v>20.8</v>
      </c>
      <c r="FK105" s="11">
        <v>27</v>
      </c>
      <c r="FL105" s="4">
        <v>9</v>
      </c>
      <c r="FM105" s="4">
        <v>18</v>
      </c>
      <c r="FN105" s="4">
        <v>24</v>
      </c>
      <c r="FO105" s="4">
        <f t="shared" si="162"/>
        <v>13.186813186813186</v>
      </c>
      <c r="FP105" s="11">
        <v>46</v>
      </c>
      <c r="FQ105" s="11">
        <v>19</v>
      </c>
      <c r="FR105" s="4">
        <v>12</v>
      </c>
      <c r="FS105" s="4">
        <v>40</v>
      </c>
      <c r="FT105" s="4">
        <v>39</v>
      </c>
      <c r="FU105" s="11">
        <f t="shared" si="134"/>
        <v>1.0256410256410255</v>
      </c>
      <c r="FV105" s="4">
        <v>7</v>
      </c>
      <c r="FW105" s="11">
        <f t="shared" si="165"/>
        <v>5.7142857142857144</v>
      </c>
      <c r="FX105" s="4">
        <v>110</v>
      </c>
      <c r="FY105" s="4">
        <v>19.600000000000001</v>
      </c>
      <c r="FZ105">
        <v>9.8000000000000007</v>
      </c>
      <c r="GA105" s="11">
        <f t="shared" si="166"/>
        <v>19.600000000000001</v>
      </c>
      <c r="GB105" s="4">
        <f t="shared" si="135"/>
        <v>1.0315789473684212</v>
      </c>
      <c r="GC105" s="4">
        <f t="shared" si="136"/>
        <v>4.6938775510204076</v>
      </c>
      <c r="GD105" s="4">
        <f t="shared" si="137"/>
        <v>2.1224489795918369</v>
      </c>
      <c r="GE105" s="4">
        <v>9</v>
      </c>
      <c r="GF105" s="4">
        <v>6</v>
      </c>
      <c r="GG105" s="4">
        <f t="shared" si="167"/>
        <v>33.333333333333329</v>
      </c>
      <c r="GJ105" s="4" t="e">
        <f t="shared" si="156"/>
        <v>#DIV/0!</v>
      </c>
      <c r="GW105" t="e">
        <f t="shared" si="157"/>
        <v>#DIV/0!</v>
      </c>
    </row>
    <row r="106" spans="1:207" x14ac:dyDescent="0.35">
      <c r="A106" s="54">
        <v>33</v>
      </c>
      <c r="B106" s="54">
        <v>3312676</v>
      </c>
      <c r="C106" s="2">
        <v>45289</v>
      </c>
      <c r="D106" s="2">
        <v>17906</v>
      </c>
      <c r="E106" s="4">
        <v>75</v>
      </c>
      <c r="F106" s="4" t="s">
        <v>176</v>
      </c>
      <c r="G106" s="4">
        <v>75</v>
      </c>
      <c r="H106" s="4">
        <v>165</v>
      </c>
      <c r="I106" s="4">
        <v>1.82</v>
      </c>
      <c r="J106">
        <v>180</v>
      </c>
      <c r="K106" s="2">
        <v>45005</v>
      </c>
      <c r="L106" s="2">
        <v>45005</v>
      </c>
      <c r="M106" s="2">
        <v>45006</v>
      </c>
      <c r="N106" s="2">
        <v>45021</v>
      </c>
      <c r="O106" s="4">
        <v>0</v>
      </c>
      <c r="Q106" s="46">
        <f t="shared" si="126"/>
        <v>1</v>
      </c>
      <c r="R106" s="46">
        <f t="shared" si="127"/>
        <v>16</v>
      </c>
      <c r="S106" s="46"/>
      <c r="T106" s="4">
        <v>0</v>
      </c>
      <c r="U106" s="4">
        <v>1</v>
      </c>
      <c r="V106" s="4">
        <v>1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15</v>
      </c>
      <c r="AD106" s="4">
        <v>35</v>
      </c>
      <c r="AE106" s="4">
        <v>6</v>
      </c>
      <c r="AF106" s="4">
        <v>6</v>
      </c>
      <c r="AG106" s="4">
        <f t="shared" si="171"/>
        <v>0</v>
      </c>
      <c r="AL106" s="38">
        <v>0</v>
      </c>
      <c r="AM106" s="38">
        <v>0</v>
      </c>
      <c r="AN106" s="4">
        <v>0</v>
      </c>
      <c r="AQ106" s="4">
        <v>0</v>
      </c>
      <c r="AY106" s="4">
        <v>0</v>
      </c>
      <c r="AZ106" s="4">
        <v>0</v>
      </c>
      <c r="BP106" s="4">
        <v>1</v>
      </c>
      <c r="BQ106" s="4">
        <v>1</v>
      </c>
      <c r="BS106">
        <v>121</v>
      </c>
      <c r="BT106">
        <v>71</v>
      </c>
      <c r="BU106">
        <v>88</v>
      </c>
      <c r="BV106">
        <v>74</v>
      </c>
      <c r="CN106" s="4">
        <v>0</v>
      </c>
      <c r="CO106" s="4">
        <v>0</v>
      </c>
      <c r="CP106" s="4">
        <v>0</v>
      </c>
      <c r="CS106" s="4">
        <v>1</v>
      </c>
      <c r="CT106" s="4">
        <v>2</v>
      </c>
      <c r="CU106" s="4"/>
      <c r="CV106" s="4">
        <v>1</v>
      </c>
      <c r="CW106" s="4">
        <v>0</v>
      </c>
      <c r="CX106" s="4">
        <v>0</v>
      </c>
      <c r="CY106" s="4">
        <v>0</v>
      </c>
      <c r="CZ106" s="4">
        <v>1</v>
      </c>
      <c r="DA106" s="4">
        <v>0</v>
      </c>
      <c r="DB106" s="4">
        <v>0</v>
      </c>
      <c r="DC106" s="4">
        <v>0</v>
      </c>
      <c r="DD106" s="4">
        <v>1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11</v>
      </c>
      <c r="DM106" s="4">
        <v>10</v>
      </c>
      <c r="DN106" s="4">
        <v>50</v>
      </c>
      <c r="DO106" s="4">
        <v>37</v>
      </c>
      <c r="DP106" s="4">
        <v>27</v>
      </c>
      <c r="DQ106" s="4">
        <v>52</v>
      </c>
      <c r="DR106" s="11">
        <v>48</v>
      </c>
      <c r="DS106" s="4">
        <v>47</v>
      </c>
      <c r="DT106" s="4">
        <v>90</v>
      </c>
      <c r="DU106" s="4">
        <f t="shared" si="164"/>
        <v>43</v>
      </c>
      <c r="DV106" s="11">
        <v>15.1</v>
      </c>
      <c r="DW106" s="4">
        <v>1523</v>
      </c>
      <c r="DX106" s="4">
        <v>93</v>
      </c>
      <c r="DY106" s="4">
        <v>74</v>
      </c>
      <c r="DZ106" s="4">
        <v>3.3</v>
      </c>
      <c r="EA106" s="17">
        <f t="shared" si="172"/>
        <v>1.813186813186813</v>
      </c>
      <c r="EB106" s="4">
        <v>20.100000000000001</v>
      </c>
      <c r="EC106" s="4">
        <v>348</v>
      </c>
      <c r="ED106" s="4">
        <v>65</v>
      </c>
      <c r="EE106" s="4">
        <v>4.99</v>
      </c>
      <c r="EF106" s="4">
        <f t="shared" si="144"/>
        <v>2.7417582417582418</v>
      </c>
      <c r="EG106" s="45">
        <f t="shared" si="129"/>
        <v>2.3880597014925371</v>
      </c>
      <c r="EH106" s="45">
        <f t="shared" si="130"/>
        <v>0.75124378109452727</v>
      </c>
      <c r="EI106" s="4">
        <v>6</v>
      </c>
      <c r="EJ106" s="4">
        <v>48</v>
      </c>
      <c r="EK106" s="4">
        <v>37</v>
      </c>
      <c r="EL106" s="11">
        <f t="shared" ref="EL106" si="173">(EJ106/EK106)</f>
        <v>1.2972972972972974</v>
      </c>
      <c r="EM106" s="4">
        <v>178</v>
      </c>
      <c r="EN106" s="11">
        <v>10</v>
      </c>
      <c r="EO106" s="4">
        <v>7</v>
      </c>
      <c r="EP106" s="11">
        <f t="shared" si="170"/>
        <v>5.6470588235294121</v>
      </c>
      <c r="EQ106" s="4">
        <v>58</v>
      </c>
      <c r="ER106" s="4">
        <f t="shared" si="131"/>
        <v>31.868131868131869</v>
      </c>
      <c r="ES106" s="4">
        <v>42</v>
      </c>
      <c r="ET106" s="4">
        <v>43</v>
      </c>
      <c r="EU106" s="11">
        <v>12</v>
      </c>
      <c r="EV106" s="4">
        <v>10</v>
      </c>
      <c r="EW106" s="9">
        <v>3</v>
      </c>
      <c r="EX106" s="4">
        <v>103</v>
      </c>
      <c r="EY106" s="4">
        <v>158</v>
      </c>
      <c r="EZ106" s="4">
        <v>79</v>
      </c>
      <c r="FA106" s="4">
        <v>117</v>
      </c>
      <c r="FB106" s="4">
        <v>82</v>
      </c>
      <c r="FC106" s="4">
        <f t="shared" si="119"/>
        <v>348</v>
      </c>
      <c r="FD106" s="9">
        <f t="shared" si="132"/>
        <v>0.92658944086226969</v>
      </c>
      <c r="FE106" s="9">
        <f t="shared" si="120"/>
        <v>0.23563218390804597</v>
      </c>
      <c r="FF106" s="9">
        <f t="shared" si="133"/>
        <v>0.33435477058081337</v>
      </c>
      <c r="FG106" s="9">
        <f t="shared" si="121"/>
        <v>1.6753846153846155</v>
      </c>
      <c r="FH106" s="9">
        <f t="shared" si="122"/>
        <v>0.31356576470035857</v>
      </c>
      <c r="FI106" s="9">
        <f t="shared" si="123"/>
        <v>1.8081196930385142</v>
      </c>
      <c r="FJ106" s="11">
        <v>26.5</v>
      </c>
      <c r="FK106" s="11">
        <v>21</v>
      </c>
      <c r="FL106" s="4">
        <v>14</v>
      </c>
      <c r="FM106" s="4">
        <v>7</v>
      </c>
      <c r="FN106" s="4">
        <v>54</v>
      </c>
      <c r="FO106" s="4">
        <f t="shared" si="162"/>
        <v>29.670329670329668</v>
      </c>
      <c r="FP106" s="11">
        <v>40</v>
      </c>
      <c r="FQ106" s="11">
        <v>21</v>
      </c>
      <c r="FR106" s="4">
        <v>15</v>
      </c>
      <c r="FS106" s="4">
        <v>43</v>
      </c>
      <c r="FT106" s="4">
        <v>43</v>
      </c>
      <c r="FU106" s="11">
        <f t="shared" si="134"/>
        <v>1</v>
      </c>
      <c r="FV106" s="4">
        <v>11</v>
      </c>
      <c r="FW106" s="11">
        <f t="shared" si="165"/>
        <v>3.9090909090909092</v>
      </c>
      <c r="FX106" s="4">
        <v>93</v>
      </c>
      <c r="FY106" s="4">
        <v>31.9</v>
      </c>
      <c r="GA106" s="11">
        <f t="shared" si="166"/>
        <v>31.9</v>
      </c>
      <c r="GB106" s="4">
        <f t="shared" si="135"/>
        <v>1.519047619047619</v>
      </c>
      <c r="GE106" s="4">
        <v>19</v>
      </c>
      <c r="GF106" s="4">
        <v>14</v>
      </c>
      <c r="GG106" s="4">
        <f t="shared" si="167"/>
        <v>26.315789473684209</v>
      </c>
      <c r="GH106" s="4">
        <v>36</v>
      </c>
      <c r="GI106" s="4">
        <v>34</v>
      </c>
      <c r="GJ106" s="4">
        <f t="shared" si="156"/>
        <v>5.5555555555555554</v>
      </c>
      <c r="GK106">
        <v>1</v>
      </c>
      <c r="GL106">
        <v>0</v>
      </c>
      <c r="GM106">
        <v>0</v>
      </c>
      <c r="GN106">
        <v>1</v>
      </c>
      <c r="GO106">
        <v>0</v>
      </c>
      <c r="GP106">
        <v>0</v>
      </c>
      <c r="GQ106">
        <v>1</v>
      </c>
      <c r="GR106">
        <v>0</v>
      </c>
      <c r="GS106">
        <v>0</v>
      </c>
      <c r="GT106">
        <v>1</v>
      </c>
      <c r="GU106">
        <v>19</v>
      </c>
      <c r="GV106">
        <v>11</v>
      </c>
      <c r="GW106">
        <f t="shared" si="157"/>
        <v>0.42105263157894735</v>
      </c>
      <c r="GX106">
        <v>1</v>
      </c>
      <c r="GY106">
        <v>0</v>
      </c>
    </row>
    <row r="107" spans="1:207" x14ac:dyDescent="0.35">
      <c r="A107" s="54">
        <v>34</v>
      </c>
      <c r="B107" s="54">
        <v>98170114</v>
      </c>
      <c r="C107" s="2">
        <v>45006</v>
      </c>
      <c r="D107" s="2">
        <v>15960</v>
      </c>
      <c r="E107" s="4">
        <v>80</v>
      </c>
      <c r="F107" s="4" t="s">
        <v>178</v>
      </c>
      <c r="G107" s="4">
        <v>80</v>
      </c>
      <c r="H107" s="4">
        <v>170</v>
      </c>
      <c r="I107" s="4">
        <v>1.92</v>
      </c>
      <c r="J107" s="4">
        <v>1</v>
      </c>
      <c r="K107" s="2">
        <v>45006</v>
      </c>
      <c r="L107" s="2">
        <v>45006</v>
      </c>
      <c r="M107" s="2">
        <v>45016</v>
      </c>
      <c r="N107" s="2">
        <v>45020</v>
      </c>
      <c r="O107" s="4">
        <v>0</v>
      </c>
      <c r="Q107" s="46">
        <f t="shared" si="126"/>
        <v>10</v>
      </c>
      <c r="R107" s="46">
        <f t="shared" si="127"/>
        <v>14</v>
      </c>
      <c r="S107" s="46"/>
      <c r="T107" s="4">
        <v>0</v>
      </c>
      <c r="U107" s="4">
        <v>1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14</v>
      </c>
      <c r="AD107" s="4">
        <v>27</v>
      </c>
      <c r="AE107" s="4">
        <v>7</v>
      </c>
      <c r="AF107" s="4">
        <v>7</v>
      </c>
      <c r="AG107" s="4">
        <f t="shared" si="158"/>
        <v>0</v>
      </c>
      <c r="AH107" s="4">
        <v>620</v>
      </c>
      <c r="AI107" s="4">
        <v>77600</v>
      </c>
      <c r="AJ107" s="4">
        <v>20.74</v>
      </c>
      <c r="AK107" s="4">
        <v>89.61</v>
      </c>
      <c r="AL107" s="4">
        <v>0</v>
      </c>
      <c r="AM107" s="4">
        <v>1</v>
      </c>
      <c r="AN107" s="4" t="s">
        <v>198</v>
      </c>
      <c r="AO107" s="4">
        <v>101</v>
      </c>
      <c r="AP107" s="4">
        <v>2039</v>
      </c>
      <c r="AQ107" s="4">
        <v>0</v>
      </c>
      <c r="AR107" s="4">
        <v>11.3</v>
      </c>
      <c r="AS107" s="4">
        <v>2.04</v>
      </c>
      <c r="AT107" s="4">
        <v>28</v>
      </c>
      <c r="AV107" s="4">
        <v>6.89</v>
      </c>
      <c r="AW107" s="4">
        <v>690</v>
      </c>
      <c r="AX107" s="4">
        <v>512</v>
      </c>
      <c r="AY107" s="4">
        <v>0</v>
      </c>
      <c r="AZ107" s="4">
        <v>0</v>
      </c>
      <c r="BA107" s="4">
        <v>0.95</v>
      </c>
      <c r="BB107" s="4">
        <v>37</v>
      </c>
      <c r="BC107" s="4">
        <v>124</v>
      </c>
      <c r="BD107" s="4">
        <v>4.5999999999999996</v>
      </c>
      <c r="BE107" s="4">
        <v>2.1</v>
      </c>
      <c r="BF107" s="4">
        <v>4.9000000000000004</v>
      </c>
      <c r="BG107" s="4">
        <v>9.6</v>
      </c>
      <c r="BH107" s="4">
        <v>5.8</v>
      </c>
      <c r="BI107" s="4">
        <v>2.8</v>
      </c>
      <c r="BJ107" s="4">
        <v>259</v>
      </c>
      <c r="BK107" s="4">
        <v>223</v>
      </c>
      <c r="BL107" s="4">
        <v>196</v>
      </c>
      <c r="BM107" s="4">
        <v>3.1</v>
      </c>
      <c r="BN107" s="4">
        <v>854</v>
      </c>
      <c r="BO107" s="4">
        <v>507</v>
      </c>
      <c r="BP107" s="4">
        <v>0</v>
      </c>
      <c r="BQ107" s="4">
        <v>0</v>
      </c>
      <c r="BR107" s="4">
        <v>265</v>
      </c>
      <c r="BS107">
        <v>115</v>
      </c>
      <c r="BT107">
        <v>60</v>
      </c>
      <c r="BU107">
        <v>83</v>
      </c>
      <c r="BV107">
        <v>107</v>
      </c>
      <c r="BW107">
        <v>5</v>
      </c>
      <c r="BX107">
        <v>2600</v>
      </c>
      <c r="BY107">
        <v>850</v>
      </c>
      <c r="BZ107">
        <v>10.7</v>
      </c>
      <c r="CA107">
        <v>84.4</v>
      </c>
      <c r="CB107">
        <v>16</v>
      </c>
      <c r="CC107" s="4">
        <v>3.7</v>
      </c>
      <c r="CD107" s="4">
        <v>32</v>
      </c>
      <c r="CE107" s="4">
        <v>67</v>
      </c>
      <c r="CF107" s="4">
        <v>14</v>
      </c>
      <c r="CG107" s="4">
        <v>12</v>
      </c>
      <c r="CH107" s="4">
        <v>3115</v>
      </c>
      <c r="CI107" s="4">
        <f t="shared" si="139"/>
        <v>1686.4864864864865</v>
      </c>
      <c r="CJ107" s="4">
        <v>7.35</v>
      </c>
      <c r="CK107" s="4">
        <v>26.2</v>
      </c>
      <c r="CL107" s="4">
        <v>121</v>
      </c>
      <c r="CM107" s="4">
        <v>16.600000000000001</v>
      </c>
      <c r="CN107" s="4">
        <v>1.34</v>
      </c>
      <c r="CO107" s="4">
        <v>1</v>
      </c>
      <c r="CP107" s="4">
        <v>0</v>
      </c>
      <c r="CQ107" s="4">
        <v>14</v>
      </c>
      <c r="CR107" s="4">
        <v>5812</v>
      </c>
      <c r="CS107" s="4">
        <v>1</v>
      </c>
      <c r="CT107" s="4">
        <v>1</v>
      </c>
      <c r="CU107" s="4">
        <v>7</v>
      </c>
      <c r="CV107" s="4">
        <v>1</v>
      </c>
      <c r="CW107" s="4">
        <v>0</v>
      </c>
      <c r="CX107" s="4">
        <v>0</v>
      </c>
      <c r="CY107" s="4"/>
      <c r="CZ107" s="4">
        <v>1</v>
      </c>
      <c r="DA107" s="4">
        <v>1</v>
      </c>
      <c r="DB107" s="4">
        <v>0</v>
      </c>
      <c r="DC107" s="4">
        <v>0</v>
      </c>
      <c r="DD107" s="4"/>
      <c r="DE107" s="4">
        <v>0</v>
      </c>
      <c r="DF107" s="4">
        <v>0</v>
      </c>
      <c r="DG107" s="4">
        <v>0</v>
      </c>
      <c r="DH107" s="4"/>
      <c r="DI107" s="4">
        <v>0</v>
      </c>
      <c r="DJ107" s="4">
        <v>0</v>
      </c>
      <c r="DK107" s="4"/>
      <c r="DL107" s="4">
        <v>8</v>
      </c>
      <c r="DM107" s="4">
        <v>8</v>
      </c>
      <c r="DN107" s="4">
        <v>55</v>
      </c>
      <c r="DO107" s="4">
        <v>44</v>
      </c>
      <c r="DP107" s="4">
        <v>21</v>
      </c>
      <c r="DQ107" s="4">
        <v>41</v>
      </c>
      <c r="DR107" s="11">
        <v>68</v>
      </c>
      <c r="DS107" s="4">
        <v>32</v>
      </c>
      <c r="DT107" s="4">
        <v>67</v>
      </c>
      <c r="DU107" s="4">
        <f t="shared" si="164"/>
        <v>35</v>
      </c>
      <c r="DY107" s="4">
        <v>108</v>
      </c>
      <c r="DZ107" s="4">
        <v>5.8</v>
      </c>
      <c r="EA107" s="4">
        <f t="shared" si="172"/>
        <v>3.0208333333333335</v>
      </c>
      <c r="EB107" s="4">
        <v>21.3</v>
      </c>
      <c r="EC107" s="4">
        <v>206</v>
      </c>
      <c r="ED107" s="4">
        <v>61</v>
      </c>
      <c r="EE107" s="4">
        <v>6.1</v>
      </c>
      <c r="EF107" s="4">
        <f t="shared" si="144"/>
        <v>3.1770833333333335</v>
      </c>
      <c r="EG107" s="45">
        <f t="shared" si="129"/>
        <v>3.192488262910798</v>
      </c>
      <c r="EH107" s="45">
        <f t="shared" si="130"/>
        <v>0</v>
      </c>
      <c r="EI107" s="4">
        <v>8</v>
      </c>
      <c r="EJ107" s="4">
        <v>106</v>
      </c>
      <c r="EK107" s="4">
        <v>44</v>
      </c>
      <c r="EL107" s="11">
        <f t="shared" si="113"/>
        <v>2.4090909090909092</v>
      </c>
      <c r="EM107" s="4">
        <v>139</v>
      </c>
      <c r="EN107" s="11">
        <v>11</v>
      </c>
      <c r="EO107" s="4">
        <v>9</v>
      </c>
      <c r="EP107" s="11">
        <f t="shared" ref="EP107:EP114" si="174">EJ107/((EN107+EO107)/2)</f>
        <v>10.6</v>
      </c>
      <c r="ER107" s="4">
        <f t="shared" si="131"/>
        <v>0</v>
      </c>
      <c r="EX107" s="4">
        <v>52</v>
      </c>
      <c r="EY107" s="4">
        <v>107</v>
      </c>
      <c r="EZ107" s="4">
        <v>41</v>
      </c>
      <c r="FA107" s="4">
        <v>82</v>
      </c>
      <c r="FB107" s="4">
        <v>76</v>
      </c>
      <c r="FC107" s="4">
        <f t="shared" si="119"/>
        <v>206</v>
      </c>
      <c r="FD107" s="9">
        <f t="shared" si="132"/>
        <v>1.3624576673087572</v>
      </c>
      <c r="FE107" s="9">
        <f t="shared" si="120"/>
        <v>0.36893203883495146</v>
      </c>
      <c r="FF107" s="9">
        <f t="shared" si="133"/>
        <v>0.48029659996206736</v>
      </c>
      <c r="FG107" s="9">
        <f t="shared" si="121"/>
        <v>1.6967213114754098</v>
      </c>
      <c r="FH107" s="9">
        <f t="shared" si="122"/>
        <v>0.33432579245872557</v>
      </c>
      <c r="FI107" s="9">
        <f t="shared" si="123"/>
        <v>1.2453387376261891</v>
      </c>
      <c r="FP107" s="11">
        <v>45</v>
      </c>
      <c r="FQ107" s="11">
        <v>22</v>
      </c>
      <c r="FR107" s="4">
        <v>16</v>
      </c>
      <c r="FS107" s="4">
        <v>97</v>
      </c>
      <c r="FT107" s="4">
        <v>74</v>
      </c>
      <c r="FU107" s="11">
        <f t="shared" si="134"/>
        <v>1.3108108108108107</v>
      </c>
      <c r="FV107" s="4">
        <v>15</v>
      </c>
      <c r="FW107" s="11">
        <f t="shared" ref="FW107:FW114" si="175">(FS107/FV107)</f>
        <v>6.4666666666666668</v>
      </c>
      <c r="FX107" s="4">
        <v>114</v>
      </c>
      <c r="FY107" s="4">
        <v>25.7</v>
      </c>
      <c r="GA107" s="11">
        <f t="shared" si="166"/>
        <v>30.7</v>
      </c>
      <c r="GB107" s="4">
        <f t="shared" si="135"/>
        <v>1.3954545454545455</v>
      </c>
      <c r="GE107" s="4">
        <v>20</v>
      </c>
      <c r="GF107" s="4">
        <v>7</v>
      </c>
      <c r="GG107" s="4">
        <f t="shared" ref="GG107:GG114" si="176">((GE107-GF107)/GE107)*100</f>
        <v>65</v>
      </c>
      <c r="GH107" s="4">
        <v>22</v>
      </c>
      <c r="GI107" s="4">
        <v>10</v>
      </c>
      <c r="GJ107" s="4">
        <f t="shared" si="156"/>
        <v>54.54545454545454</v>
      </c>
      <c r="GK107" s="4">
        <v>1</v>
      </c>
      <c r="GL107" s="4">
        <v>0</v>
      </c>
      <c r="GM107" s="4">
        <v>0</v>
      </c>
      <c r="GN107" s="4">
        <v>0</v>
      </c>
      <c r="GO107" s="4">
        <v>0</v>
      </c>
      <c r="GP107" s="4">
        <v>1</v>
      </c>
      <c r="GQ107" s="4">
        <v>0</v>
      </c>
      <c r="GR107" s="4">
        <v>1</v>
      </c>
      <c r="GS107" s="4">
        <v>0</v>
      </c>
      <c r="GT107" s="4">
        <v>0</v>
      </c>
      <c r="GU107" s="4">
        <v>33</v>
      </c>
      <c r="GV107" s="4">
        <v>12</v>
      </c>
      <c r="GW107">
        <f t="shared" si="157"/>
        <v>0.63636363636363635</v>
      </c>
      <c r="GX107" s="4">
        <v>1</v>
      </c>
      <c r="GY107" s="4">
        <v>0</v>
      </c>
    </row>
    <row r="108" spans="1:207" x14ac:dyDescent="0.35">
      <c r="A108" s="54">
        <v>34</v>
      </c>
      <c r="B108" s="54">
        <v>98170114</v>
      </c>
      <c r="C108" s="2">
        <v>45012</v>
      </c>
      <c r="D108" s="2">
        <v>15960</v>
      </c>
      <c r="E108" s="4">
        <v>80</v>
      </c>
      <c r="F108" s="4" t="s">
        <v>178</v>
      </c>
      <c r="G108" s="4">
        <v>80</v>
      </c>
      <c r="H108" s="4">
        <v>170</v>
      </c>
      <c r="I108" s="4">
        <v>1.92</v>
      </c>
      <c r="J108" s="4">
        <v>7</v>
      </c>
      <c r="K108" s="2">
        <v>45006</v>
      </c>
      <c r="L108" s="2">
        <v>45006</v>
      </c>
      <c r="M108" s="2">
        <v>45016</v>
      </c>
      <c r="N108" s="2">
        <v>45020</v>
      </c>
      <c r="O108" s="4">
        <v>0</v>
      </c>
      <c r="Q108" s="46">
        <f t="shared" si="126"/>
        <v>10</v>
      </c>
      <c r="R108" s="46">
        <f t="shared" si="127"/>
        <v>14</v>
      </c>
      <c r="S108" s="46"/>
      <c r="T108" s="4">
        <v>0</v>
      </c>
      <c r="U108" s="4">
        <v>1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14</v>
      </c>
      <c r="AD108" s="4">
        <v>27</v>
      </c>
      <c r="AE108" s="4">
        <v>7</v>
      </c>
      <c r="AF108" s="4">
        <v>7</v>
      </c>
      <c r="AG108" s="4">
        <f t="shared" ref="AG108:AG110" si="177">AF108-AE108</f>
        <v>0</v>
      </c>
      <c r="AH108" s="4">
        <v>840</v>
      </c>
      <c r="AI108" s="4">
        <v>9500</v>
      </c>
      <c r="AJ108" s="4">
        <v>1.39</v>
      </c>
      <c r="AK108" s="4">
        <v>3.01</v>
      </c>
      <c r="AL108" s="4">
        <v>0</v>
      </c>
      <c r="AM108" s="4">
        <v>1</v>
      </c>
      <c r="AN108" s="4" t="s">
        <v>198</v>
      </c>
      <c r="AO108" s="4">
        <v>44</v>
      </c>
      <c r="AP108" s="4">
        <v>779.2</v>
      </c>
      <c r="AQ108" s="4">
        <v>0</v>
      </c>
      <c r="AR108" s="4">
        <v>12.2</v>
      </c>
      <c r="AS108" s="4">
        <v>1.1599999999999999</v>
      </c>
      <c r="AT108" s="4">
        <v>28.8</v>
      </c>
      <c r="AU108" s="29">
        <v>2.31</v>
      </c>
      <c r="AX108" s="4">
        <v>271</v>
      </c>
      <c r="AY108" s="4">
        <v>0</v>
      </c>
      <c r="AZ108" s="4">
        <v>0</v>
      </c>
      <c r="BA108" s="4">
        <v>0.56000000000000005</v>
      </c>
      <c r="BB108" s="4">
        <v>34</v>
      </c>
      <c r="BC108" s="4">
        <v>133</v>
      </c>
      <c r="BD108" s="4">
        <v>3.9</v>
      </c>
      <c r="BE108" s="4">
        <v>2.2999999999999998</v>
      </c>
      <c r="BF108" s="4">
        <v>2.1</v>
      </c>
      <c r="BG108" s="4">
        <v>8.8000000000000007</v>
      </c>
      <c r="BH108" s="4">
        <v>4.5999999999999996</v>
      </c>
      <c r="BI108" s="4">
        <v>2.2000000000000002</v>
      </c>
      <c r="BJ108" s="4">
        <v>27</v>
      </c>
      <c r="BK108" s="4">
        <v>54</v>
      </c>
      <c r="BL108" s="4">
        <v>18</v>
      </c>
      <c r="BM108" s="4">
        <v>1.29</v>
      </c>
      <c r="BN108" s="4">
        <v>343</v>
      </c>
      <c r="BO108" s="4">
        <v>186</v>
      </c>
      <c r="BP108" s="4">
        <v>0</v>
      </c>
      <c r="BQ108" s="4">
        <v>0</v>
      </c>
      <c r="BR108" s="4">
        <v>412</v>
      </c>
      <c r="BS108">
        <v>121</v>
      </c>
      <c r="BT108">
        <v>65</v>
      </c>
      <c r="BU108">
        <v>89</v>
      </c>
      <c r="BV108">
        <v>78</v>
      </c>
      <c r="BX108">
        <v>10</v>
      </c>
      <c r="BY108">
        <v>2220</v>
      </c>
      <c r="CJ108" s="4">
        <v>7.54</v>
      </c>
      <c r="CK108" s="4">
        <v>31.6</v>
      </c>
      <c r="CL108" s="4">
        <v>86.6</v>
      </c>
      <c r="CM108" s="4">
        <v>28.1</v>
      </c>
      <c r="CN108" s="4">
        <v>0</v>
      </c>
      <c r="CO108" s="4">
        <v>0</v>
      </c>
      <c r="CP108" s="4">
        <v>0</v>
      </c>
      <c r="CQ108" s="4">
        <v>13</v>
      </c>
      <c r="CR108" s="4">
        <v>770</v>
      </c>
      <c r="CS108" s="4">
        <v>0</v>
      </c>
      <c r="CT108" s="4">
        <v>1</v>
      </c>
      <c r="CU108" s="4"/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10</v>
      </c>
      <c r="DM108" s="4">
        <v>10</v>
      </c>
      <c r="DN108" s="4">
        <v>51</v>
      </c>
      <c r="DO108" s="4">
        <v>31</v>
      </c>
      <c r="DP108" s="4">
        <v>40</v>
      </c>
      <c r="DQ108" s="4">
        <v>70</v>
      </c>
      <c r="DR108" s="11">
        <v>60</v>
      </c>
      <c r="DS108" s="4">
        <v>43</v>
      </c>
      <c r="DT108" s="4">
        <v>107</v>
      </c>
      <c r="DU108" s="4">
        <f t="shared" si="164"/>
        <v>64</v>
      </c>
      <c r="DV108" s="11">
        <v>17.3</v>
      </c>
      <c r="DW108" s="4">
        <v>1190</v>
      </c>
      <c r="DX108" s="4">
        <v>93</v>
      </c>
      <c r="DY108" s="4">
        <v>65</v>
      </c>
      <c r="DZ108" s="4">
        <v>4.3</v>
      </c>
      <c r="EA108" s="4">
        <f t="shared" si="172"/>
        <v>2.2395833333333335</v>
      </c>
      <c r="EB108" s="4">
        <v>15.7</v>
      </c>
      <c r="EC108" s="4">
        <v>321</v>
      </c>
      <c r="ED108" s="4">
        <v>49</v>
      </c>
      <c r="EE108" s="4">
        <v>3.2</v>
      </c>
      <c r="EF108" s="4">
        <f t="shared" si="144"/>
        <v>1.6666666666666667</v>
      </c>
      <c r="EG108" s="45">
        <f t="shared" si="129"/>
        <v>3.8216560509554141</v>
      </c>
      <c r="EH108" s="45">
        <f t="shared" si="130"/>
        <v>1.1019108280254779</v>
      </c>
      <c r="EI108" s="4">
        <v>8</v>
      </c>
      <c r="EJ108" s="4">
        <v>66</v>
      </c>
      <c r="EK108" s="4">
        <v>78</v>
      </c>
      <c r="EL108" s="11">
        <f t="shared" si="113"/>
        <v>0.84615384615384615</v>
      </c>
      <c r="EM108" s="4">
        <v>148</v>
      </c>
      <c r="EN108" s="11">
        <v>8</v>
      </c>
      <c r="EO108" s="4">
        <v>8</v>
      </c>
      <c r="EP108" s="11">
        <f t="shared" si="174"/>
        <v>8.25</v>
      </c>
      <c r="EQ108" s="4">
        <v>64</v>
      </c>
      <c r="ER108" s="4">
        <f t="shared" si="131"/>
        <v>33.333333333333336</v>
      </c>
      <c r="ES108" s="4">
        <v>25</v>
      </c>
      <c r="ET108" s="4">
        <v>60</v>
      </c>
      <c r="EU108" s="11">
        <v>20</v>
      </c>
      <c r="EV108" s="4">
        <v>8</v>
      </c>
      <c r="EW108" s="9">
        <v>12</v>
      </c>
      <c r="EX108" s="4">
        <v>93</v>
      </c>
      <c r="EY108" s="4">
        <v>141</v>
      </c>
      <c r="EZ108" s="4">
        <v>72</v>
      </c>
      <c r="FA108" s="4">
        <v>93</v>
      </c>
      <c r="FB108" s="4">
        <v>89</v>
      </c>
      <c r="FC108" s="4">
        <f t="shared" si="119"/>
        <v>321</v>
      </c>
      <c r="FD108" s="9">
        <f t="shared" si="132"/>
        <v>1.0542705651329325</v>
      </c>
      <c r="FE108" s="9">
        <f t="shared" si="120"/>
        <v>0.27725856697819312</v>
      </c>
      <c r="FF108" s="9">
        <f t="shared" si="133"/>
        <v>0.39041979145243522</v>
      </c>
      <c r="FG108" s="9">
        <f t="shared" si="121"/>
        <v>2.222448979591837</v>
      </c>
      <c r="FH108" s="9">
        <f t="shared" si="122"/>
        <v>0.30632321739139257</v>
      </c>
      <c r="FI108" s="9">
        <f t="shared" si="123"/>
        <v>2.1080442280123881</v>
      </c>
      <c r="FJ108" s="11">
        <v>17.8</v>
      </c>
      <c r="FK108" s="11">
        <v>34</v>
      </c>
      <c r="FL108" s="4">
        <v>14</v>
      </c>
      <c r="FM108" s="4">
        <v>20</v>
      </c>
      <c r="FN108" s="4">
        <v>31</v>
      </c>
      <c r="FO108" s="4">
        <f t="shared" ref="FO108:FO131" si="178">FN108/I108</f>
        <v>16.145833333333336</v>
      </c>
      <c r="FP108" s="11">
        <v>45</v>
      </c>
      <c r="FQ108" s="11">
        <v>22</v>
      </c>
      <c r="FR108" s="4">
        <v>14</v>
      </c>
      <c r="FS108" s="4">
        <v>48</v>
      </c>
      <c r="FT108" s="4">
        <v>55</v>
      </c>
      <c r="FU108" s="11">
        <f t="shared" si="134"/>
        <v>0.87272727272727268</v>
      </c>
      <c r="FV108" s="4">
        <v>9</v>
      </c>
      <c r="FW108" s="11">
        <f t="shared" si="175"/>
        <v>5.333333333333333</v>
      </c>
      <c r="FX108" s="4">
        <v>117</v>
      </c>
      <c r="FY108" s="4">
        <v>7.9</v>
      </c>
      <c r="FZ108">
        <v>15.7</v>
      </c>
      <c r="GA108" s="11">
        <f t="shared" si="166"/>
        <v>7.9</v>
      </c>
      <c r="GB108" s="4">
        <f t="shared" si="135"/>
        <v>0.35909090909090913</v>
      </c>
      <c r="GC108" s="4">
        <f t="shared" si="136"/>
        <v>2.8662420382165608</v>
      </c>
      <c r="GD108" s="4">
        <f t="shared" si="137"/>
        <v>1.1337579617834397</v>
      </c>
      <c r="GE108" s="4">
        <v>16</v>
      </c>
      <c r="GF108" s="4">
        <v>11</v>
      </c>
      <c r="GG108" s="4">
        <f t="shared" si="176"/>
        <v>31.25</v>
      </c>
      <c r="GH108" s="4">
        <v>24</v>
      </c>
      <c r="GI108" s="4">
        <v>16</v>
      </c>
      <c r="GJ108" s="4">
        <f t="shared" si="156"/>
        <v>33.333333333333329</v>
      </c>
      <c r="GK108" s="4">
        <v>1</v>
      </c>
      <c r="GL108" s="4">
        <v>0</v>
      </c>
      <c r="GM108" s="4">
        <v>0</v>
      </c>
      <c r="GN108" s="4">
        <v>0</v>
      </c>
      <c r="GO108" s="4">
        <v>1</v>
      </c>
      <c r="GP108" s="4">
        <v>0</v>
      </c>
      <c r="GQ108" s="4">
        <v>0</v>
      </c>
      <c r="GR108" s="4">
        <v>1</v>
      </c>
      <c r="GS108" s="4">
        <v>0</v>
      </c>
      <c r="GT108" s="4">
        <v>0</v>
      </c>
      <c r="GW108" t="e">
        <f t="shared" si="157"/>
        <v>#DIV/0!</v>
      </c>
    </row>
    <row r="109" spans="1:207" x14ac:dyDescent="0.35">
      <c r="A109" s="54">
        <v>34</v>
      </c>
      <c r="B109" s="54">
        <v>98170114</v>
      </c>
      <c r="C109" s="2">
        <v>45068</v>
      </c>
      <c r="D109" s="2">
        <v>15960</v>
      </c>
      <c r="E109" s="4">
        <v>80</v>
      </c>
      <c r="F109" s="4" t="s">
        <v>178</v>
      </c>
      <c r="G109" s="4">
        <v>80</v>
      </c>
      <c r="H109" s="4">
        <v>170</v>
      </c>
      <c r="I109" s="4">
        <v>1.92</v>
      </c>
      <c r="J109" s="4">
        <v>63</v>
      </c>
      <c r="K109" s="2">
        <v>45006</v>
      </c>
      <c r="L109" s="2">
        <v>45006</v>
      </c>
      <c r="M109" s="2">
        <v>45016</v>
      </c>
      <c r="N109" s="2">
        <v>45020</v>
      </c>
      <c r="O109" s="4">
        <v>0</v>
      </c>
      <c r="Q109" s="46">
        <f t="shared" si="126"/>
        <v>10</v>
      </c>
      <c r="R109" s="46">
        <f t="shared" si="127"/>
        <v>14</v>
      </c>
      <c r="S109" s="46"/>
      <c r="T109" s="4">
        <v>0</v>
      </c>
      <c r="U109" s="4">
        <v>1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14</v>
      </c>
      <c r="AD109" s="4">
        <v>27</v>
      </c>
      <c r="AE109" s="4">
        <v>7</v>
      </c>
      <c r="AF109" s="4">
        <v>7</v>
      </c>
      <c r="AG109" s="4">
        <f t="shared" si="177"/>
        <v>0</v>
      </c>
      <c r="AH109" s="4">
        <v>1350</v>
      </c>
      <c r="AI109" s="4">
        <v>6700</v>
      </c>
      <c r="AJ109" s="4">
        <v>0.64</v>
      </c>
      <c r="AK109" s="4">
        <v>0.12</v>
      </c>
      <c r="AL109" s="4">
        <v>0</v>
      </c>
      <c r="AM109" s="4">
        <v>1</v>
      </c>
      <c r="AN109" s="4" t="s">
        <v>198</v>
      </c>
      <c r="AO109" s="4">
        <v>41</v>
      </c>
      <c r="AP109" s="4">
        <v>99</v>
      </c>
      <c r="AQ109" s="4">
        <v>0</v>
      </c>
      <c r="AR109" s="4">
        <v>12.7</v>
      </c>
      <c r="AS109" s="4">
        <v>1.08</v>
      </c>
      <c r="AT109" s="4">
        <v>29.8</v>
      </c>
      <c r="AU109" s="29">
        <v>1.59</v>
      </c>
      <c r="AV109" s="4">
        <v>0.37</v>
      </c>
      <c r="AW109" s="4">
        <v>497</v>
      </c>
      <c r="AX109" s="4">
        <v>435</v>
      </c>
      <c r="AY109" s="4">
        <v>0</v>
      </c>
      <c r="AZ109" s="4">
        <v>0</v>
      </c>
      <c r="BA109" s="4">
        <v>0.6</v>
      </c>
      <c r="BB109" s="4">
        <v>20</v>
      </c>
      <c r="BC109" s="4">
        <v>131</v>
      </c>
      <c r="BD109" s="4">
        <v>4.4000000000000004</v>
      </c>
      <c r="BE109" s="4">
        <v>1.9</v>
      </c>
      <c r="BF109" s="4">
        <v>3.5</v>
      </c>
      <c r="BG109" s="4">
        <v>9.1999999999999993</v>
      </c>
      <c r="BH109" s="4">
        <v>6.6</v>
      </c>
      <c r="BI109" s="4">
        <v>4.3</v>
      </c>
      <c r="BJ109" s="4">
        <v>36</v>
      </c>
      <c r="BK109" s="4">
        <v>17</v>
      </c>
      <c r="BL109" s="4">
        <v>20</v>
      </c>
      <c r="BM109" s="4">
        <v>0.5</v>
      </c>
      <c r="BN109" s="4">
        <v>171</v>
      </c>
      <c r="BO109" s="4">
        <v>224</v>
      </c>
      <c r="BP109" s="4">
        <v>0</v>
      </c>
      <c r="BQ109" s="4">
        <v>0</v>
      </c>
      <c r="BS109">
        <v>125</v>
      </c>
      <c r="BT109">
        <v>71</v>
      </c>
      <c r="BU109">
        <v>95</v>
      </c>
      <c r="BV109">
        <v>72</v>
      </c>
      <c r="CN109" s="4">
        <v>0</v>
      </c>
      <c r="CO109" s="4">
        <v>0</v>
      </c>
      <c r="CP109" s="4">
        <v>0</v>
      </c>
      <c r="CQ109" s="4">
        <v>17</v>
      </c>
      <c r="CR109" s="4">
        <v>87</v>
      </c>
      <c r="CS109" s="4">
        <v>0</v>
      </c>
      <c r="CT109" s="4">
        <v>1</v>
      </c>
      <c r="CU109" s="4"/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8</v>
      </c>
      <c r="DM109" s="4">
        <v>8</v>
      </c>
      <c r="DN109" s="4">
        <v>48</v>
      </c>
      <c r="DO109" s="4">
        <v>30</v>
      </c>
      <c r="DP109" s="4">
        <v>35</v>
      </c>
      <c r="DQ109" s="4">
        <v>65</v>
      </c>
      <c r="DR109" s="11">
        <v>59</v>
      </c>
      <c r="DS109" s="4">
        <v>31</v>
      </c>
      <c r="DT109" s="4">
        <v>75</v>
      </c>
      <c r="DU109" s="4">
        <f t="shared" ref="DU109:DU110" si="179">(DT109-DS109)</f>
        <v>44</v>
      </c>
      <c r="DV109" s="11">
        <v>18.2</v>
      </c>
      <c r="DW109" s="4">
        <v>1345</v>
      </c>
      <c r="DX109" s="4">
        <v>93</v>
      </c>
      <c r="DY109" s="4">
        <v>65</v>
      </c>
      <c r="DZ109" s="4">
        <v>3.2</v>
      </c>
      <c r="EA109" s="17">
        <f t="shared" si="172"/>
        <v>1.6666666666666667</v>
      </c>
      <c r="EB109" s="4">
        <v>24.8</v>
      </c>
      <c r="EC109" s="4">
        <v>302</v>
      </c>
      <c r="ED109" s="4">
        <v>85</v>
      </c>
      <c r="EE109" s="4">
        <v>5.3</v>
      </c>
      <c r="EF109" s="4">
        <f t="shared" si="144"/>
        <v>2.7604166666666665</v>
      </c>
      <c r="EG109" s="45">
        <f t="shared" si="129"/>
        <v>2.379032258064516</v>
      </c>
      <c r="EH109" s="45">
        <f t="shared" si="130"/>
        <v>0.73387096774193539</v>
      </c>
      <c r="EI109" s="4">
        <v>10</v>
      </c>
      <c r="EJ109" s="4">
        <v>71</v>
      </c>
      <c r="EK109" s="4">
        <v>62</v>
      </c>
      <c r="EL109" s="11">
        <f t="shared" si="113"/>
        <v>1.1451612903225807</v>
      </c>
      <c r="EM109" s="4">
        <v>268</v>
      </c>
      <c r="EN109" s="11">
        <v>10</v>
      </c>
      <c r="EO109" s="4">
        <v>7</v>
      </c>
      <c r="EP109" s="11">
        <f t="shared" si="174"/>
        <v>8.3529411764705888</v>
      </c>
      <c r="EQ109" s="4">
        <v>20</v>
      </c>
      <c r="ER109" s="4">
        <f t="shared" si="131"/>
        <v>10.416666666666668</v>
      </c>
      <c r="ES109" s="4">
        <v>7</v>
      </c>
      <c r="ET109" s="4">
        <v>10</v>
      </c>
      <c r="EU109" s="11">
        <v>28</v>
      </c>
      <c r="EV109" s="4">
        <v>21</v>
      </c>
      <c r="EW109" s="9">
        <v>19</v>
      </c>
      <c r="EX109" s="4">
        <v>102</v>
      </c>
      <c r="EY109" s="4">
        <v>132</v>
      </c>
      <c r="EZ109" s="4">
        <v>56</v>
      </c>
      <c r="FA109" s="4">
        <v>91</v>
      </c>
      <c r="FB109" s="4">
        <v>79</v>
      </c>
      <c r="FC109" s="4">
        <f t="shared" si="119"/>
        <v>302</v>
      </c>
      <c r="FD109" s="9">
        <f t="shared" si="132"/>
        <v>0.95273154680345651</v>
      </c>
      <c r="FE109" s="9">
        <f t="shared" si="120"/>
        <v>0.26158940397350994</v>
      </c>
      <c r="FF109" s="9">
        <f t="shared" si="133"/>
        <v>0.37062601053658417</v>
      </c>
      <c r="FG109" s="9">
        <f t="shared" si="121"/>
        <v>1.3235294117647058</v>
      </c>
      <c r="FH109" s="9">
        <f t="shared" si="122"/>
        <v>0.30791711542634081</v>
      </c>
      <c r="FI109" s="9">
        <f t="shared" si="123"/>
        <v>1.3891944863223291</v>
      </c>
      <c r="FJ109" s="11">
        <v>19</v>
      </c>
      <c r="FK109" s="11">
        <v>29</v>
      </c>
      <c r="FL109" s="4">
        <v>21</v>
      </c>
      <c r="FM109" s="4">
        <v>10</v>
      </c>
      <c r="FN109" s="4">
        <v>24</v>
      </c>
      <c r="FO109" s="4">
        <f t="shared" si="178"/>
        <v>12.5</v>
      </c>
      <c r="FP109" s="11">
        <v>45</v>
      </c>
      <c r="FQ109" s="11">
        <v>22</v>
      </c>
      <c r="FR109" s="4">
        <v>18</v>
      </c>
      <c r="FS109" s="4">
        <v>65</v>
      </c>
      <c r="FT109" s="4">
        <v>58</v>
      </c>
      <c r="FU109" s="11">
        <f t="shared" si="134"/>
        <v>1.1206896551724137</v>
      </c>
      <c r="FV109" s="4">
        <v>12</v>
      </c>
      <c r="FW109" s="11">
        <f t="shared" si="175"/>
        <v>5.416666666666667</v>
      </c>
      <c r="FX109" s="4">
        <v>132</v>
      </c>
      <c r="FY109" s="4">
        <v>13</v>
      </c>
      <c r="FZ109">
        <v>13.7</v>
      </c>
      <c r="GA109" s="11">
        <f t="shared" si="166"/>
        <v>13</v>
      </c>
      <c r="GB109" s="4">
        <f t="shared" si="135"/>
        <v>0.59090909090909094</v>
      </c>
      <c r="GC109" s="4">
        <f t="shared" si="136"/>
        <v>3.2846715328467155</v>
      </c>
      <c r="GD109" s="4">
        <f t="shared" si="137"/>
        <v>1.3868613138686132</v>
      </c>
      <c r="GE109" s="4">
        <v>12</v>
      </c>
      <c r="GF109" s="4">
        <v>8</v>
      </c>
      <c r="GG109" s="4">
        <f t="shared" si="176"/>
        <v>33.333333333333329</v>
      </c>
      <c r="GH109" s="4">
        <v>23</v>
      </c>
      <c r="GI109" s="4">
        <v>20</v>
      </c>
      <c r="GJ109" s="4">
        <f t="shared" ref="GJ109:GJ114" si="180">((GH109-GI109)/GH109)*100</f>
        <v>13.043478260869565</v>
      </c>
      <c r="GK109">
        <v>1</v>
      </c>
      <c r="GL109">
        <v>0</v>
      </c>
      <c r="GM109">
        <v>0</v>
      </c>
      <c r="GN109">
        <v>1</v>
      </c>
      <c r="GO109">
        <v>0</v>
      </c>
      <c r="GP109">
        <v>0</v>
      </c>
      <c r="GQ109">
        <v>0</v>
      </c>
      <c r="GR109">
        <v>1</v>
      </c>
      <c r="GS109">
        <v>0</v>
      </c>
      <c r="GT109">
        <v>0</v>
      </c>
      <c r="GU109">
        <v>19</v>
      </c>
      <c r="GV109">
        <v>14</v>
      </c>
      <c r="GW109">
        <f t="shared" ref="GW109:GW128" si="181">(GU109-GV109)/GU109</f>
        <v>0.26315789473684209</v>
      </c>
      <c r="GX109">
        <v>1</v>
      </c>
      <c r="GY109">
        <v>0</v>
      </c>
    </row>
    <row r="110" spans="1:207" x14ac:dyDescent="0.35">
      <c r="A110" s="54">
        <v>34</v>
      </c>
      <c r="B110" s="54">
        <v>98170114</v>
      </c>
      <c r="C110" s="2">
        <v>45236</v>
      </c>
      <c r="D110" s="2">
        <v>15960</v>
      </c>
      <c r="E110" s="4">
        <v>80</v>
      </c>
      <c r="F110" s="4" t="s">
        <v>178</v>
      </c>
      <c r="G110" s="4">
        <v>80</v>
      </c>
      <c r="H110" s="4">
        <v>170</v>
      </c>
      <c r="I110" s="4">
        <v>1.92</v>
      </c>
      <c r="J110">
        <v>180</v>
      </c>
      <c r="K110" s="2">
        <v>45006</v>
      </c>
      <c r="L110" s="2">
        <v>45006</v>
      </c>
      <c r="M110" s="2">
        <v>45016</v>
      </c>
      <c r="N110" s="2">
        <v>45020</v>
      </c>
      <c r="O110" s="4">
        <v>0</v>
      </c>
      <c r="Q110" s="46">
        <f t="shared" si="126"/>
        <v>10</v>
      </c>
      <c r="R110" s="46">
        <f t="shared" si="127"/>
        <v>14</v>
      </c>
      <c r="S110" s="46"/>
      <c r="T110" s="4">
        <v>0</v>
      </c>
      <c r="U110" s="4">
        <v>1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14</v>
      </c>
      <c r="AD110" s="4">
        <v>27</v>
      </c>
      <c r="AE110" s="4">
        <v>7</v>
      </c>
      <c r="AF110" s="4">
        <v>7</v>
      </c>
      <c r="AG110" s="4">
        <f t="shared" si="177"/>
        <v>0</v>
      </c>
      <c r="AL110" s="4">
        <v>0</v>
      </c>
      <c r="AM110" s="4">
        <v>1</v>
      </c>
      <c r="AN110" s="4" t="s">
        <v>198</v>
      </c>
      <c r="AQ110" s="4">
        <v>0</v>
      </c>
      <c r="AY110" s="4">
        <v>0</v>
      </c>
      <c r="AZ110" s="4">
        <v>0</v>
      </c>
      <c r="BP110" s="4">
        <v>0</v>
      </c>
      <c r="BQ110" s="4">
        <v>0</v>
      </c>
      <c r="BS110">
        <v>128</v>
      </c>
      <c r="BT110">
        <v>71</v>
      </c>
      <c r="BU110">
        <v>84</v>
      </c>
      <c r="BV110">
        <v>72</v>
      </c>
      <c r="CN110" s="4">
        <v>0</v>
      </c>
      <c r="CO110" s="4">
        <v>0</v>
      </c>
      <c r="CP110" s="4">
        <v>0</v>
      </c>
      <c r="CS110" s="4">
        <v>0</v>
      </c>
      <c r="CT110" s="4">
        <v>1</v>
      </c>
      <c r="CU110" s="4"/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9</v>
      </c>
      <c r="DM110" s="4">
        <v>8</v>
      </c>
      <c r="DN110" s="4">
        <v>45</v>
      </c>
      <c r="DO110" s="4">
        <v>28</v>
      </c>
      <c r="DP110" s="4">
        <v>34</v>
      </c>
      <c r="DQ110" s="4">
        <v>62</v>
      </c>
      <c r="DR110" s="11">
        <v>61</v>
      </c>
      <c r="DS110" s="4">
        <v>31</v>
      </c>
      <c r="DT110" s="4">
        <v>76</v>
      </c>
      <c r="DU110" s="4">
        <f t="shared" si="179"/>
        <v>45</v>
      </c>
      <c r="DV110" s="11">
        <v>20.100000000000001</v>
      </c>
      <c r="DW110" s="4">
        <v>1483</v>
      </c>
      <c r="DX110" s="4">
        <v>94</v>
      </c>
      <c r="DY110" s="4">
        <v>64</v>
      </c>
      <c r="DZ110" s="4">
        <v>3.4</v>
      </c>
      <c r="EA110" s="17">
        <f t="shared" si="172"/>
        <v>1.7708333333333333</v>
      </c>
      <c r="EB110" s="4">
        <v>24</v>
      </c>
      <c r="EC110" s="4">
        <v>298</v>
      </c>
      <c r="ED110" s="4">
        <v>81</v>
      </c>
      <c r="EE110" s="4">
        <v>4.9000000000000004</v>
      </c>
      <c r="EF110" s="4">
        <f t="shared" ref="EF110:EF141" si="182">(EE110/I110)</f>
        <v>2.5520833333333335</v>
      </c>
      <c r="EG110" s="45">
        <f t="shared" si="129"/>
        <v>2.5416666666666665</v>
      </c>
      <c r="EH110" s="45">
        <f t="shared" si="130"/>
        <v>0.83750000000000002</v>
      </c>
      <c r="EI110" s="4">
        <v>11</v>
      </c>
      <c r="EJ110" s="4">
        <v>70</v>
      </c>
      <c r="EK110" s="4">
        <v>63</v>
      </c>
      <c r="EL110" s="11">
        <f t="shared" si="113"/>
        <v>1.1111111111111112</v>
      </c>
      <c r="EM110" s="4">
        <v>280</v>
      </c>
      <c r="EN110" s="11">
        <v>10</v>
      </c>
      <c r="EO110" s="4">
        <v>8</v>
      </c>
      <c r="EP110" s="11">
        <f t="shared" si="174"/>
        <v>7.7777777777777777</v>
      </c>
      <c r="EQ110" s="4">
        <v>21</v>
      </c>
      <c r="ER110" s="4">
        <f t="shared" si="131"/>
        <v>10.9375</v>
      </c>
      <c r="ES110" s="4">
        <v>8</v>
      </c>
      <c r="ET110" s="4">
        <v>8</v>
      </c>
      <c r="EU110" s="11">
        <v>27</v>
      </c>
      <c r="EV110" s="4">
        <v>19</v>
      </c>
      <c r="EW110" s="9">
        <v>18</v>
      </c>
      <c r="EX110" s="4">
        <v>98</v>
      </c>
      <c r="EY110" s="4">
        <v>124</v>
      </c>
      <c r="EZ110" s="4">
        <v>49</v>
      </c>
      <c r="FA110" s="4">
        <v>87</v>
      </c>
      <c r="FB110" s="4">
        <v>85</v>
      </c>
      <c r="FC110" s="4">
        <f t="shared" si="119"/>
        <v>298</v>
      </c>
      <c r="FD110" s="9">
        <f t="shared" si="132"/>
        <v>1.0475428038543029</v>
      </c>
      <c r="FE110" s="9">
        <f t="shared" si="120"/>
        <v>0.28523489932885904</v>
      </c>
      <c r="FF110" s="9">
        <f t="shared" si="133"/>
        <v>0.3999041638679518</v>
      </c>
      <c r="FG110" s="9">
        <f t="shared" si="121"/>
        <v>1.4222222222222223</v>
      </c>
      <c r="FH110" s="9">
        <f t="shared" si="122"/>
        <v>0.31531501939199513</v>
      </c>
      <c r="FI110" s="9">
        <f t="shared" si="123"/>
        <v>1.3576745666041838</v>
      </c>
      <c r="FJ110" s="11">
        <v>20.8</v>
      </c>
      <c r="FK110" s="11">
        <v>28</v>
      </c>
      <c r="FL110" s="4">
        <v>19</v>
      </c>
      <c r="FM110" s="4">
        <v>12</v>
      </c>
      <c r="FN110" s="4">
        <v>22</v>
      </c>
      <c r="FO110" s="4">
        <f t="shared" si="178"/>
        <v>11.458333333333334</v>
      </c>
      <c r="FP110" s="11">
        <v>46</v>
      </c>
      <c r="FQ110" s="11">
        <v>22</v>
      </c>
      <c r="FR110" s="4">
        <v>18</v>
      </c>
      <c r="FS110" s="4">
        <v>64</v>
      </c>
      <c r="FT110" s="4">
        <v>55</v>
      </c>
      <c r="FU110" s="11">
        <f t="shared" si="134"/>
        <v>1.1636363636363636</v>
      </c>
      <c r="FV110" s="4">
        <v>12</v>
      </c>
      <c r="FW110" s="11">
        <f t="shared" si="175"/>
        <v>5.333333333333333</v>
      </c>
      <c r="FX110" s="4">
        <v>124</v>
      </c>
      <c r="FY110" s="4">
        <v>14.5</v>
      </c>
      <c r="FZ110">
        <v>14.1</v>
      </c>
      <c r="GA110" s="11">
        <f t="shared" si="166"/>
        <v>14.5</v>
      </c>
      <c r="GB110" s="4">
        <f t="shared" si="135"/>
        <v>0.65909090909090906</v>
      </c>
      <c r="GC110" s="4">
        <f t="shared" si="136"/>
        <v>3.2624113475177308</v>
      </c>
      <c r="GD110" s="4">
        <f t="shared" si="137"/>
        <v>1.4751773049645391</v>
      </c>
      <c r="GE110" s="4">
        <v>12</v>
      </c>
      <c r="GF110" s="4">
        <v>8</v>
      </c>
      <c r="GG110" s="4">
        <f t="shared" si="176"/>
        <v>33.333333333333329</v>
      </c>
      <c r="GH110" s="4">
        <v>19</v>
      </c>
      <c r="GI110" s="4">
        <v>16</v>
      </c>
      <c r="GJ110" s="4">
        <f t="shared" si="180"/>
        <v>15.789473684210526</v>
      </c>
      <c r="GK110">
        <v>1</v>
      </c>
      <c r="GL110">
        <v>0</v>
      </c>
      <c r="GM110">
        <v>0</v>
      </c>
      <c r="GN110">
        <v>1</v>
      </c>
      <c r="GO110">
        <v>0</v>
      </c>
      <c r="GP110">
        <v>0</v>
      </c>
      <c r="GQ110">
        <v>0</v>
      </c>
      <c r="GR110">
        <v>1</v>
      </c>
      <c r="GS110">
        <v>0</v>
      </c>
      <c r="GT110">
        <v>0</v>
      </c>
      <c r="GU110">
        <v>17</v>
      </c>
      <c r="GV110">
        <v>11</v>
      </c>
      <c r="GW110">
        <f t="shared" si="181"/>
        <v>0.35294117647058826</v>
      </c>
      <c r="GX110">
        <v>1</v>
      </c>
      <c r="GY110">
        <v>0</v>
      </c>
    </row>
    <row r="111" spans="1:207" x14ac:dyDescent="0.35">
      <c r="A111" s="54">
        <v>35</v>
      </c>
      <c r="B111" s="54">
        <v>4332762</v>
      </c>
      <c r="C111" s="2">
        <v>45009</v>
      </c>
      <c r="D111" s="2">
        <v>21325</v>
      </c>
      <c r="E111" s="4">
        <v>65</v>
      </c>
      <c r="F111" s="4" t="s">
        <v>178</v>
      </c>
      <c r="G111" s="4">
        <v>70</v>
      </c>
      <c r="H111" s="4">
        <v>170</v>
      </c>
      <c r="I111" s="4">
        <v>1.81</v>
      </c>
      <c r="J111" s="4">
        <v>1</v>
      </c>
      <c r="K111" s="2">
        <v>45008</v>
      </c>
      <c r="L111" s="2">
        <v>45008</v>
      </c>
      <c r="M111" s="2">
        <v>45021</v>
      </c>
      <c r="N111" s="2">
        <v>45065</v>
      </c>
      <c r="O111" s="4">
        <v>1</v>
      </c>
      <c r="P111" s="2">
        <v>45186</v>
      </c>
      <c r="Q111" s="46">
        <f t="shared" si="126"/>
        <v>13</v>
      </c>
      <c r="R111" s="46">
        <f t="shared" si="127"/>
        <v>57</v>
      </c>
      <c r="S111" s="46">
        <f t="shared" si="128"/>
        <v>178</v>
      </c>
      <c r="T111" s="4">
        <v>0</v>
      </c>
      <c r="U111" s="4">
        <v>1</v>
      </c>
      <c r="V111" s="4">
        <v>1</v>
      </c>
      <c r="W111" s="4">
        <v>0</v>
      </c>
      <c r="X111" s="4">
        <v>1</v>
      </c>
      <c r="Y111" s="4">
        <v>1</v>
      </c>
      <c r="Z111" s="4">
        <v>0</v>
      </c>
      <c r="AA111" s="4">
        <v>1</v>
      </c>
      <c r="AB111" s="4">
        <v>0</v>
      </c>
      <c r="AC111" s="4">
        <v>18</v>
      </c>
      <c r="AD111" s="4">
        <v>50</v>
      </c>
      <c r="AE111" s="4">
        <v>16</v>
      </c>
      <c r="AF111" s="4">
        <v>16</v>
      </c>
      <c r="AG111" s="4">
        <f t="shared" si="158"/>
        <v>0</v>
      </c>
      <c r="AH111" s="4">
        <v>150</v>
      </c>
      <c r="AI111" s="4">
        <v>12900</v>
      </c>
      <c r="AJ111" s="4">
        <v>53.99</v>
      </c>
      <c r="AK111" s="4">
        <v>100</v>
      </c>
      <c r="AL111" s="4">
        <v>0</v>
      </c>
      <c r="AM111" s="4">
        <v>1</v>
      </c>
      <c r="AN111" s="4" t="s">
        <v>185</v>
      </c>
      <c r="AO111" s="4">
        <v>113</v>
      </c>
      <c r="AP111" s="4">
        <v>3291</v>
      </c>
      <c r="AQ111" s="4">
        <v>0</v>
      </c>
      <c r="AR111" s="4">
        <v>8.4</v>
      </c>
      <c r="AS111" s="4">
        <v>1.23</v>
      </c>
      <c r="AT111" s="4">
        <v>30.2</v>
      </c>
      <c r="AV111" s="4">
        <v>20.7</v>
      </c>
      <c r="AW111" s="4">
        <v>961</v>
      </c>
      <c r="AX111" s="4">
        <v>28</v>
      </c>
      <c r="AY111" s="4">
        <v>1</v>
      </c>
      <c r="AZ111" s="4">
        <v>1</v>
      </c>
      <c r="BA111" s="4">
        <v>8.1</v>
      </c>
      <c r="BB111" s="4">
        <v>270</v>
      </c>
      <c r="BC111" s="4">
        <v>144</v>
      </c>
      <c r="BD111" s="4">
        <v>4.7</v>
      </c>
      <c r="BE111" s="4">
        <v>2.4</v>
      </c>
      <c r="BF111" s="4">
        <v>7.4</v>
      </c>
      <c r="BG111" s="4">
        <v>2.4</v>
      </c>
      <c r="BH111" s="4">
        <v>4.8</v>
      </c>
      <c r="BJ111" s="4">
        <v>3984</v>
      </c>
      <c r="BK111" s="4">
        <v>78</v>
      </c>
      <c r="BL111" s="4">
        <v>162</v>
      </c>
      <c r="BM111" s="4">
        <v>5.0999999999999996</v>
      </c>
      <c r="BN111" s="4">
        <v>174</v>
      </c>
      <c r="BO111" s="4">
        <v>783</v>
      </c>
      <c r="BP111" s="4">
        <v>1</v>
      </c>
      <c r="BQ111" s="4">
        <v>1</v>
      </c>
      <c r="BR111" s="4">
        <v>184</v>
      </c>
      <c r="BS111">
        <v>91</v>
      </c>
      <c r="BT111">
        <v>46</v>
      </c>
      <c r="BU111">
        <v>61</v>
      </c>
      <c r="BV111">
        <v>99</v>
      </c>
      <c r="BW111">
        <v>11</v>
      </c>
      <c r="BX111">
        <v>1790</v>
      </c>
      <c r="BY111">
        <v>378</v>
      </c>
      <c r="BZ111">
        <v>1.9</v>
      </c>
      <c r="CA111">
        <v>62.5</v>
      </c>
      <c r="CB111">
        <v>5.3</v>
      </c>
      <c r="CC111" s="4">
        <v>2.2000000000000002</v>
      </c>
      <c r="CD111" s="4">
        <v>45</v>
      </c>
      <c r="CE111" s="4">
        <v>98</v>
      </c>
      <c r="CF111" s="4">
        <v>3</v>
      </c>
      <c r="CG111" s="4">
        <v>5</v>
      </c>
      <c r="CH111" s="4">
        <v>2398</v>
      </c>
      <c r="CI111" s="4">
        <f t="shared" si="139"/>
        <v>1818.181818181818</v>
      </c>
      <c r="CJ111" s="4">
        <v>7.33</v>
      </c>
      <c r="CK111" s="4">
        <v>30.6</v>
      </c>
      <c r="CL111" s="4">
        <v>101.9</v>
      </c>
      <c r="CM111" s="4">
        <v>17.399999999999999</v>
      </c>
      <c r="CN111" s="4">
        <v>1.1499999999999999</v>
      </c>
      <c r="CO111" s="4">
        <v>1</v>
      </c>
      <c r="CP111" s="4">
        <v>0</v>
      </c>
      <c r="CQ111" s="4">
        <v>79.599999999999994</v>
      </c>
      <c r="CR111" s="4">
        <v>35000</v>
      </c>
      <c r="CS111" s="4">
        <v>1</v>
      </c>
      <c r="CT111" s="4">
        <v>0</v>
      </c>
      <c r="CU111" s="4"/>
      <c r="CV111" s="4">
        <v>1</v>
      </c>
      <c r="CW111" s="4">
        <v>1</v>
      </c>
      <c r="CX111" s="4">
        <v>1</v>
      </c>
      <c r="CY111" s="4">
        <v>1</v>
      </c>
      <c r="CZ111" s="4">
        <v>1</v>
      </c>
      <c r="DA111" s="4">
        <v>1</v>
      </c>
      <c r="DB111" s="4">
        <v>0</v>
      </c>
      <c r="DC111" s="4">
        <v>0</v>
      </c>
      <c r="DD111" s="4">
        <v>1</v>
      </c>
      <c r="DE111" s="4">
        <v>1</v>
      </c>
      <c r="DF111" s="4">
        <v>1</v>
      </c>
      <c r="DG111" s="4">
        <v>1</v>
      </c>
      <c r="DH111" s="4">
        <v>1</v>
      </c>
      <c r="DI111" s="4">
        <v>0</v>
      </c>
      <c r="DJ111" s="4">
        <v>0</v>
      </c>
      <c r="DK111" s="4">
        <v>1</v>
      </c>
      <c r="DL111" s="4">
        <v>9</v>
      </c>
      <c r="DM111" s="4">
        <v>9</v>
      </c>
      <c r="DN111" s="4">
        <v>52</v>
      </c>
      <c r="DO111" s="4">
        <v>40</v>
      </c>
      <c r="DP111" s="4">
        <v>22</v>
      </c>
      <c r="DQ111" s="4">
        <v>44</v>
      </c>
      <c r="DR111" s="11">
        <v>32</v>
      </c>
      <c r="DS111" s="4">
        <v>72</v>
      </c>
      <c r="DT111" s="4">
        <v>107</v>
      </c>
      <c r="DU111" s="4">
        <f t="shared" si="164"/>
        <v>35</v>
      </c>
      <c r="DV111" s="11">
        <v>7.9</v>
      </c>
      <c r="DW111" s="4">
        <v>453</v>
      </c>
      <c r="DX111" s="4">
        <v>87</v>
      </c>
      <c r="DY111" s="4">
        <v>100</v>
      </c>
      <c r="DZ111" s="4">
        <v>3.5</v>
      </c>
      <c r="EA111" s="4">
        <f t="shared" si="172"/>
        <v>1.9337016574585635</v>
      </c>
      <c r="EB111" s="4">
        <v>13.3</v>
      </c>
      <c r="EC111" s="4">
        <v>287</v>
      </c>
      <c r="ED111" s="4">
        <v>43</v>
      </c>
      <c r="EE111" s="4">
        <v>4.5</v>
      </c>
      <c r="EF111" s="4">
        <f t="shared" si="182"/>
        <v>2.4861878453038675</v>
      </c>
      <c r="EG111" s="45">
        <f t="shared" si="129"/>
        <v>2.4060150375939848</v>
      </c>
      <c r="EH111" s="45">
        <f t="shared" si="130"/>
        <v>0.59398496240601506</v>
      </c>
      <c r="EI111" s="4">
        <v>6</v>
      </c>
      <c r="EJ111" s="4">
        <v>91</v>
      </c>
      <c r="EK111" s="4">
        <v>28</v>
      </c>
      <c r="EL111" s="11">
        <f t="shared" si="113"/>
        <v>3.25</v>
      </c>
      <c r="EM111" s="4">
        <v>137</v>
      </c>
      <c r="EN111" s="11">
        <v>7</v>
      </c>
      <c r="EO111" s="4">
        <v>10</v>
      </c>
      <c r="EP111" s="11">
        <f t="shared" si="174"/>
        <v>10.705882352941176</v>
      </c>
      <c r="EQ111" s="4">
        <v>45</v>
      </c>
      <c r="ER111" s="4">
        <f t="shared" si="131"/>
        <v>24.861878453038674</v>
      </c>
      <c r="ES111" s="4">
        <v>37</v>
      </c>
      <c r="ET111" s="4">
        <v>38</v>
      </c>
      <c r="EU111" s="11">
        <v>9</v>
      </c>
      <c r="EV111" s="4">
        <v>0</v>
      </c>
      <c r="EW111" s="9">
        <v>9</v>
      </c>
      <c r="EX111" s="4">
        <v>73</v>
      </c>
      <c r="EY111" s="4">
        <v>90</v>
      </c>
      <c r="EZ111" s="4">
        <v>35</v>
      </c>
      <c r="FA111" s="4">
        <v>48</v>
      </c>
      <c r="FB111" s="4">
        <v>62</v>
      </c>
      <c r="FC111" s="4">
        <f t="shared" si="119"/>
        <v>287</v>
      </c>
      <c r="FD111" s="9">
        <f t="shared" si="132"/>
        <v>1.1277793943629308</v>
      </c>
      <c r="FE111" s="9">
        <f t="shared" si="120"/>
        <v>0.21602787456445993</v>
      </c>
      <c r="FF111" s="9">
        <f t="shared" si="133"/>
        <v>0.30420786583964038</v>
      </c>
      <c r="FG111" s="9">
        <f t="shared" si="121"/>
        <v>1.9046511627906979</v>
      </c>
      <c r="FH111" s="9">
        <f t="shared" si="122"/>
        <v>0.29769496299532688</v>
      </c>
      <c r="FI111" s="9">
        <f t="shared" si="123"/>
        <v>1.6888508269532738</v>
      </c>
      <c r="FJ111" s="11">
        <v>9.4</v>
      </c>
      <c r="FK111" s="11">
        <v>17</v>
      </c>
      <c r="FL111" s="4">
        <v>19</v>
      </c>
      <c r="FM111" s="4">
        <v>1</v>
      </c>
      <c r="FN111" s="4">
        <v>53</v>
      </c>
      <c r="FO111" s="4">
        <f t="shared" si="178"/>
        <v>29.281767955801104</v>
      </c>
      <c r="FP111" s="11">
        <v>24</v>
      </c>
      <c r="FQ111" s="11">
        <v>11</v>
      </c>
      <c r="FR111" s="4">
        <v>12</v>
      </c>
      <c r="FS111" s="4">
        <v>50</v>
      </c>
      <c r="FT111" s="4">
        <v>50</v>
      </c>
      <c r="FU111" s="11">
        <f t="shared" si="134"/>
        <v>1</v>
      </c>
      <c r="FV111" s="4">
        <v>8</v>
      </c>
      <c r="FW111" s="11">
        <f t="shared" si="175"/>
        <v>6.25</v>
      </c>
      <c r="FX111" s="4">
        <v>83</v>
      </c>
      <c r="FY111" s="4">
        <v>9.65</v>
      </c>
      <c r="FZ111">
        <v>9.1</v>
      </c>
      <c r="GA111" s="11">
        <f t="shared" si="166"/>
        <v>20.65</v>
      </c>
      <c r="GB111" s="4">
        <f t="shared" si="135"/>
        <v>1.8772727272727272</v>
      </c>
      <c r="GC111" s="4">
        <f t="shared" si="136"/>
        <v>2.6373626373626373</v>
      </c>
      <c r="GD111" s="4">
        <f t="shared" si="137"/>
        <v>1.0329670329670331</v>
      </c>
      <c r="GE111" s="4">
        <v>22</v>
      </c>
      <c r="GF111" s="4">
        <v>19</v>
      </c>
      <c r="GG111" s="4">
        <f t="shared" si="176"/>
        <v>13.636363636363635</v>
      </c>
      <c r="GH111" s="4">
        <v>35</v>
      </c>
      <c r="GI111" s="4">
        <v>17</v>
      </c>
      <c r="GJ111" s="4">
        <f t="shared" si="180"/>
        <v>51.428571428571423</v>
      </c>
      <c r="GK111">
        <v>0</v>
      </c>
      <c r="GL111">
        <v>1</v>
      </c>
      <c r="GM111">
        <v>0</v>
      </c>
      <c r="GN111">
        <v>0</v>
      </c>
      <c r="GO111">
        <v>0</v>
      </c>
      <c r="GP111">
        <v>1</v>
      </c>
      <c r="GW111" t="e">
        <f t="shared" si="181"/>
        <v>#DIV/0!</v>
      </c>
    </row>
    <row r="112" spans="1:207" x14ac:dyDescent="0.35">
      <c r="A112" s="54">
        <v>35</v>
      </c>
      <c r="B112" s="54">
        <v>4332762</v>
      </c>
      <c r="C112" s="2">
        <v>45016</v>
      </c>
      <c r="D112" s="2">
        <v>21325</v>
      </c>
      <c r="E112" s="4">
        <v>65</v>
      </c>
      <c r="F112" s="4" t="s">
        <v>178</v>
      </c>
      <c r="G112" s="4">
        <v>70</v>
      </c>
      <c r="H112" s="4">
        <v>170</v>
      </c>
      <c r="I112" s="4">
        <v>1.81</v>
      </c>
      <c r="J112" s="4">
        <v>8</v>
      </c>
      <c r="K112" s="2">
        <v>45008</v>
      </c>
      <c r="L112" s="2">
        <v>45008</v>
      </c>
      <c r="M112" s="2">
        <v>45021</v>
      </c>
      <c r="N112" s="2">
        <v>45065</v>
      </c>
      <c r="O112" s="4">
        <v>1</v>
      </c>
      <c r="P112" s="2">
        <v>45186</v>
      </c>
      <c r="Q112" s="46">
        <f t="shared" si="126"/>
        <v>13</v>
      </c>
      <c r="R112" s="46">
        <f t="shared" si="127"/>
        <v>57</v>
      </c>
      <c r="S112" s="46">
        <f t="shared" si="128"/>
        <v>178</v>
      </c>
      <c r="T112" s="4">
        <v>0</v>
      </c>
      <c r="U112" s="4">
        <v>1</v>
      </c>
      <c r="V112" s="4">
        <v>1</v>
      </c>
      <c r="W112" s="4">
        <v>0</v>
      </c>
      <c r="X112" s="4">
        <v>1</v>
      </c>
      <c r="Y112" s="4">
        <v>1</v>
      </c>
      <c r="Z112" s="4">
        <v>0</v>
      </c>
      <c r="AA112" s="4">
        <v>1</v>
      </c>
      <c r="AB112" s="4">
        <v>0</v>
      </c>
      <c r="AC112" s="4">
        <v>18</v>
      </c>
      <c r="AD112" s="4">
        <v>50</v>
      </c>
      <c r="AE112" s="4">
        <v>16</v>
      </c>
      <c r="AF112" s="4">
        <v>16</v>
      </c>
      <c r="AG112" s="4">
        <f t="shared" ref="AG112:AG120" si="183">AF112-AE112</f>
        <v>0</v>
      </c>
      <c r="AH112" s="4">
        <v>780</v>
      </c>
      <c r="AI112" s="4">
        <v>35400</v>
      </c>
      <c r="AJ112" s="4">
        <v>15.44</v>
      </c>
      <c r="AK112" s="4">
        <v>45.9</v>
      </c>
      <c r="AL112" s="4">
        <v>0</v>
      </c>
      <c r="AM112" s="4">
        <v>1</v>
      </c>
      <c r="AN112" s="4" t="s">
        <v>185</v>
      </c>
      <c r="AO112" s="4">
        <v>64</v>
      </c>
      <c r="AP112" s="4">
        <v>457</v>
      </c>
      <c r="AQ112" s="4">
        <v>0</v>
      </c>
      <c r="AR112" s="4">
        <v>8.6999999999999993</v>
      </c>
      <c r="AS112" s="4">
        <v>0.94</v>
      </c>
      <c r="AT112" s="4">
        <v>23.8</v>
      </c>
      <c r="AU112" s="29">
        <v>2.17</v>
      </c>
      <c r="AV112" s="4">
        <v>2.56</v>
      </c>
      <c r="AW112" s="4">
        <v>471</v>
      </c>
      <c r="AX112" s="4">
        <v>83</v>
      </c>
      <c r="AY112" s="4">
        <v>1</v>
      </c>
      <c r="AZ112" s="4">
        <v>1</v>
      </c>
      <c r="BA112" s="4">
        <v>3.6</v>
      </c>
      <c r="BB112" s="4">
        <v>141</v>
      </c>
      <c r="BC112" s="4">
        <v>138</v>
      </c>
      <c r="BD112" s="4">
        <v>4.4000000000000004</v>
      </c>
      <c r="BE112" s="4">
        <v>3</v>
      </c>
      <c r="BF112" s="4">
        <v>3.1</v>
      </c>
      <c r="BG112" s="4">
        <v>7.2</v>
      </c>
      <c r="BH112" s="4">
        <v>5</v>
      </c>
      <c r="BI112" s="4">
        <v>2.4</v>
      </c>
      <c r="BJ112" s="4">
        <v>265</v>
      </c>
      <c r="BK112" s="4">
        <v>38</v>
      </c>
      <c r="BL112" s="4">
        <v>66</v>
      </c>
      <c r="BM112" s="4">
        <v>1.5</v>
      </c>
      <c r="BN112" s="4">
        <v>265</v>
      </c>
      <c r="BO112" s="4">
        <v>485</v>
      </c>
      <c r="BP112" s="4">
        <v>1</v>
      </c>
      <c r="BQ112" s="4">
        <v>1</v>
      </c>
      <c r="BR112" s="4">
        <v>213</v>
      </c>
      <c r="BS112">
        <v>111</v>
      </c>
      <c r="BT112">
        <v>63</v>
      </c>
      <c r="BU112">
        <v>84</v>
      </c>
      <c r="BV112">
        <v>82</v>
      </c>
      <c r="CN112" s="4">
        <v>0.2</v>
      </c>
      <c r="CO112" s="4">
        <v>0</v>
      </c>
      <c r="CP112" s="4">
        <v>0</v>
      </c>
      <c r="CQ112" s="4">
        <v>2319</v>
      </c>
      <c r="CR112" s="4">
        <v>35000</v>
      </c>
      <c r="CS112" s="4">
        <v>1</v>
      </c>
      <c r="CT112" s="4">
        <v>0</v>
      </c>
      <c r="CU112" s="4"/>
      <c r="CV112" s="4">
        <v>1</v>
      </c>
      <c r="CW112" s="4">
        <v>1</v>
      </c>
      <c r="CX112" s="4">
        <v>0</v>
      </c>
      <c r="CY112" s="4">
        <v>1</v>
      </c>
      <c r="CZ112" s="4">
        <v>1</v>
      </c>
      <c r="DA112" s="4">
        <v>0</v>
      </c>
      <c r="DB112" s="4">
        <v>0</v>
      </c>
      <c r="DC112" s="4">
        <v>0</v>
      </c>
      <c r="DD112" s="4">
        <v>1</v>
      </c>
      <c r="DE112" s="4">
        <v>1</v>
      </c>
      <c r="DF112" s="4">
        <v>1</v>
      </c>
      <c r="DG112" s="4">
        <v>0</v>
      </c>
      <c r="DH112" s="4">
        <v>1</v>
      </c>
      <c r="DI112" s="4">
        <v>0</v>
      </c>
      <c r="DJ112" s="4">
        <v>0</v>
      </c>
      <c r="DK112" s="4">
        <v>1</v>
      </c>
      <c r="DL112" s="4">
        <v>11</v>
      </c>
      <c r="DM112" s="4">
        <v>10</v>
      </c>
      <c r="DN112" s="4">
        <v>31</v>
      </c>
      <c r="DO112" s="4">
        <v>18</v>
      </c>
      <c r="DP112" s="4">
        <v>43</v>
      </c>
      <c r="DQ112" s="4">
        <v>75</v>
      </c>
      <c r="DR112" s="11">
        <v>63</v>
      </c>
      <c r="DS112" s="4">
        <v>32</v>
      </c>
      <c r="DT112" s="4">
        <v>89</v>
      </c>
      <c r="DU112" s="4">
        <f t="shared" si="164"/>
        <v>57</v>
      </c>
      <c r="DV112" s="11">
        <v>12.7</v>
      </c>
      <c r="DY112" s="4">
        <v>109</v>
      </c>
      <c r="DZ112" s="4">
        <v>6.1</v>
      </c>
      <c r="EA112" s="4">
        <f t="shared" si="172"/>
        <v>3.3701657458563532</v>
      </c>
      <c r="EB112" s="4">
        <v>21.1</v>
      </c>
      <c r="EC112" s="4">
        <v>227</v>
      </c>
      <c r="ED112" s="4">
        <v>60</v>
      </c>
      <c r="EE112" s="4">
        <v>6.6</v>
      </c>
      <c r="EF112" s="4">
        <f t="shared" si="182"/>
        <v>3.6464088397790051</v>
      </c>
      <c r="EG112" s="45">
        <f t="shared" si="129"/>
        <v>2.985781990521327</v>
      </c>
      <c r="EH112" s="45">
        <f t="shared" si="130"/>
        <v>0.60189573459715628</v>
      </c>
      <c r="EI112" s="4">
        <v>19</v>
      </c>
      <c r="EJ112" s="4">
        <v>128</v>
      </c>
      <c r="EK112" s="4">
        <v>71</v>
      </c>
      <c r="EL112" s="11">
        <f t="shared" si="113"/>
        <v>1.8028169014084507</v>
      </c>
      <c r="EM112" s="4">
        <v>142</v>
      </c>
      <c r="EN112" s="11">
        <v>14</v>
      </c>
      <c r="EO112" s="4">
        <v>14</v>
      </c>
      <c r="EP112" s="11">
        <f t="shared" si="174"/>
        <v>9.1428571428571423</v>
      </c>
      <c r="EQ112" s="4">
        <v>37</v>
      </c>
      <c r="ER112" s="4">
        <f t="shared" si="131"/>
        <v>20.441988950276244</v>
      </c>
      <c r="ES112" s="4">
        <v>21</v>
      </c>
      <c r="ET112" s="4">
        <v>28</v>
      </c>
      <c r="EU112" s="11">
        <v>15</v>
      </c>
      <c r="EV112" s="4">
        <v>12</v>
      </c>
      <c r="EW112" s="9">
        <v>3</v>
      </c>
      <c r="EX112" s="4">
        <v>89</v>
      </c>
      <c r="EY112" s="4">
        <v>151</v>
      </c>
      <c r="EZ112" s="4">
        <v>58</v>
      </c>
      <c r="FA112" s="4">
        <v>69</v>
      </c>
      <c r="FB112" s="4">
        <v>69</v>
      </c>
      <c r="FC112" s="4">
        <f t="shared" si="119"/>
        <v>227</v>
      </c>
      <c r="FD112" s="9">
        <f t="shared" si="132"/>
        <v>1.076722766911224</v>
      </c>
      <c r="FE112" s="9">
        <f t="shared" si="120"/>
        <v>0.30396475770925108</v>
      </c>
      <c r="FF112" s="9">
        <f t="shared" si="133"/>
        <v>0.42070279734352189</v>
      </c>
      <c r="FG112" s="9">
        <f t="shared" si="121"/>
        <v>1.665</v>
      </c>
      <c r="FH112" s="9">
        <f t="shared" si="122"/>
        <v>0.32696437306434617</v>
      </c>
      <c r="FI112" s="9">
        <f t="shared" si="123"/>
        <v>1.5463590546862465</v>
      </c>
      <c r="FK112" s="11">
        <v>15</v>
      </c>
      <c r="FL112" s="4">
        <v>16</v>
      </c>
      <c r="FM112" s="4">
        <v>1</v>
      </c>
      <c r="FN112" s="4">
        <v>46</v>
      </c>
      <c r="FO112" s="4">
        <f t="shared" si="178"/>
        <v>25.414364640883978</v>
      </c>
      <c r="FP112" s="11">
        <v>51</v>
      </c>
      <c r="FQ112" s="11">
        <v>19</v>
      </c>
      <c r="FR112" s="4">
        <v>22</v>
      </c>
      <c r="FS112" s="4">
        <v>72</v>
      </c>
      <c r="FT112" s="4">
        <v>67</v>
      </c>
      <c r="FU112" s="11">
        <f t="shared" si="134"/>
        <v>1.0746268656716418</v>
      </c>
      <c r="FV112" s="4">
        <v>25</v>
      </c>
      <c r="FW112" s="11">
        <f t="shared" si="175"/>
        <v>2.88</v>
      </c>
      <c r="FX112" s="4">
        <v>72</v>
      </c>
      <c r="FY112" s="4">
        <v>31.2</v>
      </c>
      <c r="FZ112">
        <v>23.2</v>
      </c>
      <c r="GA112" s="11">
        <f t="shared" si="166"/>
        <v>31.2</v>
      </c>
      <c r="GB112" s="4">
        <f t="shared" si="135"/>
        <v>1.6421052631578947</v>
      </c>
      <c r="GC112" s="4">
        <f t="shared" si="136"/>
        <v>2.1982758620689657</v>
      </c>
      <c r="GD112" s="4">
        <f t="shared" si="137"/>
        <v>0</v>
      </c>
      <c r="GE112" s="4">
        <v>12</v>
      </c>
      <c r="GF112" s="4">
        <v>5</v>
      </c>
      <c r="GG112" s="4">
        <f t="shared" si="176"/>
        <v>58.333333333333336</v>
      </c>
      <c r="GH112" s="4">
        <v>20</v>
      </c>
      <c r="GI112" s="4">
        <v>15</v>
      </c>
      <c r="GJ112" s="4">
        <f t="shared" si="180"/>
        <v>25</v>
      </c>
      <c r="GK112">
        <v>1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0</v>
      </c>
      <c r="GR112">
        <v>1</v>
      </c>
      <c r="GS112">
        <v>0</v>
      </c>
      <c r="GT112">
        <v>0</v>
      </c>
      <c r="GW112" t="e">
        <f t="shared" si="181"/>
        <v>#DIV/0!</v>
      </c>
    </row>
    <row r="113" spans="1:207" x14ac:dyDescent="0.35">
      <c r="A113" s="54">
        <v>35</v>
      </c>
      <c r="B113" s="54">
        <v>4332762</v>
      </c>
      <c r="C113" s="2">
        <v>45036</v>
      </c>
      <c r="D113" s="2">
        <v>21325</v>
      </c>
      <c r="E113" s="4">
        <v>65</v>
      </c>
      <c r="F113" s="4" t="s">
        <v>178</v>
      </c>
      <c r="G113" s="4">
        <v>70</v>
      </c>
      <c r="H113" s="4">
        <v>170</v>
      </c>
      <c r="I113" s="4">
        <v>1.81</v>
      </c>
      <c r="J113" s="4">
        <v>28</v>
      </c>
      <c r="K113" s="2">
        <v>45008</v>
      </c>
      <c r="L113" s="2">
        <v>45008</v>
      </c>
      <c r="M113" s="2">
        <v>45021</v>
      </c>
      <c r="N113" s="2">
        <v>45065</v>
      </c>
      <c r="O113" s="4">
        <v>1</v>
      </c>
      <c r="P113" s="2">
        <v>45186</v>
      </c>
      <c r="Q113" s="46">
        <f t="shared" si="126"/>
        <v>13</v>
      </c>
      <c r="R113" s="46">
        <f t="shared" si="127"/>
        <v>57</v>
      </c>
      <c r="S113" s="46">
        <f t="shared" si="128"/>
        <v>178</v>
      </c>
      <c r="T113" s="4">
        <v>0</v>
      </c>
      <c r="U113" s="4">
        <v>1</v>
      </c>
      <c r="V113" s="4">
        <v>1</v>
      </c>
      <c r="W113" s="4">
        <v>0</v>
      </c>
      <c r="X113" s="4">
        <v>1</v>
      </c>
      <c r="Y113" s="4">
        <v>1</v>
      </c>
      <c r="Z113" s="4">
        <v>0</v>
      </c>
      <c r="AA113" s="4">
        <v>1</v>
      </c>
      <c r="AB113" s="4">
        <v>0</v>
      </c>
      <c r="AC113" s="4">
        <v>18</v>
      </c>
      <c r="AD113" s="4">
        <v>50</v>
      </c>
      <c r="AE113" s="4">
        <v>16</v>
      </c>
      <c r="AF113" s="4">
        <v>16</v>
      </c>
      <c r="AG113" s="4">
        <f t="shared" si="183"/>
        <v>0</v>
      </c>
      <c r="AH113" s="4">
        <v>1320</v>
      </c>
      <c r="AI113" s="4">
        <v>14800</v>
      </c>
      <c r="AJ113" s="4">
        <v>5.0199999999999996</v>
      </c>
      <c r="AK113" s="4">
        <v>0.93</v>
      </c>
      <c r="AL113" s="4">
        <v>0</v>
      </c>
      <c r="AM113" s="4">
        <v>1</v>
      </c>
      <c r="AN113" s="4" t="s">
        <v>185</v>
      </c>
      <c r="AO113" s="4">
        <v>91</v>
      </c>
      <c r="AP113" s="4">
        <v>823</v>
      </c>
      <c r="AQ113" s="4">
        <v>0</v>
      </c>
      <c r="AR113" s="4">
        <v>8.4</v>
      </c>
      <c r="AU113" s="29">
        <v>2.0699999999999998</v>
      </c>
      <c r="AX113" s="4">
        <v>324</v>
      </c>
      <c r="AY113" s="4">
        <v>1</v>
      </c>
      <c r="AZ113" s="4">
        <v>1</v>
      </c>
      <c r="BA113" s="4">
        <v>3.7</v>
      </c>
      <c r="BB113" s="4">
        <v>56</v>
      </c>
      <c r="BC113" s="4">
        <v>135</v>
      </c>
      <c r="BD113" s="4">
        <v>4.8</v>
      </c>
      <c r="BE113" s="4">
        <v>1.5</v>
      </c>
      <c r="BF113" s="4">
        <v>3.7</v>
      </c>
      <c r="BG113" s="4">
        <v>8.3000000000000007</v>
      </c>
      <c r="BH113" s="4">
        <v>6.4</v>
      </c>
      <c r="BI113" s="4">
        <v>2.7</v>
      </c>
      <c r="BJ113" s="4">
        <v>20</v>
      </c>
      <c r="BK113" s="4">
        <v>27</v>
      </c>
      <c r="BL113" s="4">
        <v>16</v>
      </c>
      <c r="BM113" s="4">
        <v>0.5</v>
      </c>
      <c r="BN113" s="4">
        <v>151</v>
      </c>
      <c r="BO113" s="4">
        <v>299</v>
      </c>
      <c r="BP113" s="4">
        <v>1</v>
      </c>
      <c r="BQ113" s="4">
        <v>1</v>
      </c>
      <c r="BS113">
        <v>124</v>
      </c>
      <c r="BT113">
        <v>70</v>
      </c>
      <c r="BU113">
        <v>89</v>
      </c>
      <c r="BV113">
        <v>74</v>
      </c>
      <c r="CN113" s="4">
        <v>0</v>
      </c>
      <c r="CO113" s="4">
        <v>0</v>
      </c>
      <c r="CP113" s="4">
        <v>0</v>
      </c>
      <c r="CQ113" s="4">
        <v>77</v>
      </c>
      <c r="CR113" s="4">
        <v>9304</v>
      </c>
      <c r="CS113" s="4">
        <v>1</v>
      </c>
      <c r="CT113" s="4">
        <v>0</v>
      </c>
      <c r="CU113" s="4"/>
      <c r="CV113" s="4">
        <v>1</v>
      </c>
      <c r="CW113" s="4">
        <v>1</v>
      </c>
      <c r="CX113" s="4">
        <v>1</v>
      </c>
      <c r="CY113" s="4">
        <v>1</v>
      </c>
      <c r="CZ113" s="4">
        <v>1</v>
      </c>
      <c r="DA113" s="4">
        <v>0</v>
      </c>
      <c r="DB113" s="4">
        <v>0</v>
      </c>
      <c r="DC113" s="4">
        <v>0</v>
      </c>
      <c r="DD113" s="4">
        <v>1</v>
      </c>
      <c r="DE113" s="4">
        <v>1</v>
      </c>
      <c r="DF113" s="4">
        <v>1</v>
      </c>
      <c r="DG113" s="4">
        <v>1</v>
      </c>
      <c r="DH113" s="4">
        <v>1</v>
      </c>
      <c r="DI113" s="4">
        <v>0</v>
      </c>
      <c r="DJ113" s="4">
        <v>0</v>
      </c>
      <c r="DK113" s="4">
        <v>1</v>
      </c>
      <c r="DL113" s="4">
        <v>10</v>
      </c>
      <c r="DM113" s="4">
        <v>8</v>
      </c>
      <c r="DN113" s="4">
        <v>53</v>
      </c>
      <c r="DO113" s="4">
        <v>35</v>
      </c>
      <c r="DP113" s="4">
        <v>33</v>
      </c>
      <c r="DQ113" s="4">
        <v>62</v>
      </c>
      <c r="DR113" s="11">
        <v>42</v>
      </c>
      <c r="DS113" s="4">
        <v>48</v>
      </c>
      <c r="DT113" s="4">
        <v>83</v>
      </c>
      <c r="DU113" s="4">
        <f t="shared" si="164"/>
        <v>35</v>
      </c>
      <c r="DV113" s="11">
        <v>12.3</v>
      </c>
      <c r="DW113" s="4">
        <v>1043</v>
      </c>
      <c r="DX113" s="4">
        <v>90</v>
      </c>
      <c r="DY113" s="4">
        <v>94</v>
      </c>
      <c r="DZ113" s="4">
        <v>3.5</v>
      </c>
      <c r="EA113" s="4">
        <f t="shared" si="172"/>
        <v>1.9337016574585635</v>
      </c>
      <c r="EB113" s="4">
        <v>14.9</v>
      </c>
      <c r="EC113" s="4">
        <v>230</v>
      </c>
      <c r="ED113" s="4">
        <v>47</v>
      </c>
      <c r="EE113" s="4">
        <v>4.4000000000000004</v>
      </c>
      <c r="EF113" s="4">
        <f t="shared" si="182"/>
        <v>2.430939226519337</v>
      </c>
      <c r="EG113" s="45">
        <f t="shared" si="129"/>
        <v>2.8187919463087248</v>
      </c>
      <c r="EH113" s="45">
        <f t="shared" si="130"/>
        <v>0.82550335570469802</v>
      </c>
      <c r="EI113" s="4">
        <v>7</v>
      </c>
      <c r="EJ113" s="4">
        <v>87</v>
      </c>
      <c r="EK113" s="4">
        <v>46</v>
      </c>
      <c r="EL113" s="11">
        <f t="shared" si="113"/>
        <v>1.8913043478260869</v>
      </c>
      <c r="EM113" s="4">
        <v>128</v>
      </c>
      <c r="EN113" s="11">
        <v>5</v>
      </c>
      <c r="EO113" s="4">
        <v>8</v>
      </c>
      <c r="EP113" s="11">
        <f t="shared" si="174"/>
        <v>13.384615384615385</v>
      </c>
      <c r="EQ113" s="4">
        <v>34</v>
      </c>
      <c r="ER113" s="4">
        <f t="shared" si="131"/>
        <v>18.784530386740332</v>
      </c>
      <c r="ES113" s="4">
        <v>20</v>
      </c>
      <c r="ET113" s="4">
        <v>25</v>
      </c>
      <c r="EU113" s="11">
        <v>10</v>
      </c>
      <c r="EV113" s="4">
        <v>10</v>
      </c>
      <c r="EW113" s="9">
        <v>0</v>
      </c>
      <c r="EX113" s="4">
        <v>52</v>
      </c>
      <c r="EY113" s="4">
        <v>141</v>
      </c>
      <c r="EZ113" s="4">
        <v>41</v>
      </c>
      <c r="FA113" s="4">
        <v>82</v>
      </c>
      <c r="FB113" s="4">
        <v>96</v>
      </c>
      <c r="FC113" s="4">
        <f t="shared" si="119"/>
        <v>230</v>
      </c>
      <c r="FD113" s="9">
        <f t="shared" si="132"/>
        <v>1.8949003150421333</v>
      </c>
      <c r="FE113" s="9">
        <f t="shared" si="120"/>
        <v>0.41739130434782606</v>
      </c>
      <c r="FF113" s="9">
        <f t="shared" si="133"/>
        <v>0.51771074482456481</v>
      </c>
      <c r="FG113" s="9">
        <f t="shared" si="121"/>
        <v>2.3744680851063831</v>
      </c>
      <c r="FH113" s="9">
        <f t="shared" si="122"/>
        <v>0.4105694206814251</v>
      </c>
      <c r="FI113" s="9">
        <f t="shared" si="123"/>
        <v>1.2530833766068514</v>
      </c>
      <c r="FJ113" s="11">
        <v>10.8</v>
      </c>
      <c r="FK113" s="11">
        <v>12</v>
      </c>
      <c r="FL113" s="4">
        <v>13</v>
      </c>
      <c r="FM113" s="4">
        <v>1</v>
      </c>
      <c r="FN113" s="4">
        <v>45</v>
      </c>
      <c r="FO113" s="4">
        <f t="shared" si="178"/>
        <v>24.861878453038674</v>
      </c>
      <c r="FP113" s="11">
        <v>41</v>
      </c>
      <c r="FQ113" s="11">
        <v>15</v>
      </c>
      <c r="FR113" s="4">
        <v>17</v>
      </c>
      <c r="FS113" s="4">
        <v>43</v>
      </c>
      <c r="FT113" s="4">
        <v>35</v>
      </c>
      <c r="FU113" s="11">
        <f t="shared" si="134"/>
        <v>1.2285714285714286</v>
      </c>
      <c r="FV113" s="4">
        <v>14</v>
      </c>
      <c r="FW113" s="11">
        <f t="shared" si="175"/>
        <v>3.0714285714285716</v>
      </c>
      <c r="FX113" s="4">
        <v>72</v>
      </c>
      <c r="FY113" s="4">
        <v>18.3</v>
      </c>
      <c r="FZ113">
        <v>15.1</v>
      </c>
      <c r="GA113" s="11">
        <f t="shared" si="166"/>
        <v>18.3</v>
      </c>
      <c r="GB113" s="4">
        <f t="shared" si="135"/>
        <v>1.22</v>
      </c>
      <c r="GC113" s="4">
        <f t="shared" si="136"/>
        <v>2.7152317880794703</v>
      </c>
      <c r="GD113" s="4">
        <f t="shared" si="137"/>
        <v>0.7152317880794703</v>
      </c>
      <c r="GE113" s="4">
        <v>14</v>
      </c>
      <c r="GF113" s="4">
        <v>3</v>
      </c>
      <c r="GG113" s="4">
        <f t="shared" si="176"/>
        <v>78.571428571428569</v>
      </c>
      <c r="GH113" s="4">
        <v>15</v>
      </c>
      <c r="GI113" s="4">
        <v>14</v>
      </c>
      <c r="GJ113" s="4">
        <f t="shared" si="180"/>
        <v>6.666666666666667</v>
      </c>
      <c r="GK113">
        <v>1</v>
      </c>
      <c r="GL113">
        <v>0</v>
      </c>
      <c r="GM113">
        <v>0</v>
      </c>
      <c r="GN113">
        <v>1</v>
      </c>
      <c r="GO113">
        <v>0</v>
      </c>
      <c r="GP113">
        <v>0</v>
      </c>
      <c r="GQ113">
        <v>0</v>
      </c>
      <c r="GR113">
        <v>1</v>
      </c>
      <c r="GS113">
        <v>0</v>
      </c>
      <c r="GT113">
        <v>0</v>
      </c>
      <c r="GW113" t="e">
        <f t="shared" si="181"/>
        <v>#DIV/0!</v>
      </c>
    </row>
    <row r="114" spans="1:207" x14ac:dyDescent="0.35">
      <c r="A114" s="54">
        <v>35</v>
      </c>
      <c r="B114" s="54">
        <v>4332762</v>
      </c>
      <c r="C114" s="2">
        <v>45179</v>
      </c>
      <c r="D114" s="2">
        <v>21325</v>
      </c>
      <c r="E114" s="4">
        <v>65</v>
      </c>
      <c r="F114" s="4" t="s">
        <v>178</v>
      </c>
      <c r="G114" s="4">
        <v>70</v>
      </c>
      <c r="H114" s="4">
        <v>170</v>
      </c>
      <c r="I114" s="4">
        <v>1.81</v>
      </c>
      <c r="J114" s="4">
        <v>180</v>
      </c>
      <c r="K114" s="2">
        <v>45008</v>
      </c>
      <c r="L114" s="2">
        <v>45008</v>
      </c>
      <c r="M114" s="2">
        <v>45021</v>
      </c>
      <c r="N114" s="2">
        <v>45065</v>
      </c>
      <c r="O114" s="4">
        <v>1</v>
      </c>
      <c r="P114" s="2">
        <v>45186</v>
      </c>
      <c r="Q114" s="46">
        <f t="shared" si="126"/>
        <v>13</v>
      </c>
      <c r="R114" s="46">
        <f t="shared" si="127"/>
        <v>57</v>
      </c>
      <c r="S114" s="46">
        <f t="shared" si="128"/>
        <v>178</v>
      </c>
      <c r="T114" s="4">
        <v>0</v>
      </c>
      <c r="U114" s="4">
        <v>1</v>
      </c>
      <c r="V114" s="4">
        <v>1</v>
      </c>
      <c r="W114" s="4">
        <v>0</v>
      </c>
      <c r="X114" s="4">
        <v>1</v>
      </c>
      <c r="Y114" s="4">
        <v>1</v>
      </c>
      <c r="Z114" s="4">
        <v>0</v>
      </c>
      <c r="AA114" s="4">
        <v>1</v>
      </c>
      <c r="AB114" s="4">
        <v>0</v>
      </c>
      <c r="AC114" s="4">
        <v>18</v>
      </c>
      <c r="AD114" s="4">
        <v>50</v>
      </c>
      <c r="AE114" s="4">
        <v>16</v>
      </c>
      <c r="AF114" s="4">
        <v>16</v>
      </c>
      <c r="AG114" s="4">
        <f t="shared" si="183"/>
        <v>0</v>
      </c>
      <c r="AJ114" s="4">
        <v>1.27</v>
      </c>
      <c r="AK114" s="4">
        <v>0.76</v>
      </c>
      <c r="AL114" s="4">
        <v>0</v>
      </c>
      <c r="AM114" s="4">
        <v>1</v>
      </c>
      <c r="AN114" s="4" t="s">
        <v>185</v>
      </c>
      <c r="AQ114" s="4">
        <v>0</v>
      </c>
      <c r="AY114" s="4">
        <v>1</v>
      </c>
      <c r="AZ114" s="4">
        <v>1</v>
      </c>
      <c r="BP114" s="4">
        <v>1</v>
      </c>
      <c r="BQ114" s="4">
        <v>1</v>
      </c>
      <c r="BS114">
        <v>121</v>
      </c>
      <c r="BT114">
        <v>71</v>
      </c>
      <c r="BU114">
        <v>88</v>
      </c>
      <c r="BV114">
        <v>74</v>
      </c>
      <c r="CN114" s="4">
        <v>0</v>
      </c>
      <c r="CO114" s="4">
        <v>0</v>
      </c>
      <c r="CP114" s="4">
        <v>0</v>
      </c>
      <c r="CQ114" s="4">
        <v>54</v>
      </c>
      <c r="CS114" s="4">
        <v>1</v>
      </c>
      <c r="CT114" s="4">
        <v>0</v>
      </c>
      <c r="CU114" s="4"/>
      <c r="CV114" s="4">
        <v>1</v>
      </c>
      <c r="CW114" s="4">
        <v>1</v>
      </c>
      <c r="CX114" s="4">
        <v>1</v>
      </c>
      <c r="CY114" s="4">
        <v>1</v>
      </c>
      <c r="CZ114" s="4">
        <v>1</v>
      </c>
      <c r="DA114" s="4">
        <v>0</v>
      </c>
      <c r="DB114" s="4">
        <v>0</v>
      </c>
      <c r="DC114" s="4">
        <v>0</v>
      </c>
      <c r="DD114" s="4">
        <v>1</v>
      </c>
      <c r="DE114" s="4">
        <v>1</v>
      </c>
      <c r="DF114" s="4">
        <v>1</v>
      </c>
      <c r="DG114" s="4">
        <v>0</v>
      </c>
      <c r="DH114" s="4">
        <v>0</v>
      </c>
      <c r="DI114" s="4">
        <v>1</v>
      </c>
      <c r="DJ114" s="4">
        <v>1</v>
      </c>
      <c r="DK114" s="4">
        <v>1</v>
      </c>
      <c r="DL114" s="4">
        <v>10</v>
      </c>
      <c r="DM114" s="4">
        <v>10</v>
      </c>
      <c r="DN114" s="4">
        <v>54</v>
      </c>
      <c r="DO114" s="4">
        <v>39</v>
      </c>
      <c r="DP114" s="4">
        <v>29</v>
      </c>
      <c r="DQ114" s="4">
        <v>56</v>
      </c>
      <c r="DR114" s="11">
        <v>47</v>
      </c>
      <c r="DS114" s="4">
        <v>48</v>
      </c>
      <c r="DT114" s="4">
        <v>90</v>
      </c>
      <c r="DU114" s="4">
        <f t="shared" si="164"/>
        <v>42</v>
      </c>
      <c r="DV114" s="11">
        <v>13.4</v>
      </c>
      <c r="DW114" s="4">
        <v>1114</v>
      </c>
      <c r="DX114" s="4">
        <v>91</v>
      </c>
      <c r="DY114" s="4">
        <v>90</v>
      </c>
      <c r="DZ114" s="4">
        <v>3.8</v>
      </c>
      <c r="EA114" s="17">
        <f t="shared" si="172"/>
        <v>2.0994475138121547</v>
      </c>
      <c r="EB114" s="4">
        <v>17.8</v>
      </c>
      <c r="EC114" s="4">
        <v>318</v>
      </c>
      <c r="ED114" s="4">
        <v>56</v>
      </c>
      <c r="EE114" s="4">
        <v>4.41</v>
      </c>
      <c r="EF114" s="4">
        <f t="shared" si="182"/>
        <v>2.4364640883977899</v>
      </c>
      <c r="EG114" s="45">
        <f t="shared" si="129"/>
        <v>2.6404494382022472</v>
      </c>
      <c r="EH114" s="45">
        <f t="shared" si="130"/>
        <v>0.7528089887640449</v>
      </c>
      <c r="EI114" s="4">
        <v>5</v>
      </c>
      <c r="EJ114" s="4">
        <v>51</v>
      </c>
      <c r="EK114" s="4">
        <v>48</v>
      </c>
      <c r="EL114" s="11">
        <f t="shared" ref="EL114" si="184">(EJ114/EK114)</f>
        <v>1.0625</v>
      </c>
      <c r="EM114" s="4">
        <v>184</v>
      </c>
      <c r="EN114" s="11">
        <v>8</v>
      </c>
      <c r="EO114" s="4">
        <v>9</v>
      </c>
      <c r="EP114" s="11">
        <f t="shared" si="174"/>
        <v>6</v>
      </c>
      <c r="EQ114" s="4">
        <v>73</v>
      </c>
      <c r="ER114" s="4">
        <f t="shared" si="131"/>
        <v>40.331491712707184</v>
      </c>
      <c r="ES114" s="4">
        <v>66</v>
      </c>
      <c r="ET114" s="4">
        <v>68</v>
      </c>
      <c r="EU114" s="11">
        <v>6</v>
      </c>
      <c r="EV114" s="4">
        <v>3</v>
      </c>
      <c r="EW114" s="9">
        <v>3</v>
      </c>
      <c r="EX114" s="4">
        <v>76</v>
      </c>
      <c r="EY114" s="4">
        <v>117</v>
      </c>
      <c r="EZ114" s="4">
        <v>38</v>
      </c>
      <c r="FA114" s="4">
        <v>76</v>
      </c>
      <c r="FB114" s="4">
        <v>69</v>
      </c>
      <c r="FC114" s="4">
        <f t="shared" si="119"/>
        <v>318</v>
      </c>
      <c r="FD114" s="9">
        <f t="shared" si="132"/>
        <v>0.85481467531327315</v>
      </c>
      <c r="FE114" s="9">
        <f t="shared" si="120"/>
        <v>0.21698113207547171</v>
      </c>
      <c r="FF114" s="9">
        <f t="shared" si="133"/>
        <v>0.30572328987002401</v>
      </c>
      <c r="FG114" s="9">
        <f t="shared" si="121"/>
        <v>1.9446428571428573</v>
      </c>
      <c r="FH114" s="9">
        <f t="shared" si="122"/>
        <v>0.30047055213430207</v>
      </c>
      <c r="FI114" s="9">
        <f t="shared" si="123"/>
        <v>2.2749291902717781</v>
      </c>
      <c r="FJ114" s="11">
        <v>19.2</v>
      </c>
      <c r="FK114" s="11">
        <v>17</v>
      </c>
      <c r="FL114" s="4">
        <v>10</v>
      </c>
      <c r="FM114" s="4">
        <v>7</v>
      </c>
      <c r="FN114" s="4">
        <v>51</v>
      </c>
      <c r="FO114" s="4">
        <f t="shared" si="178"/>
        <v>28.176795580110497</v>
      </c>
      <c r="FP114" s="11">
        <v>36</v>
      </c>
      <c r="FQ114" s="11">
        <v>18</v>
      </c>
      <c r="FR114" s="4">
        <v>14</v>
      </c>
      <c r="FS114" s="4">
        <v>36</v>
      </c>
      <c r="FT114" s="4">
        <v>54</v>
      </c>
      <c r="FU114" s="11">
        <f t="shared" si="134"/>
        <v>0.66666666666666663</v>
      </c>
      <c r="FV114" s="4">
        <v>10</v>
      </c>
      <c r="FW114" s="11">
        <f t="shared" si="175"/>
        <v>3.6</v>
      </c>
      <c r="FX114" s="4">
        <v>79</v>
      </c>
      <c r="FY114" s="4">
        <v>38.9</v>
      </c>
      <c r="GA114" s="11">
        <f t="shared" si="166"/>
        <v>38.9</v>
      </c>
      <c r="GB114" s="4">
        <f t="shared" si="135"/>
        <v>2.161111111111111</v>
      </c>
      <c r="GE114" s="4">
        <v>17</v>
      </c>
      <c r="GF114" s="4">
        <v>7</v>
      </c>
      <c r="GG114" s="4">
        <f t="shared" si="176"/>
        <v>58.82352941176471</v>
      </c>
      <c r="GH114" s="4">
        <v>24</v>
      </c>
      <c r="GI114" s="4">
        <v>16</v>
      </c>
      <c r="GJ114" s="4">
        <f t="shared" si="180"/>
        <v>33.333333333333329</v>
      </c>
      <c r="GK114">
        <v>1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0</v>
      </c>
      <c r="GR114">
        <v>1</v>
      </c>
      <c r="GS114">
        <v>0</v>
      </c>
      <c r="GT114">
        <v>0</v>
      </c>
      <c r="GU114">
        <v>20</v>
      </c>
      <c r="GV114">
        <v>9</v>
      </c>
      <c r="GW114">
        <f t="shared" si="181"/>
        <v>0.55000000000000004</v>
      </c>
      <c r="GX114">
        <v>1</v>
      </c>
      <c r="GY114">
        <v>0</v>
      </c>
    </row>
    <row r="115" spans="1:207" x14ac:dyDescent="0.35">
      <c r="A115" s="54">
        <v>36</v>
      </c>
      <c r="B115" s="54">
        <v>7389005</v>
      </c>
      <c r="C115" s="2">
        <v>45013</v>
      </c>
      <c r="D115" s="2">
        <v>18058</v>
      </c>
      <c r="E115" s="4">
        <v>74</v>
      </c>
      <c r="F115" s="4" t="s">
        <v>178</v>
      </c>
      <c r="G115" s="4">
        <v>70</v>
      </c>
      <c r="H115" s="4">
        <v>170</v>
      </c>
      <c r="I115" s="4">
        <v>1.81</v>
      </c>
      <c r="J115" s="4">
        <v>1</v>
      </c>
      <c r="K115" s="2">
        <v>45012</v>
      </c>
      <c r="L115" s="2">
        <v>45012</v>
      </c>
      <c r="M115" s="2">
        <v>45014</v>
      </c>
      <c r="N115" s="2">
        <v>45014</v>
      </c>
      <c r="O115" s="4">
        <v>1</v>
      </c>
      <c r="P115" s="2">
        <v>45014</v>
      </c>
      <c r="Q115" s="46">
        <f t="shared" si="126"/>
        <v>2</v>
      </c>
      <c r="R115" s="46">
        <f t="shared" si="127"/>
        <v>2</v>
      </c>
      <c r="S115" s="46">
        <f t="shared" si="128"/>
        <v>2</v>
      </c>
      <c r="T115" s="4">
        <v>0</v>
      </c>
      <c r="U115" s="4">
        <v>1</v>
      </c>
      <c r="V115" s="4">
        <v>0</v>
      </c>
      <c r="W115" s="4">
        <v>0</v>
      </c>
      <c r="X115" s="4">
        <v>1</v>
      </c>
      <c r="Y115" s="4">
        <v>1</v>
      </c>
      <c r="Z115" s="4">
        <v>0</v>
      </c>
      <c r="AA115" s="4">
        <v>0</v>
      </c>
      <c r="AB115" s="4">
        <v>0</v>
      </c>
      <c r="AC115" s="4">
        <v>29</v>
      </c>
      <c r="AD115" s="4">
        <v>76</v>
      </c>
      <c r="AE115" s="4">
        <v>10</v>
      </c>
      <c r="AF115" s="4">
        <v>13</v>
      </c>
      <c r="AG115" s="4">
        <f t="shared" si="183"/>
        <v>3</v>
      </c>
      <c r="AH115" s="4">
        <v>540</v>
      </c>
      <c r="AI115" s="4">
        <v>13200</v>
      </c>
      <c r="AJ115" s="4">
        <v>42.93</v>
      </c>
      <c r="AK115" s="4">
        <v>17</v>
      </c>
      <c r="AL115" s="4">
        <v>0</v>
      </c>
      <c r="AM115" s="4">
        <v>0</v>
      </c>
      <c r="AN115" s="4">
        <v>0</v>
      </c>
      <c r="AO115" s="4">
        <v>108</v>
      </c>
      <c r="AP115" s="4">
        <v>2300</v>
      </c>
      <c r="AQ115" s="4">
        <v>0</v>
      </c>
      <c r="AR115" s="4">
        <v>12.5</v>
      </c>
      <c r="AS115" s="4">
        <v>1.4</v>
      </c>
      <c r="AT115" s="4">
        <v>38.4</v>
      </c>
      <c r="AU115" s="29">
        <v>2.23</v>
      </c>
      <c r="AV115" s="4">
        <v>7.21</v>
      </c>
      <c r="AW115" s="4">
        <v>925</v>
      </c>
      <c r="AX115" s="4">
        <v>185</v>
      </c>
      <c r="AY115" s="4">
        <v>1</v>
      </c>
      <c r="AZ115" s="4">
        <v>1</v>
      </c>
      <c r="BA115" s="4">
        <v>2.97</v>
      </c>
      <c r="BB115" s="4">
        <v>126</v>
      </c>
      <c r="BC115" s="4">
        <v>134</v>
      </c>
      <c r="BD115" s="4">
        <v>5.8</v>
      </c>
      <c r="BE115" s="4">
        <v>2.4</v>
      </c>
      <c r="BF115" s="4">
        <v>6.4</v>
      </c>
      <c r="BG115" s="4">
        <v>8.6999999999999993</v>
      </c>
      <c r="BH115" s="4">
        <v>4.8</v>
      </c>
      <c r="BI115" s="4">
        <v>1.8</v>
      </c>
      <c r="BJ115" s="4">
        <v>125</v>
      </c>
      <c r="BK115" s="4">
        <v>33</v>
      </c>
      <c r="BL115" s="4">
        <v>30</v>
      </c>
      <c r="BM115" s="4">
        <v>0.42</v>
      </c>
      <c r="BN115" s="4">
        <v>66</v>
      </c>
      <c r="BO115" s="4">
        <v>329</v>
      </c>
      <c r="BP115" s="4">
        <v>1</v>
      </c>
      <c r="BQ115" s="4">
        <v>1</v>
      </c>
      <c r="BR115" s="4">
        <v>194</v>
      </c>
      <c r="BS115">
        <v>130</v>
      </c>
      <c r="BT115">
        <v>61</v>
      </c>
      <c r="BU115">
        <v>85</v>
      </c>
      <c r="BV115">
        <v>98</v>
      </c>
      <c r="BW115">
        <v>8</v>
      </c>
      <c r="BX115">
        <v>1940</v>
      </c>
      <c r="BY115">
        <v>140</v>
      </c>
      <c r="BZ115">
        <v>2.1</v>
      </c>
      <c r="CA115">
        <v>78.099999999999994</v>
      </c>
      <c r="CB115">
        <v>5.6</v>
      </c>
      <c r="CC115" s="4">
        <v>2.9</v>
      </c>
      <c r="CD115" s="4">
        <v>34</v>
      </c>
      <c r="CE115" s="4">
        <v>67</v>
      </c>
      <c r="CF115" s="4">
        <v>4</v>
      </c>
      <c r="CG115" s="4">
        <v>5</v>
      </c>
      <c r="CH115" s="4">
        <v>2435</v>
      </c>
      <c r="CI115" s="4">
        <f t="shared" si="139"/>
        <v>2124.1379310344828</v>
      </c>
      <c r="CJ115" s="4">
        <v>7.37</v>
      </c>
      <c r="CK115" s="4">
        <v>43.2</v>
      </c>
      <c r="CL115" s="4">
        <v>97.3</v>
      </c>
      <c r="CM115" s="4">
        <v>23.6</v>
      </c>
      <c r="CN115" s="4">
        <v>1.3</v>
      </c>
      <c r="CO115" s="4">
        <v>1</v>
      </c>
      <c r="CP115" s="4">
        <v>0</v>
      </c>
      <c r="CR115" s="4">
        <v>23626</v>
      </c>
      <c r="CS115" s="4">
        <v>1</v>
      </c>
      <c r="CT115" s="4">
        <v>0</v>
      </c>
      <c r="CU115" s="4"/>
      <c r="CV115" s="4">
        <v>1</v>
      </c>
      <c r="CW115" s="4">
        <v>1</v>
      </c>
      <c r="CX115" s="4">
        <v>1</v>
      </c>
      <c r="CY115" s="4">
        <v>1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10</v>
      </c>
      <c r="DM115" s="4">
        <v>10</v>
      </c>
      <c r="DN115" s="4">
        <v>50</v>
      </c>
      <c r="DO115" s="4">
        <v>20</v>
      </c>
      <c r="DP115" s="4">
        <v>60</v>
      </c>
      <c r="DQ115" s="4">
        <v>89</v>
      </c>
      <c r="DR115" s="11">
        <v>48</v>
      </c>
      <c r="DS115" s="4">
        <v>46</v>
      </c>
      <c r="DT115" s="4">
        <v>88</v>
      </c>
      <c r="DU115" s="4">
        <f t="shared" ref="DU115:DU119" si="185">(DT115-DS115)</f>
        <v>42</v>
      </c>
      <c r="DV115" s="11">
        <v>13.7</v>
      </c>
      <c r="DW115" s="4">
        <v>607</v>
      </c>
      <c r="DX115" s="4">
        <v>76</v>
      </c>
      <c r="DY115" s="4">
        <v>116</v>
      </c>
      <c r="DZ115" s="4">
        <v>5.3</v>
      </c>
      <c r="EA115" s="4">
        <f t="shared" si="172"/>
        <v>2.9281767955801103</v>
      </c>
      <c r="EB115" s="4">
        <v>23.8</v>
      </c>
      <c r="EC115" s="4">
        <v>221</v>
      </c>
      <c r="ED115" s="4">
        <v>49</v>
      </c>
      <c r="EE115" s="4">
        <v>5.5</v>
      </c>
      <c r="EF115" s="4">
        <f t="shared" si="182"/>
        <v>3.0386740331491713</v>
      </c>
      <c r="EG115" s="45">
        <f t="shared" si="129"/>
        <v>2.0168067226890756</v>
      </c>
      <c r="EH115" s="45">
        <f t="shared" si="130"/>
        <v>0.57563025210084029</v>
      </c>
      <c r="EI115" s="4">
        <v>16</v>
      </c>
      <c r="EJ115" s="4">
        <v>97</v>
      </c>
      <c r="EK115" s="4">
        <v>95</v>
      </c>
      <c r="EL115" s="11">
        <f t="shared" ref="EL115:EL124" si="186">(EJ115/EK115)</f>
        <v>1.0210526315789474</v>
      </c>
      <c r="EM115" s="4">
        <v>202</v>
      </c>
      <c r="EN115" s="11">
        <v>16</v>
      </c>
      <c r="EO115" s="4">
        <v>11</v>
      </c>
      <c r="EP115" s="11">
        <f t="shared" ref="EP115:EP124" si="187">EJ115/((EN115+EO115)/2)</f>
        <v>7.1851851851851851</v>
      </c>
      <c r="EQ115" s="4">
        <v>49</v>
      </c>
      <c r="ER115" s="4">
        <f t="shared" si="131"/>
        <v>27.071823204419889</v>
      </c>
      <c r="ES115" s="4">
        <v>19</v>
      </c>
      <c r="ET115" s="4">
        <v>32</v>
      </c>
      <c r="EU115" s="11">
        <v>29</v>
      </c>
      <c r="EV115" s="4">
        <v>19</v>
      </c>
      <c r="EW115" s="9">
        <v>10</v>
      </c>
      <c r="EX115" s="4">
        <v>48</v>
      </c>
      <c r="EY115" s="4">
        <v>52</v>
      </c>
      <c r="EZ115" s="4">
        <v>31</v>
      </c>
      <c r="FA115" s="4">
        <v>35</v>
      </c>
      <c r="FB115" s="4">
        <v>80</v>
      </c>
      <c r="FC115" s="25">
        <f t="shared" si="119"/>
        <v>221</v>
      </c>
      <c r="FD115" s="9">
        <f t="shared" si="132"/>
        <v>1.9921685297318652</v>
      </c>
      <c r="FE115" s="9">
        <f t="shared" si="120"/>
        <v>0.36199095022624433</v>
      </c>
      <c r="FF115" s="9">
        <f t="shared" si="133"/>
        <v>0.47461707367229983</v>
      </c>
      <c r="FG115" s="9">
        <f t="shared" si="121"/>
        <v>2.3877551020408165</v>
      </c>
      <c r="FH115" s="9">
        <f t="shared" si="122"/>
        <v>0.34712348524892672</v>
      </c>
      <c r="FI115" s="9">
        <f t="shared" si="123"/>
        <v>1.1985708369573507</v>
      </c>
      <c r="FJ115" s="11">
        <v>17.3</v>
      </c>
      <c r="FK115" s="11">
        <v>28</v>
      </c>
      <c r="FL115" s="4">
        <v>15</v>
      </c>
      <c r="FM115" s="4">
        <v>13</v>
      </c>
      <c r="FN115" s="4">
        <v>24</v>
      </c>
      <c r="FO115" s="4">
        <f t="shared" si="178"/>
        <v>13.259668508287293</v>
      </c>
      <c r="FP115" s="11">
        <v>45</v>
      </c>
      <c r="FQ115" s="11">
        <v>19</v>
      </c>
      <c r="FR115" s="4">
        <v>17</v>
      </c>
      <c r="FS115" s="4">
        <v>81</v>
      </c>
      <c r="FT115" s="4">
        <v>61</v>
      </c>
      <c r="FU115" s="11">
        <f t="shared" si="134"/>
        <v>1.3278688524590163</v>
      </c>
      <c r="FV115" s="4">
        <v>12</v>
      </c>
      <c r="FW115" s="11">
        <f t="shared" ref="FW115:FW124" si="188">(FS115/FV115)</f>
        <v>6.75</v>
      </c>
      <c r="FX115" s="4">
        <v>66</v>
      </c>
      <c r="FY115" s="4">
        <v>31.7</v>
      </c>
      <c r="FZ115">
        <v>12.5</v>
      </c>
      <c r="GA115" s="11">
        <f t="shared" si="166"/>
        <v>39.700000000000003</v>
      </c>
      <c r="GB115" s="4">
        <f t="shared" si="135"/>
        <v>2.0894736842105264</v>
      </c>
      <c r="GC115" s="4">
        <f t="shared" si="136"/>
        <v>3.6</v>
      </c>
      <c r="GD115" s="4">
        <f t="shared" si="137"/>
        <v>1.3840000000000001</v>
      </c>
      <c r="GE115" s="4">
        <v>20</v>
      </c>
      <c r="GF115" s="4">
        <v>17</v>
      </c>
      <c r="GG115" s="4">
        <f t="shared" ref="GG115:GG119" si="189">((GE115-GF115)/GE115)*100</f>
        <v>15</v>
      </c>
      <c r="GH115" s="4">
        <v>36</v>
      </c>
      <c r="GI115" s="4">
        <v>30</v>
      </c>
      <c r="GJ115" s="25">
        <f t="shared" ref="GJ115:GJ119" si="190">((GH115-GI115)/GH115)*100</f>
        <v>16.666666666666664</v>
      </c>
      <c r="GK115" s="4">
        <v>1</v>
      </c>
      <c r="GL115" s="4">
        <v>0</v>
      </c>
      <c r="GM115" s="4">
        <v>0</v>
      </c>
      <c r="GN115" s="4">
        <v>1</v>
      </c>
      <c r="GO115" s="4">
        <v>0</v>
      </c>
      <c r="GP115" s="4">
        <v>0</v>
      </c>
      <c r="GQ115" s="4">
        <v>0</v>
      </c>
      <c r="GR115" s="4">
        <v>1</v>
      </c>
      <c r="GS115" s="4">
        <v>0</v>
      </c>
      <c r="GT115" s="4">
        <v>0</v>
      </c>
      <c r="GU115" s="4">
        <v>42</v>
      </c>
      <c r="GV115" s="4">
        <v>19</v>
      </c>
      <c r="GW115">
        <f t="shared" si="181"/>
        <v>0.54761904761904767</v>
      </c>
      <c r="GX115" s="4">
        <v>1</v>
      </c>
      <c r="GY115" s="4">
        <v>0</v>
      </c>
    </row>
    <row r="116" spans="1:207" x14ac:dyDescent="0.35">
      <c r="A116" s="54">
        <v>37</v>
      </c>
      <c r="B116" s="54">
        <v>2267957</v>
      </c>
      <c r="C116" s="2">
        <v>45013</v>
      </c>
      <c r="D116" s="2">
        <v>17963</v>
      </c>
      <c r="E116" s="4">
        <v>74</v>
      </c>
      <c r="F116" s="4" t="s">
        <v>176</v>
      </c>
      <c r="G116" s="4">
        <v>85</v>
      </c>
      <c r="H116" s="4">
        <v>149</v>
      </c>
      <c r="I116" s="4">
        <v>1.83</v>
      </c>
      <c r="J116" s="4">
        <v>1</v>
      </c>
      <c r="K116" s="2">
        <v>44946</v>
      </c>
      <c r="L116" s="2">
        <v>45013</v>
      </c>
      <c r="M116" s="2">
        <v>45028</v>
      </c>
      <c r="N116" s="2">
        <v>45093</v>
      </c>
      <c r="O116" s="4">
        <v>0</v>
      </c>
      <c r="Q116" s="46">
        <f t="shared" si="126"/>
        <v>15</v>
      </c>
      <c r="R116" s="46">
        <f t="shared" si="127"/>
        <v>147</v>
      </c>
      <c r="S116" s="46"/>
      <c r="T116" s="4">
        <v>1</v>
      </c>
      <c r="U116" s="4">
        <v>1</v>
      </c>
      <c r="V116" s="4">
        <v>1</v>
      </c>
      <c r="W116" s="4">
        <v>0</v>
      </c>
      <c r="X116" s="4">
        <v>1</v>
      </c>
      <c r="Y116" s="4">
        <v>1</v>
      </c>
      <c r="Z116" s="4">
        <v>0</v>
      </c>
      <c r="AA116" s="4">
        <v>0</v>
      </c>
      <c r="AB116" s="4">
        <v>1</v>
      </c>
      <c r="AC116" s="4">
        <v>9</v>
      </c>
      <c r="AD116" s="4">
        <v>26</v>
      </c>
      <c r="AE116" s="4">
        <v>7</v>
      </c>
      <c r="AF116" s="4">
        <v>7</v>
      </c>
      <c r="AG116" s="4">
        <f t="shared" si="183"/>
        <v>0</v>
      </c>
      <c r="AH116" s="4">
        <v>1580</v>
      </c>
      <c r="AI116" s="4">
        <v>14400</v>
      </c>
      <c r="AJ116" s="4">
        <v>33.119999999999997</v>
      </c>
      <c r="AK116" s="4">
        <v>100</v>
      </c>
      <c r="AL116" s="4">
        <v>0</v>
      </c>
      <c r="AM116" s="4">
        <v>0</v>
      </c>
      <c r="AN116" s="4">
        <v>0</v>
      </c>
      <c r="AO116" s="4">
        <v>62</v>
      </c>
      <c r="AP116" s="4">
        <v>1862</v>
      </c>
      <c r="AQ116" s="4">
        <v>0</v>
      </c>
      <c r="AR116" s="4">
        <v>11.5</v>
      </c>
      <c r="AS116" s="4">
        <v>1.37</v>
      </c>
      <c r="AT116" s="4">
        <v>35.799999999999997</v>
      </c>
      <c r="AU116" s="29">
        <v>3.24</v>
      </c>
      <c r="AV116" s="4">
        <v>0.64</v>
      </c>
      <c r="AW116" s="4">
        <v>437</v>
      </c>
      <c r="AX116" s="4">
        <v>369</v>
      </c>
      <c r="AY116" s="4">
        <v>1</v>
      </c>
      <c r="AZ116" s="4">
        <v>0</v>
      </c>
      <c r="BA116" s="4">
        <v>1.02</v>
      </c>
      <c r="BB116" s="4">
        <v>47</v>
      </c>
      <c r="BC116" s="4">
        <v>141</v>
      </c>
      <c r="BD116" s="4">
        <v>4.2</v>
      </c>
      <c r="BE116" s="4">
        <v>2.2999999999999998</v>
      </c>
      <c r="BF116" s="4">
        <v>3.5</v>
      </c>
      <c r="BG116" s="4">
        <v>9.1</v>
      </c>
      <c r="BH116" s="4">
        <v>5.0999999999999996</v>
      </c>
      <c r="BI116" s="4">
        <v>2.4</v>
      </c>
      <c r="BJ116" s="4">
        <v>41</v>
      </c>
      <c r="BK116" s="4">
        <v>12</v>
      </c>
      <c r="BL116" s="4">
        <v>17</v>
      </c>
      <c r="BM116" s="4">
        <v>0.75</v>
      </c>
      <c r="BN116" s="4">
        <v>188</v>
      </c>
      <c r="BO116" s="4">
        <v>302</v>
      </c>
      <c r="BP116" s="4">
        <v>0</v>
      </c>
      <c r="BQ116" s="4">
        <v>0</v>
      </c>
      <c r="BR116" s="4">
        <v>280</v>
      </c>
      <c r="BS116">
        <v>115</v>
      </c>
      <c r="BT116">
        <v>55</v>
      </c>
      <c r="BU116">
        <v>72</v>
      </c>
      <c r="BV116">
        <v>104</v>
      </c>
      <c r="BX116">
        <v>391</v>
      </c>
      <c r="BY116">
        <v>190</v>
      </c>
      <c r="BZ116">
        <v>3.9</v>
      </c>
      <c r="CA116">
        <v>71.900000000000006</v>
      </c>
      <c r="CB116">
        <v>4.9000000000000004</v>
      </c>
      <c r="CC116" s="4">
        <v>2.9</v>
      </c>
      <c r="CD116" s="4">
        <v>36</v>
      </c>
      <c r="CE116" s="4">
        <v>75</v>
      </c>
      <c r="CF116" s="4">
        <v>11</v>
      </c>
      <c r="CG116" s="4">
        <v>10</v>
      </c>
      <c r="CH116" s="4">
        <v>1976</v>
      </c>
      <c r="CI116" s="4">
        <f t="shared" si="139"/>
        <v>1986.2068965517242</v>
      </c>
      <c r="CJ116" s="4">
        <v>7.35</v>
      </c>
      <c r="CK116" s="4">
        <v>41.4</v>
      </c>
      <c r="CL116" s="4">
        <v>111.3</v>
      </c>
      <c r="CM116" s="4">
        <v>21.8</v>
      </c>
      <c r="CN116" s="4">
        <v>0.48</v>
      </c>
      <c r="CO116" s="4">
        <v>0</v>
      </c>
      <c r="CP116" s="4">
        <v>0</v>
      </c>
      <c r="CQ116" s="4">
        <v>23.11</v>
      </c>
      <c r="CR116" s="4">
        <v>1934</v>
      </c>
      <c r="CS116" s="4">
        <v>1</v>
      </c>
      <c r="CT116" s="4">
        <v>1</v>
      </c>
      <c r="CU116" s="4">
        <v>30</v>
      </c>
      <c r="CV116" s="4">
        <v>1</v>
      </c>
      <c r="CW116" s="4">
        <v>1</v>
      </c>
      <c r="CX116" s="4">
        <v>0</v>
      </c>
      <c r="CY116" s="4">
        <v>1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8</v>
      </c>
      <c r="DM116" s="4">
        <v>10</v>
      </c>
      <c r="DN116" s="4">
        <v>35</v>
      </c>
      <c r="DO116" s="4">
        <v>14</v>
      </c>
      <c r="DP116" s="4">
        <v>60</v>
      </c>
      <c r="DQ116" s="4">
        <v>90</v>
      </c>
      <c r="DR116" s="11">
        <v>60</v>
      </c>
      <c r="DS116" s="4">
        <v>30</v>
      </c>
      <c r="DT116" s="4">
        <v>73</v>
      </c>
      <c r="DU116" s="4">
        <f t="shared" si="185"/>
        <v>43</v>
      </c>
      <c r="DV116" s="11">
        <v>14.9</v>
      </c>
      <c r="DW116" s="4">
        <v>951</v>
      </c>
      <c r="DX116" s="4">
        <v>90</v>
      </c>
      <c r="DY116" s="4">
        <v>102</v>
      </c>
      <c r="DZ116" s="4">
        <v>4.5</v>
      </c>
      <c r="EA116" s="4">
        <f t="shared" si="172"/>
        <v>2.459016393442623</v>
      </c>
      <c r="EB116" s="4">
        <v>23.5</v>
      </c>
      <c r="EC116" s="4">
        <v>279</v>
      </c>
      <c r="ED116" s="4">
        <v>53</v>
      </c>
      <c r="EE116" s="4">
        <v>5.6</v>
      </c>
      <c r="EF116" s="4">
        <f t="shared" si="182"/>
        <v>3.0601092896174862</v>
      </c>
      <c r="EG116" s="45">
        <f t="shared" si="129"/>
        <v>2.5531914893617023</v>
      </c>
      <c r="EH116" s="45">
        <f t="shared" si="130"/>
        <v>0.63404255319148939</v>
      </c>
      <c r="EI116" s="4">
        <v>11</v>
      </c>
      <c r="EJ116" s="4">
        <v>75</v>
      </c>
      <c r="EK116" s="4">
        <v>88</v>
      </c>
      <c r="EL116" s="11">
        <f t="shared" si="186"/>
        <v>0.85227272727272729</v>
      </c>
      <c r="EM116" s="4">
        <v>114</v>
      </c>
      <c r="EN116" s="11">
        <v>12</v>
      </c>
      <c r="EO116" s="4">
        <v>8</v>
      </c>
      <c r="EP116" s="11">
        <f t="shared" si="187"/>
        <v>7.5</v>
      </c>
      <c r="EQ116" s="4">
        <v>43</v>
      </c>
      <c r="ER116" s="4">
        <f t="shared" si="131"/>
        <v>23.497267759562842</v>
      </c>
      <c r="ES116" s="4">
        <v>26</v>
      </c>
      <c r="ET116" s="4">
        <v>30</v>
      </c>
      <c r="EU116" s="11">
        <v>22</v>
      </c>
      <c r="EV116" s="4">
        <v>11</v>
      </c>
      <c r="EW116" s="9">
        <v>11</v>
      </c>
      <c r="EX116" s="4">
        <v>55</v>
      </c>
      <c r="EY116" s="4">
        <v>86</v>
      </c>
      <c r="EZ116" s="4">
        <v>38</v>
      </c>
      <c r="FA116" s="4">
        <v>55</v>
      </c>
      <c r="FB116" s="4">
        <v>38</v>
      </c>
      <c r="FC116" s="4">
        <f t="shared" si="119"/>
        <v>279</v>
      </c>
      <c r="FD116" s="9">
        <f t="shared" si="132"/>
        <v>0.48937670336499905</v>
      </c>
      <c r="FE116" s="9">
        <f t="shared" si="120"/>
        <v>0.13620071684587814</v>
      </c>
      <c r="FF116" s="9">
        <f t="shared" si="133"/>
        <v>0.17231031418472464</v>
      </c>
      <c r="FG116" s="9">
        <f t="shared" si="121"/>
        <v>1.9528301886792452</v>
      </c>
      <c r="FH116" s="9">
        <f t="shared" si="122"/>
        <v>0.17460676832687233</v>
      </c>
      <c r="FI116" s="9">
        <f t="shared" si="123"/>
        <v>3.99044371187146</v>
      </c>
      <c r="FJ116" s="11">
        <v>19.8</v>
      </c>
      <c r="FK116" s="11">
        <v>29</v>
      </c>
      <c r="FL116" s="4">
        <v>14</v>
      </c>
      <c r="FM116" s="4">
        <v>15</v>
      </c>
      <c r="FN116" s="4">
        <v>43</v>
      </c>
      <c r="FO116" s="4">
        <f t="shared" si="178"/>
        <v>23.497267759562842</v>
      </c>
      <c r="FP116" s="11">
        <v>66</v>
      </c>
      <c r="FQ116" s="11">
        <v>22</v>
      </c>
      <c r="FR116" s="4">
        <v>16</v>
      </c>
      <c r="FS116" s="4">
        <v>126</v>
      </c>
      <c r="FT116" s="4">
        <v>90</v>
      </c>
      <c r="FU116" s="11">
        <f t="shared" si="134"/>
        <v>1.4</v>
      </c>
      <c r="FV116" s="4">
        <v>19</v>
      </c>
      <c r="FW116" s="11">
        <f t="shared" si="188"/>
        <v>6.6315789473684212</v>
      </c>
      <c r="FX116" s="4">
        <v>58</v>
      </c>
      <c r="FY116" s="4">
        <v>42.8</v>
      </c>
      <c r="FZ116">
        <v>17.5</v>
      </c>
      <c r="GA116" s="11">
        <f t="shared" si="166"/>
        <v>42.8</v>
      </c>
      <c r="GB116" s="4">
        <f t="shared" si="135"/>
        <v>1.9454545454545453</v>
      </c>
      <c r="GC116" s="4">
        <f t="shared" si="136"/>
        <v>3.7714285714285714</v>
      </c>
      <c r="GD116" s="4">
        <f t="shared" si="137"/>
        <v>1.1314285714285715</v>
      </c>
      <c r="GE116" s="4">
        <v>12</v>
      </c>
      <c r="GF116" s="4">
        <v>9</v>
      </c>
      <c r="GG116" s="4">
        <f t="shared" si="189"/>
        <v>25</v>
      </c>
      <c r="GH116" s="4">
        <v>22</v>
      </c>
      <c r="GI116" s="4">
        <v>19</v>
      </c>
      <c r="GJ116" s="4">
        <f t="shared" si="190"/>
        <v>13.636363636363635</v>
      </c>
      <c r="GK116">
        <v>1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1</v>
      </c>
      <c r="GS116">
        <v>0</v>
      </c>
      <c r="GT116">
        <v>0</v>
      </c>
      <c r="GW116" t="e">
        <f t="shared" si="181"/>
        <v>#DIV/0!</v>
      </c>
    </row>
    <row r="117" spans="1:207" x14ac:dyDescent="0.35">
      <c r="A117" s="54">
        <v>37</v>
      </c>
      <c r="B117" s="54">
        <v>2267957</v>
      </c>
      <c r="C117" s="2">
        <v>45028</v>
      </c>
      <c r="D117" s="2">
        <v>17963</v>
      </c>
      <c r="E117" s="4">
        <v>74</v>
      </c>
      <c r="F117" s="4" t="s">
        <v>176</v>
      </c>
      <c r="G117" s="4">
        <v>85</v>
      </c>
      <c r="H117" s="4">
        <v>149</v>
      </c>
      <c r="I117" s="4">
        <v>1.83</v>
      </c>
      <c r="J117" s="4">
        <v>12</v>
      </c>
      <c r="K117" s="2">
        <v>44946</v>
      </c>
      <c r="L117" s="2">
        <v>45013</v>
      </c>
      <c r="M117" s="2">
        <v>45028</v>
      </c>
      <c r="N117" s="2">
        <v>45093</v>
      </c>
      <c r="O117" s="4">
        <v>0</v>
      </c>
      <c r="Q117" s="46">
        <f t="shared" si="126"/>
        <v>15</v>
      </c>
      <c r="R117" s="46">
        <f t="shared" si="127"/>
        <v>147</v>
      </c>
      <c r="S117" s="46"/>
      <c r="T117" s="4">
        <v>1</v>
      </c>
      <c r="U117" s="4">
        <v>1</v>
      </c>
      <c r="V117" s="4">
        <v>1</v>
      </c>
      <c r="W117" s="4">
        <v>0</v>
      </c>
      <c r="X117" s="4">
        <v>1</v>
      </c>
      <c r="Y117" s="4">
        <v>1</v>
      </c>
      <c r="Z117" s="4">
        <v>0</v>
      </c>
      <c r="AA117" s="4">
        <v>0</v>
      </c>
      <c r="AB117" s="4">
        <v>1</v>
      </c>
      <c r="AC117" s="4">
        <v>9</v>
      </c>
      <c r="AD117" s="4">
        <v>26</v>
      </c>
      <c r="AE117" s="4">
        <v>7</v>
      </c>
      <c r="AF117" s="4">
        <v>7</v>
      </c>
      <c r="AG117" s="4">
        <f t="shared" ref="AG117:AG119" si="191">AF117-AE117</f>
        <v>0</v>
      </c>
      <c r="AH117" s="4">
        <v>1230</v>
      </c>
      <c r="AI117" s="4">
        <v>7900</v>
      </c>
      <c r="AJ117" s="4">
        <v>19.78</v>
      </c>
      <c r="AK117" s="4">
        <v>2.92</v>
      </c>
      <c r="AL117" s="4">
        <v>0</v>
      </c>
      <c r="AM117" s="4">
        <v>0</v>
      </c>
      <c r="AN117" s="4">
        <v>0</v>
      </c>
      <c r="AO117" s="4">
        <v>72</v>
      </c>
      <c r="AP117" s="4">
        <v>1332</v>
      </c>
      <c r="AQ117" s="4">
        <v>0</v>
      </c>
      <c r="AR117" s="4">
        <v>6.7</v>
      </c>
      <c r="AS117" s="4">
        <v>1.41</v>
      </c>
      <c r="AT117" s="4">
        <v>35.5</v>
      </c>
      <c r="AU117" s="29">
        <v>2.78</v>
      </c>
      <c r="AV117" s="4">
        <v>3.59</v>
      </c>
      <c r="AW117" s="4">
        <v>732</v>
      </c>
      <c r="AX117" s="4">
        <v>275</v>
      </c>
      <c r="AY117" s="4">
        <v>1</v>
      </c>
      <c r="AZ117" s="4">
        <v>0</v>
      </c>
      <c r="BA117" s="4">
        <v>0.38</v>
      </c>
      <c r="BB117" s="4">
        <v>23</v>
      </c>
      <c r="BC117" s="4">
        <v>138</v>
      </c>
      <c r="BD117" s="4">
        <v>3.2</v>
      </c>
      <c r="BE117" s="4">
        <v>1.7</v>
      </c>
      <c r="BF117" s="4">
        <v>2.6</v>
      </c>
      <c r="BG117" s="4">
        <v>7.4</v>
      </c>
      <c r="BH117" s="4">
        <v>4.5999999999999996</v>
      </c>
      <c r="BI117" s="4">
        <v>1.3</v>
      </c>
      <c r="BJ117" s="4">
        <v>17</v>
      </c>
      <c r="BK117" s="4">
        <v>5</v>
      </c>
      <c r="BL117" s="4">
        <v>8</v>
      </c>
      <c r="BM117" s="4">
        <v>0.18</v>
      </c>
      <c r="BN117" s="4">
        <v>109</v>
      </c>
      <c r="BO117" s="4">
        <v>198</v>
      </c>
      <c r="BP117" s="4">
        <v>0</v>
      </c>
      <c r="BQ117" s="4">
        <v>0</v>
      </c>
      <c r="BS117">
        <v>133</v>
      </c>
      <c r="BT117">
        <v>58</v>
      </c>
      <c r="BU117">
        <v>83</v>
      </c>
      <c r="BV117">
        <v>104</v>
      </c>
      <c r="BX117">
        <v>-213</v>
      </c>
      <c r="BY117">
        <v>2210</v>
      </c>
      <c r="BZ117">
        <v>1.3</v>
      </c>
      <c r="CJ117" s="4">
        <v>7.42</v>
      </c>
      <c r="CK117" s="4">
        <v>35.6</v>
      </c>
      <c r="CL117" s="4">
        <v>90.4</v>
      </c>
      <c r="CM117" s="4">
        <v>23</v>
      </c>
      <c r="CN117" s="4">
        <v>0</v>
      </c>
      <c r="CO117" s="4">
        <v>0</v>
      </c>
      <c r="CP117" s="4">
        <v>0</v>
      </c>
      <c r="CQ117" s="4">
        <v>31.6</v>
      </c>
      <c r="CR117" s="4">
        <v>307</v>
      </c>
      <c r="CS117" s="4">
        <v>1</v>
      </c>
      <c r="CT117" s="4">
        <v>1</v>
      </c>
      <c r="CU117" s="4"/>
      <c r="CV117" s="4">
        <v>1</v>
      </c>
      <c r="CW117" s="4">
        <v>1</v>
      </c>
      <c r="CX117" s="4">
        <v>1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1</v>
      </c>
      <c r="DJ117" s="4">
        <v>0</v>
      </c>
      <c r="DK117" s="4">
        <v>1</v>
      </c>
      <c r="DL117" s="4">
        <v>8</v>
      </c>
      <c r="DM117" s="4">
        <v>10</v>
      </c>
      <c r="DN117" s="4">
        <v>35</v>
      </c>
      <c r="DO117" s="4">
        <v>14</v>
      </c>
      <c r="DP117" s="4">
        <v>60</v>
      </c>
      <c r="DQ117" s="4">
        <v>90</v>
      </c>
      <c r="DR117" s="11">
        <v>46</v>
      </c>
      <c r="DS117" s="4">
        <v>30</v>
      </c>
      <c r="DT117" s="4">
        <v>56</v>
      </c>
      <c r="DU117" s="4">
        <f t="shared" si="185"/>
        <v>26</v>
      </c>
      <c r="DV117" s="11">
        <v>15.4</v>
      </c>
      <c r="DW117" s="4">
        <v>967</v>
      </c>
      <c r="DX117" s="4">
        <v>93</v>
      </c>
      <c r="DY117" s="4">
        <v>110</v>
      </c>
      <c r="DZ117" s="4">
        <v>2.9</v>
      </c>
      <c r="EA117" s="4">
        <f t="shared" si="172"/>
        <v>1.5846994535519126</v>
      </c>
      <c r="EB117" s="4">
        <v>18</v>
      </c>
      <c r="EC117" s="4">
        <v>239</v>
      </c>
      <c r="ED117" s="4">
        <v>34</v>
      </c>
      <c r="EE117" s="4">
        <v>3.76</v>
      </c>
      <c r="EF117" s="4">
        <f t="shared" si="182"/>
        <v>2.054644808743169</v>
      </c>
      <c r="EG117" s="45">
        <f t="shared" si="129"/>
        <v>2.5555555555555554</v>
      </c>
      <c r="EH117" s="45">
        <f t="shared" si="130"/>
        <v>0.85555555555555562</v>
      </c>
      <c r="EI117" s="4">
        <v>14</v>
      </c>
      <c r="EJ117" s="4">
        <v>69</v>
      </c>
      <c r="EK117" s="4">
        <v>108</v>
      </c>
      <c r="EL117" s="11">
        <f t="shared" si="186"/>
        <v>0.63888888888888884</v>
      </c>
      <c r="EM117" s="4">
        <v>112</v>
      </c>
      <c r="EN117" s="11">
        <v>12</v>
      </c>
      <c r="EO117" s="4">
        <v>5</v>
      </c>
      <c r="EP117" s="11">
        <f t="shared" si="187"/>
        <v>8.117647058823529</v>
      </c>
      <c r="EQ117" s="4">
        <v>37</v>
      </c>
      <c r="ER117" s="4">
        <f t="shared" si="131"/>
        <v>20.218579234972676</v>
      </c>
      <c r="ES117" s="4">
        <v>16</v>
      </c>
      <c r="ET117" s="4">
        <v>28</v>
      </c>
      <c r="EU117" s="11">
        <v>25</v>
      </c>
      <c r="EV117" s="4">
        <v>12</v>
      </c>
      <c r="EW117" s="9">
        <v>13</v>
      </c>
      <c r="EX117" s="4">
        <v>38</v>
      </c>
      <c r="EY117" s="4">
        <v>126</v>
      </c>
      <c r="EZ117" s="4">
        <v>31</v>
      </c>
      <c r="FA117" s="4">
        <v>41</v>
      </c>
      <c r="FB117" s="4">
        <v>76</v>
      </c>
      <c r="FC117" s="4">
        <f t="shared" si="119"/>
        <v>239</v>
      </c>
      <c r="FD117" s="9">
        <f t="shared" si="132"/>
        <v>1.9294087236509263</v>
      </c>
      <c r="FE117" s="9">
        <f t="shared" si="120"/>
        <v>0.31799163179916318</v>
      </c>
      <c r="FF117" s="9">
        <f t="shared" si="133"/>
        <v>0.43504188722718662</v>
      </c>
      <c r="FG117" s="9">
        <f t="shared" si="121"/>
        <v>3.5205882352941176</v>
      </c>
      <c r="FH117" s="9">
        <f t="shared" si="122"/>
        <v>0.31913769974154993</v>
      </c>
      <c r="FI117" s="9">
        <f t="shared" si="123"/>
        <v>1.8246979979608882</v>
      </c>
      <c r="FJ117" s="11">
        <v>19.5</v>
      </c>
      <c r="FK117" s="11">
        <v>18</v>
      </c>
      <c r="FL117" s="4">
        <v>11</v>
      </c>
      <c r="FM117" s="4">
        <v>7</v>
      </c>
      <c r="FN117" s="4">
        <v>9</v>
      </c>
      <c r="FO117" s="4">
        <f t="shared" si="178"/>
        <v>4.918032786885246</v>
      </c>
      <c r="FP117" s="11">
        <v>59</v>
      </c>
      <c r="FQ117" s="11">
        <v>18</v>
      </c>
      <c r="FR117" s="4">
        <v>10</v>
      </c>
      <c r="FS117" s="4">
        <v>49</v>
      </c>
      <c r="FT117" s="4">
        <v>58</v>
      </c>
      <c r="FU117" s="11">
        <f t="shared" si="134"/>
        <v>0.84482758620689657</v>
      </c>
      <c r="FV117" s="4">
        <v>6</v>
      </c>
      <c r="FW117" s="11">
        <f t="shared" si="188"/>
        <v>8.1666666666666661</v>
      </c>
      <c r="FX117" s="4">
        <v>65</v>
      </c>
      <c r="FY117" s="4">
        <v>21.5</v>
      </c>
      <c r="FZ117">
        <v>14.1</v>
      </c>
      <c r="GA117" s="11">
        <f t="shared" si="166"/>
        <v>21.5</v>
      </c>
      <c r="GB117" s="4">
        <f t="shared" si="135"/>
        <v>1.1944444444444444</v>
      </c>
      <c r="GC117" s="4">
        <f t="shared" si="136"/>
        <v>4.1843971631205674</v>
      </c>
      <c r="GD117" s="4">
        <f t="shared" si="137"/>
        <v>1.3829787234042554</v>
      </c>
      <c r="GE117" s="4">
        <v>11</v>
      </c>
      <c r="GF117" s="4">
        <v>7</v>
      </c>
      <c r="GG117" s="4">
        <f t="shared" si="189"/>
        <v>36.363636363636367</v>
      </c>
      <c r="GH117" s="4">
        <v>17</v>
      </c>
      <c r="GI117" s="4">
        <v>13</v>
      </c>
      <c r="GJ117" s="4">
        <f t="shared" si="190"/>
        <v>23.52941176470588</v>
      </c>
      <c r="GK117">
        <v>1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0</v>
      </c>
      <c r="GR117">
        <v>1</v>
      </c>
      <c r="GS117">
        <v>0</v>
      </c>
      <c r="GT117">
        <v>0</v>
      </c>
      <c r="GW117" t="e">
        <f t="shared" si="181"/>
        <v>#DIV/0!</v>
      </c>
    </row>
    <row r="118" spans="1:207" x14ac:dyDescent="0.35">
      <c r="A118" s="54">
        <v>37</v>
      </c>
      <c r="B118" s="54">
        <v>2267957</v>
      </c>
      <c r="C118" s="2">
        <v>45043</v>
      </c>
      <c r="D118" s="2">
        <v>17963</v>
      </c>
      <c r="E118" s="4">
        <v>74</v>
      </c>
      <c r="F118" s="4" t="s">
        <v>176</v>
      </c>
      <c r="G118" s="4">
        <v>85</v>
      </c>
      <c r="H118" s="4">
        <v>149</v>
      </c>
      <c r="I118" s="4">
        <v>1.83</v>
      </c>
      <c r="J118" s="4">
        <v>28</v>
      </c>
      <c r="K118" s="2">
        <v>44946</v>
      </c>
      <c r="L118" s="2">
        <v>45013</v>
      </c>
      <c r="M118" s="2">
        <v>45028</v>
      </c>
      <c r="N118" s="2">
        <v>45093</v>
      </c>
      <c r="O118" s="4">
        <v>0</v>
      </c>
      <c r="Q118" s="46">
        <f t="shared" si="126"/>
        <v>15</v>
      </c>
      <c r="R118" s="46">
        <f t="shared" si="127"/>
        <v>147</v>
      </c>
      <c r="S118" s="46"/>
      <c r="T118" s="4">
        <v>1</v>
      </c>
      <c r="U118" s="4">
        <v>1</v>
      </c>
      <c r="V118" s="4">
        <v>1</v>
      </c>
      <c r="W118" s="4">
        <v>0</v>
      </c>
      <c r="X118" s="4">
        <v>1</v>
      </c>
      <c r="Y118" s="4">
        <v>1</v>
      </c>
      <c r="Z118" s="4">
        <v>0</v>
      </c>
      <c r="AA118" s="4">
        <v>0</v>
      </c>
      <c r="AB118" s="4">
        <v>1</v>
      </c>
      <c r="AC118" s="4">
        <v>9</v>
      </c>
      <c r="AD118" s="4">
        <v>26</v>
      </c>
      <c r="AE118" s="4">
        <v>7</v>
      </c>
      <c r="AF118" s="4">
        <v>7</v>
      </c>
      <c r="AG118" s="4">
        <f t="shared" si="191"/>
        <v>0</v>
      </c>
      <c r="AH118" s="4">
        <v>1550</v>
      </c>
      <c r="AI118" s="4">
        <v>9400</v>
      </c>
      <c r="AJ118" s="4">
        <v>7.9</v>
      </c>
      <c r="AK118" s="4">
        <v>0.25</v>
      </c>
      <c r="AL118" s="4">
        <v>0</v>
      </c>
      <c r="AM118" s="4">
        <v>0</v>
      </c>
      <c r="AN118" s="4">
        <v>0</v>
      </c>
      <c r="AO118" s="4">
        <v>120</v>
      </c>
      <c r="AP118" s="4">
        <v>1256</v>
      </c>
      <c r="AQ118" s="4">
        <v>0</v>
      </c>
      <c r="AR118" s="4">
        <v>7.8</v>
      </c>
      <c r="AS118" s="4">
        <v>1.42</v>
      </c>
      <c r="AT118" s="4">
        <v>30.9</v>
      </c>
      <c r="AU118" s="29">
        <v>3.29</v>
      </c>
      <c r="AV118" s="4">
        <v>2.1800000000000002</v>
      </c>
      <c r="AW118" s="4">
        <v>732</v>
      </c>
      <c r="AX118" s="4">
        <v>322</v>
      </c>
      <c r="AY118" s="4">
        <v>1</v>
      </c>
      <c r="AZ118" s="4">
        <v>0</v>
      </c>
      <c r="BA118" s="4">
        <v>0.37</v>
      </c>
      <c r="BB118" s="4">
        <v>58</v>
      </c>
      <c r="BC118" s="4">
        <v>139</v>
      </c>
      <c r="BD118" s="4">
        <v>3.8</v>
      </c>
      <c r="BE118" s="4">
        <v>1.1000000000000001</v>
      </c>
      <c r="BF118" s="4">
        <v>1.7</v>
      </c>
      <c r="BG118" s="4">
        <v>7.3</v>
      </c>
      <c r="BH118" s="4">
        <v>5</v>
      </c>
      <c r="BI118" s="4">
        <v>1.6</v>
      </c>
      <c r="BJ118" s="4">
        <v>10</v>
      </c>
      <c r="BK118" s="4">
        <v>6</v>
      </c>
      <c r="BL118" s="4">
        <v>12</v>
      </c>
      <c r="BM118" s="4">
        <v>0.22</v>
      </c>
      <c r="BN118" s="4">
        <v>147</v>
      </c>
      <c r="BO118" s="4">
        <v>168</v>
      </c>
      <c r="BP118" s="4">
        <v>0</v>
      </c>
      <c r="BQ118" s="4">
        <v>0</v>
      </c>
      <c r="BS118">
        <v>113</v>
      </c>
      <c r="BT118">
        <v>69</v>
      </c>
      <c r="BU118">
        <v>84</v>
      </c>
      <c r="BV118">
        <v>89</v>
      </c>
      <c r="CN118" s="4">
        <v>0</v>
      </c>
      <c r="CO118" s="4">
        <v>0</v>
      </c>
      <c r="CP118" s="4">
        <v>0</v>
      </c>
      <c r="CQ118" s="4">
        <v>41.6</v>
      </c>
      <c r="CR118" s="4">
        <v>110</v>
      </c>
      <c r="CS118" s="4">
        <v>0</v>
      </c>
      <c r="CT118" s="4">
        <v>1</v>
      </c>
      <c r="CU118" s="4"/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10</v>
      </c>
      <c r="DM118" s="4">
        <v>10</v>
      </c>
      <c r="DN118" s="4">
        <v>42</v>
      </c>
      <c r="DO118" s="4">
        <v>25</v>
      </c>
      <c r="DP118" s="4">
        <v>41</v>
      </c>
      <c r="DQ118" s="4">
        <v>72</v>
      </c>
      <c r="DR118" s="11">
        <v>55</v>
      </c>
      <c r="DS118" s="4">
        <v>37</v>
      </c>
      <c r="DT118" s="4">
        <v>82</v>
      </c>
      <c r="DU118" s="4">
        <f t="shared" si="185"/>
        <v>45</v>
      </c>
      <c r="DV118" s="11">
        <v>16.5</v>
      </c>
      <c r="DW118" s="4">
        <v>1133</v>
      </c>
      <c r="DX118" s="4">
        <v>92</v>
      </c>
      <c r="DY118" s="4">
        <v>72</v>
      </c>
      <c r="DZ118" s="4">
        <v>3</v>
      </c>
      <c r="EA118" s="4">
        <f t="shared" si="172"/>
        <v>1.639344262295082</v>
      </c>
      <c r="EB118" s="4">
        <v>18.8</v>
      </c>
      <c r="EC118" s="4">
        <v>306</v>
      </c>
      <c r="ED118" s="4">
        <v>60</v>
      </c>
      <c r="EE118" s="4">
        <v>4.2</v>
      </c>
      <c r="EF118" s="4">
        <f t="shared" si="182"/>
        <v>2.2950819672131146</v>
      </c>
      <c r="EG118" s="45">
        <f t="shared" si="129"/>
        <v>2.9255319148936167</v>
      </c>
      <c r="EH118" s="45">
        <f t="shared" si="130"/>
        <v>0.87765957446808507</v>
      </c>
      <c r="EI118" s="4">
        <v>10</v>
      </c>
      <c r="EJ118" s="4">
        <v>75</v>
      </c>
      <c r="EK118" s="4">
        <v>50</v>
      </c>
      <c r="EL118" s="11">
        <f t="shared" ref="EL118:EL119" si="192">(EJ118/EK118)</f>
        <v>1.5</v>
      </c>
      <c r="EM118" s="4">
        <v>237</v>
      </c>
      <c r="EN118" s="11">
        <v>12</v>
      </c>
      <c r="EO118" s="4">
        <v>8</v>
      </c>
      <c r="EP118" s="11">
        <f t="shared" ref="EP118:EP119" si="193">EJ118/((EN118+EO118)/2)</f>
        <v>7.5</v>
      </c>
      <c r="EQ118" s="4">
        <v>45</v>
      </c>
      <c r="ER118" s="4">
        <f t="shared" si="131"/>
        <v>24.590163934426229</v>
      </c>
      <c r="ES118" s="4">
        <v>26</v>
      </c>
      <c r="ET118" s="4">
        <v>42</v>
      </c>
      <c r="EU118" s="11">
        <v>20</v>
      </c>
      <c r="EV118" s="4">
        <v>6</v>
      </c>
      <c r="EW118" s="9">
        <v>14</v>
      </c>
      <c r="EX118" s="4">
        <v>104</v>
      </c>
      <c r="EY118" s="4">
        <v>125</v>
      </c>
      <c r="EZ118" s="4">
        <v>48</v>
      </c>
      <c r="FA118" s="4">
        <v>65</v>
      </c>
      <c r="FB118" s="4">
        <v>69</v>
      </c>
      <c r="FC118" s="4">
        <f t="shared" si="119"/>
        <v>306</v>
      </c>
      <c r="FD118" s="9">
        <f t="shared" si="132"/>
        <v>0.80205704284349943</v>
      </c>
      <c r="FE118" s="9">
        <f t="shared" si="120"/>
        <v>0.22549019607843138</v>
      </c>
      <c r="FF118" s="9">
        <f t="shared" si="133"/>
        <v>0.31903399594359988</v>
      </c>
      <c r="FG118" s="9">
        <f t="shared" si="121"/>
        <v>1.6950000000000001</v>
      </c>
      <c r="FH118" s="9">
        <f t="shared" si="122"/>
        <v>0.30197073799944951</v>
      </c>
      <c r="FI118" s="9">
        <f t="shared" si="123"/>
        <v>2.1133160229985477</v>
      </c>
      <c r="FJ118" s="11">
        <v>22.1</v>
      </c>
      <c r="FK118" s="11">
        <v>36</v>
      </c>
      <c r="FL118" s="4">
        <v>15</v>
      </c>
      <c r="FM118" s="4">
        <v>21</v>
      </c>
      <c r="FN118" s="4">
        <v>27</v>
      </c>
      <c r="FO118" s="4">
        <f t="shared" si="178"/>
        <v>14.754098360655737</v>
      </c>
      <c r="FP118" s="11">
        <v>47</v>
      </c>
      <c r="FQ118" s="11">
        <v>18</v>
      </c>
      <c r="FR118" s="4">
        <v>14</v>
      </c>
      <c r="FS118" s="4">
        <v>74</v>
      </c>
      <c r="FT118" s="4">
        <v>66</v>
      </c>
      <c r="FU118" s="11">
        <f t="shared" si="134"/>
        <v>1.1212121212121211</v>
      </c>
      <c r="FV118" s="4">
        <v>12</v>
      </c>
      <c r="FW118" s="11">
        <f t="shared" ref="FW118:FW119" si="194">(FS118/FV118)</f>
        <v>6.166666666666667</v>
      </c>
      <c r="FX118" s="4">
        <v>103</v>
      </c>
      <c r="FY118" s="4">
        <v>21.1</v>
      </c>
      <c r="FZ118">
        <v>12.7</v>
      </c>
      <c r="GA118" s="11">
        <f t="shared" si="166"/>
        <v>21.1</v>
      </c>
      <c r="GB118" s="4">
        <f t="shared" si="135"/>
        <v>1.1722222222222223</v>
      </c>
      <c r="GC118" s="4">
        <f t="shared" si="136"/>
        <v>3.7007874015748032</v>
      </c>
      <c r="GD118" s="4">
        <f t="shared" si="137"/>
        <v>1.7401574803149609</v>
      </c>
      <c r="GE118" s="4">
        <v>16</v>
      </c>
      <c r="GF118" s="4">
        <v>15</v>
      </c>
      <c r="GG118" s="4">
        <f t="shared" si="189"/>
        <v>6.25</v>
      </c>
      <c r="GJ118" s="4" t="e">
        <f t="shared" si="190"/>
        <v>#DIV/0!</v>
      </c>
      <c r="GW118" t="e">
        <f t="shared" ref="GW118:GW119" si="195">(GU118-GV118)/GU118</f>
        <v>#DIV/0!</v>
      </c>
    </row>
    <row r="119" spans="1:207" x14ac:dyDescent="0.35">
      <c r="A119" s="54">
        <v>37</v>
      </c>
      <c r="B119" s="54">
        <v>2267957</v>
      </c>
      <c r="C119" s="2">
        <v>45250</v>
      </c>
      <c r="D119" s="2">
        <v>17963</v>
      </c>
      <c r="E119" s="4">
        <v>74</v>
      </c>
      <c r="F119" s="4" t="s">
        <v>176</v>
      </c>
      <c r="G119" s="4">
        <v>85</v>
      </c>
      <c r="H119" s="4">
        <v>149</v>
      </c>
      <c r="I119" s="4">
        <v>1.83</v>
      </c>
      <c r="J119">
        <v>180</v>
      </c>
      <c r="K119" s="2">
        <v>44946</v>
      </c>
      <c r="L119" s="2">
        <v>45013</v>
      </c>
      <c r="M119" s="2">
        <v>45028</v>
      </c>
      <c r="N119" s="2">
        <v>45093</v>
      </c>
      <c r="O119" s="4">
        <v>0</v>
      </c>
      <c r="Q119" s="46">
        <f t="shared" si="126"/>
        <v>15</v>
      </c>
      <c r="R119" s="46">
        <f t="shared" si="127"/>
        <v>147</v>
      </c>
      <c r="S119" s="46"/>
      <c r="T119" s="4">
        <v>1</v>
      </c>
      <c r="U119" s="4">
        <v>1</v>
      </c>
      <c r="V119" s="4">
        <v>1</v>
      </c>
      <c r="W119" s="4">
        <v>0</v>
      </c>
      <c r="X119" s="4">
        <v>1</v>
      </c>
      <c r="Y119" s="4">
        <v>1</v>
      </c>
      <c r="Z119" s="4">
        <v>0</v>
      </c>
      <c r="AA119" s="4">
        <v>0</v>
      </c>
      <c r="AB119" s="4">
        <v>1</v>
      </c>
      <c r="AC119" s="4">
        <v>9</v>
      </c>
      <c r="AD119" s="4">
        <v>26</v>
      </c>
      <c r="AE119" s="4">
        <v>7</v>
      </c>
      <c r="AF119" s="4">
        <v>7</v>
      </c>
      <c r="AG119" s="4">
        <f t="shared" si="191"/>
        <v>0</v>
      </c>
      <c r="AL119" s="4">
        <v>0</v>
      </c>
      <c r="AM119" s="4">
        <v>0</v>
      </c>
      <c r="AN119" s="4">
        <v>0</v>
      </c>
      <c r="AQ119" s="4">
        <v>0</v>
      </c>
      <c r="AY119" s="4">
        <v>1</v>
      </c>
      <c r="AZ119" s="4">
        <v>0</v>
      </c>
      <c r="BP119" s="4">
        <v>0</v>
      </c>
      <c r="BQ119" s="4">
        <v>0</v>
      </c>
      <c r="BS119">
        <v>115</v>
      </c>
      <c r="BT119">
        <v>72</v>
      </c>
      <c r="BU119">
        <v>86</v>
      </c>
      <c r="BV119">
        <v>78</v>
      </c>
      <c r="CN119" s="4">
        <v>0</v>
      </c>
      <c r="CO119" s="4">
        <v>0</v>
      </c>
      <c r="CP119" s="4">
        <v>0</v>
      </c>
      <c r="CS119" s="4">
        <v>0</v>
      </c>
      <c r="CT119" s="4">
        <v>1</v>
      </c>
      <c r="CU119" s="4"/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10</v>
      </c>
      <c r="DM119" s="4">
        <v>10</v>
      </c>
      <c r="DN119" s="4">
        <v>44</v>
      </c>
      <c r="DO119" s="4">
        <v>20</v>
      </c>
      <c r="DP119" s="4">
        <v>56</v>
      </c>
      <c r="DQ119" s="4">
        <v>87</v>
      </c>
      <c r="DR119" s="11">
        <v>59</v>
      </c>
      <c r="DS119" s="4">
        <v>45</v>
      </c>
      <c r="DT119" s="4">
        <v>108</v>
      </c>
      <c r="DU119" s="4">
        <f t="shared" si="185"/>
        <v>63</v>
      </c>
      <c r="DV119" s="11">
        <v>15</v>
      </c>
      <c r="DW119" s="4">
        <v>1031</v>
      </c>
      <c r="DX119" s="4">
        <v>93</v>
      </c>
      <c r="DY119" s="4">
        <v>78</v>
      </c>
      <c r="DZ119" s="4">
        <v>4.8</v>
      </c>
      <c r="EA119" s="4">
        <f t="shared" si="172"/>
        <v>2.622950819672131</v>
      </c>
      <c r="EB119" s="4">
        <v>27.1</v>
      </c>
      <c r="EC119" s="4">
        <v>335</v>
      </c>
      <c r="ED119" s="4">
        <v>71</v>
      </c>
      <c r="EE119" s="4">
        <v>5.4</v>
      </c>
      <c r="EF119" s="4">
        <f t="shared" si="182"/>
        <v>2.9508196721311477</v>
      </c>
      <c r="EG119" s="45">
        <f t="shared" si="129"/>
        <v>2.177121771217712</v>
      </c>
      <c r="EH119" s="45">
        <f t="shared" si="130"/>
        <v>0.55350553505535049</v>
      </c>
      <c r="EI119" s="4">
        <v>9</v>
      </c>
      <c r="EJ119" s="4">
        <v>90</v>
      </c>
      <c r="EK119" s="4">
        <v>107</v>
      </c>
      <c r="EL119" s="11">
        <f t="shared" si="192"/>
        <v>0.84112149532710279</v>
      </c>
      <c r="EM119" s="4">
        <v>227</v>
      </c>
      <c r="EN119" s="11">
        <v>8</v>
      </c>
      <c r="EO119" s="4">
        <v>6</v>
      </c>
      <c r="EP119" s="11">
        <f t="shared" si="193"/>
        <v>12.857142857142858</v>
      </c>
      <c r="EQ119" s="4">
        <v>85</v>
      </c>
      <c r="ER119" s="4">
        <f t="shared" si="131"/>
        <v>46.448087431693985</v>
      </c>
      <c r="ES119" s="4">
        <v>33</v>
      </c>
      <c r="ET119" s="4">
        <v>78</v>
      </c>
      <c r="EU119" s="11">
        <v>20</v>
      </c>
      <c r="EV119" s="4">
        <v>7</v>
      </c>
      <c r="EW119" s="9">
        <v>13</v>
      </c>
      <c r="EX119" s="4">
        <v>79</v>
      </c>
      <c r="EY119" s="4">
        <v>113</v>
      </c>
      <c r="EZ119" s="4">
        <v>34</v>
      </c>
      <c r="FA119" s="4">
        <v>93</v>
      </c>
      <c r="FB119" s="4">
        <v>58</v>
      </c>
      <c r="FC119" s="4">
        <f t="shared" si="119"/>
        <v>335</v>
      </c>
      <c r="FD119" s="9">
        <f t="shared" si="132"/>
        <v>0.58203871397786866</v>
      </c>
      <c r="FE119" s="9">
        <f t="shared" si="120"/>
        <v>0.17313432835820897</v>
      </c>
      <c r="FF119" s="9">
        <f t="shared" si="133"/>
        <v>0.23257420586252361</v>
      </c>
      <c r="FG119" s="9">
        <f t="shared" si="121"/>
        <v>1.4577464788732395</v>
      </c>
      <c r="FH119" s="9">
        <f t="shared" si="122"/>
        <v>0.25593336819311274</v>
      </c>
      <c r="FI119" s="9">
        <f t="shared" si="123"/>
        <v>2.5045524358860236</v>
      </c>
      <c r="FJ119" s="11">
        <v>22.5</v>
      </c>
      <c r="FK119" s="11">
        <v>49</v>
      </c>
      <c r="FL119" s="4">
        <v>30</v>
      </c>
      <c r="FM119" s="4">
        <v>19</v>
      </c>
      <c r="FN119" s="4">
        <v>64</v>
      </c>
      <c r="FO119" s="4">
        <f t="shared" si="178"/>
        <v>34.972677595628411</v>
      </c>
      <c r="FP119" s="11">
        <v>47</v>
      </c>
      <c r="FQ119" s="11">
        <v>28</v>
      </c>
      <c r="FR119" s="4">
        <v>24</v>
      </c>
      <c r="FS119" s="4">
        <v>58</v>
      </c>
      <c r="FT119" s="4">
        <v>57</v>
      </c>
      <c r="FU119" s="11">
        <f t="shared" si="134"/>
        <v>1.0175438596491229</v>
      </c>
      <c r="FV119" s="4">
        <v>15</v>
      </c>
      <c r="FW119" s="11">
        <f t="shared" si="194"/>
        <v>3.8666666666666667</v>
      </c>
      <c r="FX119" s="4">
        <v>100</v>
      </c>
      <c r="FY119" s="4">
        <v>18</v>
      </c>
      <c r="FZ119">
        <v>15.7</v>
      </c>
      <c r="GA119" s="11">
        <f t="shared" si="166"/>
        <v>18</v>
      </c>
      <c r="GB119" s="4">
        <f t="shared" si="135"/>
        <v>0.6428571428571429</v>
      </c>
      <c r="GC119" s="4">
        <f t="shared" si="136"/>
        <v>2.9936305732484079</v>
      </c>
      <c r="GD119" s="4">
        <f t="shared" si="137"/>
        <v>1.4331210191082804</v>
      </c>
      <c r="GE119" s="4">
        <v>12</v>
      </c>
      <c r="GF119" s="4">
        <v>8</v>
      </c>
      <c r="GG119" s="4">
        <f t="shared" si="189"/>
        <v>33.333333333333329</v>
      </c>
      <c r="GH119" s="4">
        <v>19</v>
      </c>
      <c r="GI119" s="4">
        <v>14</v>
      </c>
      <c r="GJ119" s="4">
        <f t="shared" si="190"/>
        <v>26.315789473684209</v>
      </c>
      <c r="GK119">
        <v>1</v>
      </c>
      <c r="GL119">
        <v>0</v>
      </c>
      <c r="GM119">
        <v>0</v>
      </c>
      <c r="GN119">
        <v>0</v>
      </c>
      <c r="GO119">
        <v>1</v>
      </c>
      <c r="GP119">
        <v>0</v>
      </c>
      <c r="GQ119">
        <v>0</v>
      </c>
      <c r="GR119">
        <v>1</v>
      </c>
      <c r="GS119">
        <v>0</v>
      </c>
      <c r="GT119">
        <v>0</v>
      </c>
      <c r="GW119" t="e">
        <f t="shared" si="195"/>
        <v>#DIV/0!</v>
      </c>
    </row>
    <row r="120" spans="1:207" x14ac:dyDescent="0.35">
      <c r="A120" s="54">
        <v>38</v>
      </c>
      <c r="B120" s="54">
        <v>3290220</v>
      </c>
      <c r="C120" s="2">
        <v>45019</v>
      </c>
      <c r="D120" s="2">
        <v>17919</v>
      </c>
      <c r="E120" s="4">
        <v>74</v>
      </c>
      <c r="F120" s="4" t="s">
        <v>176</v>
      </c>
      <c r="G120" s="4">
        <v>65</v>
      </c>
      <c r="H120" s="4">
        <v>160</v>
      </c>
      <c r="I120" s="4">
        <v>1.68</v>
      </c>
      <c r="J120" s="4">
        <v>1</v>
      </c>
      <c r="K120" s="2">
        <v>45016</v>
      </c>
      <c r="L120" s="2">
        <v>45016</v>
      </c>
      <c r="M120" s="2">
        <v>45030</v>
      </c>
      <c r="N120" s="2">
        <v>45030</v>
      </c>
      <c r="O120" s="4">
        <v>1</v>
      </c>
      <c r="P120" s="2">
        <v>45030</v>
      </c>
      <c r="Q120" s="46">
        <f t="shared" si="126"/>
        <v>14</v>
      </c>
      <c r="R120" s="46">
        <f t="shared" si="127"/>
        <v>14</v>
      </c>
      <c r="S120" s="46">
        <f t="shared" si="128"/>
        <v>14</v>
      </c>
      <c r="T120" s="4">
        <v>0</v>
      </c>
      <c r="U120" s="4">
        <v>1</v>
      </c>
      <c r="V120" s="4">
        <v>1</v>
      </c>
      <c r="W120" s="4">
        <v>0</v>
      </c>
      <c r="X120" s="4">
        <v>0</v>
      </c>
      <c r="Y120" s="4">
        <v>0</v>
      </c>
      <c r="Z120" s="4">
        <v>1</v>
      </c>
      <c r="AA120" s="4">
        <v>0</v>
      </c>
      <c r="AB120" s="4">
        <v>0</v>
      </c>
      <c r="AC120" s="4">
        <v>27</v>
      </c>
      <c r="AD120" s="4">
        <v>80</v>
      </c>
      <c r="AE120" s="4">
        <v>9</v>
      </c>
      <c r="AF120" s="4">
        <v>15</v>
      </c>
      <c r="AG120" s="4">
        <f t="shared" si="183"/>
        <v>6</v>
      </c>
      <c r="AH120" s="4">
        <v>310</v>
      </c>
      <c r="AI120" s="4">
        <v>6700</v>
      </c>
      <c r="AJ120" s="4">
        <v>7.43</v>
      </c>
      <c r="AK120" s="4">
        <v>100</v>
      </c>
      <c r="AL120" s="4">
        <v>0</v>
      </c>
      <c r="AM120" s="4">
        <v>1</v>
      </c>
      <c r="AN120" s="4" t="s">
        <v>199</v>
      </c>
      <c r="AP120" s="4">
        <v>526</v>
      </c>
      <c r="AQ120" s="4">
        <v>0</v>
      </c>
      <c r="AR120" s="4">
        <v>8</v>
      </c>
      <c r="AS120" s="4">
        <v>2.12</v>
      </c>
      <c r="AT120" s="4">
        <v>41.5</v>
      </c>
      <c r="AX120" s="4">
        <v>32</v>
      </c>
      <c r="AY120" s="4">
        <v>1</v>
      </c>
      <c r="AZ120" s="4">
        <v>1</v>
      </c>
      <c r="BA120" s="4">
        <v>1.9</v>
      </c>
      <c r="BB120" s="4">
        <v>97</v>
      </c>
      <c r="BC120" s="4">
        <v>140</v>
      </c>
      <c r="BD120" s="4">
        <v>4.0999999999999996</v>
      </c>
      <c r="BE120" s="4">
        <v>2.6</v>
      </c>
      <c r="BF120" s="4">
        <v>2.1</v>
      </c>
      <c r="BG120" s="4">
        <v>8.8000000000000007</v>
      </c>
      <c r="BH120" s="4">
        <v>4.7</v>
      </c>
      <c r="BI120" s="4">
        <v>3.2</v>
      </c>
      <c r="BJ120" s="4">
        <v>424</v>
      </c>
      <c r="BK120" s="4">
        <v>414</v>
      </c>
      <c r="BL120" s="4">
        <v>881</v>
      </c>
      <c r="BM120" s="4">
        <v>0.6</v>
      </c>
      <c r="BN120" s="4">
        <v>62</v>
      </c>
      <c r="BO120" s="4">
        <v>973</v>
      </c>
      <c r="BP120" s="4">
        <v>1</v>
      </c>
      <c r="BQ120" s="4">
        <v>10</v>
      </c>
      <c r="BR120" s="4">
        <v>307</v>
      </c>
      <c r="BS120">
        <v>123</v>
      </c>
      <c r="BT120">
        <v>51</v>
      </c>
      <c r="BU120">
        <v>76</v>
      </c>
      <c r="BV120">
        <v>96</v>
      </c>
      <c r="BW120">
        <v>4</v>
      </c>
      <c r="BX120">
        <v>2700</v>
      </c>
      <c r="BY120">
        <v>240</v>
      </c>
      <c r="BZ120">
        <v>1.5</v>
      </c>
      <c r="CA120">
        <v>67</v>
      </c>
      <c r="CB120">
        <v>8.3000000000000007</v>
      </c>
      <c r="CC120" s="4">
        <v>3.8</v>
      </c>
      <c r="CD120" s="4">
        <v>27</v>
      </c>
      <c r="CE120" s="4">
        <v>89</v>
      </c>
      <c r="CF120" s="4">
        <v>6</v>
      </c>
      <c r="CG120" s="4">
        <v>4</v>
      </c>
      <c r="CH120" s="4">
        <v>2237</v>
      </c>
      <c r="CI120" s="4">
        <f t="shared" si="139"/>
        <v>1515.7894736842106</v>
      </c>
      <c r="CJ120" s="4">
        <v>7.5</v>
      </c>
      <c r="CK120" s="4">
        <v>30.2</v>
      </c>
      <c r="CL120" s="4">
        <v>78.5</v>
      </c>
      <c r="CM120" s="4">
        <v>24.7</v>
      </c>
      <c r="CN120" s="4">
        <v>0.25</v>
      </c>
      <c r="CO120" s="4">
        <v>0</v>
      </c>
      <c r="CP120" s="4">
        <v>0</v>
      </c>
      <c r="CQ120" s="4">
        <v>168</v>
      </c>
      <c r="CR120" s="4">
        <v>9413</v>
      </c>
      <c r="CS120" s="4">
        <v>0</v>
      </c>
      <c r="CT120" s="4">
        <v>0</v>
      </c>
      <c r="CU120" s="4"/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12</v>
      </c>
      <c r="DM120" s="4">
        <v>8</v>
      </c>
      <c r="DN120" s="4">
        <v>33</v>
      </c>
      <c r="DO120" s="4">
        <v>19</v>
      </c>
      <c r="DP120" s="4">
        <v>42</v>
      </c>
      <c r="DQ120" s="4">
        <v>74</v>
      </c>
      <c r="DR120" s="11">
        <v>65</v>
      </c>
      <c r="DS120" s="4">
        <v>36</v>
      </c>
      <c r="DT120" s="4">
        <v>102</v>
      </c>
      <c r="DU120" s="4">
        <f t="shared" ref="DU120:DU125" si="196">(DT120-DS120)</f>
        <v>66</v>
      </c>
      <c r="DV120" s="11">
        <v>22.2</v>
      </c>
      <c r="DW120" s="4">
        <v>2002</v>
      </c>
      <c r="DX120" s="4">
        <v>88</v>
      </c>
      <c r="DY120" s="4">
        <v>96</v>
      </c>
      <c r="DZ120" s="4">
        <v>6.3</v>
      </c>
      <c r="EA120" s="4">
        <f t="shared" si="172"/>
        <v>3.75</v>
      </c>
      <c r="EB120" s="4">
        <v>29.6</v>
      </c>
      <c r="EC120" s="4">
        <v>280</v>
      </c>
      <c r="ED120" s="4">
        <v>67</v>
      </c>
      <c r="EE120" s="4">
        <v>6.5</v>
      </c>
      <c r="EF120" s="4">
        <f t="shared" si="182"/>
        <v>3.8690476190476191</v>
      </c>
      <c r="EG120" s="45">
        <f t="shared" si="129"/>
        <v>2.1959459459459461</v>
      </c>
      <c r="EH120" s="45">
        <f t="shared" si="130"/>
        <v>0.74999999999999989</v>
      </c>
      <c r="EI120" s="4">
        <v>10</v>
      </c>
      <c r="EJ120" s="4">
        <v>79</v>
      </c>
      <c r="EK120" s="4">
        <v>95</v>
      </c>
      <c r="EL120" s="11">
        <f t="shared" si="186"/>
        <v>0.83157894736842108</v>
      </c>
      <c r="EM120" s="4">
        <v>166</v>
      </c>
      <c r="EN120" s="11">
        <v>10</v>
      </c>
      <c r="EO120" s="4">
        <v>7</v>
      </c>
      <c r="EP120" s="11">
        <f t="shared" si="187"/>
        <v>9.2941176470588243</v>
      </c>
      <c r="EQ120" s="4">
        <v>27</v>
      </c>
      <c r="ER120" s="4">
        <f t="shared" si="131"/>
        <v>16.071428571428573</v>
      </c>
      <c r="ES120" s="4">
        <v>18</v>
      </c>
      <c r="ET120" s="4">
        <v>25</v>
      </c>
      <c r="EU120" s="11">
        <v>23</v>
      </c>
      <c r="EV120" s="4">
        <v>9</v>
      </c>
      <c r="EW120" s="9">
        <v>14</v>
      </c>
      <c r="EX120" s="4">
        <v>93</v>
      </c>
      <c r="EY120" s="4">
        <v>100</v>
      </c>
      <c r="EZ120" s="4">
        <v>31</v>
      </c>
      <c r="FA120" s="4">
        <v>45</v>
      </c>
      <c r="FB120" s="4">
        <v>76</v>
      </c>
      <c r="FC120" s="4">
        <f t="shared" si="119"/>
        <v>280</v>
      </c>
      <c r="FD120" s="9">
        <f t="shared" si="132"/>
        <v>1.2293316315638514</v>
      </c>
      <c r="FE120" s="9">
        <f t="shared" si="120"/>
        <v>0.27142857142857141</v>
      </c>
      <c r="FF120" s="9">
        <f t="shared" si="133"/>
        <v>0.38323777687499111</v>
      </c>
      <c r="FG120" s="9">
        <f t="shared" si="121"/>
        <v>1.6522388059701494</v>
      </c>
      <c r="FH120" s="9">
        <f t="shared" si="122"/>
        <v>0.25404867460281555</v>
      </c>
      <c r="FI120" s="9">
        <f t="shared" si="123"/>
        <v>1.3440139044240742</v>
      </c>
      <c r="FJ120" s="11">
        <v>19.3</v>
      </c>
      <c r="FK120" s="11">
        <v>38</v>
      </c>
      <c r="FL120" s="4">
        <v>10</v>
      </c>
      <c r="FM120" s="4">
        <v>27</v>
      </c>
      <c r="FN120" s="4">
        <v>42</v>
      </c>
      <c r="FO120" s="4">
        <f t="shared" si="178"/>
        <v>25</v>
      </c>
      <c r="FP120" s="11">
        <v>41</v>
      </c>
      <c r="FQ120" s="11">
        <v>22</v>
      </c>
      <c r="FR120" s="4">
        <v>17</v>
      </c>
      <c r="FS120" s="4">
        <v>49</v>
      </c>
      <c r="FT120" s="4">
        <v>34</v>
      </c>
      <c r="FU120" s="11">
        <f t="shared" si="134"/>
        <v>1.4411764705882353</v>
      </c>
      <c r="FV120" s="4">
        <v>24</v>
      </c>
      <c r="FW120" s="11">
        <f t="shared" si="188"/>
        <v>2.0416666666666665</v>
      </c>
      <c r="FX120" s="4">
        <v>76</v>
      </c>
      <c r="FY120" s="4">
        <v>43.4</v>
      </c>
      <c r="FZ120">
        <v>15.9</v>
      </c>
      <c r="GA120" s="11">
        <f t="shared" si="166"/>
        <v>47.4</v>
      </c>
      <c r="GB120" s="4">
        <f t="shared" si="135"/>
        <v>2.1545454545454543</v>
      </c>
      <c r="GC120" s="4">
        <f t="shared" si="136"/>
        <v>2.5786163522012577</v>
      </c>
      <c r="GD120" s="4">
        <f t="shared" si="137"/>
        <v>1.2138364779874213</v>
      </c>
      <c r="GE120" s="4">
        <v>23</v>
      </c>
      <c r="GF120" s="4">
        <v>20</v>
      </c>
      <c r="GG120" s="4">
        <f t="shared" ref="GG120:GG125" si="197">((GE120-GF120)/GE120)*100</f>
        <v>13.043478260869565</v>
      </c>
      <c r="GH120" s="4">
        <v>32</v>
      </c>
      <c r="GI120" s="4">
        <v>23</v>
      </c>
      <c r="GJ120" s="4">
        <f t="shared" ref="GJ120:GJ125" si="198">((GH120-GI120)/GH120)*100</f>
        <v>28.125</v>
      </c>
      <c r="GK120">
        <v>1</v>
      </c>
      <c r="GL120">
        <v>0</v>
      </c>
      <c r="GM120">
        <v>0</v>
      </c>
      <c r="GN120">
        <v>0</v>
      </c>
      <c r="GO120">
        <v>1</v>
      </c>
      <c r="GP120">
        <v>0</v>
      </c>
      <c r="GQ120">
        <v>0</v>
      </c>
      <c r="GR120">
        <v>1</v>
      </c>
      <c r="GS120">
        <v>0</v>
      </c>
      <c r="GT120">
        <v>0</v>
      </c>
      <c r="GW120" t="e">
        <f t="shared" si="181"/>
        <v>#DIV/0!</v>
      </c>
    </row>
    <row r="121" spans="1:207" x14ac:dyDescent="0.35">
      <c r="A121" s="54">
        <v>38</v>
      </c>
      <c r="B121" s="54">
        <v>3290220</v>
      </c>
      <c r="C121" s="2">
        <v>45028</v>
      </c>
      <c r="D121" s="2">
        <v>17919</v>
      </c>
      <c r="E121" s="4">
        <v>74</v>
      </c>
      <c r="F121" s="4" t="s">
        <v>176</v>
      </c>
      <c r="G121" s="4">
        <v>65</v>
      </c>
      <c r="H121" s="4">
        <v>160</v>
      </c>
      <c r="I121" s="4">
        <v>1.68</v>
      </c>
      <c r="J121" s="4">
        <v>10</v>
      </c>
      <c r="K121" s="2">
        <v>45016</v>
      </c>
      <c r="L121" s="2">
        <v>45016</v>
      </c>
      <c r="M121" s="2">
        <v>45030</v>
      </c>
      <c r="N121" s="2">
        <v>45030</v>
      </c>
      <c r="O121" s="4">
        <v>1</v>
      </c>
      <c r="P121" s="2">
        <v>45030</v>
      </c>
      <c r="Q121" s="46">
        <f t="shared" si="126"/>
        <v>14</v>
      </c>
      <c r="R121" s="46">
        <f t="shared" si="127"/>
        <v>14</v>
      </c>
      <c r="S121" s="46">
        <f t="shared" si="128"/>
        <v>14</v>
      </c>
      <c r="T121" s="4">
        <v>0</v>
      </c>
      <c r="U121" s="4">
        <v>1</v>
      </c>
      <c r="V121" s="4">
        <v>1</v>
      </c>
      <c r="W121" s="4">
        <v>0</v>
      </c>
      <c r="X121" s="4">
        <v>0</v>
      </c>
      <c r="Y121" s="4">
        <v>0</v>
      </c>
      <c r="Z121" s="4">
        <v>1</v>
      </c>
      <c r="AA121" s="4">
        <v>0</v>
      </c>
      <c r="AB121" s="4">
        <v>0</v>
      </c>
      <c r="AC121" s="4">
        <v>27</v>
      </c>
      <c r="AD121" s="4">
        <v>80</v>
      </c>
      <c r="AE121" s="4">
        <v>9</v>
      </c>
      <c r="AF121" s="4">
        <v>15</v>
      </c>
      <c r="AG121" s="4">
        <f t="shared" ref="AG121:AG127" si="199">AF121-AE121</f>
        <v>6</v>
      </c>
      <c r="AH121" s="4">
        <v>510</v>
      </c>
      <c r="AI121" s="4">
        <v>3400</v>
      </c>
      <c r="AJ121" s="4">
        <v>7.31</v>
      </c>
      <c r="AK121" s="4">
        <v>1.73</v>
      </c>
      <c r="AL121" s="4">
        <v>0</v>
      </c>
      <c r="AM121" s="4">
        <v>1</v>
      </c>
      <c r="AN121" s="4" t="s">
        <v>199</v>
      </c>
      <c r="AO121" s="4">
        <v>25</v>
      </c>
      <c r="AP121" s="4">
        <v>296</v>
      </c>
      <c r="AQ121" s="4">
        <v>0</v>
      </c>
      <c r="AR121" s="4">
        <v>6.2</v>
      </c>
      <c r="AS121" s="4">
        <v>1.96</v>
      </c>
      <c r="AT121" s="4">
        <v>34.799999999999997</v>
      </c>
      <c r="AU121" s="29">
        <v>2.34</v>
      </c>
      <c r="AV121" s="4">
        <v>1.3</v>
      </c>
      <c r="AW121" s="4">
        <v>514</v>
      </c>
      <c r="AX121" s="4">
        <v>169</v>
      </c>
      <c r="AY121" s="4">
        <v>1</v>
      </c>
      <c r="AZ121" s="4">
        <v>1</v>
      </c>
      <c r="BA121" s="4">
        <v>1</v>
      </c>
      <c r="BB121" s="4">
        <v>111</v>
      </c>
      <c r="BC121" s="4">
        <v>145</v>
      </c>
      <c r="BD121" s="4">
        <v>3.8</v>
      </c>
      <c r="BE121" s="4">
        <v>1.6</v>
      </c>
      <c r="BF121" s="4">
        <v>2.9</v>
      </c>
      <c r="BG121" s="4">
        <v>7.7</v>
      </c>
      <c r="BH121" s="4">
        <v>4.7</v>
      </c>
      <c r="BI121" s="4">
        <v>1.5</v>
      </c>
      <c r="BJ121" s="4">
        <v>18</v>
      </c>
      <c r="BK121" s="4">
        <v>29</v>
      </c>
      <c r="BL121" s="4">
        <v>30</v>
      </c>
      <c r="BM121" s="4">
        <v>0.5</v>
      </c>
      <c r="BN121" s="4">
        <v>104</v>
      </c>
      <c r="BO121" s="4">
        <v>215</v>
      </c>
      <c r="BP121" s="4">
        <v>1</v>
      </c>
      <c r="BQ121" s="4">
        <v>10</v>
      </c>
      <c r="BR121" s="4">
        <v>371</v>
      </c>
      <c r="BS121">
        <v>145</v>
      </c>
      <c r="BT121">
        <v>45</v>
      </c>
      <c r="BU121">
        <v>80</v>
      </c>
      <c r="BV121">
        <v>88</v>
      </c>
      <c r="BX121">
        <v>871</v>
      </c>
      <c r="BY121">
        <v>2135</v>
      </c>
      <c r="BZ121">
        <v>2.4</v>
      </c>
      <c r="CJ121" s="4">
        <v>7.5</v>
      </c>
      <c r="CK121" s="4">
        <v>31</v>
      </c>
      <c r="CL121" s="4">
        <v>104</v>
      </c>
      <c r="CM121" s="4">
        <v>25</v>
      </c>
      <c r="CN121" s="4">
        <v>0</v>
      </c>
      <c r="CO121" s="4">
        <v>0</v>
      </c>
      <c r="CP121" s="4">
        <v>0</v>
      </c>
      <c r="CQ121" s="4">
        <v>52.5</v>
      </c>
      <c r="CR121" s="4">
        <v>2288</v>
      </c>
      <c r="CS121" s="4">
        <v>0</v>
      </c>
      <c r="CT121" s="4">
        <v>0</v>
      </c>
      <c r="CU121" s="4"/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11</v>
      </c>
      <c r="DM121" s="4">
        <v>11</v>
      </c>
      <c r="DN121" s="4">
        <v>52</v>
      </c>
      <c r="DO121" s="4">
        <v>22</v>
      </c>
      <c r="DP121" s="4">
        <v>58</v>
      </c>
      <c r="DQ121" s="4">
        <v>88</v>
      </c>
      <c r="DR121" s="11">
        <v>67</v>
      </c>
      <c r="DS121" s="4">
        <v>28</v>
      </c>
      <c r="DT121" s="4">
        <v>86</v>
      </c>
      <c r="DU121" s="4">
        <f t="shared" si="196"/>
        <v>58</v>
      </c>
      <c r="DV121" s="11">
        <v>19.399999999999999</v>
      </c>
      <c r="DW121" s="4">
        <v>1539</v>
      </c>
      <c r="DX121" s="4">
        <v>96</v>
      </c>
      <c r="DY121" s="4">
        <v>87</v>
      </c>
      <c r="DZ121" s="4">
        <v>4.7</v>
      </c>
      <c r="EA121" s="4">
        <f t="shared" si="172"/>
        <v>2.7976190476190479</v>
      </c>
      <c r="EB121" s="4">
        <v>36.799999999999997</v>
      </c>
      <c r="EC121" s="4">
        <v>260</v>
      </c>
      <c r="ED121" s="4">
        <v>77</v>
      </c>
      <c r="EE121" s="4">
        <v>6.7</v>
      </c>
      <c r="EF121" s="4">
        <f t="shared" si="182"/>
        <v>3.9880952380952381</v>
      </c>
      <c r="EG121" s="45">
        <f t="shared" si="129"/>
        <v>1.8206521739130437</v>
      </c>
      <c r="EH121" s="45">
        <f t="shared" si="130"/>
        <v>0.52717391304347827</v>
      </c>
      <c r="EI121" s="4">
        <v>12</v>
      </c>
      <c r="EJ121" s="4">
        <v>94</v>
      </c>
      <c r="EK121" s="4">
        <v>94</v>
      </c>
      <c r="EL121" s="11">
        <f t="shared" si="186"/>
        <v>1</v>
      </c>
      <c r="EM121" s="4">
        <v>320</v>
      </c>
      <c r="EN121" s="11">
        <v>11</v>
      </c>
      <c r="EO121" s="4">
        <v>9</v>
      </c>
      <c r="EP121" s="11">
        <f t="shared" si="187"/>
        <v>9.4</v>
      </c>
      <c r="EQ121" s="4">
        <v>31</v>
      </c>
      <c r="ER121" s="4">
        <f t="shared" si="131"/>
        <v>18.452380952380953</v>
      </c>
      <c r="ES121" s="4">
        <v>14</v>
      </c>
      <c r="ET121" s="4">
        <v>25</v>
      </c>
      <c r="EU121" s="11">
        <v>32</v>
      </c>
      <c r="EV121" s="4">
        <v>15</v>
      </c>
      <c r="EW121" s="9">
        <v>17</v>
      </c>
      <c r="EX121" s="4">
        <v>90</v>
      </c>
      <c r="EY121" s="4">
        <v>107</v>
      </c>
      <c r="EZ121" s="4">
        <v>24</v>
      </c>
      <c r="FA121" s="4">
        <v>55</v>
      </c>
      <c r="FB121" s="4">
        <v>62</v>
      </c>
      <c r="FC121" s="4">
        <f t="shared" si="119"/>
        <v>260</v>
      </c>
      <c r="FD121" s="9">
        <f t="shared" si="132"/>
        <v>1.2772117344435503</v>
      </c>
      <c r="FE121" s="9">
        <f t="shared" si="120"/>
        <v>0.23846153846153847</v>
      </c>
      <c r="FF121" s="9">
        <f t="shared" si="133"/>
        <v>0.33851722937915024</v>
      </c>
      <c r="FG121" s="9">
        <f t="shared" si="121"/>
        <v>1.6948051948051948</v>
      </c>
      <c r="FH121" s="9">
        <f t="shared" si="122"/>
        <v>0.19340223519922789</v>
      </c>
      <c r="FI121" s="9">
        <f t="shared" si="123"/>
        <v>1.3269571122000219</v>
      </c>
      <c r="FJ121" s="11">
        <v>21.7</v>
      </c>
      <c r="FK121" s="11">
        <v>36</v>
      </c>
      <c r="FL121" s="4">
        <v>20</v>
      </c>
      <c r="FM121" s="4">
        <v>17</v>
      </c>
      <c r="FN121" s="4">
        <v>35</v>
      </c>
      <c r="FO121" s="4">
        <f t="shared" si="178"/>
        <v>20.833333333333336</v>
      </c>
      <c r="FP121" s="11">
        <v>45</v>
      </c>
      <c r="FQ121" s="11">
        <v>22</v>
      </c>
      <c r="FR121" s="4">
        <v>22</v>
      </c>
      <c r="FV121" s="4">
        <v>25</v>
      </c>
      <c r="FX121" s="4">
        <v>73</v>
      </c>
      <c r="FY121" s="4">
        <v>56.9</v>
      </c>
      <c r="FZ121">
        <v>20.6</v>
      </c>
      <c r="GA121" s="11">
        <f t="shared" si="166"/>
        <v>56.9</v>
      </c>
      <c r="GB121" s="4">
        <f t="shared" si="135"/>
        <v>2.5863636363636364</v>
      </c>
      <c r="GC121" s="4">
        <f t="shared" si="136"/>
        <v>2.1844660194174756</v>
      </c>
      <c r="GD121" s="4">
        <f t="shared" si="137"/>
        <v>1.0533980582524272</v>
      </c>
      <c r="GE121" s="4">
        <v>18</v>
      </c>
      <c r="GF121" s="4">
        <v>12</v>
      </c>
      <c r="GG121" s="4">
        <f t="shared" si="197"/>
        <v>33.333333333333329</v>
      </c>
      <c r="GH121" s="4">
        <v>26</v>
      </c>
      <c r="GI121" s="4">
        <v>15</v>
      </c>
      <c r="GJ121" s="4">
        <f t="shared" si="198"/>
        <v>42.307692307692307</v>
      </c>
      <c r="GK121">
        <v>1</v>
      </c>
      <c r="GL121">
        <v>0</v>
      </c>
      <c r="GM121">
        <v>0</v>
      </c>
      <c r="GN121">
        <v>0</v>
      </c>
      <c r="GO121">
        <v>1</v>
      </c>
      <c r="GP121">
        <v>0</v>
      </c>
      <c r="GQ121">
        <v>0</v>
      </c>
      <c r="GR121">
        <v>1</v>
      </c>
      <c r="GS121">
        <v>0</v>
      </c>
      <c r="GT121">
        <v>0</v>
      </c>
      <c r="GW121" t="e">
        <f t="shared" si="181"/>
        <v>#DIV/0!</v>
      </c>
    </row>
    <row r="122" spans="1:207" x14ac:dyDescent="0.35">
      <c r="A122" s="54">
        <v>39</v>
      </c>
      <c r="B122" s="31">
        <v>4317028</v>
      </c>
      <c r="C122" s="2">
        <v>45035</v>
      </c>
      <c r="D122" s="2">
        <v>20361</v>
      </c>
      <c r="E122" s="4">
        <v>68</v>
      </c>
      <c r="F122" s="4" t="s">
        <v>176</v>
      </c>
      <c r="G122" s="4">
        <v>90</v>
      </c>
      <c r="H122" s="4">
        <v>167</v>
      </c>
      <c r="I122" s="4">
        <v>1.99</v>
      </c>
      <c r="J122" s="4">
        <v>1</v>
      </c>
      <c r="K122" s="2">
        <v>45034</v>
      </c>
      <c r="L122" s="2">
        <v>45034</v>
      </c>
      <c r="M122" s="2">
        <v>45038</v>
      </c>
      <c r="N122" s="2">
        <v>45049</v>
      </c>
      <c r="O122" s="4">
        <v>0</v>
      </c>
      <c r="Q122" s="46">
        <f t="shared" si="126"/>
        <v>4</v>
      </c>
      <c r="R122" s="46">
        <f t="shared" si="127"/>
        <v>15</v>
      </c>
      <c r="S122" s="46"/>
      <c r="T122" s="4">
        <v>1</v>
      </c>
      <c r="U122" s="4">
        <v>1</v>
      </c>
      <c r="V122" s="4">
        <v>0</v>
      </c>
      <c r="W122" s="4">
        <v>1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15</v>
      </c>
      <c r="AD122" s="4">
        <v>42</v>
      </c>
      <c r="AE122" s="4">
        <v>11</v>
      </c>
      <c r="AF122" s="4">
        <v>11</v>
      </c>
      <c r="AG122" s="4">
        <f t="shared" si="199"/>
        <v>0</v>
      </c>
      <c r="AH122" s="4">
        <v>970</v>
      </c>
      <c r="AI122" s="4">
        <v>26900</v>
      </c>
      <c r="AJ122" s="4">
        <v>36.450000000000003</v>
      </c>
      <c r="AK122" s="4">
        <v>29.9</v>
      </c>
      <c r="AL122" s="4">
        <v>0</v>
      </c>
      <c r="AM122" s="4">
        <v>0</v>
      </c>
      <c r="AN122" s="4">
        <v>0</v>
      </c>
      <c r="AO122" s="4">
        <v>109</v>
      </c>
      <c r="AP122" s="4">
        <v>1535</v>
      </c>
      <c r="AQ122" s="4">
        <v>0</v>
      </c>
      <c r="AR122" s="4">
        <v>11.6</v>
      </c>
      <c r="AS122" s="4">
        <v>1.2</v>
      </c>
      <c r="AT122" s="4">
        <v>31.8</v>
      </c>
      <c r="AV122" s="4">
        <v>4.2699999999999996</v>
      </c>
      <c r="AW122" s="4">
        <v>711</v>
      </c>
      <c r="AX122" s="4">
        <v>136</v>
      </c>
      <c r="AY122" s="4">
        <v>1</v>
      </c>
      <c r="AZ122" s="4">
        <v>0</v>
      </c>
      <c r="BA122" s="4">
        <v>2.2200000000000002</v>
      </c>
      <c r="BB122" s="4">
        <v>70</v>
      </c>
      <c r="BC122" s="4">
        <v>143</v>
      </c>
      <c r="BD122" s="4">
        <v>4</v>
      </c>
      <c r="BE122" s="4">
        <v>2.4</v>
      </c>
      <c r="BF122" s="4">
        <v>4.8</v>
      </c>
      <c r="BG122" s="4">
        <v>8.3000000000000007</v>
      </c>
      <c r="BI122" s="4">
        <v>3.5</v>
      </c>
      <c r="BJ122" s="4">
        <v>1675</v>
      </c>
      <c r="BK122" s="4">
        <v>576</v>
      </c>
      <c r="BL122" s="4">
        <v>396</v>
      </c>
      <c r="BM122" s="4">
        <v>4.7</v>
      </c>
      <c r="BN122" s="4">
        <v>117</v>
      </c>
      <c r="BO122" s="4">
        <v>329</v>
      </c>
      <c r="BP122" s="4">
        <v>0</v>
      </c>
      <c r="BQ122" s="4">
        <v>0</v>
      </c>
      <c r="BR122" s="4">
        <v>308</v>
      </c>
      <c r="BS122">
        <v>118</v>
      </c>
      <c r="BT122">
        <v>54</v>
      </c>
      <c r="BU122">
        <v>75</v>
      </c>
      <c r="BV122">
        <v>64</v>
      </c>
      <c r="BW122">
        <v>9</v>
      </c>
      <c r="BX122">
        <v>152</v>
      </c>
      <c r="BY122">
        <v>620</v>
      </c>
      <c r="BZ122">
        <v>1.6</v>
      </c>
      <c r="CA122">
        <v>74</v>
      </c>
      <c r="CB122">
        <v>4.2</v>
      </c>
      <c r="CC122" s="4">
        <v>3.1</v>
      </c>
      <c r="CD122" s="4">
        <v>42</v>
      </c>
      <c r="CE122" s="4">
        <v>65</v>
      </c>
      <c r="CF122" s="4">
        <v>15</v>
      </c>
      <c r="CG122" s="4">
        <v>10</v>
      </c>
      <c r="CH122" s="4">
        <v>2135</v>
      </c>
      <c r="CI122" s="4">
        <f t="shared" si="139"/>
        <v>1703.2258064516127</v>
      </c>
      <c r="CJ122" s="4">
        <v>7.37</v>
      </c>
      <c r="CK122" s="4">
        <v>39</v>
      </c>
      <c r="CL122" s="4">
        <v>74</v>
      </c>
      <c r="CM122" s="4">
        <v>22.5</v>
      </c>
      <c r="CN122" s="4">
        <v>0.22</v>
      </c>
      <c r="CO122" s="4">
        <v>0</v>
      </c>
      <c r="CP122" s="4">
        <v>0</v>
      </c>
      <c r="CQ122" s="4">
        <v>30.5</v>
      </c>
      <c r="CR122" s="4">
        <v>3121</v>
      </c>
      <c r="CS122" s="4">
        <v>0</v>
      </c>
      <c r="CT122" s="4">
        <v>3</v>
      </c>
      <c r="CU122" s="4"/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10</v>
      </c>
      <c r="DM122" s="4">
        <v>10</v>
      </c>
      <c r="DN122" s="4">
        <v>42</v>
      </c>
      <c r="DO122" s="4">
        <v>25</v>
      </c>
      <c r="DP122" s="4">
        <v>41</v>
      </c>
      <c r="DQ122" s="4">
        <v>72</v>
      </c>
      <c r="DR122" s="11">
        <v>55</v>
      </c>
      <c r="DS122" s="4">
        <v>37</v>
      </c>
      <c r="DT122" s="4">
        <v>82</v>
      </c>
      <c r="DU122" s="4">
        <f t="shared" si="196"/>
        <v>45</v>
      </c>
      <c r="DV122" s="11">
        <v>16.5</v>
      </c>
      <c r="DW122" s="4">
        <v>1133</v>
      </c>
      <c r="DX122" s="4">
        <v>92</v>
      </c>
      <c r="DY122" s="4">
        <v>72</v>
      </c>
      <c r="DZ122" s="4">
        <v>3</v>
      </c>
      <c r="EA122" s="4">
        <f t="shared" si="172"/>
        <v>1.5075376884422111</v>
      </c>
      <c r="EB122" s="4">
        <v>18.8</v>
      </c>
      <c r="EC122" s="4">
        <v>306</v>
      </c>
      <c r="ED122" s="4">
        <v>60</v>
      </c>
      <c r="EE122" s="4">
        <v>4.2</v>
      </c>
      <c r="EF122" s="4">
        <f t="shared" si="182"/>
        <v>2.1105527638190957</v>
      </c>
      <c r="EG122" s="45">
        <f t="shared" si="129"/>
        <v>2.9255319148936167</v>
      </c>
      <c r="EH122" s="45">
        <f t="shared" si="130"/>
        <v>0.87765957446808507</v>
      </c>
      <c r="EI122" s="4">
        <v>10</v>
      </c>
      <c r="EJ122" s="4">
        <v>75</v>
      </c>
      <c r="EK122" s="4">
        <v>50</v>
      </c>
      <c r="EL122" s="11">
        <f t="shared" si="186"/>
        <v>1.5</v>
      </c>
      <c r="EM122" s="4">
        <v>237</v>
      </c>
      <c r="EN122" s="11">
        <v>12</v>
      </c>
      <c r="EO122" s="4">
        <v>8</v>
      </c>
      <c r="EP122" s="11">
        <f t="shared" si="187"/>
        <v>7.5</v>
      </c>
      <c r="EQ122" s="4">
        <v>45</v>
      </c>
      <c r="ER122" s="4">
        <f t="shared" si="131"/>
        <v>22.613065326633166</v>
      </c>
      <c r="ES122" s="4">
        <v>26</v>
      </c>
      <c r="ET122" s="4">
        <v>42</v>
      </c>
      <c r="EU122" s="11">
        <v>20</v>
      </c>
      <c r="EV122" s="4">
        <v>6</v>
      </c>
      <c r="EW122" s="9">
        <v>14</v>
      </c>
      <c r="EX122" s="4">
        <v>104</v>
      </c>
      <c r="EY122" s="4">
        <v>125</v>
      </c>
      <c r="EZ122" s="4">
        <v>48</v>
      </c>
      <c r="FA122" s="4">
        <v>65</v>
      </c>
      <c r="FB122" s="4">
        <v>69</v>
      </c>
      <c r="FC122" s="4">
        <f t="shared" si="119"/>
        <v>306</v>
      </c>
      <c r="FD122" s="9">
        <f t="shared" si="132"/>
        <v>0.97969858258646947</v>
      </c>
      <c r="FE122" s="9">
        <f t="shared" si="120"/>
        <v>0.22549019607843138</v>
      </c>
      <c r="FF122" s="9">
        <f t="shared" si="133"/>
        <v>0.31903399594359988</v>
      </c>
      <c r="FG122" s="9">
        <f t="shared" si="121"/>
        <v>1.77</v>
      </c>
      <c r="FH122" s="9">
        <f t="shared" si="122"/>
        <v>0.25163013502959797</v>
      </c>
      <c r="FI122" s="9">
        <f t="shared" si="123"/>
        <v>1.806678126783732</v>
      </c>
      <c r="FJ122" s="11">
        <v>22.1</v>
      </c>
      <c r="FK122" s="11">
        <v>36</v>
      </c>
      <c r="FL122" s="4">
        <v>15</v>
      </c>
      <c r="FM122" s="4">
        <v>21</v>
      </c>
      <c r="FN122" s="4">
        <v>27</v>
      </c>
      <c r="FO122" s="4">
        <f t="shared" si="178"/>
        <v>13.5678391959799</v>
      </c>
      <c r="FP122" s="11">
        <v>47</v>
      </c>
      <c r="FQ122" s="11">
        <v>18</v>
      </c>
      <c r="FR122" s="4">
        <v>14</v>
      </c>
      <c r="FS122" s="4">
        <v>74</v>
      </c>
      <c r="FT122" s="4">
        <v>66</v>
      </c>
      <c r="FU122" s="11">
        <f t="shared" si="134"/>
        <v>1.1212121212121211</v>
      </c>
      <c r="FV122" s="4">
        <v>12</v>
      </c>
      <c r="FW122" s="11">
        <f t="shared" si="188"/>
        <v>6.166666666666667</v>
      </c>
      <c r="FX122" s="4">
        <v>103</v>
      </c>
      <c r="FY122" s="4">
        <v>21.1</v>
      </c>
      <c r="FZ122">
        <v>12.7</v>
      </c>
      <c r="GA122" s="11">
        <f t="shared" si="166"/>
        <v>30.1</v>
      </c>
      <c r="GB122" s="4">
        <f t="shared" si="135"/>
        <v>1.6722222222222223</v>
      </c>
      <c r="GC122" s="4">
        <f t="shared" si="136"/>
        <v>3.7007874015748032</v>
      </c>
      <c r="GD122" s="4">
        <f t="shared" si="137"/>
        <v>1.7401574803149609</v>
      </c>
      <c r="GE122" s="4">
        <v>16</v>
      </c>
      <c r="GF122" s="4">
        <v>15</v>
      </c>
      <c r="GG122" s="4">
        <f t="shared" si="197"/>
        <v>6.25</v>
      </c>
      <c r="GJ122" s="4" t="e">
        <f t="shared" si="198"/>
        <v>#DIV/0!</v>
      </c>
      <c r="GW122" t="e">
        <f t="shared" si="181"/>
        <v>#DIV/0!</v>
      </c>
    </row>
    <row r="123" spans="1:207" x14ac:dyDescent="0.35">
      <c r="A123" s="54">
        <v>39</v>
      </c>
      <c r="B123" s="31">
        <v>4317028</v>
      </c>
      <c r="C123" s="2">
        <v>45043</v>
      </c>
      <c r="D123" s="2">
        <v>20361</v>
      </c>
      <c r="E123" s="4">
        <v>68</v>
      </c>
      <c r="F123" s="4" t="s">
        <v>176</v>
      </c>
      <c r="G123" s="4">
        <v>90</v>
      </c>
      <c r="H123" s="4">
        <v>167</v>
      </c>
      <c r="I123" s="4">
        <v>1.99</v>
      </c>
      <c r="J123" s="4">
        <v>9</v>
      </c>
      <c r="K123" s="2">
        <v>45034</v>
      </c>
      <c r="L123" s="2">
        <v>45034</v>
      </c>
      <c r="M123" s="2">
        <v>45038</v>
      </c>
      <c r="N123" s="2">
        <v>45049</v>
      </c>
      <c r="O123" s="4">
        <v>0</v>
      </c>
      <c r="Q123" s="46">
        <f t="shared" si="126"/>
        <v>4</v>
      </c>
      <c r="R123" s="46">
        <f t="shared" si="127"/>
        <v>15</v>
      </c>
      <c r="S123" s="46"/>
      <c r="T123" s="4">
        <v>1</v>
      </c>
      <c r="U123" s="4">
        <v>1</v>
      </c>
      <c r="V123" s="4">
        <v>0</v>
      </c>
      <c r="W123" s="4">
        <v>1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15</v>
      </c>
      <c r="AD123" s="4">
        <v>42</v>
      </c>
      <c r="AE123" s="4">
        <v>11</v>
      </c>
      <c r="AF123" s="4">
        <v>11</v>
      </c>
      <c r="AG123" s="4">
        <f t="shared" ref="AG123:AG125" si="200">AF123-AE123</f>
        <v>0</v>
      </c>
      <c r="AH123" s="4">
        <v>1189</v>
      </c>
      <c r="AI123" s="4">
        <v>12500</v>
      </c>
      <c r="AJ123" s="4">
        <v>8.23</v>
      </c>
      <c r="AK123" s="4">
        <v>0.38</v>
      </c>
      <c r="AL123" s="4">
        <v>0</v>
      </c>
      <c r="AM123" s="4">
        <v>0</v>
      </c>
      <c r="AN123" s="4">
        <v>0</v>
      </c>
      <c r="AO123" s="4">
        <v>120</v>
      </c>
      <c r="AP123" s="4">
        <v>889</v>
      </c>
      <c r="AQ123" s="4">
        <v>0</v>
      </c>
      <c r="AR123" s="4">
        <v>10.3</v>
      </c>
      <c r="AS123" s="4">
        <v>1.1299999999999999</v>
      </c>
      <c r="AT123" s="4">
        <v>28.9</v>
      </c>
      <c r="AU123" s="29">
        <v>1.68</v>
      </c>
      <c r="AV123" s="4">
        <v>2.4</v>
      </c>
      <c r="AW123" s="4">
        <v>690</v>
      </c>
      <c r="AX123" s="4">
        <v>493</v>
      </c>
      <c r="AY123" s="4">
        <v>1</v>
      </c>
      <c r="AZ123" s="4">
        <v>0</v>
      </c>
      <c r="BA123" s="4">
        <v>0.6</v>
      </c>
      <c r="BB123" s="4">
        <v>21</v>
      </c>
      <c r="BC123" s="4">
        <v>134</v>
      </c>
      <c r="BD123" s="4">
        <v>3.3</v>
      </c>
      <c r="BE123" s="4">
        <v>1.7</v>
      </c>
      <c r="BF123" s="4">
        <v>3.1</v>
      </c>
      <c r="BG123" s="4">
        <v>7.9</v>
      </c>
      <c r="BH123" s="4">
        <v>5.9</v>
      </c>
      <c r="BI123" s="4">
        <v>3.2</v>
      </c>
      <c r="BJ123" s="4">
        <v>28</v>
      </c>
      <c r="BK123" s="4">
        <v>138</v>
      </c>
      <c r="BL123" s="4">
        <v>73</v>
      </c>
      <c r="BM123" s="4">
        <v>0.8</v>
      </c>
      <c r="BN123" s="4">
        <v>357</v>
      </c>
      <c r="BO123" s="4">
        <v>384</v>
      </c>
      <c r="BP123" s="4">
        <v>0</v>
      </c>
      <c r="BQ123" s="4">
        <v>0</v>
      </c>
      <c r="BS123">
        <v>127</v>
      </c>
      <c r="BT123">
        <v>66</v>
      </c>
      <c r="BU123">
        <v>87</v>
      </c>
      <c r="BV123">
        <v>77</v>
      </c>
      <c r="BZ123">
        <v>1</v>
      </c>
      <c r="CN123" s="4">
        <v>0</v>
      </c>
      <c r="CO123" s="4">
        <v>0</v>
      </c>
      <c r="CP123" s="4">
        <v>0</v>
      </c>
      <c r="CQ123" s="4">
        <v>13</v>
      </c>
      <c r="CR123" s="4">
        <v>827</v>
      </c>
      <c r="CS123" s="4">
        <v>0</v>
      </c>
      <c r="CT123" s="4">
        <v>3</v>
      </c>
      <c r="CU123" s="4"/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10</v>
      </c>
      <c r="DM123" s="4">
        <v>10</v>
      </c>
      <c r="DN123" s="4">
        <v>44</v>
      </c>
      <c r="DO123" s="4">
        <v>20</v>
      </c>
      <c r="DP123" s="4">
        <v>56</v>
      </c>
      <c r="DQ123" s="4">
        <v>87</v>
      </c>
      <c r="DR123" s="11">
        <v>59</v>
      </c>
      <c r="DS123" s="4">
        <v>45</v>
      </c>
      <c r="DT123" s="4">
        <v>108</v>
      </c>
      <c r="DU123" s="4">
        <f t="shared" si="196"/>
        <v>63</v>
      </c>
      <c r="DV123" s="11">
        <v>15</v>
      </c>
      <c r="DW123" s="4">
        <v>1031</v>
      </c>
      <c r="DX123" s="4">
        <v>93</v>
      </c>
      <c r="DY123" s="4">
        <v>78</v>
      </c>
      <c r="DZ123" s="4">
        <v>4.8</v>
      </c>
      <c r="EA123" s="4">
        <f t="shared" si="172"/>
        <v>2.4120603015075375</v>
      </c>
      <c r="EB123" s="4">
        <v>27.1</v>
      </c>
      <c r="EC123" s="4">
        <v>335</v>
      </c>
      <c r="ED123" s="4">
        <v>71</v>
      </c>
      <c r="EE123" s="4">
        <v>5.4</v>
      </c>
      <c r="EF123" s="4">
        <f t="shared" si="182"/>
        <v>2.7135678391959801</v>
      </c>
      <c r="EG123" s="45">
        <f t="shared" si="129"/>
        <v>2.177121771217712</v>
      </c>
      <c r="EH123" s="45">
        <f t="shared" si="130"/>
        <v>0.55350553505535049</v>
      </c>
      <c r="EI123" s="4">
        <v>9</v>
      </c>
      <c r="EJ123" s="4">
        <v>90</v>
      </c>
      <c r="EK123" s="4">
        <v>107</v>
      </c>
      <c r="EL123" s="11">
        <f t="shared" si="186"/>
        <v>0.84112149532710279</v>
      </c>
      <c r="EM123" s="4">
        <v>227</v>
      </c>
      <c r="EN123" s="11">
        <v>8</v>
      </c>
      <c r="EO123" s="4">
        <v>6</v>
      </c>
      <c r="EP123" s="11">
        <f t="shared" si="187"/>
        <v>12.857142857142858</v>
      </c>
      <c r="EQ123" s="4">
        <v>85</v>
      </c>
      <c r="ER123" s="4">
        <f t="shared" si="131"/>
        <v>42.713567839195981</v>
      </c>
      <c r="ES123" s="4">
        <v>33</v>
      </c>
      <c r="ET123" s="4">
        <v>78</v>
      </c>
      <c r="EU123" s="11">
        <v>20</v>
      </c>
      <c r="EV123" s="4">
        <v>7</v>
      </c>
      <c r="EW123" s="9">
        <v>13</v>
      </c>
      <c r="EX123" s="4">
        <v>79</v>
      </c>
      <c r="EY123" s="4">
        <v>113</v>
      </c>
      <c r="EZ123" s="4">
        <v>34</v>
      </c>
      <c r="FA123" s="4">
        <v>93</v>
      </c>
      <c r="FB123" s="4">
        <v>58</v>
      </c>
      <c r="FC123" s="4">
        <f t="shared" si="119"/>
        <v>335</v>
      </c>
      <c r="FD123" s="9">
        <f t="shared" si="132"/>
        <v>0.61969093971414002</v>
      </c>
      <c r="FE123" s="9">
        <f t="shared" si="120"/>
        <v>0.17313432835820897</v>
      </c>
      <c r="FF123" s="9">
        <f t="shared" si="133"/>
        <v>0.23257420586252361</v>
      </c>
      <c r="FG123" s="9">
        <f t="shared" si="121"/>
        <v>1.6098591549295773</v>
      </c>
      <c r="FH123" s="9">
        <f t="shared" si="122"/>
        <v>0.22092288137353033</v>
      </c>
      <c r="FI123" s="9">
        <f t="shared" si="123"/>
        <v>2.5978420076178561</v>
      </c>
      <c r="FJ123" s="11">
        <v>22.5</v>
      </c>
      <c r="FK123" s="11">
        <v>49</v>
      </c>
      <c r="FL123" s="4">
        <v>30</v>
      </c>
      <c r="FM123" s="4">
        <v>19</v>
      </c>
      <c r="FN123" s="4">
        <v>64</v>
      </c>
      <c r="FO123" s="4">
        <f t="shared" si="178"/>
        <v>32.1608040201005</v>
      </c>
      <c r="FP123" s="11">
        <v>47</v>
      </c>
      <c r="FQ123" s="11">
        <v>28</v>
      </c>
      <c r="FR123" s="4">
        <v>24</v>
      </c>
      <c r="FS123" s="4">
        <v>58</v>
      </c>
      <c r="FT123" s="4">
        <v>57</v>
      </c>
      <c r="FU123" s="11">
        <f t="shared" si="134"/>
        <v>1.0175438596491229</v>
      </c>
      <c r="FV123" s="4">
        <v>15</v>
      </c>
      <c r="FW123" s="11">
        <f t="shared" si="188"/>
        <v>3.8666666666666667</v>
      </c>
      <c r="FX123" s="4">
        <v>100</v>
      </c>
      <c r="FY123" s="4">
        <v>18</v>
      </c>
      <c r="FZ123">
        <v>15.7</v>
      </c>
      <c r="GA123" s="11">
        <f t="shared" si="166"/>
        <v>18</v>
      </c>
      <c r="GB123" s="4">
        <f t="shared" si="135"/>
        <v>0.6428571428571429</v>
      </c>
      <c r="GC123" s="4">
        <f t="shared" si="136"/>
        <v>2.9936305732484079</v>
      </c>
      <c r="GD123" s="4">
        <f t="shared" si="137"/>
        <v>1.4331210191082804</v>
      </c>
      <c r="GE123" s="4">
        <v>12</v>
      </c>
      <c r="GF123" s="4">
        <v>8</v>
      </c>
      <c r="GG123" s="4">
        <f t="shared" si="197"/>
        <v>33.333333333333329</v>
      </c>
      <c r="GH123" s="4">
        <v>19</v>
      </c>
      <c r="GI123" s="4">
        <v>14</v>
      </c>
      <c r="GJ123" s="4">
        <f t="shared" si="198"/>
        <v>26.315789473684209</v>
      </c>
      <c r="GK123">
        <v>1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0</v>
      </c>
      <c r="GR123">
        <v>1</v>
      </c>
      <c r="GS123">
        <v>0</v>
      </c>
      <c r="GT123">
        <v>0</v>
      </c>
      <c r="GW123" t="e">
        <f t="shared" si="181"/>
        <v>#DIV/0!</v>
      </c>
    </row>
    <row r="124" spans="1:207" x14ac:dyDescent="0.35">
      <c r="A124" s="54">
        <v>39</v>
      </c>
      <c r="B124" s="31">
        <v>4317028</v>
      </c>
      <c r="C124" s="2">
        <v>45064</v>
      </c>
      <c r="D124" s="2">
        <v>20361</v>
      </c>
      <c r="E124" s="4">
        <v>68</v>
      </c>
      <c r="F124" s="4" t="s">
        <v>176</v>
      </c>
      <c r="G124" s="4">
        <v>90</v>
      </c>
      <c r="H124" s="4">
        <v>167</v>
      </c>
      <c r="I124" s="4">
        <v>1.99</v>
      </c>
      <c r="J124" s="4">
        <v>30</v>
      </c>
      <c r="K124" s="2">
        <v>45034</v>
      </c>
      <c r="L124" s="2">
        <v>45034</v>
      </c>
      <c r="M124" s="2">
        <v>45038</v>
      </c>
      <c r="N124" s="2">
        <v>45049</v>
      </c>
      <c r="O124" s="4">
        <v>0</v>
      </c>
      <c r="Q124" s="46">
        <f t="shared" si="126"/>
        <v>4</v>
      </c>
      <c r="R124" s="46">
        <f t="shared" si="127"/>
        <v>15</v>
      </c>
      <c r="S124" s="46"/>
      <c r="T124" s="4">
        <v>1</v>
      </c>
      <c r="U124" s="4">
        <v>1</v>
      </c>
      <c r="V124" s="4">
        <v>0</v>
      </c>
      <c r="W124" s="4">
        <v>1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15</v>
      </c>
      <c r="AD124" s="4">
        <v>42</v>
      </c>
      <c r="AE124" s="4">
        <v>11</v>
      </c>
      <c r="AF124" s="4">
        <v>11</v>
      </c>
      <c r="AG124" s="4">
        <f t="shared" si="200"/>
        <v>0</v>
      </c>
      <c r="AH124" s="4">
        <v>1410</v>
      </c>
      <c r="AI124" s="4">
        <v>6600</v>
      </c>
      <c r="AJ124" s="4">
        <v>1.39</v>
      </c>
      <c r="AK124" s="4">
        <v>0.11</v>
      </c>
      <c r="AL124" s="4">
        <v>0</v>
      </c>
      <c r="AM124" s="4">
        <v>0</v>
      </c>
      <c r="AN124" s="4">
        <v>0</v>
      </c>
      <c r="AO124" s="4">
        <v>87</v>
      </c>
      <c r="AP124" s="4">
        <v>328</v>
      </c>
      <c r="AQ124" s="4">
        <v>0</v>
      </c>
      <c r="AR124" s="4">
        <v>11.9</v>
      </c>
      <c r="AS124" s="4">
        <v>1.0900000000000001</v>
      </c>
      <c r="AT124" s="4">
        <v>25.1</v>
      </c>
      <c r="AU124" s="29">
        <v>1.67</v>
      </c>
      <c r="AV124" s="4">
        <v>0.2</v>
      </c>
      <c r="AW124" s="4">
        <v>526</v>
      </c>
      <c r="AX124" s="4">
        <v>283</v>
      </c>
      <c r="AY124" s="4">
        <v>1</v>
      </c>
      <c r="AZ124" s="4">
        <v>0</v>
      </c>
      <c r="BA124" s="4">
        <v>1</v>
      </c>
      <c r="BB124" s="4">
        <v>44</v>
      </c>
      <c r="BC124" s="4">
        <v>137</v>
      </c>
      <c r="BD124" s="4">
        <v>3.6</v>
      </c>
      <c r="BE124" s="4">
        <v>1.7</v>
      </c>
      <c r="BF124" s="4">
        <v>3</v>
      </c>
      <c r="BG124" s="4">
        <v>9.6</v>
      </c>
      <c r="BH124" s="4">
        <v>6.9</v>
      </c>
      <c r="BI124" s="4">
        <v>4.3</v>
      </c>
      <c r="BJ124" s="4">
        <v>42</v>
      </c>
      <c r="BK124" s="4">
        <v>92</v>
      </c>
      <c r="BL124" s="4">
        <v>217</v>
      </c>
      <c r="BM124" s="4">
        <v>0.5</v>
      </c>
      <c r="BN124" s="4">
        <v>479</v>
      </c>
      <c r="BO124" s="4">
        <v>171</v>
      </c>
      <c r="BP124" s="4">
        <v>0</v>
      </c>
      <c r="BQ124" s="4">
        <v>0</v>
      </c>
      <c r="BS124">
        <v>101</v>
      </c>
      <c r="BT124">
        <v>37</v>
      </c>
      <c r="BU124">
        <v>56</v>
      </c>
      <c r="BV124">
        <v>77</v>
      </c>
      <c r="CN124" s="4">
        <v>0</v>
      </c>
      <c r="CO124" s="4">
        <v>0</v>
      </c>
      <c r="CP124" s="4">
        <v>0</v>
      </c>
      <c r="CQ124" s="4">
        <v>13</v>
      </c>
      <c r="CR124" s="4">
        <v>65</v>
      </c>
      <c r="CS124" s="4">
        <v>1</v>
      </c>
      <c r="CT124" s="4">
        <v>3</v>
      </c>
      <c r="CU124" s="4"/>
      <c r="CV124" s="4">
        <v>1</v>
      </c>
      <c r="CW124" s="4">
        <v>1</v>
      </c>
      <c r="CX124" s="4">
        <v>1</v>
      </c>
      <c r="CY124" s="4">
        <v>0</v>
      </c>
      <c r="CZ124" s="4">
        <v>1</v>
      </c>
      <c r="DA124" s="4">
        <v>1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10</v>
      </c>
      <c r="DM124" s="4">
        <v>10</v>
      </c>
      <c r="DN124" s="4">
        <v>42</v>
      </c>
      <c r="DO124" s="4">
        <v>28</v>
      </c>
      <c r="DP124" s="4">
        <v>35</v>
      </c>
      <c r="DQ124" s="4">
        <v>64</v>
      </c>
      <c r="DR124" s="11">
        <v>50</v>
      </c>
      <c r="DS124" s="4">
        <v>37</v>
      </c>
      <c r="DT124" s="4">
        <v>75</v>
      </c>
      <c r="DU124" s="4">
        <f t="shared" si="196"/>
        <v>38</v>
      </c>
      <c r="DV124" s="11">
        <v>13.5</v>
      </c>
      <c r="DW124" s="4">
        <v>1119</v>
      </c>
      <c r="DX124" s="4">
        <v>90</v>
      </c>
      <c r="DY124" s="4">
        <v>68</v>
      </c>
      <c r="DZ124" s="4">
        <v>2.5</v>
      </c>
      <c r="EA124" s="4">
        <f t="shared" si="172"/>
        <v>1.256281407035176</v>
      </c>
      <c r="EB124" s="4">
        <v>17.899999999999999</v>
      </c>
      <c r="EC124" s="4">
        <v>281</v>
      </c>
      <c r="ED124" s="4">
        <v>57</v>
      </c>
      <c r="EE124" s="4">
        <v>4.2</v>
      </c>
      <c r="EF124" s="4">
        <f t="shared" si="182"/>
        <v>2.1105527638190957</v>
      </c>
      <c r="EG124" s="45">
        <f t="shared" si="129"/>
        <v>2.7932960893854752</v>
      </c>
      <c r="EH124" s="45">
        <f t="shared" si="130"/>
        <v>0.75418994413407825</v>
      </c>
      <c r="EI124" s="4">
        <v>10</v>
      </c>
      <c r="EJ124" s="4">
        <v>48</v>
      </c>
      <c r="EK124" s="4">
        <v>77</v>
      </c>
      <c r="EL124" s="11">
        <f t="shared" si="186"/>
        <v>0.62337662337662336</v>
      </c>
      <c r="EM124" s="4">
        <v>287</v>
      </c>
      <c r="EN124" s="11">
        <v>8</v>
      </c>
      <c r="EO124" s="4">
        <v>7</v>
      </c>
      <c r="EP124" s="11">
        <f t="shared" si="187"/>
        <v>6.4</v>
      </c>
      <c r="EQ124" s="4">
        <v>48</v>
      </c>
      <c r="ER124" s="4">
        <f t="shared" si="131"/>
        <v>24.120603015075378</v>
      </c>
      <c r="ES124" s="4">
        <v>19</v>
      </c>
      <c r="ET124" s="4">
        <v>39</v>
      </c>
      <c r="EU124" s="11">
        <v>32</v>
      </c>
      <c r="EV124" s="4">
        <v>10</v>
      </c>
      <c r="EW124" s="9">
        <v>22</v>
      </c>
      <c r="EX124" s="4">
        <v>118</v>
      </c>
      <c r="EY124" s="4">
        <v>180</v>
      </c>
      <c r="EZ124" s="4">
        <v>66</v>
      </c>
      <c r="FA124" s="4">
        <v>76</v>
      </c>
      <c r="FB124" s="4">
        <v>97</v>
      </c>
      <c r="FC124" s="4">
        <f t="shared" si="119"/>
        <v>281</v>
      </c>
      <c r="FD124" s="9">
        <f t="shared" si="132"/>
        <v>2.8976224552548837</v>
      </c>
      <c r="FE124" s="9">
        <f t="shared" si="120"/>
        <v>0.34519572953736655</v>
      </c>
      <c r="FF124" s="9">
        <f t="shared" si="133"/>
        <v>0.46032664392511558</v>
      </c>
      <c r="FG124" s="9">
        <f t="shared" si="121"/>
        <v>1.5947368421052632</v>
      </c>
      <c r="FH124" s="9">
        <f t="shared" si="122"/>
        <v>0.30260762756202858</v>
      </c>
      <c r="FI124" s="9">
        <f t="shared" si="123"/>
        <v>0.55036046508170278</v>
      </c>
      <c r="FJ124" s="11">
        <v>15.6</v>
      </c>
      <c r="FK124" s="11">
        <v>41</v>
      </c>
      <c r="FL124" s="4">
        <v>21</v>
      </c>
      <c r="FM124" s="4">
        <v>27</v>
      </c>
      <c r="FN124" s="4">
        <v>29</v>
      </c>
      <c r="FO124" s="4">
        <f t="shared" si="178"/>
        <v>14.572864321608041</v>
      </c>
      <c r="FP124" s="11">
        <v>45</v>
      </c>
      <c r="FQ124" s="11">
        <v>21</v>
      </c>
      <c r="FR124" s="4">
        <v>12</v>
      </c>
      <c r="FS124" s="4">
        <v>48</v>
      </c>
      <c r="FT124" s="4">
        <v>55</v>
      </c>
      <c r="FU124" s="11">
        <f t="shared" si="134"/>
        <v>0.87272727272727268</v>
      </c>
      <c r="FV124" s="4">
        <v>8</v>
      </c>
      <c r="FW124" s="11">
        <f t="shared" si="188"/>
        <v>6</v>
      </c>
      <c r="FX124" s="4">
        <v>173</v>
      </c>
      <c r="FY124" s="4">
        <v>11.4</v>
      </c>
      <c r="FZ124">
        <v>12.7</v>
      </c>
      <c r="GA124" s="11">
        <f t="shared" si="166"/>
        <v>11.4</v>
      </c>
      <c r="GB124" s="4">
        <f t="shared" si="135"/>
        <v>0.54285714285714293</v>
      </c>
      <c r="GC124" s="4">
        <f t="shared" si="136"/>
        <v>3.5433070866141736</v>
      </c>
      <c r="GD124" s="4">
        <f t="shared" si="137"/>
        <v>1.2283464566929134</v>
      </c>
      <c r="GE124" s="4">
        <v>17</v>
      </c>
      <c r="GF124" s="4">
        <v>13</v>
      </c>
      <c r="GG124" s="4">
        <f t="shared" si="197"/>
        <v>23.52941176470588</v>
      </c>
      <c r="GH124" s="4">
        <v>28</v>
      </c>
      <c r="GI124" s="4">
        <v>21</v>
      </c>
      <c r="GJ124" s="4">
        <f t="shared" si="198"/>
        <v>25</v>
      </c>
      <c r="GK124">
        <v>1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1</v>
      </c>
      <c r="GU124">
        <v>63</v>
      </c>
      <c r="GV124">
        <v>21</v>
      </c>
      <c r="GW124">
        <f t="shared" si="181"/>
        <v>0.66666666666666663</v>
      </c>
      <c r="GX124">
        <v>1</v>
      </c>
      <c r="GY124">
        <v>0</v>
      </c>
    </row>
    <row r="125" spans="1:207" x14ac:dyDescent="0.35">
      <c r="A125" s="54">
        <v>39</v>
      </c>
      <c r="B125" s="31">
        <v>4317028</v>
      </c>
      <c r="C125" s="2">
        <v>45222</v>
      </c>
      <c r="D125" s="2">
        <v>20361</v>
      </c>
      <c r="E125" s="4">
        <v>68</v>
      </c>
      <c r="F125" s="4" t="s">
        <v>176</v>
      </c>
      <c r="G125" s="4">
        <v>90</v>
      </c>
      <c r="H125" s="4">
        <v>167</v>
      </c>
      <c r="I125" s="4">
        <v>1.99</v>
      </c>
      <c r="J125">
        <v>180</v>
      </c>
      <c r="K125" s="2">
        <v>45034</v>
      </c>
      <c r="L125" s="2">
        <v>45034</v>
      </c>
      <c r="M125" s="2">
        <v>45038</v>
      </c>
      <c r="N125" s="2">
        <v>45049</v>
      </c>
      <c r="O125" s="4">
        <v>0</v>
      </c>
      <c r="Q125" s="46">
        <f t="shared" si="126"/>
        <v>4</v>
      </c>
      <c r="R125" s="46">
        <f t="shared" si="127"/>
        <v>15</v>
      </c>
      <c r="S125" s="46"/>
      <c r="T125" s="4">
        <v>1</v>
      </c>
      <c r="U125" s="4">
        <v>1</v>
      </c>
      <c r="V125" s="4">
        <v>0</v>
      </c>
      <c r="W125" s="4">
        <v>1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15</v>
      </c>
      <c r="AD125" s="4">
        <v>42</v>
      </c>
      <c r="AE125" s="4">
        <v>11</v>
      </c>
      <c r="AF125" s="4">
        <v>11</v>
      </c>
      <c r="AG125" s="4">
        <f t="shared" si="200"/>
        <v>0</v>
      </c>
      <c r="AL125" s="4">
        <v>0</v>
      </c>
      <c r="AM125" s="4">
        <v>0</v>
      </c>
      <c r="AN125" s="4">
        <v>0</v>
      </c>
      <c r="AQ125" s="4">
        <v>0</v>
      </c>
      <c r="AY125" s="4">
        <v>1</v>
      </c>
      <c r="AZ125" s="4">
        <v>0</v>
      </c>
      <c r="BP125" s="4">
        <v>0</v>
      </c>
      <c r="BQ125" s="4">
        <v>0</v>
      </c>
      <c r="BS125">
        <v>111</v>
      </c>
      <c r="BT125">
        <v>62</v>
      </c>
      <c r="BU125">
        <v>81</v>
      </c>
      <c r="BV125">
        <v>72</v>
      </c>
      <c r="CN125" s="4">
        <v>0</v>
      </c>
      <c r="CO125" s="4">
        <v>0</v>
      </c>
      <c r="CP125" s="4">
        <v>0</v>
      </c>
      <c r="CS125" s="4">
        <v>1</v>
      </c>
      <c r="CT125" s="4">
        <v>3</v>
      </c>
      <c r="CU125" s="4"/>
      <c r="CV125" s="4">
        <v>1</v>
      </c>
      <c r="CW125" s="4">
        <v>1</v>
      </c>
      <c r="CX125" s="4">
        <v>0</v>
      </c>
      <c r="CY125" s="4">
        <v>1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1</v>
      </c>
      <c r="DJ125" s="4">
        <v>0</v>
      </c>
      <c r="DK125" s="4">
        <v>1</v>
      </c>
      <c r="DL125" s="4">
        <v>8</v>
      </c>
      <c r="DM125" s="4">
        <v>10</v>
      </c>
      <c r="DN125" s="4">
        <v>35</v>
      </c>
      <c r="DO125" s="4">
        <v>14</v>
      </c>
      <c r="DP125" s="4">
        <v>60</v>
      </c>
      <c r="DQ125" s="4">
        <v>90</v>
      </c>
      <c r="DR125" s="11">
        <v>46</v>
      </c>
      <c r="DS125" s="4">
        <v>30</v>
      </c>
      <c r="DT125" s="4">
        <v>56</v>
      </c>
      <c r="DU125" s="4">
        <f t="shared" si="196"/>
        <v>26</v>
      </c>
      <c r="DV125" s="11">
        <v>15.4</v>
      </c>
      <c r="DW125" s="4">
        <v>967</v>
      </c>
      <c r="DX125" s="4">
        <v>93</v>
      </c>
      <c r="DY125" s="4">
        <v>110</v>
      </c>
      <c r="DZ125" s="4">
        <v>2.9</v>
      </c>
      <c r="EA125" s="4">
        <f t="shared" si="172"/>
        <v>1.4572864321608039</v>
      </c>
      <c r="EB125" s="4">
        <v>18</v>
      </c>
      <c r="EC125" s="4">
        <v>239</v>
      </c>
      <c r="ED125" s="4">
        <v>34</v>
      </c>
      <c r="EE125" s="4">
        <v>3.76</v>
      </c>
      <c r="EF125" s="4">
        <f t="shared" si="182"/>
        <v>1.8894472361809045</v>
      </c>
      <c r="EG125" s="45">
        <f t="shared" si="129"/>
        <v>2.5555555555555554</v>
      </c>
      <c r="EH125" s="45">
        <f t="shared" si="130"/>
        <v>0.85555555555555562</v>
      </c>
      <c r="EI125" s="4">
        <v>14</v>
      </c>
      <c r="EJ125" s="4">
        <v>69</v>
      </c>
      <c r="EK125" s="4">
        <v>108</v>
      </c>
      <c r="EL125" s="11">
        <f t="shared" ref="EL125" si="201">(EJ125/EK125)</f>
        <v>0.63888888888888884</v>
      </c>
      <c r="EM125" s="4">
        <v>112</v>
      </c>
      <c r="EN125" s="11">
        <v>12</v>
      </c>
      <c r="EO125" s="4">
        <v>5</v>
      </c>
      <c r="EP125" s="11">
        <f t="shared" ref="EP125" si="202">EJ125/((EN125+EO125)/2)</f>
        <v>8.117647058823529</v>
      </c>
      <c r="EQ125" s="4">
        <v>37</v>
      </c>
      <c r="ER125" s="4">
        <f t="shared" si="131"/>
        <v>18.592964824120603</v>
      </c>
      <c r="ES125" s="4">
        <v>16</v>
      </c>
      <c r="ET125" s="4">
        <v>28</v>
      </c>
      <c r="EU125" s="11">
        <v>25</v>
      </c>
      <c r="EV125" s="4">
        <v>12</v>
      </c>
      <c r="EW125" s="9">
        <v>13</v>
      </c>
      <c r="EX125" s="4">
        <v>38</v>
      </c>
      <c r="EY125" s="4">
        <v>126</v>
      </c>
      <c r="EZ125" s="4">
        <v>31</v>
      </c>
      <c r="FA125" s="4">
        <v>41</v>
      </c>
      <c r="FB125" s="4">
        <v>76</v>
      </c>
      <c r="FC125" s="4">
        <f t="shared" si="119"/>
        <v>239</v>
      </c>
      <c r="FD125" s="9">
        <f t="shared" si="132"/>
        <v>1.3761639666264909</v>
      </c>
      <c r="FE125" s="9">
        <f t="shared" si="120"/>
        <v>0.31799163179916318</v>
      </c>
      <c r="FF125" s="9">
        <f t="shared" si="133"/>
        <v>0.43504188722718662</v>
      </c>
      <c r="FG125" s="9">
        <f t="shared" si="121"/>
        <v>2.9382352941176473</v>
      </c>
      <c r="FH125" s="9">
        <f t="shared" si="122"/>
        <v>0.3594346800301092</v>
      </c>
      <c r="FI125" s="9">
        <f t="shared" si="123"/>
        <v>2.1350909959664155</v>
      </c>
      <c r="FJ125" s="11">
        <v>19.5</v>
      </c>
      <c r="FK125" s="11">
        <v>18</v>
      </c>
      <c r="FL125" s="4">
        <v>11</v>
      </c>
      <c r="FM125" s="4">
        <v>7</v>
      </c>
      <c r="FN125" s="4">
        <v>9</v>
      </c>
      <c r="FO125" s="4">
        <f t="shared" si="178"/>
        <v>4.5226130653266328</v>
      </c>
      <c r="FP125" s="11">
        <v>59</v>
      </c>
      <c r="FQ125" s="11">
        <v>18</v>
      </c>
      <c r="FR125" s="4">
        <v>10</v>
      </c>
      <c r="FS125" s="4">
        <v>49</v>
      </c>
      <c r="FT125" s="4">
        <v>58</v>
      </c>
      <c r="FU125" s="11">
        <f t="shared" si="134"/>
        <v>0.84482758620689657</v>
      </c>
      <c r="FV125" s="4">
        <v>6</v>
      </c>
      <c r="FW125" s="11">
        <f t="shared" ref="FW125" si="203">(FS125/FV125)</f>
        <v>8.1666666666666661</v>
      </c>
      <c r="FX125" s="4">
        <v>65</v>
      </c>
      <c r="FY125" s="4">
        <v>21.5</v>
      </c>
      <c r="FZ125">
        <v>14.1</v>
      </c>
      <c r="GA125" s="11">
        <f t="shared" si="166"/>
        <v>21.5</v>
      </c>
      <c r="GB125" s="4">
        <f t="shared" si="135"/>
        <v>1.1944444444444444</v>
      </c>
      <c r="GC125" s="4">
        <f t="shared" si="136"/>
        <v>4.1843971631205674</v>
      </c>
      <c r="GD125" s="4">
        <f t="shared" si="137"/>
        <v>1.3829787234042554</v>
      </c>
      <c r="GE125" s="4">
        <v>11</v>
      </c>
      <c r="GF125" s="4">
        <v>7</v>
      </c>
      <c r="GG125" s="4">
        <f t="shared" si="197"/>
        <v>36.363636363636367</v>
      </c>
      <c r="GH125" s="4">
        <v>17</v>
      </c>
      <c r="GI125" s="4">
        <v>13</v>
      </c>
      <c r="GJ125" s="4">
        <f t="shared" si="198"/>
        <v>23.52941176470588</v>
      </c>
      <c r="GK125">
        <v>1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0</v>
      </c>
      <c r="GR125">
        <v>1</v>
      </c>
      <c r="GS125">
        <v>0</v>
      </c>
      <c r="GT125">
        <v>0</v>
      </c>
      <c r="GW125" t="e">
        <f t="shared" ref="GW125" si="204">(GU125-GV125)/GU125</f>
        <v>#DIV/0!</v>
      </c>
    </row>
    <row r="126" spans="1:207" x14ac:dyDescent="0.35">
      <c r="A126" s="54">
        <v>40</v>
      </c>
      <c r="B126" s="31">
        <v>11494957</v>
      </c>
      <c r="C126" s="2">
        <v>45038</v>
      </c>
      <c r="D126" s="2">
        <v>27434</v>
      </c>
      <c r="E126" s="4">
        <v>48</v>
      </c>
      <c r="F126" s="4" t="s">
        <v>176</v>
      </c>
      <c r="G126" s="4">
        <v>60</v>
      </c>
      <c r="H126" s="4">
        <v>160</v>
      </c>
      <c r="I126" s="4">
        <v>1.62</v>
      </c>
      <c r="J126" s="4">
        <v>1</v>
      </c>
      <c r="K126" s="2">
        <v>45037</v>
      </c>
      <c r="L126" s="2">
        <v>45037</v>
      </c>
      <c r="M126" s="2">
        <v>45037</v>
      </c>
      <c r="N126" s="2">
        <v>45038</v>
      </c>
      <c r="O126" s="4">
        <v>1</v>
      </c>
      <c r="P126" s="2">
        <v>45038</v>
      </c>
      <c r="Q126" s="46">
        <f t="shared" si="126"/>
        <v>0</v>
      </c>
      <c r="R126" s="46">
        <f t="shared" si="127"/>
        <v>1</v>
      </c>
      <c r="S126" s="46">
        <f t="shared" si="128"/>
        <v>1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20</v>
      </c>
      <c r="AD126" s="4">
        <v>43</v>
      </c>
      <c r="AE126" s="4">
        <v>9</v>
      </c>
      <c r="AF126" s="4">
        <v>11</v>
      </c>
      <c r="AG126" s="4">
        <f t="shared" si="199"/>
        <v>2</v>
      </c>
      <c r="AH126" s="4">
        <v>1520</v>
      </c>
      <c r="AI126" s="4">
        <v>30400</v>
      </c>
      <c r="AJ126" s="4">
        <v>34.6</v>
      </c>
      <c r="AK126" s="4">
        <v>100</v>
      </c>
      <c r="AL126" s="4">
        <v>0</v>
      </c>
      <c r="AM126" s="4">
        <v>0</v>
      </c>
      <c r="AN126" s="4">
        <v>0</v>
      </c>
      <c r="AQ126" s="4">
        <v>0</v>
      </c>
      <c r="AR126" s="4">
        <v>10.7</v>
      </c>
      <c r="AS126" s="4">
        <v>1.63</v>
      </c>
      <c r="AT126" s="4">
        <v>47</v>
      </c>
      <c r="AW126" s="4">
        <v>635</v>
      </c>
      <c r="AX126" s="4">
        <v>213</v>
      </c>
      <c r="AY126" s="4">
        <v>1</v>
      </c>
      <c r="AZ126" s="4">
        <v>1</v>
      </c>
      <c r="BA126" s="4">
        <v>2.1</v>
      </c>
      <c r="BB126" s="4">
        <v>69</v>
      </c>
      <c r="BC126" s="4">
        <v>146</v>
      </c>
      <c r="BD126" s="4">
        <v>3.4</v>
      </c>
      <c r="BE126" s="4">
        <v>2.2999999999999998</v>
      </c>
      <c r="BF126" s="4">
        <v>4.4000000000000004</v>
      </c>
      <c r="BG126" s="4">
        <v>7.1</v>
      </c>
      <c r="BH126" s="4">
        <v>3.8</v>
      </c>
      <c r="BJ126" s="4">
        <v>3039</v>
      </c>
      <c r="BK126" s="4">
        <v>1123</v>
      </c>
      <c r="BL126" s="4">
        <v>2208</v>
      </c>
      <c r="BM126" s="4">
        <v>0.7</v>
      </c>
      <c r="BN126" s="4">
        <v>151</v>
      </c>
      <c r="BO126" s="4">
        <v>2156</v>
      </c>
      <c r="BP126" s="4">
        <v>1</v>
      </c>
      <c r="BQ126" s="4">
        <v>2</v>
      </c>
      <c r="BR126" s="4">
        <v>111</v>
      </c>
      <c r="BS126">
        <v>123</v>
      </c>
      <c r="BT126">
        <v>43</v>
      </c>
      <c r="BU126">
        <v>65</v>
      </c>
      <c r="BV126">
        <v>135</v>
      </c>
      <c r="BW126">
        <v>15</v>
      </c>
      <c r="BX126">
        <v>1803</v>
      </c>
      <c r="BY126">
        <v>150</v>
      </c>
      <c r="BZ126">
        <v>5.4</v>
      </c>
      <c r="CA126">
        <v>86.2</v>
      </c>
      <c r="CB126">
        <v>5</v>
      </c>
      <c r="CC126" s="4">
        <v>4.3</v>
      </c>
      <c r="CD126" s="4">
        <v>32</v>
      </c>
      <c r="CE126" s="4">
        <v>76</v>
      </c>
      <c r="CF126" s="4">
        <v>15</v>
      </c>
      <c r="CG126" s="4">
        <v>12</v>
      </c>
      <c r="CH126" s="4">
        <v>1498</v>
      </c>
      <c r="CI126" s="4">
        <f t="shared" si="139"/>
        <v>930.23255813953494</v>
      </c>
      <c r="CJ126" s="4">
        <v>7.19</v>
      </c>
      <c r="CK126" s="4">
        <v>37.799999999999997</v>
      </c>
      <c r="CL126" s="4">
        <v>67.8</v>
      </c>
      <c r="CM126" s="4">
        <v>13.8</v>
      </c>
      <c r="CN126" s="4">
        <v>4.3</v>
      </c>
      <c r="CO126" s="4">
        <v>1</v>
      </c>
      <c r="CP126" s="4">
        <v>0</v>
      </c>
      <c r="CQ126" s="4">
        <v>8462</v>
      </c>
      <c r="CS126" s="4">
        <v>1</v>
      </c>
      <c r="CT126" s="4">
        <v>0</v>
      </c>
      <c r="CU126" s="4"/>
      <c r="CV126" s="4">
        <v>1</v>
      </c>
      <c r="CW126" s="4">
        <v>1</v>
      </c>
      <c r="CX126" s="4">
        <v>1</v>
      </c>
      <c r="CY126" s="4">
        <v>1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1</v>
      </c>
      <c r="DF126" s="4">
        <v>1</v>
      </c>
      <c r="DG126" s="4">
        <v>1</v>
      </c>
      <c r="DH126" s="4">
        <v>1</v>
      </c>
      <c r="DI126" s="4">
        <v>1</v>
      </c>
      <c r="DJ126" s="4">
        <v>0</v>
      </c>
      <c r="DK126" s="4">
        <v>1</v>
      </c>
      <c r="DL126" s="4">
        <v>10</v>
      </c>
      <c r="DM126" s="4">
        <v>7</v>
      </c>
      <c r="DN126" s="4">
        <v>47</v>
      </c>
      <c r="DO126" s="4">
        <v>35</v>
      </c>
      <c r="DP126" s="4">
        <v>26</v>
      </c>
      <c r="DQ126" s="4">
        <v>51</v>
      </c>
      <c r="DR126" s="11">
        <v>36</v>
      </c>
      <c r="DS126" s="4">
        <v>48</v>
      </c>
      <c r="DT126" s="4">
        <v>75</v>
      </c>
      <c r="DU126" s="4">
        <f t="shared" ref="DU126:DU128" si="205">(DT126-DS126)</f>
        <v>27</v>
      </c>
      <c r="DV126" s="11">
        <v>11.2</v>
      </c>
      <c r="DW126" s="4">
        <v>625</v>
      </c>
      <c r="DX126" s="4">
        <v>85</v>
      </c>
      <c r="DY126" s="4">
        <v>121</v>
      </c>
      <c r="DZ126" s="4">
        <v>2.9</v>
      </c>
      <c r="EA126" s="4">
        <f t="shared" si="172"/>
        <v>1.7901234567901232</v>
      </c>
      <c r="EB126" s="4">
        <v>12.3</v>
      </c>
      <c r="EC126" s="4">
        <v>152</v>
      </c>
      <c r="ED126" s="4">
        <v>36</v>
      </c>
      <c r="EE126" s="4">
        <v>4.5</v>
      </c>
      <c r="EF126" s="4">
        <f t="shared" si="182"/>
        <v>2.7777777777777777</v>
      </c>
      <c r="EG126" s="45">
        <f t="shared" si="129"/>
        <v>2.9268292682926829</v>
      </c>
      <c r="EH126" s="45">
        <f t="shared" si="130"/>
        <v>0.91056910569105676</v>
      </c>
      <c r="EI126" s="4">
        <v>10</v>
      </c>
      <c r="EJ126" s="4">
        <v>72</v>
      </c>
      <c r="EK126" s="4">
        <v>39</v>
      </c>
      <c r="EL126" s="11">
        <f t="shared" ref="EL126:EL128" si="206">(EJ126/EK126)</f>
        <v>1.8461538461538463</v>
      </c>
      <c r="EM126" s="4">
        <v>136</v>
      </c>
      <c r="EN126" s="11">
        <v>10</v>
      </c>
      <c r="EO126" s="4">
        <v>9</v>
      </c>
      <c r="EP126" s="11">
        <f t="shared" ref="EP126:EP128" si="207">EJ126/((EN126+EO126)/2)</f>
        <v>7.5789473684210522</v>
      </c>
      <c r="EQ126" s="4">
        <v>49</v>
      </c>
      <c r="ER126" s="4">
        <f t="shared" si="131"/>
        <v>30.246913580246911</v>
      </c>
      <c r="ES126" s="4">
        <v>23</v>
      </c>
      <c r="ET126" s="4">
        <v>36</v>
      </c>
      <c r="EU126" s="11">
        <v>20</v>
      </c>
      <c r="EV126" s="4">
        <v>11</v>
      </c>
      <c r="EW126" s="9">
        <v>8</v>
      </c>
      <c r="EX126" s="4">
        <v>66</v>
      </c>
      <c r="EY126" s="4">
        <v>93</v>
      </c>
      <c r="EZ126" s="4">
        <v>59</v>
      </c>
      <c r="FA126" s="4">
        <v>76</v>
      </c>
      <c r="FB126" s="4">
        <v>80</v>
      </c>
      <c r="FC126" s="4">
        <f t="shared" si="119"/>
        <v>152</v>
      </c>
      <c r="FE126" s="9">
        <f t="shared" si="120"/>
        <v>0.52631578947368418</v>
      </c>
      <c r="FF126" s="9">
        <f t="shared" si="133"/>
        <v>0.60243738838022609</v>
      </c>
      <c r="FG126" s="9">
        <f t="shared" si="121"/>
        <v>3.0750000000000002</v>
      </c>
      <c r="FH126" s="9">
        <f t="shared" si="122"/>
        <v>0.39338549891825547</v>
      </c>
      <c r="FI126" s="9">
        <f t="shared" si="123"/>
        <v>-3.8679526243424432E-2</v>
      </c>
      <c r="FJ126" s="11">
        <v>10</v>
      </c>
      <c r="FK126" s="11">
        <v>19</v>
      </c>
      <c r="FL126" s="4">
        <v>12</v>
      </c>
      <c r="FM126" s="4">
        <v>8</v>
      </c>
      <c r="FN126" s="4">
        <v>28</v>
      </c>
      <c r="FO126" s="4">
        <f t="shared" si="178"/>
        <v>17.283950617283949</v>
      </c>
      <c r="FP126" s="11">
        <v>32</v>
      </c>
      <c r="FQ126" s="11">
        <v>13</v>
      </c>
      <c r="FR126" s="4">
        <v>12</v>
      </c>
      <c r="FS126" s="4">
        <v>51</v>
      </c>
      <c r="FT126" s="4">
        <v>29</v>
      </c>
      <c r="FU126" s="11">
        <f t="shared" si="134"/>
        <v>1.7586206896551724</v>
      </c>
      <c r="FV126" s="4">
        <v>15</v>
      </c>
      <c r="FW126" s="11">
        <f t="shared" ref="FW126:FW128" si="208">(FS126/FV126)</f>
        <v>3.4</v>
      </c>
      <c r="FX126" s="4">
        <v>76</v>
      </c>
      <c r="FY126" s="4">
        <v>20.9</v>
      </c>
      <c r="FZ126">
        <v>8.3000000000000007</v>
      </c>
      <c r="GA126" s="11">
        <f t="shared" si="166"/>
        <v>35.9</v>
      </c>
      <c r="GB126" s="4">
        <f t="shared" si="135"/>
        <v>2.7615384615384615</v>
      </c>
      <c r="GC126" s="4">
        <f t="shared" si="136"/>
        <v>3.8554216867469875</v>
      </c>
      <c r="GD126" s="4">
        <f t="shared" si="137"/>
        <v>1.2048192771084336</v>
      </c>
      <c r="GE126" s="4">
        <v>20</v>
      </c>
      <c r="GF126" s="4">
        <v>19</v>
      </c>
      <c r="GG126" s="4">
        <f t="shared" ref="GG126:GG128" si="209">((GE126-GF126)/GE126)*100</f>
        <v>5</v>
      </c>
      <c r="GH126" s="4">
        <v>27</v>
      </c>
      <c r="GI126" s="4">
        <v>21</v>
      </c>
      <c r="GJ126" s="4">
        <f t="shared" ref="GJ126:GJ127" si="210">((GH126-GI126)/GH126)*100</f>
        <v>22.222222222222221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1</v>
      </c>
      <c r="GR126">
        <v>1</v>
      </c>
      <c r="GS126">
        <v>0</v>
      </c>
      <c r="GT126">
        <v>0</v>
      </c>
      <c r="GW126" t="e">
        <f t="shared" si="181"/>
        <v>#DIV/0!</v>
      </c>
    </row>
    <row r="127" spans="1:207" x14ac:dyDescent="0.35">
      <c r="A127" s="54">
        <v>41</v>
      </c>
      <c r="B127" s="31">
        <v>16587385</v>
      </c>
      <c r="C127" s="2">
        <v>45040</v>
      </c>
      <c r="D127" s="2">
        <v>25243</v>
      </c>
      <c r="E127" s="4">
        <v>54</v>
      </c>
      <c r="F127" s="4" t="s">
        <v>176</v>
      </c>
      <c r="G127" s="4">
        <v>80</v>
      </c>
      <c r="H127" s="4">
        <v>158</v>
      </c>
      <c r="I127" s="4">
        <v>1.82</v>
      </c>
      <c r="J127" s="4">
        <v>1</v>
      </c>
      <c r="K127" s="2">
        <v>45036</v>
      </c>
      <c r="L127" s="2">
        <v>45040</v>
      </c>
      <c r="M127" s="2">
        <v>45046</v>
      </c>
      <c r="N127" s="2">
        <v>45080</v>
      </c>
      <c r="O127" s="4">
        <v>0</v>
      </c>
      <c r="Q127" s="46">
        <f t="shared" si="126"/>
        <v>6</v>
      </c>
      <c r="R127" s="46">
        <f t="shared" si="127"/>
        <v>44</v>
      </c>
      <c r="S127" s="46"/>
      <c r="T127" s="4">
        <v>1</v>
      </c>
      <c r="U127" s="4">
        <v>1</v>
      </c>
      <c r="V127" s="4">
        <v>1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1</v>
      </c>
      <c r="AC127" s="4">
        <v>9</v>
      </c>
      <c r="AD127" s="4">
        <v>23</v>
      </c>
      <c r="AE127" s="4">
        <v>1</v>
      </c>
      <c r="AF127" s="4">
        <v>6</v>
      </c>
      <c r="AG127" s="4">
        <f t="shared" si="199"/>
        <v>5</v>
      </c>
      <c r="AH127" s="4">
        <v>270</v>
      </c>
      <c r="AI127" s="4">
        <v>4700</v>
      </c>
      <c r="AJ127" s="4">
        <v>40.47</v>
      </c>
      <c r="AK127" s="4">
        <v>4.21</v>
      </c>
      <c r="AL127" s="4">
        <v>0</v>
      </c>
      <c r="AM127" s="4">
        <v>1</v>
      </c>
      <c r="AN127" s="4" t="s">
        <v>200</v>
      </c>
      <c r="AO127" s="4">
        <v>83</v>
      </c>
      <c r="AP127" s="4">
        <v>308</v>
      </c>
      <c r="AQ127" s="4">
        <v>0</v>
      </c>
      <c r="AR127" s="4">
        <v>11.1</v>
      </c>
      <c r="AS127" s="4">
        <v>1.26</v>
      </c>
      <c r="AT127" s="4">
        <v>29</v>
      </c>
      <c r="AU127" s="29">
        <v>6.41</v>
      </c>
      <c r="AV127" s="4">
        <v>2.63</v>
      </c>
      <c r="AW127" s="4">
        <v>832</v>
      </c>
      <c r="AX127" s="4">
        <v>288</v>
      </c>
      <c r="AY127" s="4">
        <v>1</v>
      </c>
      <c r="AZ127" s="4">
        <v>0</v>
      </c>
      <c r="BA127" s="4">
        <v>1.18</v>
      </c>
      <c r="BB127" s="4">
        <v>47</v>
      </c>
      <c r="BC127" s="4">
        <v>147</v>
      </c>
      <c r="BD127" s="4">
        <v>4.5999999999999996</v>
      </c>
      <c r="BE127" s="4">
        <v>2.2999999999999998</v>
      </c>
      <c r="BF127" s="4">
        <v>4.7</v>
      </c>
      <c r="BG127" s="4">
        <v>7.9</v>
      </c>
      <c r="BH127" s="4">
        <v>4.2</v>
      </c>
      <c r="BI127" s="4">
        <v>2.2200000000000002</v>
      </c>
      <c r="BJ127" s="4">
        <v>133</v>
      </c>
      <c r="BK127" s="4">
        <v>15</v>
      </c>
      <c r="BL127" s="4">
        <v>29</v>
      </c>
      <c r="BM127" s="4">
        <v>0.3</v>
      </c>
      <c r="BN127" s="4">
        <v>49</v>
      </c>
      <c r="BO127" s="4">
        <v>229</v>
      </c>
      <c r="BP127" s="4">
        <v>0</v>
      </c>
      <c r="BQ127" s="4">
        <v>0</v>
      </c>
      <c r="BR127" s="4">
        <v>206</v>
      </c>
      <c r="BS127">
        <v>99</v>
      </c>
      <c r="BT127">
        <v>58</v>
      </c>
      <c r="BU127">
        <v>72</v>
      </c>
      <c r="BV127">
        <v>135</v>
      </c>
      <c r="BW127">
        <v>9</v>
      </c>
      <c r="BX127">
        <v>376</v>
      </c>
      <c r="BY127">
        <v>280</v>
      </c>
      <c r="BZ127">
        <v>3.1</v>
      </c>
      <c r="CA127">
        <v>69</v>
      </c>
      <c r="CB127">
        <v>6</v>
      </c>
      <c r="CC127" s="4">
        <v>4.5999999999999996</v>
      </c>
      <c r="CD127" s="4">
        <v>34</v>
      </c>
      <c r="CE127" s="4">
        <v>67</v>
      </c>
      <c r="CF127" s="4">
        <v>9</v>
      </c>
      <c r="CG127" s="4">
        <v>7</v>
      </c>
      <c r="CH127" s="4">
        <v>1592</v>
      </c>
      <c r="CI127" s="4">
        <f t="shared" si="139"/>
        <v>1095.6521739130435</v>
      </c>
      <c r="CJ127" s="4">
        <v>7.38</v>
      </c>
      <c r="CK127" s="4">
        <v>34.6</v>
      </c>
      <c r="CL127" s="4">
        <v>82.4</v>
      </c>
      <c r="CM127" s="4">
        <v>20.3</v>
      </c>
      <c r="CN127" s="4">
        <v>0.12</v>
      </c>
      <c r="CO127" s="4">
        <v>0</v>
      </c>
      <c r="CP127" s="4">
        <v>0</v>
      </c>
      <c r="CQ127" s="4">
        <v>13</v>
      </c>
      <c r="CR127" s="4">
        <v>7726</v>
      </c>
      <c r="CS127" s="4">
        <v>1</v>
      </c>
      <c r="CT127" s="4">
        <v>0</v>
      </c>
      <c r="CU127" s="4"/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1</v>
      </c>
      <c r="DF127" s="4">
        <v>1</v>
      </c>
      <c r="DG127" s="4">
        <v>1</v>
      </c>
      <c r="DH127" s="4">
        <v>1</v>
      </c>
      <c r="DI127" s="4">
        <v>0</v>
      </c>
      <c r="DJ127" s="4">
        <v>0</v>
      </c>
      <c r="DK127" s="4">
        <v>0</v>
      </c>
      <c r="DL127" s="4">
        <v>12</v>
      </c>
      <c r="DM127" s="4">
        <v>11</v>
      </c>
      <c r="DN127" s="4">
        <v>51</v>
      </c>
      <c r="DO127" s="4">
        <v>26</v>
      </c>
      <c r="DP127" s="4">
        <v>49</v>
      </c>
      <c r="DQ127" s="4">
        <v>80</v>
      </c>
      <c r="DR127" s="11">
        <v>56</v>
      </c>
      <c r="DS127" s="4">
        <v>43</v>
      </c>
      <c r="DT127" s="4">
        <v>99</v>
      </c>
      <c r="DU127" s="4">
        <f t="shared" si="205"/>
        <v>56</v>
      </c>
      <c r="DV127" s="11">
        <v>15.3</v>
      </c>
      <c r="DW127" s="4">
        <v>1067</v>
      </c>
      <c r="DX127" s="4">
        <v>88</v>
      </c>
      <c r="DY127" s="4">
        <v>97</v>
      </c>
      <c r="DZ127" s="4">
        <v>5.4</v>
      </c>
      <c r="EA127" s="4">
        <f t="shared" si="172"/>
        <v>2.9670329670329672</v>
      </c>
      <c r="EB127" s="4">
        <v>23.4</v>
      </c>
      <c r="EC127" s="4">
        <v>263</v>
      </c>
      <c r="ED127" s="4">
        <v>64</v>
      </c>
      <c r="EE127" s="4">
        <v>6.1</v>
      </c>
      <c r="EF127" s="4">
        <f t="shared" si="182"/>
        <v>3.3516483516483513</v>
      </c>
      <c r="EG127" s="45">
        <f t="shared" si="129"/>
        <v>2.3931623931623931</v>
      </c>
      <c r="EH127" s="45">
        <f t="shared" si="130"/>
        <v>0.65384615384615397</v>
      </c>
      <c r="EI127" s="4">
        <v>11</v>
      </c>
      <c r="EJ127" s="4">
        <v>75</v>
      </c>
      <c r="EK127" s="4">
        <v>92</v>
      </c>
      <c r="EL127" s="11">
        <f t="shared" si="206"/>
        <v>0.81521739130434778</v>
      </c>
      <c r="EM127" s="4">
        <v>143</v>
      </c>
      <c r="EN127" s="11">
        <v>8</v>
      </c>
      <c r="EO127" s="4">
        <v>8</v>
      </c>
      <c r="EP127" s="11">
        <f t="shared" si="207"/>
        <v>9.375</v>
      </c>
      <c r="EQ127" s="4">
        <v>39</v>
      </c>
      <c r="ER127" s="4">
        <f t="shared" si="131"/>
        <v>21.428571428571427</v>
      </c>
      <c r="ES127" s="4">
        <v>10</v>
      </c>
      <c r="ET127" s="4">
        <v>31</v>
      </c>
      <c r="EU127" s="11">
        <v>27</v>
      </c>
      <c r="EV127" s="4">
        <v>10</v>
      </c>
      <c r="EW127" s="9">
        <v>17</v>
      </c>
      <c r="EX127" s="4">
        <v>93</v>
      </c>
      <c r="EY127" s="4">
        <v>114</v>
      </c>
      <c r="EZ127" s="4">
        <v>70</v>
      </c>
      <c r="FA127" s="4">
        <v>80</v>
      </c>
      <c r="FB127" s="4">
        <v>80</v>
      </c>
      <c r="FC127" s="4">
        <f t="shared" si="119"/>
        <v>263</v>
      </c>
      <c r="FD127" s="9">
        <f t="shared" si="132"/>
        <v>1.1251995330854292</v>
      </c>
      <c r="FE127" s="9">
        <f t="shared" si="120"/>
        <v>0.30418250950570341</v>
      </c>
      <c r="FF127" s="9">
        <f t="shared" si="133"/>
        <v>0.42093310610444196</v>
      </c>
      <c r="FG127" s="9">
        <f t="shared" si="121"/>
        <v>1.3921875000000001</v>
      </c>
      <c r="FH127" s="9">
        <f t="shared" si="122"/>
        <v>0.34465145873469671</v>
      </c>
      <c r="FI127" s="9">
        <f t="shared" si="123"/>
        <v>1.2372805525278334</v>
      </c>
      <c r="FJ127" s="11">
        <v>13.3</v>
      </c>
      <c r="FK127" s="11">
        <v>16</v>
      </c>
      <c r="FL127" s="4">
        <v>2</v>
      </c>
      <c r="FM127" s="4">
        <v>14</v>
      </c>
      <c r="FN127" s="4">
        <v>5</v>
      </c>
      <c r="FO127" s="4">
        <f t="shared" si="178"/>
        <v>2.7472527472527473</v>
      </c>
      <c r="FP127" s="11">
        <v>45</v>
      </c>
      <c r="FQ127" s="11">
        <v>16</v>
      </c>
      <c r="FR127" s="4">
        <v>24</v>
      </c>
      <c r="FS127" s="4">
        <v>72</v>
      </c>
      <c r="FT127" s="4">
        <v>58</v>
      </c>
      <c r="FU127" s="11">
        <f t="shared" si="134"/>
        <v>1.2413793103448276</v>
      </c>
      <c r="FV127" s="4">
        <v>10</v>
      </c>
      <c r="FW127" s="11">
        <f t="shared" si="208"/>
        <v>7.2</v>
      </c>
      <c r="FX127" s="4">
        <v>111</v>
      </c>
      <c r="FY127" s="4">
        <v>13.3</v>
      </c>
      <c r="FZ127">
        <v>26.1</v>
      </c>
      <c r="GA127" s="11">
        <f t="shared" si="166"/>
        <v>22.3</v>
      </c>
      <c r="GB127" s="4">
        <f t="shared" si="135"/>
        <v>1.39375</v>
      </c>
      <c r="GC127" s="4">
        <f t="shared" si="136"/>
        <v>1.7241379310344827</v>
      </c>
      <c r="GD127" s="4">
        <f t="shared" si="137"/>
        <v>0.50957854406130265</v>
      </c>
      <c r="GE127" s="4">
        <v>19</v>
      </c>
      <c r="GF127" s="4">
        <v>10</v>
      </c>
      <c r="GG127" s="4">
        <f t="shared" si="209"/>
        <v>47.368421052631575</v>
      </c>
      <c r="GH127" s="4">
        <v>26</v>
      </c>
      <c r="GI127" s="4">
        <v>19</v>
      </c>
      <c r="GJ127" s="4">
        <f t="shared" si="210"/>
        <v>26.923076923076923</v>
      </c>
      <c r="GK127">
        <v>1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1</v>
      </c>
      <c r="GS127">
        <v>0</v>
      </c>
      <c r="GT127">
        <v>0</v>
      </c>
      <c r="GW127" t="e">
        <f t="shared" si="181"/>
        <v>#DIV/0!</v>
      </c>
    </row>
    <row r="128" spans="1:207" x14ac:dyDescent="0.35">
      <c r="A128" s="54">
        <v>41</v>
      </c>
      <c r="B128" s="31">
        <v>16587385</v>
      </c>
      <c r="C128" s="2">
        <v>45048</v>
      </c>
      <c r="D128" s="2">
        <v>25243</v>
      </c>
      <c r="E128" s="4">
        <v>54</v>
      </c>
      <c r="F128" s="4" t="s">
        <v>176</v>
      </c>
      <c r="G128" s="4">
        <v>80</v>
      </c>
      <c r="H128" s="4">
        <v>158</v>
      </c>
      <c r="I128" s="4">
        <v>1.82</v>
      </c>
      <c r="J128" s="4">
        <v>9</v>
      </c>
      <c r="K128" s="2">
        <v>45036</v>
      </c>
      <c r="L128" s="2">
        <v>45040</v>
      </c>
      <c r="M128" s="2">
        <v>45046</v>
      </c>
      <c r="N128" s="2">
        <v>45080</v>
      </c>
      <c r="O128" s="4">
        <v>0</v>
      </c>
      <c r="Q128" s="46">
        <f t="shared" si="126"/>
        <v>6</v>
      </c>
      <c r="R128" s="46">
        <f t="shared" si="127"/>
        <v>44</v>
      </c>
      <c r="S128" s="46"/>
      <c r="T128" s="4">
        <v>1</v>
      </c>
      <c r="U128" s="4">
        <v>1</v>
      </c>
      <c r="V128" s="4">
        <v>1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1</v>
      </c>
      <c r="AC128" s="4">
        <v>9</v>
      </c>
      <c r="AD128" s="4">
        <v>23</v>
      </c>
      <c r="AE128" s="4">
        <v>1</v>
      </c>
      <c r="AF128" s="4">
        <v>6</v>
      </c>
      <c r="AG128" s="4">
        <f t="shared" ref="AG128:AG131" si="211">AF128-AE128</f>
        <v>5</v>
      </c>
      <c r="AH128" s="4">
        <v>880</v>
      </c>
      <c r="AI128" s="4">
        <v>15800</v>
      </c>
      <c r="AJ128" s="4">
        <v>21.72</v>
      </c>
      <c r="AK128" s="4">
        <v>0.61</v>
      </c>
      <c r="AL128" s="4">
        <v>0</v>
      </c>
      <c r="AM128" s="4">
        <v>1</v>
      </c>
      <c r="AN128" s="4" t="s">
        <v>200</v>
      </c>
      <c r="AO128" s="4">
        <v>109</v>
      </c>
      <c r="AP128" s="4">
        <v>513</v>
      </c>
      <c r="AQ128" s="4">
        <v>0</v>
      </c>
      <c r="AR128" s="4">
        <v>7.3</v>
      </c>
      <c r="AS128" s="4">
        <v>1.47</v>
      </c>
      <c r="AT128" s="4">
        <v>34.4</v>
      </c>
      <c r="AU128" s="29">
        <v>3.79</v>
      </c>
      <c r="AV128" s="4">
        <v>4.03</v>
      </c>
      <c r="AW128" s="4">
        <v>779</v>
      </c>
      <c r="AX128" s="4">
        <v>611</v>
      </c>
      <c r="AY128" s="4">
        <v>1</v>
      </c>
      <c r="AZ128" s="4">
        <v>0</v>
      </c>
      <c r="BA128" s="4">
        <v>0.8</v>
      </c>
      <c r="BB128" s="4">
        <v>37</v>
      </c>
      <c r="BC128" s="4">
        <v>138</v>
      </c>
      <c r="BD128" s="4">
        <v>3</v>
      </c>
      <c r="BE128" s="4">
        <v>1.5</v>
      </c>
      <c r="BF128" s="4">
        <v>1.7</v>
      </c>
      <c r="BG128" s="4">
        <v>8.1999999999999993</v>
      </c>
      <c r="BH128" s="4">
        <v>5.4</v>
      </c>
      <c r="BI128" s="4">
        <v>1.9</v>
      </c>
      <c r="BJ128" s="4">
        <v>43</v>
      </c>
      <c r="BK128" s="4">
        <v>24</v>
      </c>
      <c r="BL128" s="4">
        <v>12</v>
      </c>
      <c r="BM128" s="4">
        <v>0.7</v>
      </c>
      <c r="BN128" s="4">
        <v>92</v>
      </c>
      <c r="BO128" s="4">
        <v>282</v>
      </c>
      <c r="BP128" s="4">
        <v>0</v>
      </c>
      <c r="BQ128" s="4">
        <v>0</v>
      </c>
      <c r="BS128">
        <v>111</v>
      </c>
      <c r="BT128">
        <v>63</v>
      </c>
      <c r="BU128">
        <v>84</v>
      </c>
      <c r="BV128">
        <v>82</v>
      </c>
      <c r="CN128" s="4">
        <v>0</v>
      </c>
      <c r="CO128" s="4">
        <v>0</v>
      </c>
      <c r="CP128" s="4">
        <v>0</v>
      </c>
      <c r="CQ128" s="4">
        <v>24</v>
      </c>
      <c r="CR128" s="4">
        <v>450</v>
      </c>
      <c r="CS128" s="4">
        <v>1</v>
      </c>
      <c r="CT128" s="4">
        <v>0</v>
      </c>
      <c r="CU128" s="4"/>
      <c r="CV128" s="4">
        <v>1</v>
      </c>
      <c r="CW128" s="4">
        <v>1</v>
      </c>
      <c r="CX128" s="4">
        <v>0</v>
      </c>
      <c r="CY128" s="4">
        <v>1</v>
      </c>
      <c r="CZ128" s="4">
        <v>1</v>
      </c>
      <c r="DA128" s="4">
        <v>0</v>
      </c>
      <c r="DB128" s="4">
        <v>0</v>
      </c>
      <c r="DC128" s="4">
        <v>0</v>
      </c>
      <c r="DD128" s="4">
        <v>1</v>
      </c>
      <c r="DE128" s="4">
        <v>1</v>
      </c>
      <c r="DF128" s="4">
        <v>1</v>
      </c>
      <c r="DG128" s="4">
        <v>1</v>
      </c>
      <c r="DH128" s="4">
        <v>1</v>
      </c>
      <c r="DI128" s="4">
        <v>1</v>
      </c>
      <c r="DJ128" s="4">
        <v>0</v>
      </c>
      <c r="DK128" s="4">
        <v>1</v>
      </c>
      <c r="DL128" s="4">
        <v>9</v>
      </c>
      <c r="DM128" s="4">
        <v>10</v>
      </c>
      <c r="DN128" s="4">
        <v>51</v>
      </c>
      <c r="DO128" s="4">
        <v>30</v>
      </c>
      <c r="DP128" s="4">
        <v>41</v>
      </c>
      <c r="DQ128" s="4">
        <v>72</v>
      </c>
      <c r="DR128" s="11">
        <v>52</v>
      </c>
      <c r="DS128" s="4">
        <v>39</v>
      </c>
      <c r="DT128" s="4">
        <v>82</v>
      </c>
      <c r="DU128" s="4">
        <f t="shared" si="205"/>
        <v>43</v>
      </c>
      <c r="DV128" s="11">
        <v>14.3</v>
      </c>
      <c r="DW128" s="4">
        <v>1250</v>
      </c>
      <c r="DX128" s="4">
        <v>85</v>
      </c>
      <c r="DY128" s="4">
        <v>105</v>
      </c>
      <c r="DZ128" s="4">
        <v>4.5</v>
      </c>
      <c r="EA128" s="4">
        <f t="shared" si="172"/>
        <v>2.4725274725274726</v>
      </c>
      <c r="EB128" s="4">
        <v>21</v>
      </c>
      <c r="EC128" s="4">
        <v>269</v>
      </c>
      <c r="ED128" s="4">
        <v>54</v>
      </c>
      <c r="EE128" s="4">
        <v>5.0999999999999996</v>
      </c>
      <c r="EF128" s="4">
        <f t="shared" si="182"/>
        <v>2.802197802197802</v>
      </c>
      <c r="EG128" s="45">
        <f t="shared" si="129"/>
        <v>2.4761904761904763</v>
      </c>
      <c r="EH128" s="45">
        <f t="shared" si="130"/>
        <v>0.68095238095238098</v>
      </c>
      <c r="EI128" s="4">
        <v>14</v>
      </c>
      <c r="EJ128" s="4">
        <v>58</v>
      </c>
      <c r="EK128" s="4">
        <v>63</v>
      </c>
      <c r="EL128" s="11">
        <f t="shared" si="206"/>
        <v>0.92063492063492058</v>
      </c>
      <c r="EM128" s="4">
        <v>135</v>
      </c>
      <c r="EN128" s="11">
        <v>10</v>
      </c>
      <c r="EO128" s="4">
        <v>10</v>
      </c>
      <c r="EP128" s="11">
        <f t="shared" si="207"/>
        <v>5.8</v>
      </c>
      <c r="EQ128" s="4">
        <v>40</v>
      </c>
      <c r="ER128" s="4">
        <f t="shared" si="131"/>
        <v>21.978021978021978</v>
      </c>
      <c r="ES128" s="4">
        <v>30</v>
      </c>
      <c r="ET128" s="4">
        <v>35</v>
      </c>
      <c r="EU128" s="11">
        <v>17</v>
      </c>
      <c r="EV128" s="4">
        <v>10</v>
      </c>
      <c r="EW128" s="9">
        <v>8</v>
      </c>
      <c r="EX128" s="4">
        <v>100</v>
      </c>
      <c r="EY128" s="4">
        <v>145</v>
      </c>
      <c r="EZ128" s="4">
        <v>49</v>
      </c>
      <c r="FA128" s="4">
        <v>55</v>
      </c>
      <c r="FB128" s="4">
        <v>80</v>
      </c>
      <c r="FC128" s="4">
        <f t="shared" si="119"/>
        <v>269</v>
      </c>
      <c r="FD128" s="9">
        <f t="shared" si="132"/>
        <v>1.1809399203611681</v>
      </c>
      <c r="FE128" s="9">
        <f t="shared" si="120"/>
        <v>0.29739776951672864</v>
      </c>
      <c r="FF128" s="9">
        <f t="shared" si="133"/>
        <v>0.41363643406254297</v>
      </c>
      <c r="FG128" s="9">
        <f t="shared" si="121"/>
        <v>1.85</v>
      </c>
      <c r="FH128" s="9">
        <f t="shared" si="122"/>
        <v>0.34147519597464204</v>
      </c>
      <c r="FI128" s="9">
        <f t="shared" si="123"/>
        <v>1.5665487872018187</v>
      </c>
      <c r="FJ128" s="11">
        <v>13.8</v>
      </c>
      <c r="FK128" s="11">
        <v>24</v>
      </c>
      <c r="FL128" s="4">
        <v>2</v>
      </c>
      <c r="FM128" s="4">
        <v>22</v>
      </c>
      <c r="FN128" s="4">
        <v>48</v>
      </c>
      <c r="FO128" s="4">
        <f t="shared" si="178"/>
        <v>26.373626373626372</v>
      </c>
      <c r="FP128" s="11">
        <v>42</v>
      </c>
      <c r="FQ128" s="11">
        <v>16</v>
      </c>
      <c r="FR128" s="4">
        <v>18</v>
      </c>
      <c r="FS128" s="4">
        <v>68</v>
      </c>
      <c r="FT128" s="4">
        <v>84</v>
      </c>
      <c r="FU128" s="11">
        <f t="shared" si="134"/>
        <v>0.80952380952380953</v>
      </c>
      <c r="FV128" s="4">
        <v>12</v>
      </c>
      <c r="FW128" s="11">
        <f t="shared" si="208"/>
        <v>5.666666666666667</v>
      </c>
      <c r="GE128" s="4">
        <v>9</v>
      </c>
      <c r="GF128" s="4">
        <v>4</v>
      </c>
      <c r="GG128" s="4">
        <f t="shared" si="209"/>
        <v>55.555555555555557</v>
      </c>
      <c r="GW128" t="e">
        <f t="shared" si="181"/>
        <v>#DIV/0!</v>
      </c>
    </row>
    <row r="129" spans="1:207" x14ac:dyDescent="0.35">
      <c r="A129" s="54">
        <v>41</v>
      </c>
      <c r="B129" s="31">
        <v>16587385</v>
      </c>
      <c r="C129" s="2">
        <v>45069</v>
      </c>
      <c r="D129" s="2">
        <v>25243</v>
      </c>
      <c r="E129" s="4">
        <v>54</v>
      </c>
      <c r="F129" s="4" t="s">
        <v>176</v>
      </c>
      <c r="G129" s="4">
        <v>80</v>
      </c>
      <c r="H129" s="4">
        <v>158</v>
      </c>
      <c r="I129" s="4">
        <v>1.82</v>
      </c>
      <c r="J129" s="4">
        <v>30</v>
      </c>
      <c r="K129" s="2">
        <v>45036</v>
      </c>
      <c r="L129" s="2">
        <v>45040</v>
      </c>
      <c r="M129" s="2">
        <v>45046</v>
      </c>
      <c r="N129" s="2">
        <v>45080</v>
      </c>
      <c r="O129" s="4">
        <v>0</v>
      </c>
      <c r="Q129" s="46">
        <f t="shared" si="126"/>
        <v>6</v>
      </c>
      <c r="R129" s="46">
        <f t="shared" si="127"/>
        <v>44</v>
      </c>
      <c r="S129" s="46"/>
      <c r="T129" s="4">
        <v>1</v>
      </c>
      <c r="U129" s="4">
        <v>1</v>
      </c>
      <c r="V129" s="4">
        <v>1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1</v>
      </c>
      <c r="AC129" s="4">
        <v>9</v>
      </c>
      <c r="AD129" s="4">
        <v>23</v>
      </c>
      <c r="AE129" s="4">
        <v>1</v>
      </c>
      <c r="AF129" s="4">
        <v>6</v>
      </c>
      <c r="AG129" s="4">
        <f t="shared" si="211"/>
        <v>5</v>
      </c>
      <c r="AH129" s="4">
        <v>1270</v>
      </c>
      <c r="AI129" s="4">
        <v>7900</v>
      </c>
      <c r="AJ129" s="4">
        <v>13.59</v>
      </c>
      <c r="AK129" s="4">
        <v>0.08</v>
      </c>
      <c r="AL129" s="4">
        <v>0</v>
      </c>
      <c r="AM129" s="4">
        <v>1</v>
      </c>
      <c r="AN129" s="4" t="s">
        <v>200</v>
      </c>
      <c r="AO129" s="4">
        <v>120</v>
      </c>
      <c r="AP129" s="4">
        <v>209</v>
      </c>
      <c r="AQ129" s="4">
        <v>0</v>
      </c>
      <c r="AR129" s="4">
        <v>8.1</v>
      </c>
      <c r="AS129" s="4">
        <v>1.42</v>
      </c>
      <c r="AT129" s="4">
        <v>33.299999999999997</v>
      </c>
      <c r="AU129" s="29">
        <v>2.23</v>
      </c>
      <c r="AV129" s="4">
        <v>2.23</v>
      </c>
      <c r="AW129" s="4">
        <v>501</v>
      </c>
      <c r="AX129" s="4">
        <v>550</v>
      </c>
      <c r="AY129" s="4">
        <v>1</v>
      </c>
      <c r="AZ129" s="4">
        <v>0</v>
      </c>
      <c r="BA129" s="4">
        <v>0.6</v>
      </c>
      <c r="BB129" s="4">
        <v>18</v>
      </c>
      <c r="BC129" s="4">
        <v>137</v>
      </c>
      <c r="BD129" s="4">
        <v>4.4000000000000004</v>
      </c>
      <c r="BE129" s="4">
        <v>2.1</v>
      </c>
      <c r="BF129" s="4">
        <v>4</v>
      </c>
      <c r="BG129" s="4">
        <v>8.6999999999999993</v>
      </c>
      <c r="BH129" s="4">
        <v>6.9</v>
      </c>
      <c r="BI129" s="4">
        <v>2.7</v>
      </c>
      <c r="BJ129" s="4">
        <v>12</v>
      </c>
      <c r="BK129" s="4">
        <v>20</v>
      </c>
      <c r="BL129" s="4">
        <v>11</v>
      </c>
      <c r="BM129" s="4">
        <v>0.3</v>
      </c>
      <c r="BN129" s="4">
        <v>236</v>
      </c>
      <c r="BO129" s="4">
        <v>194</v>
      </c>
      <c r="BP129" s="4">
        <v>0</v>
      </c>
      <c r="BQ129" s="4">
        <v>0</v>
      </c>
      <c r="BS129">
        <v>124</v>
      </c>
      <c r="BT129">
        <v>70</v>
      </c>
      <c r="BU129">
        <v>89</v>
      </c>
      <c r="BV129">
        <v>74</v>
      </c>
      <c r="CN129" s="4">
        <v>0</v>
      </c>
      <c r="CO129" s="4">
        <v>0</v>
      </c>
      <c r="CP129" s="4">
        <v>0</v>
      </c>
      <c r="CQ129" s="4">
        <v>13</v>
      </c>
      <c r="CR129" s="4">
        <v>97</v>
      </c>
      <c r="CS129" s="4">
        <v>1</v>
      </c>
      <c r="CT129" s="4">
        <v>0</v>
      </c>
      <c r="CU129" s="4"/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1</v>
      </c>
      <c r="DF129" s="4">
        <v>1</v>
      </c>
      <c r="DG129" s="4">
        <v>1</v>
      </c>
      <c r="DH129" s="4">
        <v>1</v>
      </c>
      <c r="DI129" s="4">
        <v>0</v>
      </c>
      <c r="DJ129" s="4">
        <v>0</v>
      </c>
      <c r="DK129" s="4">
        <v>0</v>
      </c>
      <c r="DL129" s="4">
        <v>12</v>
      </c>
      <c r="DM129" s="4">
        <v>11</v>
      </c>
      <c r="DN129" s="4">
        <v>51</v>
      </c>
      <c r="DO129" s="4">
        <v>26</v>
      </c>
      <c r="DP129" s="4">
        <v>49</v>
      </c>
      <c r="DQ129" s="4">
        <v>80</v>
      </c>
      <c r="DR129" s="11">
        <v>56</v>
      </c>
      <c r="DS129" s="4">
        <v>43</v>
      </c>
      <c r="DT129" s="4">
        <v>99</v>
      </c>
      <c r="DU129" s="4">
        <f t="shared" ref="DU129:DU147" si="212">(DT129-DS129)</f>
        <v>56</v>
      </c>
      <c r="DV129" s="11">
        <v>15.3</v>
      </c>
      <c r="DW129" s="4">
        <v>1067</v>
      </c>
      <c r="DX129" s="4">
        <v>88</v>
      </c>
      <c r="DY129" s="4">
        <v>97</v>
      </c>
      <c r="DZ129" s="4">
        <v>5.4</v>
      </c>
      <c r="EA129" s="4">
        <f t="shared" si="172"/>
        <v>2.9670329670329672</v>
      </c>
      <c r="EB129" s="4">
        <v>23.4</v>
      </c>
      <c r="EC129" s="4">
        <v>263</v>
      </c>
      <c r="ED129" s="4">
        <v>64</v>
      </c>
      <c r="EE129" s="4">
        <v>6.1</v>
      </c>
      <c r="EF129" s="4">
        <f t="shared" si="182"/>
        <v>3.3516483516483513</v>
      </c>
      <c r="EG129" s="45">
        <f t="shared" si="129"/>
        <v>2.3931623931623931</v>
      </c>
      <c r="EH129" s="45">
        <f t="shared" si="130"/>
        <v>0.65384615384615397</v>
      </c>
      <c r="EI129" s="4">
        <v>11</v>
      </c>
      <c r="EJ129" s="4">
        <v>75</v>
      </c>
      <c r="EK129" s="4">
        <v>92</v>
      </c>
      <c r="EL129" s="11">
        <f t="shared" ref="EL129:EL146" si="213">(EJ129/EK129)</f>
        <v>0.81521739130434778</v>
      </c>
      <c r="EM129" s="4">
        <v>143</v>
      </c>
      <c r="EN129" s="11">
        <v>8</v>
      </c>
      <c r="EO129" s="4">
        <v>8</v>
      </c>
      <c r="EP129" s="11">
        <f t="shared" ref="EP129:EP147" si="214">EJ129/((EN129+EO129)/2)</f>
        <v>9.375</v>
      </c>
      <c r="EQ129" s="4">
        <v>39</v>
      </c>
      <c r="ER129" s="4">
        <f t="shared" si="131"/>
        <v>21.428571428571427</v>
      </c>
      <c r="ES129" s="4">
        <v>10</v>
      </c>
      <c r="ET129" s="4">
        <v>31</v>
      </c>
      <c r="EU129" s="11">
        <v>27</v>
      </c>
      <c r="EV129" s="4">
        <v>10</v>
      </c>
      <c r="EW129" s="9">
        <v>17</v>
      </c>
      <c r="EX129" s="4">
        <v>93</v>
      </c>
      <c r="EY129" s="4">
        <v>114</v>
      </c>
      <c r="EZ129" s="4">
        <v>70</v>
      </c>
      <c r="FA129" s="4">
        <v>80</v>
      </c>
      <c r="FB129" s="4">
        <v>80</v>
      </c>
      <c r="FC129" s="4">
        <f t="shared" si="119"/>
        <v>263</v>
      </c>
      <c r="FD129" s="9">
        <f t="shared" si="132"/>
        <v>1.1658006631405122</v>
      </c>
      <c r="FE129" s="9">
        <f t="shared" si="120"/>
        <v>0.30418250950570341</v>
      </c>
      <c r="FF129" s="9">
        <f t="shared" si="133"/>
        <v>0.42093310610444196</v>
      </c>
      <c r="FG129" s="9">
        <f t="shared" si="121"/>
        <v>1.7437500000000001</v>
      </c>
      <c r="FH129" s="9">
        <f t="shared" si="122"/>
        <v>0.33762893674056182</v>
      </c>
      <c r="FI129" s="9">
        <f t="shared" si="123"/>
        <v>1.4957531378499727</v>
      </c>
      <c r="FJ129" s="11">
        <v>13.3</v>
      </c>
      <c r="FK129" s="11">
        <v>16</v>
      </c>
      <c r="FL129" s="4">
        <v>2</v>
      </c>
      <c r="FM129" s="4">
        <v>14</v>
      </c>
      <c r="FN129" s="4">
        <v>5</v>
      </c>
      <c r="FO129" s="4">
        <f t="shared" si="178"/>
        <v>2.7472527472527473</v>
      </c>
      <c r="FP129" s="11">
        <v>45</v>
      </c>
      <c r="FQ129" s="11">
        <v>16</v>
      </c>
      <c r="FR129" s="4">
        <v>24</v>
      </c>
      <c r="FS129" s="4">
        <v>72</v>
      </c>
      <c r="FT129" s="4">
        <v>58</v>
      </c>
      <c r="FU129" s="11">
        <f t="shared" si="134"/>
        <v>1.2413793103448276</v>
      </c>
      <c r="FV129" s="4">
        <v>10</v>
      </c>
      <c r="FW129" s="11">
        <f t="shared" ref="FW129:FW147" si="215">(FS129/FV129)</f>
        <v>7.2</v>
      </c>
      <c r="FX129" s="4">
        <v>111</v>
      </c>
      <c r="FY129" s="4">
        <v>13.3</v>
      </c>
      <c r="FZ129">
        <v>26.1</v>
      </c>
      <c r="GA129" s="11">
        <f>(FY129+BW129)</f>
        <v>13.3</v>
      </c>
      <c r="GB129" s="4">
        <f t="shared" si="135"/>
        <v>0.83125000000000004</v>
      </c>
      <c r="GC129" s="4">
        <f t="shared" si="136"/>
        <v>1.7241379310344827</v>
      </c>
      <c r="GD129" s="4">
        <f t="shared" si="137"/>
        <v>0.50957854406130265</v>
      </c>
      <c r="GE129" s="4">
        <v>19</v>
      </c>
      <c r="GF129" s="4">
        <v>10</v>
      </c>
      <c r="GG129" s="4">
        <f t="shared" ref="GG129:GG147" si="216">((GE129-GF129)/GE129)*100</f>
        <v>47.368421052631575</v>
      </c>
      <c r="GH129" s="4">
        <v>26</v>
      </c>
      <c r="GI129" s="4">
        <v>19</v>
      </c>
      <c r="GJ129" s="4">
        <f t="shared" ref="GJ129:GJ145" si="217">((GH129-GI129)/GH129)*100</f>
        <v>26.923076923076923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0</v>
      </c>
      <c r="GR129">
        <v>1</v>
      </c>
      <c r="GS129">
        <v>0</v>
      </c>
      <c r="GT129">
        <v>0</v>
      </c>
      <c r="GW129" t="e">
        <f t="shared" ref="GW129:GW146" si="218">(GU129-GV129)/GU129</f>
        <v>#DIV/0!</v>
      </c>
    </row>
    <row r="130" spans="1:207" x14ac:dyDescent="0.35">
      <c r="A130" s="54">
        <v>41</v>
      </c>
      <c r="B130" s="31">
        <v>16587385</v>
      </c>
      <c r="C130" s="2">
        <v>45219</v>
      </c>
      <c r="D130" s="2">
        <v>25243</v>
      </c>
      <c r="E130" s="4">
        <v>54</v>
      </c>
      <c r="F130" s="4" t="s">
        <v>176</v>
      </c>
      <c r="G130" s="4">
        <v>80</v>
      </c>
      <c r="H130" s="4">
        <v>158</v>
      </c>
      <c r="I130" s="4">
        <v>1.82</v>
      </c>
      <c r="J130">
        <v>180</v>
      </c>
      <c r="K130" s="2">
        <v>45036</v>
      </c>
      <c r="L130" s="2">
        <v>45040</v>
      </c>
      <c r="M130" s="2">
        <v>45046</v>
      </c>
      <c r="N130" s="2">
        <v>45080</v>
      </c>
      <c r="O130" s="4">
        <v>0</v>
      </c>
      <c r="Q130" s="46">
        <f t="shared" si="126"/>
        <v>6</v>
      </c>
      <c r="R130" s="46">
        <f t="shared" si="127"/>
        <v>44</v>
      </c>
      <c r="S130" s="46"/>
      <c r="T130" s="4">
        <v>1</v>
      </c>
      <c r="U130" s="4">
        <v>1</v>
      </c>
      <c r="V130" s="4">
        <v>1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1</v>
      </c>
      <c r="AC130" s="4">
        <v>9</v>
      </c>
      <c r="AD130" s="4">
        <v>23</v>
      </c>
      <c r="AE130" s="4">
        <v>1</v>
      </c>
      <c r="AF130" s="4">
        <v>6</v>
      </c>
      <c r="AG130" s="4">
        <f t="shared" si="211"/>
        <v>5</v>
      </c>
      <c r="AH130" s="4">
        <v>3600</v>
      </c>
      <c r="AI130" s="4">
        <v>1570</v>
      </c>
      <c r="AJ130" s="4">
        <v>0.43</v>
      </c>
      <c r="AK130" s="4">
        <v>0.06</v>
      </c>
      <c r="AL130" s="4">
        <v>0</v>
      </c>
      <c r="AM130" s="4">
        <v>1</v>
      </c>
      <c r="AN130" s="4" t="s">
        <v>200</v>
      </c>
      <c r="AO130" s="4">
        <v>47</v>
      </c>
      <c r="AQ130" s="4">
        <v>0</v>
      </c>
      <c r="AR130" s="4">
        <v>13.9</v>
      </c>
      <c r="AS130" s="4">
        <v>1.1100000000000001</v>
      </c>
      <c r="AT130" s="4">
        <v>25.9</v>
      </c>
      <c r="AX130" s="4">
        <v>206</v>
      </c>
      <c r="AY130" s="4">
        <v>1</v>
      </c>
      <c r="AZ130" s="4">
        <v>0</v>
      </c>
      <c r="BA130" s="4">
        <v>1.5</v>
      </c>
      <c r="BB130" s="4">
        <v>79</v>
      </c>
      <c r="BC130" s="4">
        <v>137</v>
      </c>
      <c r="BD130" s="4">
        <v>4.8</v>
      </c>
      <c r="BE130" s="4">
        <v>2.2999999999999998</v>
      </c>
      <c r="BG130" s="4">
        <v>9.4</v>
      </c>
      <c r="BH130" s="4">
        <v>6.9</v>
      </c>
      <c r="BI130" s="4">
        <v>3.7</v>
      </c>
      <c r="BJ130" s="4">
        <v>130</v>
      </c>
      <c r="BK130" s="4">
        <v>38</v>
      </c>
      <c r="BL130" s="4">
        <v>34</v>
      </c>
      <c r="BN130" s="4">
        <v>102</v>
      </c>
      <c r="BO130" s="4">
        <v>257</v>
      </c>
      <c r="BP130" s="4">
        <v>0</v>
      </c>
      <c r="BQ130" s="4">
        <v>0</v>
      </c>
      <c r="BS130">
        <v>121</v>
      </c>
      <c r="BT130">
        <v>71</v>
      </c>
      <c r="BU130">
        <v>88</v>
      </c>
      <c r="BV130">
        <v>74</v>
      </c>
      <c r="CN130" s="4">
        <v>0</v>
      </c>
      <c r="CO130" s="4">
        <v>0</v>
      </c>
      <c r="CP130" s="4">
        <v>0</v>
      </c>
      <c r="CQ130" s="4">
        <v>22</v>
      </c>
      <c r="CR130" s="4">
        <v>20</v>
      </c>
      <c r="CS130" s="4">
        <v>1</v>
      </c>
      <c r="CT130" s="4">
        <v>0</v>
      </c>
      <c r="CU130" s="4"/>
      <c r="CV130" s="4">
        <v>1</v>
      </c>
      <c r="CW130" s="4">
        <v>1</v>
      </c>
      <c r="CX130" s="4">
        <v>0</v>
      </c>
      <c r="CY130" s="4">
        <v>1</v>
      </c>
      <c r="CZ130" s="4">
        <v>1</v>
      </c>
      <c r="DA130" s="4">
        <v>0</v>
      </c>
      <c r="DB130" s="4">
        <v>0</v>
      </c>
      <c r="DC130" s="4">
        <v>0</v>
      </c>
      <c r="DD130" s="4">
        <v>1</v>
      </c>
      <c r="DE130" s="4">
        <v>1</v>
      </c>
      <c r="DF130" s="4">
        <v>1</v>
      </c>
      <c r="DG130" s="4">
        <v>1</v>
      </c>
      <c r="DH130" s="4">
        <v>1</v>
      </c>
      <c r="DI130" s="4">
        <v>1</v>
      </c>
      <c r="DJ130" s="4">
        <v>0</v>
      </c>
      <c r="DK130" s="4">
        <v>1</v>
      </c>
      <c r="DL130" s="4">
        <v>9</v>
      </c>
      <c r="DM130" s="4">
        <v>10</v>
      </c>
      <c r="DN130" s="4">
        <v>51</v>
      </c>
      <c r="DO130" s="4">
        <v>30</v>
      </c>
      <c r="DP130" s="4">
        <v>41</v>
      </c>
      <c r="DQ130" s="4">
        <v>72</v>
      </c>
      <c r="DR130" s="11">
        <v>52</v>
      </c>
      <c r="DS130" s="4">
        <v>39</v>
      </c>
      <c r="DT130" s="4">
        <v>82</v>
      </c>
      <c r="DU130" s="4">
        <f t="shared" si="212"/>
        <v>43</v>
      </c>
      <c r="DV130" s="11">
        <v>14.3</v>
      </c>
      <c r="DW130" s="4">
        <v>1250</v>
      </c>
      <c r="DX130" s="4">
        <v>85</v>
      </c>
      <c r="DY130" s="4">
        <v>105</v>
      </c>
      <c r="DZ130" s="4">
        <v>4.5</v>
      </c>
      <c r="EA130" s="4">
        <f t="shared" si="172"/>
        <v>2.4725274725274726</v>
      </c>
      <c r="EB130" s="4">
        <v>21</v>
      </c>
      <c r="EC130" s="4">
        <v>269</v>
      </c>
      <c r="ED130" s="4">
        <v>54</v>
      </c>
      <c r="EE130" s="4">
        <v>5.0999999999999996</v>
      </c>
      <c r="EF130" s="4">
        <f t="shared" si="182"/>
        <v>2.802197802197802</v>
      </c>
      <c r="EG130" s="45">
        <f t="shared" si="129"/>
        <v>2.4761904761904763</v>
      </c>
      <c r="EH130" s="45">
        <f t="shared" si="130"/>
        <v>0.68095238095238098</v>
      </c>
      <c r="EI130" s="4">
        <v>14</v>
      </c>
      <c r="EJ130" s="4">
        <v>58</v>
      </c>
      <c r="EK130" s="4">
        <v>63</v>
      </c>
      <c r="EL130" s="11">
        <f t="shared" si="213"/>
        <v>0.92063492063492058</v>
      </c>
      <c r="EM130" s="4">
        <v>135</v>
      </c>
      <c r="EN130" s="11">
        <v>10</v>
      </c>
      <c r="EO130" s="4">
        <v>10</v>
      </c>
      <c r="EP130" s="11">
        <f t="shared" si="214"/>
        <v>5.8</v>
      </c>
      <c r="EQ130" s="4">
        <v>40</v>
      </c>
      <c r="ER130" s="4">
        <f t="shared" si="131"/>
        <v>21.978021978021978</v>
      </c>
      <c r="ES130" s="4">
        <v>30</v>
      </c>
      <c r="ET130" s="4">
        <v>35</v>
      </c>
      <c r="EU130" s="11">
        <v>17</v>
      </c>
      <c r="EV130" s="4">
        <v>10</v>
      </c>
      <c r="EW130" s="9">
        <v>8</v>
      </c>
      <c r="EX130" s="4">
        <v>100</v>
      </c>
      <c r="EY130" s="4">
        <v>145</v>
      </c>
      <c r="EZ130" s="4">
        <v>49</v>
      </c>
      <c r="FA130" s="4">
        <v>55</v>
      </c>
      <c r="FB130" s="4">
        <v>80</v>
      </c>
      <c r="FC130" s="4">
        <f t="shared" si="119"/>
        <v>269</v>
      </c>
      <c r="FD130" s="9">
        <f t="shared" si="132"/>
        <v>1.1433939584452435</v>
      </c>
      <c r="FE130" s="9">
        <f t="shared" si="120"/>
        <v>0.29739776951672864</v>
      </c>
      <c r="FF130" s="9">
        <f t="shared" si="133"/>
        <v>0.41363643406254297</v>
      </c>
      <c r="FG130" s="9">
        <f t="shared" si="121"/>
        <v>2.0166666666666666</v>
      </c>
      <c r="FH130" s="9">
        <f t="shared" si="122"/>
        <v>0.34779582139344933</v>
      </c>
      <c r="FI130" s="9">
        <f t="shared" si="123"/>
        <v>1.7637548736123076</v>
      </c>
      <c r="FJ130" s="11">
        <v>13.8</v>
      </c>
      <c r="FK130" s="11">
        <v>24</v>
      </c>
      <c r="FL130" s="4">
        <v>2</v>
      </c>
      <c r="FM130" s="4">
        <v>22</v>
      </c>
      <c r="FN130" s="4">
        <v>48</v>
      </c>
      <c r="FO130" s="4">
        <f t="shared" si="178"/>
        <v>26.373626373626372</v>
      </c>
      <c r="FP130" s="11">
        <v>42</v>
      </c>
      <c r="FQ130" s="11">
        <v>16</v>
      </c>
      <c r="FR130" s="4">
        <v>18</v>
      </c>
      <c r="FS130" s="4">
        <v>68</v>
      </c>
      <c r="FT130" s="4">
        <v>84</v>
      </c>
      <c r="FU130" s="11">
        <f t="shared" si="134"/>
        <v>0.80952380952380953</v>
      </c>
      <c r="FV130" s="4">
        <v>12</v>
      </c>
      <c r="FW130" s="11">
        <f t="shared" si="215"/>
        <v>5.666666666666667</v>
      </c>
      <c r="GE130" s="4">
        <v>9</v>
      </c>
      <c r="GF130" s="4">
        <v>4</v>
      </c>
      <c r="GG130" s="4">
        <f t="shared" si="216"/>
        <v>55.555555555555557</v>
      </c>
      <c r="GJ130" s="4" t="e">
        <f t="shared" si="217"/>
        <v>#DIV/0!</v>
      </c>
      <c r="GW130" t="e">
        <f t="shared" si="218"/>
        <v>#DIV/0!</v>
      </c>
    </row>
    <row r="131" spans="1:207" x14ac:dyDescent="0.35">
      <c r="A131" s="54">
        <v>42</v>
      </c>
      <c r="B131" s="31">
        <v>13537648</v>
      </c>
      <c r="C131" s="2">
        <v>45042</v>
      </c>
      <c r="D131" s="2">
        <v>19066</v>
      </c>
      <c r="E131" s="4">
        <v>71</v>
      </c>
      <c r="F131" s="4" t="s">
        <v>178</v>
      </c>
      <c r="G131" s="4">
        <v>65</v>
      </c>
      <c r="H131" s="4">
        <v>174</v>
      </c>
      <c r="I131" s="4">
        <v>1.78</v>
      </c>
      <c r="J131" s="4">
        <v>1</v>
      </c>
      <c r="K131" s="2">
        <v>45035</v>
      </c>
      <c r="L131" s="2">
        <v>45040</v>
      </c>
      <c r="M131" s="2">
        <v>45048</v>
      </c>
      <c r="N131" s="2">
        <v>45048</v>
      </c>
      <c r="O131" s="4">
        <v>1</v>
      </c>
      <c r="P131" s="2">
        <v>45048</v>
      </c>
      <c r="Q131" s="46">
        <f t="shared" si="126"/>
        <v>8</v>
      </c>
      <c r="R131" s="46">
        <f t="shared" si="127"/>
        <v>13</v>
      </c>
      <c r="S131" s="46">
        <f t="shared" si="128"/>
        <v>8</v>
      </c>
      <c r="T131" s="4">
        <v>0</v>
      </c>
      <c r="U131" s="4">
        <v>1</v>
      </c>
      <c r="V131" s="4">
        <v>0</v>
      </c>
      <c r="W131" s="4">
        <v>1</v>
      </c>
      <c r="X131" s="4">
        <v>1</v>
      </c>
      <c r="Y131" s="4">
        <v>1</v>
      </c>
      <c r="Z131" s="4">
        <v>1</v>
      </c>
      <c r="AA131" s="4">
        <v>0</v>
      </c>
      <c r="AB131" s="4">
        <v>0</v>
      </c>
      <c r="AC131" s="4">
        <v>16</v>
      </c>
      <c r="AD131" s="4">
        <v>54</v>
      </c>
      <c r="AE131" s="4">
        <v>6</v>
      </c>
      <c r="AF131" s="4">
        <v>10</v>
      </c>
      <c r="AG131" s="4">
        <f t="shared" si="211"/>
        <v>4</v>
      </c>
      <c r="AH131">
        <v>360</v>
      </c>
      <c r="AI131">
        <v>15500</v>
      </c>
      <c r="AJ131" s="4">
        <v>8.77</v>
      </c>
      <c r="AK131" s="4">
        <v>7.66</v>
      </c>
      <c r="AL131" s="4">
        <v>0</v>
      </c>
      <c r="AM131" s="4">
        <v>1</v>
      </c>
      <c r="AN131" s="4" t="s">
        <v>195</v>
      </c>
      <c r="AO131" s="4">
        <v>60</v>
      </c>
      <c r="AP131" s="4">
        <v>496.8</v>
      </c>
      <c r="AQ131" s="4">
        <v>1</v>
      </c>
      <c r="AR131" s="4">
        <v>10.9</v>
      </c>
      <c r="AS131" s="4">
        <v>1.5</v>
      </c>
      <c r="AT131" s="4">
        <v>30.6</v>
      </c>
      <c r="AU131" s="29">
        <v>0.4</v>
      </c>
      <c r="AW131" s="4">
        <v>437</v>
      </c>
      <c r="AX131" s="4">
        <v>222</v>
      </c>
      <c r="AY131" s="4">
        <v>1</v>
      </c>
      <c r="AZ131" s="4">
        <v>1</v>
      </c>
      <c r="BA131" s="4">
        <v>2.84</v>
      </c>
      <c r="BB131" s="4">
        <v>195</v>
      </c>
      <c r="BC131" s="4">
        <v>144</v>
      </c>
      <c r="BD131" s="4">
        <v>4.0999999999999996</v>
      </c>
      <c r="BE131" s="4">
        <v>3.1</v>
      </c>
      <c r="BF131" s="4">
        <v>5.4</v>
      </c>
      <c r="BG131" s="4">
        <v>7.9</v>
      </c>
      <c r="BH131" s="4">
        <v>4.7</v>
      </c>
      <c r="BI131" s="4">
        <v>2.4</v>
      </c>
      <c r="BJ131" s="4">
        <v>28</v>
      </c>
      <c r="BK131" s="4">
        <v>34</v>
      </c>
      <c r="BL131" s="4">
        <v>24</v>
      </c>
      <c r="BM131" s="4">
        <v>0.46</v>
      </c>
      <c r="BN131" s="4">
        <v>62</v>
      </c>
      <c r="BO131" s="4">
        <v>285</v>
      </c>
      <c r="BP131" s="4">
        <v>1</v>
      </c>
      <c r="BQ131" s="4">
        <v>4</v>
      </c>
      <c r="BR131">
        <v>198.5</v>
      </c>
      <c r="BS131">
        <v>79</v>
      </c>
      <c r="BT131">
        <v>54</v>
      </c>
      <c r="BU131">
        <v>65</v>
      </c>
      <c r="BV131">
        <v>95</v>
      </c>
      <c r="BW131">
        <v>14</v>
      </c>
      <c r="BX131">
        <v>1178</v>
      </c>
      <c r="BY131">
        <v>461</v>
      </c>
      <c r="BZ131">
        <v>3.8</v>
      </c>
      <c r="CA131">
        <v>70</v>
      </c>
      <c r="CB131">
        <v>2.1</v>
      </c>
      <c r="CC131">
        <v>2.2000000000000002</v>
      </c>
      <c r="CD131">
        <v>23.1</v>
      </c>
      <c r="CE131">
        <v>89</v>
      </c>
      <c r="CF131">
        <v>8</v>
      </c>
      <c r="CG131">
        <v>7</v>
      </c>
      <c r="CH131">
        <v>2085</v>
      </c>
      <c r="CI131" s="4">
        <f t="shared" si="139"/>
        <v>1854.5454545454545</v>
      </c>
      <c r="CJ131">
        <v>7.31</v>
      </c>
      <c r="CK131">
        <v>39.799999999999997</v>
      </c>
      <c r="CL131">
        <v>79.400000000000006</v>
      </c>
      <c r="CM131">
        <v>19.2</v>
      </c>
      <c r="CN131">
        <v>0.2</v>
      </c>
      <c r="CO131" s="4">
        <v>0</v>
      </c>
      <c r="CP131" s="4">
        <v>0</v>
      </c>
      <c r="CQ131" s="4">
        <v>252</v>
      </c>
      <c r="CR131" s="4">
        <v>35000</v>
      </c>
      <c r="CS131" s="4">
        <v>1</v>
      </c>
      <c r="CT131" s="4">
        <v>0</v>
      </c>
      <c r="CU131" s="4"/>
      <c r="CV131" s="4">
        <v>1</v>
      </c>
      <c r="CW131" s="4">
        <v>1</v>
      </c>
      <c r="CX131" s="4">
        <v>1</v>
      </c>
      <c r="CY131" s="4">
        <v>1</v>
      </c>
      <c r="CZ131" s="4">
        <v>1</v>
      </c>
      <c r="DA131" s="4">
        <v>0</v>
      </c>
      <c r="DB131" s="4">
        <v>0</v>
      </c>
      <c r="DC131" s="4">
        <v>0</v>
      </c>
      <c r="DD131" s="4">
        <v>1</v>
      </c>
      <c r="DE131" s="4">
        <v>1</v>
      </c>
      <c r="DF131" s="4">
        <v>1</v>
      </c>
      <c r="DG131" s="4">
        <v>1</v>
      </c>
      <c r="DH131" s="4">
        <v>1</v>
      </c>
      <c r="DI131" s="4">
        <v>1</v>
      </c>
      <c r="DJ131" s="4">
        <v>0</v>
      </c>
      <c r="DK131" s="4">
        <v>1</v>
      </c>
      <c r="DL131" s="4">
        <v>8</v>
      </c>
      <c r="DM131" s="4">
        <v>8</v>
      </c>
      <c r="DN131" s="4">
        <v>81</v>
      </c>
      <c r="DO131" s="4">
        <v>73</v>
      </c>
      <c r="DP131" s="4">
        <v>10</v>
      </c>
      <c r="DQ131" s="4">
        <v>20</v>
      </c>
      <c r="DR131" s="11">
        <v>26</v>
      </c>
      <c r="DS131" s="4">
        <v>172</v>
      </c>
      <c r="DT131" s="4">
        <v>233</v>
      </c>
      <c r="DU131" s="4">
        <f t="shared" si="212"/>
        <v>61</v>
      </c>
      <c r="DV131" s="11">
        <v>4.9000000000000004</v>
      </c>
      <c r="DW131" s="4">
        <v>527</v>
      </c>
      <c r="DX131" s="4">
        <v>67</v>
      </c>
      <c r="DY131" s="4">
        <v>74</v>
      </c>
      <c r="DZ131" s="4">
        <v>4.5</v>
      </c>
      <c r="EA131" s="4">
        <f t="shared" si="172"/>
        <v>2.5280898876404496</v>
      </c>
      <c r="EB131" s="4">
        <v>12.6</v>
      </c>
      <c r="EC131" s="4">
        <v>291</v>
      </c>
      <c r="ED131" s="4">
        <v>42</v>
      </c>
      <c r="EE131" s="4">
        <v>2.5</v>
      </c>
      <c r="EF131" s="4">
        <f t="shared" si="182"/>
        <v>1.4044943820224718</v>
      </c>
      <c r="EG131" s="45">
        <f t="shared" si="129"/>
        <v>2.0634920634920637</v>
      </c>
      <c r="EH131" s="45">
        <f t="shared" si="130"/>
        <v>0.38888888888888895</v>
      </c>
      <c r="EI131" s="4">
        <v>7</v>
      </c>
      <c r="EJ131" s="4">
        <v>59</v>
      </c>
      <c r="EK131" s="4">
        <v>41</v>
      </c>
      <c r="EL131" s="11">
        <f t="shared" si="213"/>
        <v>1.4390243902439024</v>
      </c>
      <c r="EM131" s="4">
        <v>139</v>
      </c>
      <c r="EN131" s="11">
        <v>13</v>
      </c>
      <c r="EO131" s="4">
        <v>4</v>
      </c>
      <c r="EP131" s="11">
        <f t="shared" si="214"/>
        <v>6.9411764705882355</v>
      </c>
      <c r="EQ131" s="4">
        <v>34</v>
      </c>
      <c r="ER131" s="4">
        <f t="shared" si="131"/>
        <v>19.101123595505619</v>
      </c>
      <c r="ES131" s="4">
        <v>17</v>
      </c>
      <c r="ET131" s="4">
        <v>30</v>
      </c>
      <c r="EU131" s="11">
        <v>16</v>
      </c>
      <c r="EV131" s="4">
        <v>6</v>
      </c>
      <c r="EW131" s="9">
        <v>11</v>
      </c>
      <c r="EX131" s="4">
        <v>176</v>
      </c>
      <c r="EY131" s="4">
        <v>218</v>
      </c>
      <c r="EZ131" s="4">
        <v>93</v>
      </c>
      <c r="FA131" s="4">
        <v>118</v>
      </c>
      <c r="FB131" s="4">
        <v>152</v>
      </c>
      <c r="FC131" s="4">
        <f t="shared" ref="FC131:FC194" si="219">EC131</f>
        <v>291</v>
      </c>
      <c r="FD131" s="9">
        <f t="shared" si="132"/>
        <v>2.1457811676528906</v>
      </c>
      <c r="FE131" s="9">
        <f t="shared" ref="FE131:FE194" si="220">FB131/FC131</f>
        <v>0.5223367697594502</v>
      </c>
      <c r="FF131" s="9">
        <f t="shared" si="133"/>
        <v>0.59912193775963085</v>
      </c>
      <c r="FG131" s="9">
        <f t="shared" ref="FG131:FG194" si="221">(BS131*0.9)/ED131</f>
        <v>1.6928571428571431</v>
      </c>
      <c r="FH131" s="9">
        <f t="shared" ref="FH131:FH194" si="222">0.0275-0.165*(DR131/100)+0.3656*((BT131/BS131)*0.9)+0.515*FF131</f>
        <v>0.51806121566772889</v>
      </c>
      <c r="FI131" s="9">
        <f t="shared" ref="FI131:FI194" si="223">(BT131-(FH131*BS131*0.9))/(FH131*ED131)</f>
        <v>0.78892347848724609</v>
      </c>
      <c r="FJ131" s="11">
        <v>7.8</v>
      </c>
      <c r="FK131" s="11">
        <v>12</v>
      </c>
      <c r="FL131" s="4">
        <v>5</v>
      </c>
      <c r="FM131" s="4">
        <v>8</v>
      </c>
      <c r="FN131" s="4">
        <v>21</v>
      </c>
      <c r="FO131" s="4">
        <f t="shared" si="178"/>
        <v>11.797752808988763</v>
      </c>
      <c r="FP131" s="11">
        <v>46</v>
      </c>
      <c r="FQ131" s="11">
        <v>13</v>
      </c>
      <c r="FR131" s="4">
        <v>13</v>
      </c>
      <c r="FS131" s="4">
        <v>42</v>
      </c>
      <c r="FT131" s="4">
        <v>36</v>
      </c>
      <c r="FU131" s="11">
        <f t="shared" si="134"/>
        <v>1.1666666666666667</v>
      </c>
      <c r="FV131" s="4">
        <v>6</v>
      </c>
      <c r="FW131" s="11">
        <f t="shared" si="215"/>
        <v>7</v>
      </c>
      <c r="FX131" s="4">
        <v>66</v>
      </c>
      <c r="FY131" s="4">
        <v>26.6</v>
      </c>
      <c r="FZ131">
        <v>8.4</v>
      </c>
      <c r="GA131" s="11">
        <f t="shared" ref="GA131:GA165" si="224">(FY131+BW131)</f>
        <v>40.6</v>
      </c>
      <c r="GB131" s="4">
        <f t="shared" si="135"/>
        <v>3.1230769230769231</v>
      </c>
      <c r="GC131" s="4">
        <f t="shared" si="136"/>
        <v>5.4761904761904763</v>
      </c>
      <c r="GD131" s="4">
        <f t="shared" si="137"/>
        <v>0.92857142857142849</v>
      </c>
      <c r="GE131" s="4">
        <v>10</v>
      </c>
      <c r="GF131" s="4">
        <v>7</v>
      </c>
      <c r="GG131" s="4">
        <f t="shared" si="216"/>
        <v>30</v>
      </c>
      <c r="GH131" s="4">
        <v>32</v>
      </c>
      <c r="GI131" s="4">
        <v>17</v>
      </c>
      <c r="GJ131" s="4">
        <f t="shared" si="217"/>
        <v>46.875</v>
      </c>
      <c r="GK131">
        <v>0</v>
      </c>
      <c r="GL131">
        <v>0</v>
      </c>
      <c r="GM131">
        <v>1</v>
      </c>
      <c r="GN131">
        <v>0</v>
      </c>
      <c r="GO131">
        <v>0</v>
      </c>
      <c r="GP131">
        <v>1</v>
      </c>
      <c r="GQ131">
        <v>0</v>
      </c>
      <c r="GR131">
        <v>0</v>
      </c>
      <c r="GS131">
        <v>1</v>
      </c>
      <c r="GT131">
        <v>0</v>
      </c>
      <c r="GU131">
        <v>50</v>
      </c>
      <c r="GV131">
        <v>15</v>
      </c>
      <c r="GW131">
        <f t="shared" si="218"/>
        <v>0.7</v>
      </c>
      <c r="GX131">
        <v>0</v>
      </c>
      <c r="GY131">
        <v>1</v>
      </c>
    </row>
    <row r="132" spans="1:207" x14ac:dyDescent="0.35">
      <c r="A132" s="54">
        <v>42</v>
      </c>
      <c r="B132" s="31">
        <v>13537648</v>
      </c>
      <c r="C132" s="2">
        <v>45048</v>
      </c>
      <c r="D132" s="2">
        <v>19066</v>
      </c>
      <c r="E132" s="4">
        <v>71</v>
      </c>
      <c r="F132" s="4" t="s">
        <v>178</v>
      </c>
      <c r="G132" s="4">
        <v>65</v>
      </c>
      <c r="H132" s="4">
        <v>174</v>
      </c>
      <c r="I132" s="4">
        <v>1.78</v>
      </c>
      <c r="J132" s="4">
        <v>7</v>
      </c>
      <c r="K132" s="2">
        <v>45035</v>
      </c>
      <c r="L132" s="2">
        <v>45040</v>
      </c>
      <c r="M132" s="2">
        <v>45048</v>
      </c>
      <c r="N132" s="2">
        <v>45048</v>
      </c>
      <c r="O132" s="4">
        <v>1</v>
      </c>
      <c r="P132" s="2">
        <v>45048</v>
      </c>
      <c r="Q132" s="46">
        <f t="shared" ref="Q132:Q195" si="225">_xlfn.DAYS(M132,L132)</f>
        <v>8</v>
      </c>
      <c r="R132" s="46">
        <f t="shared" ref="R132:R195" si="226">_xlfn.DAYS(N132,K132)</f>
        <v>13</v>
      </c>
      <c r="S132" s="46">
        <f t="shared" ref="S132:S184" si="227">_xlfn.DAYS(P132,L132)</f>
        <v>8</v>
      </c>
      <c r="T132" s="4">
        <v>0</v>
      </c>
      <c r="U132" s="4">
        <v>1</v>
      </c>
      <c r="V132" s="4">
        <v>0</v>
      </c>
      <c r="W132" s="4">
        <v>1</v>
      </c>
      <c r="X132" s="4">
        <v>1</v>
      </c>
      <c r="Y132" s="4">
        <v>1</v>
      </c>
      <c r="Z132" s="4">
        <v>1</v>
      </c>
      <c r="AA132" s="4">
        <v>0</v>
      </c>
      <c r="AB132" s="4">
        <v>0</v>
      </c>
      <c r="AC132" s="4">
        <v>16</v>
      </c>
      <c r="AD132" s="4">
        <v>54</v>
      </c>
      <c r="AE132" s="4">
        <v>6</v>
      </c>
      <c r="AF132" s="4">
        <v>10</v>
      </c>
      <c r="AG132" s="4">
        <f t="shared" ref="AG132:AG140" si="228">AF132-AE132</f>
        <v>4</v>
      </c>
      <c r="AH132" s="4">
        <v>920</v>
      </c>
      <c r="AI132" s="4">
        <v>20000</v>
      </c>
      <c r="AJ132" s="4">
        <v>14.75</v>
      </c>
      <c r="AK132" s="4">
        <v>2.9</v>
      </c>
      <c r="AL132" s="4">
        <v>0</v>
      </c>
      <c r="AM132" s="4">
        <v>1</v>
      </c>
      <c r="AN132" s="4" t="s">
        <v>195</v>
      </c>
      <c r="AO132" s="4">
        <v>65</v>
      </c>
      <c r="AQ132" s="4">
        <v>1</v>
      </c>
      <c r="AR132" s="4">
        <v>9.6</v>
      </c>
      <c r="AS132" s="4">
        <v>1.47</v>
      </c>
      <c r="AT132" s="4">
        <v>33.4</v>
      </c>
      <c r="AX132" s="4">
        <v>92</v>
      </c>
      <c r="AY132" s="4">
        <v>1</v>
      </c>
      <c r="AZ132" s="4">
        <v>1</v>
      </c>
      <c r="BA132" s="4">
        <v>3.5</v>
      </c>
      <c r="BB132" s="4">
        <v>213</v>
      </c>
      <c r="BC132" s="4">
        <v>146</v>
      </c>
      <c r="BD132" s="4">
        <v>5.2</v>
      </c>
      <c r="BE132" s="4">
        <v>2.5</v>
      </c>
      <c r="BF132" s="4">
        <v>6.7</v>
      </c>
      <c r="BG132" s="4">
        <v>7.4</v>
      </c>
      <c r="BJ132" s="4">
        <v>99</v>
      </c>
      <c r="BK132" s="4">
        <v>164</v>
      </c>
      <c r="BL132" s="4">
        <v>374</v>
      </c>
      <c r="BM132" s="4">
        <v>0.7</v>
      </c>
      <c r="BN132" s="4">
        <v>116</v>
      </c>
      <c r="BO132" s="4">
        <v>998</v>
      </c>
      <c r="BP132" s="4">
        <v>1</v>
      </c>
      <c r="BQ132" s="4">
        <v>4</v>
      </c>
      <c r="BR132" s="4">
        <v>198</v>
      </c>
      <c r="BS132">
        <v>99</v>
      </c>
      <c r="BT132">
        <v>58</v>
      </c>
      <c r="BU132">
        <v>72</v>
      </c>
      <c r="BV132">
        <v>85</v>
      </c>
      <c r="BX132">
        <v>593</v>
      </c>
      <c r="BY132">
        <v>2200</v>
      </c>
      <c r="BZ132">
        <v>4.7</v>
      </c>
      <c r="CJ132" s="4">
        <v>7.3</v>
      </c>
      <c r="CK132" s="4">
        <v>39.700000000000003</v>
      </c>
      <c r="CL132" s="4">
        <v>79.400000000000006</v>
      </c>
      <c r="CM132" s="4">
        <v>19.2</v>
      </c>
      <c r="CN132" s="4">
        <v>0.1</v>
      </c>
      <c r="CO132" s="4">
        <v>0</v>
      </c>
      <c r="CP132" s="4">
        <v>0</v>
      </c>
      <c r="CS132" s="4">
        <v>1</v>
      </c>
      <c r="CT132" s="4">
        <v>0</v>
      </c>
      <c r="CU132" s="4"/>
      <c r="CV132" s="4">
        <v>1</v>
      </c>
      <c r="CW132" s="4">
        <v>1</v>
      </c>
      <c r="CX132" s="4">
        <v>1</v>
      </c>
      <c r="CY132" s="4">
        <v>1</v>
      </c>
      <c r="CZ132" s="4">
        <v>1</v>
      </c>
      <c r="DA132" s="4">
        <v>1</v>
      </c>
      <c r="DB132" s="4">
        <v>0</v>
      </c>
      <c r="DC132" s="4">
        <v>0</v>
      </c>
      <c r="DD132" s="4">
        <v>0</v>
      </c>
      <c r="DE132" s="4">
        <v>1</v>
      </c>
      <c r="DF132" s="4">
        <v>1</v>
      </c>
      <c r="DG132" s="4">
        <v>1</v>
      </c>
      <c r="DH132" s="4">
        <v>1</v>
      </c>
      <c r="DI132" s="4">
        <v>1</v>
      </c>
      <c r="DJ132" s="4">
        <v>0</v>
      </c>
      <c r="DK132" s="4">
        <v>1</v>
      </c>
      <c r="DL132" s="4">
        <v>5</v>
      </c>
      <c r="DM132" s="4">
        <v>5</v>
      </c>
      <c r="DN132" s="4">
        <v>92</v>
      </c>
      <c r="DO132" s="4">
        <v>81</v>
      </c>
      <c r="DP132" s="4">
        <v>12</v>
      </c>
      <c r="DQ132" s="4">
        <v>25</v>
      </c>
      <c r="DR132" s="11">
        <v>22</v>
      </c>
      <c r="DS132" s="4">
        <v>206</v>
      </c>
      <c r="DT132" s="4">
        <v>263</v>
      </c>
      <c r="DU132" s="4">
        <f t="shared" si="212"/>
        <v>57</v>
      </c>
      <c r="DV132" s="11">
        <v>2.2000000000000002</v>
      </c>
      <c r="DW132" s="4">
        <v>37</v>
      </c>
      <c r="DX132" s="4">
        <v>45</v>
      </c>
      <c r="DY132" s="4">
        <v>54</v>
      </c>
      <c r="DZ132" s="4">
        <v>3.1</v>
      </c>
      <c r="EA132" s="4">
        <f t="shared" si="172"/>
        <v>1.7415730337078652</v>
      </c>
      <c r="EB132" s="4">
        <v>4.8</v>
      </c>
      <c r="EC132" s="4">
        <v>232</v>
      </c>
      <c r="ED132" s="4">
        <v>16</v>
      </c>
      <c r="EE132" s="4">
        <v>0.7</v>
      </c>
      <c r="EF132" s="4">
        <f t="shared" si="182"/>
        <v>0.3932584269662921</v>
      </c>
      <c r="EG132" s="45">
        <f t="shared" ref="EG132:EG195" si="229">DR132/EB132</f>
        <v>4.5833333333333339</v>
      </c>
      <c r="EH132" s="45">
        <f t="shared" ref="EH132:EH195" si="230">DV132/EB132</f>
        <v>0.45833333333333337</v>
      </c>
      <c r="EI132" s="4">
        <v>6</v>
      </c>
      <c r="EJ132" s="4">
        <v>53</v>
      </c>
      <c r="EK132" s="4">
        <v>24</v>
      </c>
      <c r="EL132" s="11">
        <f t="shared" si="213"/>
        <v>2.2083333333333335</v>
      </c>
      <c r="EM132" s="4">
        <v>104</v>
      </c>
      <c r="EN132" s="11">
        <v>4</v>
      </c>
      <c r="EO132" s="4">
        <v>2</v>
      </c>
      <c r="EP132" s="11">
        <f t="shared" si="214"/>
        <v>17.666666666666668</v>
      </c>
      <c r="EQ132" s="4">
        <v>64</v>
      </c>
      <c r="ER132" s="4">
        <f t="shared" ref="ER132:ER195" si="231">EQ132/I132</f>
        <v>35.955056179775283</v>
      </c>
      <c r="EU132" s="11">
        <v>8</v>
      </c>
      <c r="EV132" s="4">
        <v>8</v>
      </c>
      <c r="EW132" s="9">
        <v>1</v>
      </c>
      <c r="EX132" s="4">
        <v>163</v>
      </c>
      <c r="EY132" s="4">
        <v>260</v>
      </c>
      <c r="EZ132" s="4">
        <v>145</v>
      </c>
      <c r="FA132" s="4">
        <v>170</v>
      </c>
      <c r="FB132" s="4">
        <v>98</v>
      </c>
      <c r="FC132" s="4">
        <f t="shared" si="219"/>
        <v>232</v>
      </c>
      <c r="FD132" s="9">
        <f t="shared" ref="FD132:FD195" si="232">FG132/FI132</f>
        <v>2.2806130435237115</v>
      </c>
      <c r="FE132" s="9">
        <f t="shared" si="220"/>
        <v>0.42241379310344829</v>
      </c>
      <c r="FF132" s="9">
        <f t="shared" ref="FF132:FF195" si="233">0.35695-7.2266*FE132+74.249*(FE132^2)-307.39*(FE132^3)+684.54*(FE132^4)-856.92*(FE132^5)+571.95*(FE132^6)-159.1*(FE132^7)</f>
        <v>0.52147297253617286</v>
      </c>
      <c r="FG132" s="9">
        <f t="shared" si="221"/>
        <v>5.5687500000000005</v>
      </c>
      <c r="FH132" s="9">
        <f t="shared" si="222"/>
        <v>0.45252948994703812</v>
      </c>
      <c r="FI132" s="9">
        <f t="shared" si="223"/>
        <v>2.4417776684272052</v>
      </c>
      <c r="FJ132" s="11">
        <v>11.1</v>
      </c>
      <c r="FK132" s="11">
        <v>9</v>
      </c>
      <c r="FL132" s="4">
        <v>0</v>
      </c>
      <c r="FM132" s="4">
        <v>9</v>
      </c>
      <c r="FP132" s="11">
        <v>39</v>
      </c>
      <c r="FQ132" s="11">
        <v>11</v>
      </c>
      <c r="FR132" s="4">
        <v>12</v>
      </c>
      <c r="FS132" s="4">
        <v>43</v>
      </c>
      <c r="FT132" s="4">
        <v>23</v>
      </c>
      <c r="FU132" s="11">
        <f t="shared" ref="FU132:FU195" si="234">FS132/FT132</f>
        <v>1.8695652173913044</v>
      </c>
      <c r="FV132" s="4">
        <v>13</v>
      </c>
      <c r="FW132" s="11">
        <f t="shared" si="215"/>
        <v>3.3076923076923075</v>
      </c>
      <c r="FX132" s="4">
        <v>83</v>
      </c>
      <c r="FY132" s="4">
        <v>12.9</v>
      </c>
      <c r="FZ132">
        <v>9.8000000000000007</v>
      </c>
      <c r="GA132" s="11">
        <f t="shared" si="224"/>
        <v>12.9</v>
      </c>
      <c r="GB132" s="4">
        <f t="shared" ref="GB132:GB195" si="235">GA132/FQ132</f>
        <v>1.1727272727272728</v>
      </c>
      <c r="GC132" s="4">
        <f t="shared" ref="GC132:GC195" si="236">FP132/FZ132</f>
        <v>3.9795918367346936</v>
      </c>
      <c r="GD132" s="4">
        <f t="shared" ref="GD132:GD195" si="237">FJ132/FZ132</f>
        <v>1.1326530612244896</v>
      </c>
      <c r="GE132" s="4">
        <v>15</v>
      </c>
      <c r="GF132" s="4">
        <v>12</v>
      </c>
      <c r="GG132" s="4">
        <f t="shared" si="216"/>
        <v>20</v>
      </c>
      <c r="GJ132" s="4" t="e">
        <f t="shared" si="217"/>
        <v>#DIV/0!</v>
      </c>
      <c r="GW132" t="e">
        <f t="shared" si="218"/>
        <v>#DIV/0!</v>
      </c>
    </row>
    <row r="133" spans="1:207" x14ac:dyDescent="0.35">
      <c r="A133" s="54">
        <v>43</v>
      </c>
      <c r="B133" s="31">
        <v>23007177</v>
      </c>
      <c r="C133" s="2">
        <v>45042</v>
      </c>
      <c r="D133" s="2">
        <v>31847</v>
      </c>
      <c r="E133" s="4">
        <v>36</v>
      </c>
      <c r="F133" s="4" t="s">
        <v>178</v>
      </c>
      <c r="G133" s="4">
        <v>75</v>
      </c>
      <c r="H133" s="4">
        <v>175</v>
      </c>
      <c r="I133" s="4">
        <v>1.9</v>
      </c>
      <c r="J133" s="4">
        <v>1</v>
      </c>
      <c r="K133" s="2">
        <v>45012</v>
      </c>
      <c r="L133" s="2">
        <v>45042</v>
      </c>
      <c r="M133" s="2">
        <v>45044</v>
      </c>
      <c r="N133" s="2" t="s">
        <v>201</v>
      </c>
      <c r="O133" s="4">
        <v>0</v>
      </c>
      <c r="Q133" s="46">
        <f t="shared" si="225"/>
        <v>2</v>
      </c>
      <c r="R133" s="46">
        <f t="shared" si="226"/>
        <v>51</v>
      </c>
      <c r="S133" s="46"/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38">
        <v>0</v>
      </c>
      <c r="AC133" s="4">
        <v>12</v>
      </c>
      <c r="AD133" s="4">
        <v>20</v>
      </c>
      <c r="AE133" s="4">
        <v>9</v>
      </c>
      <c r="AF133" s="4">
        <v>9</v>
      </c>
      <c r="AG133" s="4">
        <f t="shared" si="228"/>
        <v>0</v>
      </c>
      <c r="AH133" s="4">
        <v>890</v>
      </c>
      <c r="AI133" s="4">
        <v>12500</v>
      </c>
      <c r="AJ133" s="4">
        <v>8.1300000000000008</v>
      </c>
      <c r="AK133" s="4">
        <v>0.09</v>
      </c>
      <c r="AL133" s="4">
        <v>0</v>
      </c>
      <c r="AM133" s="4">
        <v>0</v>
      </c>
      <c r="AN133" s="4">
        <v>0</v>
      </c>
      <c r="AO133" s="4">
        <v>94</v>
      </c>
      <c r="AP133" s="4">
        <v>293.10000000000002</v>
      </c>
      <c r="AQ133" s="4">
        <v>0</v>
      </c>
      <c r="AR133" s="4">
        <v>9</v>
      </c>
      <c r="AS133" s="4">
        <v>1.1200000000000001</v>
      </c>
      <c r="AT133" s="4">
        <v>30</v>
      </c>
      <c r="AU133" s="29">
        <v>1.93</v>
      </c>
      <c r="AX133" s="4">
        <v>605</v>
      </c>
      <c r="AY133" s="4">
        <v>0</v>
      </c>
      <c r="AZ133" s="4">
        <v>0</v>
      </c>
      <c r="BA133" s="4">
        <v>0.6</v>
      </c>
      <c r="BB133" s="4">
        <v>16</v>
      </c>
      <c r="BC133" s="4">
        <v>136</v>
      </c>
      <c r="BD133" s="4">
        <v>4.5999999999999996</v>
      </c>
      <c r="BE133" s="4">
        <v>2</v>
      </c>
      <c r="BF133" s="4">
        <v>4.7</v>
      </c>
      <c r="BG133" s="4">
        <v>8.9</v>
      </c>
      <c r="BH133" s="4">
        <v>6.2</v>
      </c>
      <c r="BI133" s="4">
        <v>2.9</v>
      </c>
      <c r="BJ133" s="4">
        <v>83</v>
      </c>
      <c r="BK133" s="4">
        <v>43</v>
      </c>
      <c r="BL133" s="4">
        <v>19</v>
      </c>
      <c r="BM133" s="4">
        <v>0.4</v>
      </c>
      <c r="BN133" s="4">
        <v>76</v>
      </c>
      <c r="BO133" s="4">
        <v>143</v>
      </c>
      <c r="BP133" s="4">
        <v>1</v>
      </c>
      <c r="BQ133" s="4">
        <v>1</v>
      </c>
      <c r="BR133" s="4">
        <v>345</v>
      </c>
      <c r="BS133">
        <v>101</v>
      </c>
      <c r="BT133">
        <v>62</v>
      </c>
      <c r="BU133">
        <v>78</v>
      </c>
      <c r="BV133">
        <v>55</v>
      </c>
      <c r="BW133">
        <v>6</v>
      </c>
      <c r="BX133">
        <v>-500</v>
      </c>
      <c r="BY133">
        <v>1155</v>
      </c>
      <c r="BZ133">
        <v>1</v>
      </c>
      <c r="CA133">
        <v>74</v>
      </c>
      <c r="CB133">
        <v>4</v>
      </c>
      <c r="CC133" s="4">
        <v>3.1</v>
      </c>
      <c r="CD133" s="4">
        <v>56</v>
      </c>
      <c r="CE133" s="4">
        <v>42</v>
      </c>
      <c r="CF133" s="4">
        <v>8</v>
      </c>
      <c r="CG133" s="4">
        <v>8</v>
      </c>
      <c r="CH133" s="4">
        <v>1826</v>
      </c>
      <c r="CI133" s="4">
        <f t="shared" ref="CI133:CI193" si="238">((BU133-BW133)/CC133)*80</f>
        <v>1858.0645161290322</v>
      </c>
      <c r="CJ133" s="4">
        <v>7.43</v>
      </c>
      <c r="CK133" s="4">
        <v>34</v>
      </c>
      <c r="CL133" s="4">
        <v>138</v>
      </c>
      <c r="CM133" s="4">
        <v>23</v>
      </c>
      <c r="CN133" s="4">
        <v>0.33</v>
      </c>
      <c r="CO133" s="4">
        <v>0</v>
      </c>
      <c r="CP133" s="4">
        <v>0</v>
      </c>
      <c r="CQ133" s="4">
        <v>13</v>
      </c>
      <c r="CR133" s="4">
        <v>293.10000000000002</v>
      </c>
      <c r="CS133" s="4">
        <v>0</v>
      </c>
      <c r="CT133" s="4">
        <v>3</v>
      </c>
      <c r="CU133" s="4"/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10</v>
      </c>
      <c r="DM133" s="4">
        <v>10</v>
      </c>
      <c r="DN133" s="4">
        <v>54</v>
      </c>
      <c r="DO133" s="4">
        <v>32</v>
      </c>
      <c r="DP133" s="4">
        <v>40</v>
      </c>
      <c r="DQ133" s="4">
        <v>70</v>
      </c>
      <c r="DR133" s="11">
        <v>53</v>
      </c>
      <c r="DS133" s="4">
        <v>56</v>
      </c>
      <c r="DT133" s="4">
        <v>121</v>
      </c>
      <c r="DU133" s="4">
        <f t="shared" si="212"/>
        <v>65</v>
      </c>
      <c r="DV133" s="11">
        <v>17.2</v>
      </c>
      <c r="DW133" s="4">
        <v>1364</v>
      </c>
      <c r="DX133" s="4">
        <v>95</v>
      </c>
      <c r="DY133" s="4">
        <v>56</v>
      </c>
      <c r="DZ133" s="4">
        <v>3.7</v>
      </c>
      <c r="EA133" s="4">
        <f t="shared" si="172"/>
        <v>1.9473684210526319</v>
      </c>
      <c r="EB133" s="4">
        <v>18.3</v>
      </c>
      <c r="EC133" s="4">
        <v>367</v>
      </c>
      <c r="ED133" s="4">
        <v>83</v>
      </c>
      <c r="EE133" s="4">
        <v>4.4000000000000004</v>
      </c>
      <c r="EF133" s="4">
        <f t="shared" si="182"/>
        <v>2.3157894736842106</v>
      </c>
      <c r="EG133" s="45">
        <f t="shared" si="229"/>
        <v>2.8961748633879782</v>
      </c>
      <c r="EH133" s="45">
        <f t="shared" si="230"/>
        <v>0.93989071038251359</v>
      </c>
      <c r="EI133" s="4">
        <v>10</v>
      </c>
      <c r="EJ133" s="4">
        <v>61</v>
      </c>
      <c r="EK133" s="4">
        <v>35</v>
      </c>
      <c r="EL133" s="11">
        <f t="shared" si="213"/>
        <v>1.7428571428571429</v>
      </c>
      <c r="EM133" s="4">
        <v>239</v>
      </c>
      <c r="EN133" s="11">
        <v>13</v>
      </c>
      <c r="EO133" s="4">
        <v>8</v>
      </c>
      <c r="EP133" s="11">
        <f t="shared" si="214"/>
        <v>5.8095238095238093</v>
      </c>
      <c r="EQ133" s="4">
        <v>34</v>
      </c>
      <c r="ER133" s="4">
        <f t="shared" si="231"/>
        <v>17.894736842105264</v>
      </c>
      <c r="ES133" s="4">
        <v>11</v>
      </c>
      <c r="ET133" s="4">
        <v>22</v>
      </c>
      <c r="EU133" s="11">
        <v>34</v>
      </c>
      <c r="EV133" s="4">
        <v>20</v>
      </c>
      <c r="EW133" s="9">
        <v>14</v>
      </c>
      <c r="EX133" s="4">
        <v>114</v>
      </c>
      <c r="EY133" s="4">
        <v>246</v>
      </c>
      <c r="EZ133" s="4">
        <v>74</v>
      </c>
      <c r="FA133" s="4">
        <v>97</v>
      </c>
      <c r="FB133" s="4">
        <v>104</v>
      </c>
      <c r="FC133" s="4">
        <f t="shared" si="219"/>
        <v>367</v>
      </c>
      <c r="FD133" s="9">
        <f t="shared" si="232"/>
        <v>1.034801169631367</v>
      </c>
      <c r="FE133" s="9">
        <f t="shared" si="220"/>
        <v>0.28337874659400547</v>
      </c>
      <c r="FF133" s="9">
        <f t="shared" si="233"/>
        <v>0.39773175409313877</v>
      </c>
      <c r="FG133" s="9">
        <f t="shared" si="221"/>
        <v>1.0951807228915664</v>
      </c>
      <c r="FH133" s="9">
        <f t="shared" si="222"/>
        <v>0.34686680385301594</v>
      </c>
      <c r="FI133" s="9">
        <f t="shared" si="223"/>
        <v>1.0583489418375018</v>
      </c>
      <c r="FJ133" s="11">
        <v>16.3</v>
      </c>
      <c r="FK133" s="11">
        <v>33</v>
      </c>
      <c r="FL133" s="4">
        <v>20</v>
      </c>
      <c r="FM133" s="4">
        <v>13</v>
      </c>
      <c r="FN133" s="4">
        <v>51</v>
      </c>
      <c r="FO133" s="4">
        <f t="shared" ref="FO133:FO162" si="239">FN133/I133</f>
        <v>26.842105263157897</v>
      </c>
      <c r="FP133" s="11">
        <v>46</v>
      </c>
      <c r="FQ133" s="11">
        <v>22</v>
      </c>
      <c r="FR133" s="4">
        <v>12</v>
      </c>
      <c r="FS133" s="4">
        <v>39</v>
      </c>
      <c r="FT133" s="4">
        <v>27</v>
      </c>
      <c r="FU133" s="11">
        <f t="shared" si="234"/>
        <v>1.4444444444444444</v>
      </c>
      <c r="FV133" s="4">
        <v>8</v>
      </c>
      <c r="FW133" s="11">
        <f t="shared" si="215"/>
        <v>4.875</v>
      </c>
      <c r="FX133" s="4">
        <v>117</v>
      </c>
      <c r="FY133" s="4">
        <v>14.4</v>
      </c>
      <c r="FZ133">
        <v>12.8</v>
      </c>
      <c r="GA133" s="11">
        <f t="shared" si="224"/>
        <v>20.399999999999999</v>
      </c>
      <c r="GB133" s="4">
        <f t="shared" si="235"/>
        <v>0.92727272727272725</v>
      </c>
      <c r="GC133" s="4">
        <f t="shared" si="236"/>
        <v>3.59375</v>
      </c>
      <c r="GD133" s="4">
        <f t="shared" si="237"/>
        <v>1.2734375</v>
      </c>
      <c r="GE133" s="4">
        <v>23</v>
      </c>
      <c r="GF133" s="4">
        <v>16</v>
      </c>
      <c r="GG133" s="4">
        <f t="shared" si="216"/>
        <v>30.434782608695656</v>
      </c>
      <c r="GH133" s="4">
        <v>31</v>
      </c>
      <c r="GI133" s="4">
        <v>21</v>
      </c>
      <c r="GJ133" s="4">
        <f t="shared" si="217"/>
        <v>32.258064516129032</v>
      </c>
      <c r="GK133" s="4">
        <v>1</v>
      </c>
      <c r="GL133" s="4">
        <v>0</v>
      </c>
      <c r="GM133" s="4">
        <v>0</v>
      </c>
      <c r="GN133" s="4">
        <v>0</v>
      </c>
      <c r="GO133" s="4">
        <v>1</v>
      </c>
      <c r="GP133" s="4">
        <v>0</v>
      </c>
      <c r="GQ133" s="4">
        <v>0</v>
      </c>
      <c r="GR133" s="4">
        <v>1</v>
      </c>
      <c r="GS133" s="4">
        <v>0</v>
      </c>
      <c r="GT133" s="4">
        <v>0</v>
      </c>
      <c r="GW133" t="e">
        <f t="shared" si="218"/>
        <v>#DIV/0!</v>
      </c>
    </row>
    <row r="134" spans="1:207" x14ac:dyDescent="0.35">
      <c r="A134" s="54">
        <v>43</v>
      </c>
      <c r="B134" s="31">
        <v>23007177</v>
      </c>
      <c r="C134" s="2">
        <v>45048</v>
      </c>
      <c r="D134" s="2">
        <v>31847</v>
      </c>
      <c r="E134" s="4">
        <v>36</v>
      </c>
      <c r="F134" s="4" t="s">
        <v>178</v>
      </c>
      <c r="G134" s="4">
        <v>75</v>
      </c>
      <c r="H134" s="4">
        <v>175</v>
      </c>
      <c r="I134" s="4">
        <v>1.9</v>
      </c>
      <c r="J134" s="4">
        <v>7</v>
      </c>
      <c r="K134" s="2">
        <v>45012</v>
      </c>
      <c r="L134" s="2">
        <v>45042</v>
      </c>
      <c r="M134" s="2">
        <v>45044</v>
      </c>
      <c r="N134" s="2" t="s">
        <v>201</v>
      </c>
      <c r="O134">
        <v>0</v>
      </c>
      <c r="Q134" s="46">
        <f t="shared" si="225"/>
        <v>2</v>
      </c>
      <c r="R134" s="46">
        <f t="shared" si="226"/>
        <v>51</v>
      </c>
      <c r="S134" s="46"/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38">
        <v>0</v>
      </c>
      <c r="AC134" s="4">
        <v>12</v>
      </c>
      <c r="AD134" s="4">
        <v>20</v>
      </c>
      <c r="AE134" s="4">
        <v>9</v>
      </c>
      <c r="AF134" s="4">
        <v>9</v>
      </c>
      <c r="AG134" s="4">
        <f t="shared" ref="AG134" si="240">AF134-AE134</f>
        <v>0</v>
      </c>
      <c r="AH134" s="4">
        <v>2210</v>
      </c>
      <c r="AI134" s="4">
        <v>10700</v>
      </c>
      <c r="AJ134" s="4">
        <v>1.32</v>
      </c>
      <c r="AK134" s="4">
        <v>7.0000000000000007E-2</v>
      </c>
      <c r="AL134" s="4">
        <v>0</v>
      </c>
      <c r="AM134" s="4">
        <v>0</v>
      </c>
      <c r="AN134" s="4">
        <v>0</v>
      </c>
      <c r="AO134" s="4">
        <v>105</v>
      </c>
      <c r="AP134" s="4">
        <v>215</v>
      </c>
      <c r="AQ134" s="4">
        <v>0</v>
      </c>
      <c r="AR134" s="4">
        <v>11.1</v>
      </c>
      <c r="AS134" s="4">
        <v>1.19</v>
      </c>
      <c r="AT134" s="4">
        <v>30.7</v>
      </c>
      <c r="AU134" s="29">
        <v>2.13</v>
      </c>
      <c r="AV134" s="4">
        <v>1.1499999999999999</v>
      </c>
      <c r="AW134" s="4">
        <v>491</v>
      </c>
      <c r="AX134" s="4">
        <v>617</v>
      </c>
      <c r="AY134" s="4">
        <v>0</v>
      </c>
      <c r="AZ134" s="4">
        <v>0</v>
      </c>
      <c r="BA134" s="4">
        <v>0.8</v>
      </c>
      <c r="BB134" s="4">
        <v>23</v>
      </c>
      <c r="BC134" s="4">
        <v>131</v>
      </c>
      <c r="BD134" s="4">
        <v>4.2</v>
      </c>
      <c r="BE134" s="4">
        <v>1.9</v>
      </c>
      <c r="BF134" s="4">
        <v>3.6</v>
      </c>
      <c r="BG134" s="4">
        <v>9.3000000000000007</v>
      </c>
      <c r="BH134" s="4">
        <v>7.2</v>
      </c>
      <c r="BI134" s="4">
        <v>3.4</v>
      </c>
      <c r="BJ134" s="4">
        <v>168</v>
      </c>
      <c r="BK134" s="4">
        <v>189</v>
      </c>
      <c r="BL134" s="4">
        <v>67</v>
      </c>
      <c r="BM134" s="4">
        <v>0.5</v>
      </c>
      <c r="BN134" s="4">
        <v>99</v>
      </c>
      <c r="BO134" s="4">
        <v>166</v>
      </c>
      <c r="BP134" s="4">
        <v>1</v>
      </c>
      <c r="BQ134" s="4">
        <v>1</v>
      </c>
      <c r="BS134">
        <v>111</v>
      </c>
      <c r="BT134">
        <v>63</v>
      </c>
      <c r="BU134">
        <v>84</v>
      </c>
      <c r="BV134">
        <v>82</v>
      </c>
      <c r="CN134" s="4">
        <v>0</v>
      </c>
      <c r="CO134" s="4">
        <v>0</v>
      </c>
      <c r="CP134" s="4">
        <v>0</v>
      </c>
      <c r="CQ134" s="4">
        <v>13</v>
      </c>
      <c r="CR134" s="4">
        <v>20</v>
      </c>
      <c r="CS134" s="4">
        <v>1</v>
      </c>
      <c r="CT134" s="4">
        <v>0</v>
      </c>
      <c r="CU134" s="4"/>
      <c r="CV134" s="4">
        <v>1</v>
      </c>
      <c r="CW134" s="4">
        <v>1</v>
      </c>
      <c r="CX134" s="4">
        <v>1</v>
      </c>
      <c r="CY134" s="4">
        <v>0</v>
      </c>
      <c r="CZ134" s="4">
        <v>1</v>
      </c>
      <c r="DA134" s="4">
        <v>1</v>
      </c>
      <c r="DB134" s="4">
        <v>0</v>
      </c>
      <c r="DC134" s="4">
        <v>0</v>
      </c>
      <c r="DD134" s="4">
        <v>1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8</v>
      </c>
      <c r="DM134" s="4">
        <v>8</v>
      </c>
      <c r="DN134" s="4">
        <v>52</v>
      </c>
      <c r="DO134" s="4">
        <v>17</v>
      </c>
      <c r="DP134" s="4">
        <v>67</v>
      </c>
      <c r="DQ134" s="4">
        <v>93</v>
      </c>
      <c r="DR134" s="11">
        <v>47</v>
      </c>
      <c r="DS134" s="4">
        <v>49</v>
      </c>
      <c r="DT134" s="4">
        <v>92</v>
      </c>
      <c r="DU134" s="4">
        <f t="shared" si="212"/>
        <v>43</v>
      </c>
      <c r="DV134" s="11">
        <v>16.399999999999999</v>
      </c>
      <c r="DW134" s="4">
        <v>1172</v>
      </c>
      <c r="DX134" s="4">
        <v>94</v>
      </c>
      <c r="DY134" s="4">
        <v>95</v>
      </c>
      <c r="DZ134" s="4">
        <v>4.2</v>
      </c>
      <c r="EA134" s="4">
        <f t="shared" si="172"/>
        <v>2.2105263157894739</v>
      </c>
      <c r="EB134" s="4">
        <v>16.100000000000001</v>
      </c>
      <c r="EC134" s="4">
        <v>266</v>
      </c>
      <c r="ED134" s="4">
        <v>48</v>
      </c>
      <c r="EE134" s="4">
        <v>4.63</v>
      </c>
      <c r="EF134" s="4">
        <f t="shared" si="182"/>
        <v>2.4368421052631581</v>
      </c>
      <c r="EG134" s="45">
        <f t="shared" si="229"/>
        <v>2.9192546583850931</v>
      </c>
      <c r="EH134" s="45">
        <f t="shared" si="230"/>
        <v>1.0186335403726707</v>
      </c>
      <c r="EI134" s="4">
        <v>16</v>
      </c>
      <c r="EJ134" s="4">
        <v>51</v>
      </c>
      <c r="EK134" s="4">
        <v>79</v>
      </c>
      <c r="EL134" s="11">
        <f t="shared" si="213"/>
        <v>0.64556962025316456</v>
      </c>
      <c r="EM134" s="4">
        <v>139</v>
      </c>
      <c r="EN134" s="11">
        <v>10</v>
      </c>
      <c r="EO134" s="4">
        <v>7</v>
      </c>
      <c r="EP134" s="11">
        <f t="shared" si="214"/>
        <v>6</v>
      </c>
      <c r="EQ134" s="4">
        <v>40</v>
      </c>
      <c r="ER134" s="4">
        <f t="shared" si="231"/>
        <v>21.05263157894737</v>
      </c>
      <c r="ES134" s="4">
        <v>21</v>
      </c>
      <c r="ET134" s="4">
        <v>34</v>
      </c>
      <c r="EU134" s="11">
        <v>19</v>
      </c>
      <c r="EV134" s="4">
        <v>8</v>
      </c>
      <c r="EW134" s="9">
        <v>11</v>
      </c>
      <c r="EX134" s="4">
        <v>100</v>
      </c>
      <c r="EY134" s="4">
        <v>126</v>
      </c>
      <c r="EZ134" s="4">
        <v>52</v>
      </c>
      <c r="FA134" s="4">
        <v>80</v>
      </c>
      <c r="FB134" s="4">
        <v>107</v>
      </c>
      <c r="FC134" s="4">
        <f t="shared" si="219"/>
        <v>266</v>
      </c>
      <c r="FD134" s="9">
        <f t="shared" si="232"/>
        <v>1.7044648291024813</v>
      </c>
      <c r="FE134" s="9">
        <f t="shared" si="220"/>
        <v>0.40225563909774437</v>
      </c>
      <c r="FF134" s="9">
        <f t="shared" si="233"/>
        <v>0.50630465240472144</v>
      </c>
      <c r="FG134" s="9">
        <f t="shared" si="221"/>
        <v>2.0812500000000003</v>
      </c>
      <c r="FH134" s="9">
        <f t="shared" si="222"/>
        <v>0.39744932842086395</v>
      </c>
      <c r="FI134" s="9">
        <f t="shared" si="223"/>
        <v>1.2210577563492011</v>
      </c>
      <c r="FJ134" s="11">
        <v>16</v>
      </c>
      <c r="FK134" s="11">
        <v>21</v>
      </c>
      <c r="FL134" s="4">
        <v>11</v>
      </c>
      <c r="FM134" s="4">
        <v>10</v>
      </c>
      <c r="FN134" s="4">
        <v>15</v>
      </c>
      <c r="FO134" s="4">
        <f t="shared" si="239"/>
        <v>7.8947368421052637</v>
      </c>
      <c r="FP134" s="11">
        <v>53</v>
      </c>
      <c r="FQ134" s="11">
        <v>18</v>
      </c>
      <c r="FR134" s="4">
        <v>21</v>
      </c>
      <c r="FS134" s="4">
        <v>37</v>
      </c>
      <c r="FT134" s="4">
        <v>52</v>
      </c>
      <c r="FU134" s="11">
        <f t="shared" si="234"/>
        <v>0.71153846153846156</v>
      </c>
      <c r="FV134" s="4">
        <v>9</v>
      </c>
      <c r="FW134" s="11">
        <f t="shared" si="215"/>
        <v>4.1111111111111107</v>
      </c>
      <c r="FX134" s="4">
        <v>107</v>
      </c>
      <c r="FY134" s="4">
        <v>16.600000000000001</v>
      </c>
      <c r="FZ134">
        <v>12.5</v>
      </c>
      <c r="GA134" s="11">
        <f t="shared" si="224"/>
        <v>16.600000000000001</v>
      </c>
      <c r="GB134" s="4">
        <f t="shared" si="235"/>
        <v>0.92222222222222228</v>
      </c>
      <c r="GC134" s="4">
        <f t="shared" si="236"/>
        <v>4.24</v>
      </c>
      <c r="GD134" s="4">
        <f t="shared" si="237"/>
        <v>1.28</v>
      </c>
      <c r="GE134" s="4">
        <v>12</v>
      </c>
      <c r="GF134" s="4">
        <v>7</v>
      </c>
      <c r="GG134" s="4">
        <f t="shared" si="216"/>
        <v>41.666666666666671</v>
      </c>
      <c r="GH134" s="4">
        <v>33</v>
      </c>
      <c r="GI134" s="4">
        <v>21</v>
      </c>
      <c r="GJ134" s="4">
        <f t="shared" si="217"/>
        <v>36.363636363636367</v>
      </c>
      <c r="GK134" s="4">
        <v>1</v>
      </c>
      <c r="GL134" s="4">
        <v>0</v>
      </c>
      <c r="GM134" s="4">
        <v>0</v>
      </c>
      <c r="GN134" s="4">
        <v>0</v>
      </c>
      <c r="GO134" s="4">
        <v>1</v>
      </c>
      <c r="GP134" s="4">
        <v>0</v>
      </c>
      <c r="GQ134" s="4">
        <v>0</v>
      </c>
      <c r="GR134" s="4">
        <v>1</v>
      </c>
      <c r="GS134" s="4">
        <v>0</v>
      </c>
      <c r="GT134" s="4">
        <v>0</v>
      </c>
      <c r="GW134" t="e">
        <f t="shared" si="218"/>
        <v>#DIV/0!</v>
      </c>
    </row>
    <row r="135" spans="1:207" s="37" customFormat="1" x14ac:dyDescent="0.35">
      <c r="A135" s="55">
        <v>44</v>
      </c>
      <c r="B135" s="55">
        <v>93004126</v>
      </c>
      <c r="C135" s="35">
        <v>45048</v>
      </c>
      <c r="D135" s="35">
        <v>14133</v>
      </c>
      <c r="E135" s="25">
        <v>85</v>
      </c>
      <c r="F135" s="25" t="s">
        <v>176</v>
      </c>
      <c r="G135" s="25">
        <v>60</v>
      </c>
      <c r="H135" s="25">
        <v>155</v>
      </c>
      <c r="I135" s="25">
        <v>1.59</v>
      </c>
      <c r="J135" s="25">
        <v>1</v>
      </c>
      <c r="K135" s="2">
        <v>45030</v>
      </c>
      <c r="L135" s="35">
        <v>45047</v>
      </c>
      <c r="M135" s="35">
        <v>45054</v>
      </c>
      <c r="N135" s="35">
        <v>45054</v>
      </c>
      <c r="O135" s="4">
        <v>1</v>
      </c>
      <c r="P135" s="35">
        <v>45054</v>
      </c>
      <c r="Q135" s="46">
        <f t="shared" si="225"/>
        <v>7</v>
      </c>
      <c r="R135" s="46">
        <f t="shared" si="226"/>
        <v>24</v>
      </c>
      <c r="S135" s="46">
        <f t="shared" si="227"/>
        <v>7</v>
      </c>
      <c r="T135" s="25">
        <v>0</v>
      </c>
      <c r="U135" s="25">
        <v>1</v>
      </c>
      <c r="V135" s="25">
        <v>0</v>
      </c>
      <c r="W135" s="25">
        <v>1</v>
      </c>
      <c r="X135" s="25">
        <v>1</v>
      </c>
      <c r="Y135" s="25">
        <v>0</v>
      </c>
      <c r="Z135" s="25">
        <v>0</v>
      </c>
      <c r="AA135" s="25">
        <v>1</v>
      </c>
      <c r="AB135" s="25">
        <v>0</v>
      </c>
      <c r="AC135" s="25">
        <v>21</v>
      </c>
      <c r="AD135" s="25">
        <v>59</v>
      </c>
      <c r="AE135" s="25">
        <v>9</v>
      </c>
      <c r="AF135" s="25">
        <v>13</v>
      </c>
      <c r="AG135" s="4">
        <f t="shared" si="228"/>
        <v>4</v>
      </c>
      <c r="AH135" s="25">
        <v>750</v>
      </c>
      <c r="AI135" s="25">
        <v>10100</v>
      </c>
      <c r="AJ135" s="25">
        <v>14.86</v>
      </c>
      <c r="AK135" s="25">
        <v>2.54</v>
      </c>
      <c r="AL135" s="25">
        <v>0</v>
      </c>
      <c r="AM135" s="25">
        <v>1</v>
      </c>
      <c r="AN135" s="25" t="s">
        <v>202</v>
      </c>
      <c r="AO135" s="25">
        <v>21</v>
      </c>
      <c r="AP135" s="25">
        <v>3815</v>
      </c>
      <c r="AQ135" s="25">
        <v>0</v>
      </c>
      <c r="AR135" s="25">
        <v>7.9</v>
      </c>
      <c r="AS135" s="25">
        <v>1.1000000000000001</v>
      </c>
      <c r="AT135" s="25">
        <v>38.1</v>
      </c>
      <c r="AU135" s="36">
        <v>10.039999999999999</v>
      </c>
      <c r="AV135" s="25">
        <v>1.81</v>
      </c>
      <c r="AW135" s="25">
        <v>481</v>
      </c>
      <c r="AX135" s="25">
        <v>169</v>
      </c>
      <c r="AY135" s="25">
        <v>1</v>
      </c>
      <c r="AZ135" s="25">
        <v>0</v>
      </c>
      <c r="BA135" s="25">
        <v>2.5</v>
      </c>
      <c r="BB135" s="25">
        <v>149</v>
      </c>
      <c r="BC135" s="25">
        <v>145</v>
      </c>
      <c r="BD135" s="25">
        <v>3.9</v>
      </c>
      <c r="BE135" s="25">
        <v>3.3</v>
      </c>
      <c r="BF135" s="25">
        <v>1.8</v>
      </c>
      <c r="BG135" s="25">
        <v>9.4</v>
      </c>
      <c r="BH135" s="25">
        <v>4.7</v>
      </c>
      <c r="BI135" s="25">
        <v>2.8</v>
      </c>
      <c r="BJ135" s="25">
        <v>10</v>
      </c>
      <c r="BK135" s="25">
        <v>7</v>
      </c>
      <c r="BL135" s="25">
        <v>17</v>
      </c>
      <c r="BM135" s="25">
        <v>1.6</v>
      </c>
      <c r="BN135" s="25">
        <v>115</v>
      </c>
      <c r="BO135" s="25">
        <v>232</v>
      </c>
      <c r="BP135" s="25">
        <v>1</v>
      </c>
      <c r="BQ135" s="25">
        <v>1</v>
      </c>
      <c r="BR135" s="25">
        <v>267.8</v>
      </c>
      <c r="BS135" s="37">
        <v>144</v>
      </c>
      <c r="BT135" s="37">
        <v>64</v>
      </c>
      <c r="BU135" s="37">
        <v>96</v>
      </c>
      <c r="BV135" s="37">
        <v>76</v>
      </c>
      <c r="BX135" s="37">
        <v>737</v>
      </c>
      <c r="BY135" s="37">
        <v>110</v>
      </c>
      <c r="BZ135" s="37">
        <v>1.4</v>
      </c>
      <c r="CA135" s="37">
        <v>80.099999999999994</v>
      </c>
      <c r="CB135" s="37">
        <v>11</v>
      </c>
      <c r="CC135" s="25">
        <v>2</v>
      </c>
      <c r="CD135" s="25">
        <v>28</v>
      </c>
      <c r="CE135" s="25">
        <v>100.5</v>
      </c>
      <c r="CF135" s="25">
        <v>17</v>
      </c>
      <c r="CG135" s="25">
        <v>9</v>
      </c>
      <c r="CH135" s="25">
        <v>2820</v>
      </c>
      <c r="CI135" s="4">
        <f t="shared" si="238"/>
        <v>3840</v>
      </c>
      <c r="CJ135" s="25">
        <v>7.33</v>
      </c>
      <c r="CK135" s="25">
        <v>31</v>
      </c>
      <c r="CL135" s="25">
        <v>107</v>
      </c>
      <c r="CM135" s="25">
        <v>16.100000000000001</v>
      </c>
      <c r="CN135" s="25">
        <v>0.55000000000000004</v>
      </c>
      <c r="CO135" s="25">
        <v>0</v>
      </c>
      <c r="CP135" s="25">
        <v>0</v>
      </c>
      <c r="CQ135" s="25">
        <v>32.200000000000003</v>
      </c>
      <c r="CR135" s="25">
        <v>14799</v>
      </c>
      <c r="CS135" s="25">
        <v>0</v>
      </c>
      <c r="CT135" s="25">
        <v>0</v>
      </c>
      <c r="CU135" s="25"/>
      <c r="CV135" s="25">
        <v>0</v>
      </c>
      <c r="CW135" s="25">
        <v>0</v>
      </c>
      <c r="CX135" s="25">
        <v>0</v>
      </c>
      <c r="CY135" s="25">
        <v>0</v>
      </c>
      <c r="CZ135" s="25">
        <v>0</v>
      </c>
      <c r="DA135" s="25">
        <v>0</v>
      </c>
      <c r="DB135" s="25">
        <v>0</v>
      </c>
      <c r="DC135" s="25">
        <v>0</v>
      </c>
      <c r="DD135" s="25">
        <v>0</v>
      </c>
      <c r="DE135" s="25">
        <v>0</v>
      </c>
      <c r="DF135" s="25">
        <v>0</v>
      </c>
      <c r="DG135" s="25">
        <v>0</v>
      </c>
      <c r="DH135" s="25">
        <v>0</v>
      </c>
      <c r="DI135" s="25">
        <v>0</v>
      </c>
      <c r="DJ135" s="25">
        <v>0</v>
      </c>
      <c r="DK135" s="25">
        <v>0</v>
      </c>
      <c r="DL135" s="25">
        <v>10</v>
      </c>
      <c r="DM135" s="25">
        <v>7</v>
      </c>
      <c r="DN135" s="25">
        <v>48</v>
      </c>
      <c r="DO135" s="25">
        <v>37</v>
      </c>
      <c r="DP135" s="25">
        <v>22</v>
      </c>
      <c r="DQ135" s="25">
        <v>45</v>
      </c>
      <c r="DR135" s="59">
        <v>60</v>
      </c>
      <c r="DS135" s="25">
        <v>36</v>
      </c>
      <c r="DT135" s="25">
        <v>90</v>
      </c>
      <c r="DU135" s="4">
        <f t="shared" si="212"/>
        <v>54</v>
      </c>
      <c r="DV135" s="59">
        <v>19.600000000000001</v>
      </c>
      <c r="DW135" s="25">
        <v>1419</v>
      </c>
      <c r="DX135" s="25">
        <v>93</v>
      </c>
      <c r="DY135" s="25">
        <v>77</v>
      </c>
      <c r="DZ135" s="25">
        <v>4.4000000000000004</v>
      </c>
      <c r="EA135" s="4">
        <f t="shared" si="172"/>
        <v>2.767295597484277</v>
      </c>
      <c r="EB135" s="25">
        <v>25.8</v>
      </c>
      <c r="EC135" s="25">
        <v>340</v>
      </c>
      <c r="ED135" s="25">
        <v>85</v>
      </c>
      <c r="EE135" s="25">
        <v>6.3</v>
      </c>
      <c r="EF135" s="4">
        <f t="shared" si="182"/>
        <v>3.9622641509433958</v>
      </c>
      <c r="EG135" s="45">
        <f t="shared" si="229"/>
        <v>2.3255813953488373</v>
      </c>
      <c r="EH135" s="45">
        <f t="shared" si="230"/>
        <v>0.75968992248062017</v>
      </c>
      <c r="EI135" s="25">
        <v>10</v>
      </c>
      <c r="EJ135" s="25">
        <v>105</v>
      </c>
      <c r="EK135" s="25">
        <v>91</v>
      </c>
      <c r="EL135" s="11">
        <f t="shared" si="213"/>
        <v>1.1538461538461537</v>
      </c>
      <c r="EM135" s="25">
        <v>166</v>
      </c>
      <c r="EN135" s="59">
        <v>10</v>
      </c>
      <c r="EO135" s="25">
        <v>8</v>
      </c>
      <c r="EP135" s="11">
        <f t="shared" si="214"/>
        <v>11.666666666666666</v>
      </c>
      <c r="EQ135" s="25">
        <v>45</v>
      </c>
      <c r="ER135" s="4">
        <f t="shared" si="231"/>
        <v>28.30188679245283</v>
      </c>
      <c r="ES135" s="25">
        <v>23</v>
      </c>
      <c r="ET135" s="25">
        <v>40</v>
      </c>
      <c r="EU135" s="59">
        <v>27</v>
      </c>
      <c r="EV135" s="25">
        <v>9</v>
      </c>
      <c r="EW135" s="15">
        <v>17</v>
      </c>
      <c r="EX135" s="25">
        <v>69</v>
      </c>
      <c r="EY135" s="25">
        <v>100</v>
      </c>
      <c r="EZ135" s="25">
        <v>35</v>
      </c>
      <c r="FA135" s="25">
        <v>55</v>
      </c>
      <c r="FB135" s="25">
        <v>66</v>
      </c>
      <c r="FC135" s="4">
        <f t="shared" si="219"/>
        <v>340</v>
      </c>
      <c r="FD135" s="9">
        <f t="shared" si="232"/>
        <v>0.75777042455749222</v>
      </c>
      <c r="FE135" s="9">
        <f t="shared" si="220"/>
        <v>0.19411764705882353</v>
      </c>
      <c r="FF135" s="9">
        <f t="shared" si="233"/>
        <v>0.26824786644373155</v>
      </c>
      <c r="FG135" s="9">
        <f t="shared" si="221"/>
        <v>1.5247058823529411</v>
      </c>
      <c r="FH135" s="9">
        <f t="shared" si="222"/>
        <v>0.21288765121852174</v>
      </c>
      <c r="FI135" s="9">
        <f t="shared" si="223"/>
        <v>2.0120947360057087</v>
      </c>
      <c r="FJ135" s="59">
        <v>21.5</v>
      </c>
      <c r="FK135" s="59">
        <v>33</v>
      </c>
      <c r="FL135" s="25">
        <v>14</v>
      </c>
      <c r="FM135" s="25">
        <v>19</v>
      </c>
      <c r="FN135" s="25">
        <v>37</v>
      </c>
      <c r="FO135" s="4">
        <f t="shared" si="239"/>
        <v>23.270440251572325</v>
      </c>
      <c r="FP135" s="59">
        <v>53</v>
      </c>
      <c r="FQ135" s="59">
        <v>20</v>
      </c>
      <c r="FR135" s="25">
        <v>14</v>
      </c>
      <c r="FS135" s="25">
        <v>73</v>
      </c>
      <c r="FT135" s="25">
        <v>48</v>
      </c>
      <c r="FU135" s="11">
        <f t="shared" si="234"/>
        <v>1.5208333333333333</v>
      </c>
      <c r="FV135" s="25">
        <v>9</v>
      </c>
      <c r="FW135" s="11">
        <f t="shared" si="215"/>
        <v>8.1111111111111107</v>
      </c>
      <c r="FX135" s="25">
        <v>52</v>
      </c>
      <c r="FY135" s="25">
        <v>44.2</v>
      </c>
      <c r="FZ135" s="37">
        <v>11.9</v>
      </c>
      <c r="GA135" s="11">
        <f t="shared" si="224"/>
        <v>44.2</v>
      </c>
      <c r="GB135" s="4">
        <f t="shared" si="235"/>
        <v>2.21</v>
      </c>
      <c r="GC135" s="4">
        <f t="shared" si="236"/>
        <v>4.4537815126050422</v>
      </c>
      <c r="GD135" s="4">
        <f t="shared" si="237"/>
        <v>1.8067226890756303</v>
      </c>
      <c r="GE135" s="25">
        <v>13</v>
      </c>
      <c r="GF135" s="25">
        <v>5</v>
      </c>
      <c r="GG135" s="4">
        <f t="shared" si="216"/>
        <v>61.53846153846154</v>
      </c>
      <c r="GH135" s="25">
        <v>25</v>
      </c>
      <c r="GI135" s="25">
        <v>17</v>
      </c>
      <c r="GJ135" s="4">
        <f t="shared" si="217"/>
        <v>32</v>
      </c>
      <c r="GK135" s="4">
        <v>1</v>
      </c>
      <c r="GL135" s="4">
        <v>0</v>
      </c>
      <c r="GM135" s="4">
        <v>0</v>
      </c>
      <c r="GN135" s="4">
        <v>0</v>
      </c>
      <c r="GO135" s="4">
        <v>1</v>
      </c>
      <c r="GP135" s="4">
        <v>0</v>
      </c>
      <c r="GQ135" s="4">
        <v>0</v>
      </c>
      <c r="GR135" s="4">
        <v>1</v>
      </c>
      <c r="GS135" s="4">
        <v>0</v>
      </c>
      <c r="GT135" s="4">
        <v>0</v>
      </c>
      <c r="GU135" s="4">
        <v>44</v>
      </c>
      <c r="GV135" s="4">
        <v>17</v>
      </c>
      <c r="GW135">
        <f t="shared" si="218"/>
        <v>0.61363636363636365</v>
      </c>
      <c r="GX135" s="4">
        <v>1</v>
      </c>
      <c r="GY135" s="4">
        <v>0</v>
      </c>
    </row>
    <row r="136" spans="1:207" x14ac:dyDescent="0.35">
      <c r="A136" s="54">
        <v>45</v>
      </c>
      <c r="B136" s="54">
        <v>13525905</v>
      </c>
      <c r="C136" s="2">
        <v>45054</v>
      </c>
      <c r="D136" s="2">
        <v>18695</v>
      </c>
      <c r="E136" s="4">
        <v>72</v>
      </c>
      <c r="F136" s="4" t="s">
        <v>178</v>
      </c>
      <c r="G136" s="4">
        <v>80</v>
      </c>
      <c r="H136" s="4">
        <v>175</v>
      </c>
      <c r="I136" s="4">
        <v>1.96</v>
      </c>
      <c r="J136" s="4">
        <v>1</v>
      </c>
      <c r="K136" s="2">
        <v>45051</v>
      </c>
      <c r="L136" s="2">
        <v>45051</v>
      </c>
      <c r="M136" s="2">
        <v>45056</v>
      </c>
      <c r="N136" s="2">
        <v>45056</v>
      </c>
      <c r="O136" s="4">
        <v>1</v>
      </c>
      <c r="P136" s="2">
        <v>45056</v>
      </c>
      <c r="Q136" s="46">
        <f t="shared" si="225"/>
        <v>5</v>
      </c>
      <c r="R136" s="46">
        <f t="shared" si="226"/>
        <v>5</v>
      </c>
      <c r="S136" s="46">
        <f t="shared" si="227"/>
        <v>5</v>
      </c>
      <c r="T136" s="4">
        <v>0</v>
      </c>
      <c r="U136" s="4">
        <v>1</v>
      </c>
      <c r="V136" s="4">
        <v>1</v>
      </c>
      <c r="W136" s="4">
        <v>0</v>
      </c>
      <c r="X136" s="4">
        <v>1</v>
      </c>
      <c r="Y136" s="4">
        <v>1</v>
      </c>
      <c r="Z136" s="4">
        <v>1</v>
      </c>
      <c r="AA136" s="4">
        <v>0</v>
      </c>
      <c r="AB136" s="4">
        <v>0</v>
      </c>
      <c r="AC136" s="4">
        <v>24</v>
      </c>
      <c r="AD136" s="4">
        <v>63</v>
      </c>
      <c r="AE136" s="4">
        <v>10</v>
      </c>
      <c r="AF136" s="4">
        <v>14</v>
      </c>
      <c r="AG136" s="4">
        <f t="shared" si="228"/>
        <v>4</v>
      </c>
      <c r="AH136" s="4">
        <v>100</v>
      </c>
      <c r="AI136" s="4">
        <v>5800</v>
      </c>
      <c r="AJ136" s="4">
        <v>27.95</v>
      </c>
      <c r="AK136" s="4">
        <v>33.4</v>
      </c>
      <c r="AL136" s="4">
        <v>1</v>
      </c>
      <c r="AM136" s="4">
        <v>0</v>
      </c>
      <c r="AN136" s="4">
        <v>0</v>
      </c>
      <c r="AO136" s="4">
        <v>59</v>
      </c>
      <c r="AP136" s="4">
        <v>5651</v>
      </c>
      <c r="AQ136" s="4">
        <v>0</v>
      </c>
      <c r="AR136" s="4">
        <v>7.1</v>
      </c>
      <c r="AS136" s="4">
        <v>1.4</v>
      </c>
      <c r="AT136" s="4">
        <v>81.3</v>
      </c>
      <c r="AU136" s="29">
        <v>2.21</v>
      </c>
      <c r="AV136" s="4">
        <v>3.24</v>
      </c>
      <c r="AW136" s="4">
        <v>445</v>
      </c>
      <c r="AX136" s="4">
        <v>80</v>
      </c>
      <c r="AY136" s="4">
        <v>1</v>
      </c>
      <c r="AZ136" s="4">
        <v>1</v>
      </c>
      <c r="BA136" s="4">
        <v>3.9</v>
      </c>
      <c r="BB136" s="4">
        <v>188</v>
      </c>
      <c r="BC136" s="4">
        <v>142</v>
      </c>
      <c r="BD136" s="4">
        <v>5</v>
      </c>
      <c r="BE136" s="4">
        <v>2.6</v>
      </c>
      <c r="BF136" s="4">
        <v>7.2</v>
      </c>
      <c r="BG136" s="4">
        <v>7.6</v>
      </c>
      <c r="BH136" s="4">
        <v>4.4000000000000004</v>
      </c>
      <c r="BI136" s="4">
        <v>3</v>
      </c>
      <c r="BJ136" s="4">
        <v>9489</v>
      </c>
      <c r="BK136" s="4">
        <v>226</v>
      </c>
      <c r="BL136" s="4">
        <v>617</v>
      </c>
      <c r="BM136" s="4">
        <v>0.5</v>
      </c>
      <c r="BN136" s="4">
        <v>76</v>
      </c>
      <c r="BO136" s="4">
        <v>921</v>
      </c>
      <c r="BP136" s="4">
        <v>1</v>
      </c>
      <c r="BQ136" s="4">
        <v>3</v>
      </c>
      <c r="BR136" s="4">
        <v>126.6</v>
      </c>
      <c r="BS136">
        <v>105</v>
      </c>
      <c r="BT136">
        <v>48</v>
      </c>
      <c r="BU136">
        <v>65</v>
      </c>
      <c r="BV136">
        <v>105</v>
      </c>
      <c r="BW136">
        <v>5</v>
      </c>
      <c r="BX136">
        <v>2586</v>
      </c>
      <c r="BY136">
        <v>320</v>
      </c>
      <c r="BZ136">
        <v>1.6</v>
      </c>
      <c r="CA136">
        <v>58.5</v>
      </c>
      <c r="CB136">
        <v>6.5</v>
      </c>
      <c r="CC136" s="4">
        <v>2.5</v>
      </c>
      <c r="CD136" s="4">
        <v>24.6</v>
      </c>
      <c r="CE136" s="4">
        <v>69.599999999999994</v>
      </c>
      <c r="CF136" s="4">
        <v>15</v>
      </c>
      <c r="CG136" s="4">
        <v>14</v>
      </c>
      <c r="CH136" s="4">
        <v>1421</v>
      </c>
      <c r="CI136" s="4">
        <f t="shared" si="238"/>
        <v>1920</v>
      </c>
      <c r="CJ136" s="4">
        <v>7.32</v>
      </c>
      <c r="CK136" s="4">
        <v>43</v>
      </c>
      <c r="CL136" s="4">
        <v>76</v>
      </c>
      <c r="CM136" s="4">
        <v>22</v>
      </c>
      <c r="CN136" s="4">
        <v>0.65</v>
      </c>
      <c r="CO136" s="4">
        <v>0</v>
      </c>
      <c r="CP136" s="4">
        <v>0</v>
      </c>
      <c r="CQ136" s="4">
        <v>286</v>
      </c>
      <c r="CR136" s="4">
        <v>12062</v>
      </c>
      <c r="CS136" s="4">
        <v>1</v>
      </c>
      <c r="CT136" s="4">
        <v>0</v>
      </c>
      <c r="CU136" s="4"/>
      <c r="CV136" s="4">
        <v>1</v>
      </c>
      <c r="CW136" s="4">
        <v>1</v>
      </c>
      <c r="CX136" s="4">
        <v>0</v>
      </c>
      <c r="CY136" s="4">
        <v>1</v>
      </c>
      <c r="CZ136" s="4">
        <v>1</v>
      </c>
      <c r="DA136" s="4">
        <v>1</v>
      </c>
      <c r="DB136" s="4">
        <v>0</v>
      </c>
      <c r="DC136" s="4">
        <v>1</v>
      </c>
      <c r="DD136" s="4">
        <v>1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11</v>
      </c>
      <c r="DM136" s="4">
        <v>10</v>
      </c>
      <c r="DN136" s="4">
        <v>43</v>
      </c>
      <c r="DO136" s="4">
        <v>25</v>
      </c>
      <c r="DP136" s="4">
        <v>43</v>
      </c>
      <c r="DQ136" s="4">
        <v>74</v>
      </c>
      <c r="DR136" s="11">
        <v>51</v>
      </c>
      <c r="DS136" s="4">
        <v>49</v>
      </c>
      <c r="DT136" s="4">
        <v>105</v>
      </c>
      <c r="DU136" s="4">
        <f t="shared" si="212"/>
        <v>56</v>
      </c>
      <c r="DV136" s="11">
        <v>12.2</v>
      </c>
      <c r="DW136" s="4">
        <v>814</v>
      </c>
      <c r="DX136" s="4">
        <v>91</v>
      </c>
      <c r="DY136" s="4">
        <v>92</v>
      </c>
      <c r="DZ136" s="4">
        <v>4.8</v>
      </c>
      <c r="EA136" s="4">
        <f t="shared" ref="EA136:EA142" si="241">(DZ136/I136)</f>
        <v>2.4489795918367347</v>
      </c>
      <c r="EB136" s="4">
        <v>13.8</v>
      </c>
      <c r="EC136" s="4">
        <v>192</v>
      </c>
      <c r="ED136" s="4">
        <v>40</v>
      </c>
      <c r="EE136" s="4">
        <v>3.7</v>
      </c>
      <c r="EF136" s="4">
        <f t="shared" si="182"/>
        <v>1.8877551020408165</v>
      </c>
      <c r="EG136" s="45">
        <f t="shared" si="229"/>
        <v>3.6956521739130435</v>
      </c>
      <c r="EH136" s="45">
        <f t="shared" si="230"/>
        <v>0.88405797101449268</v>
      </c>
      <c r="EI136" s="4">
        <v>10</v>
      </c>
      <c r="EJ136" s="4">
        <v>81</v>
      </c>
      <c r="EK136" s="4">
        <v>60</v>
      </c>
      <c r="EL136" s="11">
        <f t="shared" si="213"/>
        <v>1.35</v>
      </c>
      <c r="EM136" s="4">
        <v>160</v>
      </c>
      <c r="EN136" s="11">
        <v>5</v>
      </c>
      <c r="EO136" s="4">
        <v>5</v>
      </c>
      <c r="EP136" s="11">
        <f t="shared" si="214"/>
        <v>16.2</v>
      </c>
      <c r="EQ136" s="4">
        <v>30</v>
      </c>
      <c r="ER136" s="4">
        <f t="shared" si="231"/>
        <v>15.306122448979592</v>
      </c>
      <c r="EU136" s="11">
        <v>7</v>
      </c>
      <c r="EV136" s="4">
        <v>5</v>
      </c>
      <c r="EW136" s="9">
        <v>2</v>
      </c>
      <c r="EX136" s="4">
        <v>103</v>
      </c>
      <c r="EY136" s="4">
        <v>147</v>
      </c>
      <c r="EZ136" s="4">
        <v>57</v>
      </c>
      <c r="FA136" s="4">
        <v>59</v>
      </c>
      <c r="FB136" s="4">
        <v>101</v>
      </c>
      <c r="FC136" s="4">
        <f t="shared" si="219"/>
        <v>192</v>
      </c>
      <c r="FD136" s="9">
        <f t="shared" si="232"/>
        <v>3.8825517092052073</v>
      </c>
      <c r="FE136" s="9">
        <f t="shared" si="220"/>
        <v>0.52604166666666663</v>
      </c>
      <c r="FF136" s="9">
        <f t="shared" si="233"/>
        <v>0.60220828953072725</v>
      </c>
      <c r="FG136" s="9">
        <f t="shared" si="221"/>
        <v>2.3624999999999998</v>
      </c>
      <c r="FH136" s="9">
        <f t="shared" si="222"/>
        <v>0.40390555482261026</v>
      </c>
      <c r="FI136" s="9">
        <f t="shared" si="223"/>
        <v>0.60849157382726127</v>
      </c>
      <c r="FJ136" s="11">
        <v>18</v>
      </c>
      <c r="FK136" s="11">
        <v>28</v>
      </c>
      <c r="FL136" s="4">
        <v>29</v>
      </c>
      <c r="FM136" s="4">
        <v>0</v>
      </c>
      <c r="FN136" s="4">
        <v>21</v>
      </c>
      <c r="FO136" s="4">
        <f t="shared" si="239"/>
        <v>10.714285714285715</v>
      </c>
      <c r="FP136" s="11">
        <v>45</v>
      </c>
      <c r="FQ136" s="11">
        <v>20</v>
      </c>
      <c r="FR136" s="4">
        <v>15</v>
      </c>
      <c r="FS136" s="4">
        <v>45</v>
      </c>
      <c r="FT136" s="4">
        <v>48</v>
      </c>
      <c r="FU136" s="11">
        <f t="shared" si="234"/>
        <v>0.9375</v>
      </c>
      <c r="FV136" s="4">
        <v>10</v>
      </c>
      <c r="FW136" s="11">
        <f t="shared" si="215"/>
        <v>4.5</v>
      </c>
      <c r="FX136" s="4">
        <v>96</v>
      </c>
      <c r="FY136" s="4">
        <v>7.75</v>
      </c>
      <c r="FZ136">
        <v>10.3</v>
      </c>
      <c r="GA136" s="11">
        <f t="shared" si="224"/>
        <v>12.75</v>
      </c>
      <c r="GB136" s="4">
        <f t="shared" si="235"/>
        <v>0.63749999999999996</v>
      </c>
      <c r="GC136" s="4">
        <f t="shared" si="236"/>
        <v>4.3689320388349513</v>
      </c>
      <c r="GD136" s="4">
        <f t="shared" si="237"/>
        <v>1.7475728155339805</v>
      </c>
      <c r="GE136" s="4">
        <v>12</v>
      </c>
      <c r="GF136" s="4">
        <v>9</v>
      </c>
      <c r="GG136" s="4">
        <f t="shared" si="216"/>
        <v>25</v>
      </c>
      <c r="GH136" s="4">
        <v>16</v>
      </c>
      <c r="GI136" s="4">
        <v>11</v>
      </c>
      <c r="GJ136" s="4">
        <f t="shared" si="217"/>
        <v>31.25</v>
      </c>
      <c r="GK136" s="4">
        <v>1</v>
      </c>
      <c r="GL136" s="4">
        <v>0</v>
      </c>
      <c r="GM136" s="4">
        <v>0</v>
      </c>
      <c r="GN136" s="4">
        <v>0</v>
      </c>
      <c r="GO136" s="4">
        <v>1</v>
      </c>
      <c r="GP136" s="4">
        <v>0</v>
      </c>
      <c r="GQ136" s="4">
        <v>0</v>
      </c>
      <c r="GR136" s="4">
        <v>0</v>
      </c>
      <c r="GS136" s="4">
        <v>1</v>
      </c>
      <c r="GT136" s="4">
        <v>0</v>
      </c>
      <c r="GU136" s="4">
        <v>95</v>
      </c>
      <c r="GV136" s="4">
        <v>28</v>
      </c>
      <c r="GW136">
        <f t="shared" si="218"/>
        <v>0.70526315789473681</v>
      </c>
      <c r="GX136" s="4">
        <v>0</v>
      </c>
      <c r="GY136" s="4">
        <v>1</v>
      </c>
    </row>
    <row r="137" spans="1:207" x14ac:dyDescent="0.35">
      <c r="A137" s="54">
        <v>46</v>
      </c>
      <c r="B137" s="54">
        <v>15562972</v>
      </c>
      <c r="C137" s="2">
        <v>45054</v>
      </c>
      <c r="D137" s="2">
        <v>28044</v>
      </c>
      <c r="E137" s="4">
        <v>47</v>
      </c>
      <c r="F137" s="4" t="s">
        <v>178</v>
      </c>
      <c r="G137" s="4">
        <v>125</v>
      </c>
      <c r="H137" s="4">
        <v>85</v>
      </c>
      <c r="I137" s="4">
        <v>2.46</v>
      </c>
      <c r="J137" s="4">
        <v>1</v>
      </c>
      <c r="K137" s="2">
        <v>45053</v>
      </c>
      <c r="L137" s="2">
        <v>45053</v>
      </c>
      <c r="M137" s="2">
        <v>45056</v>
      </c>
      <c r="N137" s="2">
        <v>45056</v>
      </c>
      <c r="O137" s="4">
        <v>0</v>
      </c>
      <c r="Q137" s="46">
        <f t="shared" si="225"/>
        <v>3</v>
      </c>
      <c r="R137" s="46">
        <f t="shared" si="226"/>
        <v>3</v>
      </c>
      <c r="S137" s="46"/>
      <c r="T137" s="4">
        <v>1</v>
      </c>
      <c r="U137" s="4">
        <v>1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22</v>
      </c>
      <c r="AD137" s="4">
        <v>35</v>
      </c>
      <c r="AE137" s="4">
        <v>7</v>
      </c>
      <c r="AF137" s="4">
        <v>11</v>
      </c>
      <c r="AG137" s="4">
        <f t="shared" si="228"/>
        <v>4</v>
      </c>
      <c r="AH137" s="4">
        <v>390</v>
      </c>
      <c r="AI137" s="4">
        <v>4900</v>
      </c>
      <c r="AJ137" s="4">
        <v>68.12</v>
      </c>
      <c r="AK137" s="4">
        <v>100</v>
      </c>
      <c r="AL137" s="4">
        <v>0</v>
      </c>
      <c r="AM137" s="4">
        <v>1</v>
      </c>
      <c r="AN137" s="4" t="s">
        <v>197</v>
      </c>
      <c r="AO137" s="4">
        <v>70</v>
      </c>
      <c r="AP137" s="4">
        <v>1048</v>
      </c>
      <c r="AQ137" s="4">
        <v>0</v>
      </c>
      <c r="AR137" s="4">
        <v>16.899999999999999</v>
      </c>
      <c r="AX137" s="4">
        <v>157</v>
      </c>
      <c r="AY137" s="4">
        <v>1</v>
      </c>
      <c r="AZ137" s="4">
        <v>1</v>
      </c>
      <c r="BA137" s="4">
        <v>6.8</v>
      </c>
      <c r="BB137" s="4">
        <v>154</v>
      </c>
      <c r="BC137" s="4">
        <v>133</v>
      </c>
      <c r="BD137" s="4">
        <v>6.2</v>
      </c>
      <c r="BE137" s="4">
        <v>2.5</v>
      </c>
      <c r="BF137" s="4">
        <v>6.5</v>
      </c>
      <c r="BG137" s="4">
        <v>6.8</v>
      </c>
      <c r="BH137" s="4">
        <v>5.3</v>
      </c>
      <c r="BI137" s="4">
        <v>2.2999999999999998</v>
      </c>
      <c r="BJ137" s="4">
        <v>2120</v>
      </c>
      <c r="BK137" s="4">
        <v>33</v>
      </c>
      <c r="BL137" s="4">
        <v>50</v>
      </c>
      <c r="BM137" s="4">
        <v>1.1000000000000001</v>
      </c>
      <c r="BN137" s="4">
        <v>45</v>
      </c>
      <c r="BO137" s="4">
        <v>495</v>
      </c>
      <c r="BP137" s="4">
        <v>1</v>
      </c>
      <c r="BQ137" s="4">
        <v>3</v>
      </c>
      <c r="BR137" s="4">
        <v>156</v>
      </c>
      <c r="BS137">
        <v>102</v>
      </c>
      <c r="BT137">
        <v>65</v>
      </c>
      <c r="BU137">
        <v>76</v>
      </c>
      <c r="BV137">
        <v>127</v>
      </c>
      <c r="BW137">
        <v>16</v>
      </c>
      <c r="BX137">
        <v>1282</v>
      </c>
      <c r="BY137">
        <v>505</v>
      </c>
      <c r="BZ137">
        <v>2.8</v>
      </c>
      <c r="CA137">
        <v>78.900000000000006</v>
      </c>
      <c r="CB137">
        <v>10.5</v>
      </c>
      <c r="CC137" s="4">
        <v>2.6</v>
      </c>
      <c r="CD137" s="4">
        <v>20</v>
      </c>
      <c r="CE137" s="4">
        <v>48.6</v>
      </c>
      <c r="CF137" s="4">
        <v>15</v>
      </c>
      <c r="CG137" s="4">
        <v>13</v>
      </c>
      <c r="CH137" s="4">
        <v>2308</v>
      </c>
      <c r="CI137" s="4">
        <f t="shared" si="238"/>
        <v>1846.1538461538462</v>
      </c>
      <c r="CJ137" s="4">
        <v>7.21</v>
      </c>
      <c r="CK137" s="4">
        <v>68.5</v>
      </c>
      <c r="CL137" s="4">
        <v>81.900000000000006</v>
      </c>
      <c r="CM137" s="4">
        <v>26.5</v>
      </c>
      <c r="CN137" s="4">
        <v>0.75</v>
      </c>
      <c r="CO137" s="4">
        <v>1</v>
      </c>
      <c r="CP137" s="4">
        <v>0</v>
      </c>
      <c r="CQ137" s="4">
        <v>65.5</v>
      </c>
      <c r="CR137" s="4">
        <v>8410</v>
      </c>
      <c r="CS137" s="4">
        <v>1</v>
      </c>
      <c r="CT137" s="4">
        <v>2</v>
      </c>
      <c r="CU137" s="4">
        <v>7</v>
      </c>
      <c r="CV137" s="4">
        <v>1</v>
      </c>
      <c r="CW137" s="4">
        <v>1</v>
      </c>
      <c r="CX137" s="4">
        <v>1</v>
      </c>
      <c r="CY137" s="4">
        <v>1</v>
      </c>
      <c r="CZ137" s="4">
        <v>1</v>
      </c>
      <c r="DA137" s="4">
        <v>0</v>
      </c>
      <c r="DB137" s="4">
        <v>0</v>
      </c>
      <c r="DC137" s="4">
        <v>0</v>
      </c>
      <c r="DD137" s="4">
        <v>1</v>
      </c>
      <c r="DE137" s="4">
        <v>1</v>
      </c>
      <c r="DF137" s="4">
        <v>1</v>
      </c>
      <c r="DG137" s="4">
        <v>1</v>
      </c>
      <c r="DH137" s="4">
        <v>1</v>
      </c>
      <c r="DI137" s="4">
        <v>1</v>
      </c>
      <c r="DJ137" s="4">
        <v>0</v>
      </c>
      <c r="DK137" s="4">
        <v>1</v>
      </c>
      <c r="DL137" s="4">
        <v>11</v>
      </c>
      <c r="DM137" s="4">
        <v>10</v>
      </c>
      <c r="DN137" s="4">
        <v>71</v>
      </c>
      <c r="DO137" s="4">
        <v>56</v>
      </c>
      <c r="DP137" s="4">
        <v>21</v>
      </c>
      <c r="DQ137" s="4">
        <v>42</v>
      </c>
      <c r="DR137" s="11">
        <v>33</v>
      </c>
      <c r="DS137" s="4">
        <v>76</v>
      </c>
      <c r="DT137" s="4">
        <v>112</v>
      </c>
      <c r="DU137" s="4">
        <f t="shared" si="212"/>
        <v>36</v>
      </c>
      <c r="DV137" s="11">
        <v>5.7</v>
      </c>
      <c r="DW137" s="4">
        <v>272</v>
      </c>
      <c r="DX137" s="4">
        <v>74</v>
      </c>
      <c r="DY137" s="4">
        <v>127</v>
      </c>
      <c r="DZ137" s="4">
        <v>4.7</v>
      </c>
      <c r="EA137" s="4">
        <f t="shared" si="241"/>
        <v>1.910569105691057</v>
      </c>
      <c r="EB137" s="4">
        <v>10.8</v>
      </c>
      <c r="EC137" s="4">
        <v>167</v>
      </c>
      <c r="ED137" s="4">
        <v>40</v>
      </c>
      <c r="EE137" s="4">
        <v>4.8</v>
      </c>
      <c r="EF137" s="4">
        <f t="shared" si="182"/>
        <v>1.9512195121951219</v>
      </c>
      <c r="EG137" s="45">
        <f t="shared" si="229"/>
        <v>3.0555555555555554</v>
      </c>
      <c r="EH137" s="45">
        <f t="shared" si="230"/>
        <v>0.52777777777777779</v>
      </c>
      <c r="EI137" s="4">
        <v>14</v>
      </c>
      <c r="EJ137" s="4">
        <v>40</v>
      </c>
      <c r="EK137" s="4">
        <v>32</v>
      </c>
      <c r="EL137" s="11">
        <f t="shared" si="213"/>
        <v>1.25</v>
      </c>
      <c r="EM137" s="4">
        <v>52</v>
      </c>
      <c r="EN137" s="11">
        <v>18</v>
      </c>
      <c r="EO137" s="4">
        <v>8</v>
      </c>
      <c r="EP137" s="11">
        <f t="shared" si="214"/>
        <v>3.0769230769230771</v>
      </c>
      <c r="EQ137" s="4">
        <v>32</v>
      </c>
      <c r="ER137" s="4">
        <f t="shared" si="231"/>
        <v>13.008130081300813</v>
      </c>
      <c r="ES137" s="4">
        <v>22</v>
      </c>
      <c r="ET137" s="4">
        <v>26</v>
      </c>
      <c r="EU137" s="11">
        <v>12</v>
      </c>
      <c r="EV137" s="4">
        <v>11</v>
      </c>
      <c r="EW137" s="9">
        <v>0</v>
      </c>
      <c r="EX137" s="4">
        <v>52</v>
      </c>
      <c r="EY137" s="4">
        <v>72</v>
      </c>
      <c r="EZ137" s="4">
        <v>22</v>
      </c>
      <c r="FA137" s="4">
        <v>59</v>
      </c>
      <c r="FB137" s="4">
        <v>86</v>
      </c>
      <c r="FC137" s="4">
        <f t="shared" si="219"/>
        <v>167</v>
      </c>
      <c r="FD137" s="9">
        <f t="shared" si="232"/>
        <v>2.219732282439598</v>
      </c>
      <c r="FE137" s="9">
        <f t="shared" si="220"/>
        <v>0.51497005988023947</v>
      </c>
      <c r="FF137" s="9">
        <f t="shared" si="233"/>
        <v>0.59304008550489029</v>
      </c>
      <c r="FG137" s="9">
        <f t="shared" si="221"/>
        <v>2.2949999999999999</v>
      </c>
      <c r="FH137" s="9">
        <f t="shared" si="222"/>
        <v>0.48814799697619499</v>
      </c>
      <c r="FI137" s="9">
        <f t="shared" si="223"/>
        <v>1.0339084664199589</v>
      </c>
      <c r="FJ137" s="11">
        <v>9.1</v>
      </c>
      <c r="FK137" s="11">
        <v>20</v>
      </c>
      <c r="FL137" s="4">
        <v>20</v>
      </c>
      <c r="FM137" s="4">
        <v>0</v>
      </c>
      <c r="FN137" s="4">
        <v>43</v>
      </c>
      <c r="FO137" s="4">
        <f t="shared" si="239"/>
        <v>17.479674796747968</v>
      </c>
      <c r="FP137" s="11">
        <v>36</v>
      </c>
      <c r="FQ137" s="11">
        <v>15</v>
      </c>
      <c r="FR137" s="4">
        <v>16</v>
      </c>
      <c r="FS137" s="4">
        <v>66</v>
      </c>
      <c r="FT137" s="4">
        <v>23</v>
      </c>
      <c r="FU137" s="11">
        <f t="shared" si="234"/>
        <v>2.8695652173913042</v>
      </c>
      <c r="FV137" s="4">
        <v>17</v>
      </c>
      <c r="FW137" s="11">
        <f t="shared" si="215"/>
        <v>3.8823529411764706</v>
      </c>
      <c r="FX137" s="4">
        <v>113</v>
      </c>
      <c r="FZ137">
        <v>9.8000000000000007</v>
      </c>
      <c r="GA137" s="11">
        <f t="shared" si="224"/>
        <v>16</v>
      </c>
      <c r="GB137" s="4">
        <f t="shared" si="235"/>
        <v>1.0666666666666667</v>
      </c>
      <c r="GC137" s="4">
        <f t="shared" si="236"/>
        <v>3.6734693877551017</v>
      </c>
      <c r="GD137" s="4">
        <f t="shared" si="237"/>
        <v>0.92857142857142849</v>
      </c>
      <c r="GE137" s="4">
        <v>17</v>
      </c>
      <c r="GF137" s="4">
        <v>12</v>
      </c>
      <c r="GG137" s="4">
        <f t="shared" si="216"/>
        <v>29.411764705882355</v>
      </c>
      <c r="GH137" s="4">
        <v>17</v>
      </c>
      <c r="GI137" s="4">
        <v>12</v>
      </c>
      <c r="GJ137" s="4">
        <f t="shared" si="217"/>
        <v>29.411764705882355</v>
      </c>
      <c r="GK137" s="4">
        <v>1</v>
      </c>
      <c r="GL137" s="4">
        <v>0</v>
      </c>
      <c r="GM137" s="4">
        <v>0</v>
      </c>
      <c r="GN137" s="4">
        <v>0</v>
      </c>
      <c r="GO137" s="4">
        <v>1</v>
      </c>
      <c r="GP137" s="4">
        <v>0</v>
      </c>
      <c r="GQ137" s="4">
        <v>0</v>
      </c>
      <c r="GR137" s="4">
        <v>1</v>
      </c>
      <c r="GS137" s="4">
        <v>0</v>
      </c>
      <c r="GT137" s="4">
        <v>0</v>
      </c>
      <c r="GW137" t="e">
        <f t="shared" si="218"/>
        <v>#DIV/0!</v>
      </c>
    </row>
    <row r="138" spans="1:207" x14ac:dyDescent="0.35">
      <c r="A138" s="54">
        <v>46</v>
      </c>
      <c r="B138" s="54">
        <v>15562972</v>
      </c>
      <c r="C138" s="2">
        <v>45068</v>
      </c>
      <c r="D138" s="2">
        <v>28044</v>
      </c>
      <c r="E138" s="4">
        <v>47</v>
      </c>
      <c r="F138" s="4" t="s">
        <v>178</v>
      </c>
      <c r="G138" s="4">
        <v>125</v>
      </c>
      <c r="H138" s="4">
        <v>85</v>
      </c>
      <c r="I138" s="4">
        <v>2.46</v>
      </c>
      <c r="J138" s="4">
        <v>14</v>
      </c>
      <c r="K138" s="2">
        <v>45053</v>
      </c>
      <c r="L138" s="2">
        <v>45053</v>
      </c>
      <c r="M138" s="2">
        <v>45056</v>
      </c>
      <c r="N138" s="2">
        <v>45056</v>
      </c>
      <c r="O138" s="4">
        <v>0</v>
      </c>
      <c r="Q138" s="46">
        <f t="shared" si="225"/>
        <v>3</v>
      </c>
      <c r="R138" s="46">
        <f t="shared" si="226"/>
        <v>3</v>
      </c>
      <c r="S138" s="46"/>
      <c r="T138" s="4">
        <v>1</v>
      </c>
      <c r="U138" s="4">
        <v>1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22</v>
      </c>
      <c r="AD138" s="4">
        <v>35</v>
      </c>
      <c r="AE138" s="4">
        <v>7</v>
      </c>
      <c r="AF138" s="4">
        <v>11</v>
      </c>
      <c r="AG138" s="4">
        <f t="shared" ref="AG138:AG139" si="242">AF138-AE138</f>
        <v>4</v>
      </c>
      <c r="AH138" s="4">
        <v>450</v>
      </c>
      <c r="AI138" s="4">
        <v>13100</v>
      </c>
      <c r="AJ138" s="4">
        <v>4.47</v>
      </c>
      <c r="AK138" s="4">
        <v>2.17</v>
      </c>
      <c r="AL138" s="4">
        <v>0</v>
      </c>
      <c r="AM138" s="4">
        <v>1</v>
      </c>
      <c r="AN138" s="4" t="s">
        <v>197</v>
      </c>
      <c r="AQ138" s="4">
        <v>0</v>
      </c>
      <c r="AR138" s="4">
        <v>6.8</v>
      </c>
      <c r="AS138" s="4">
        <v>1.1000000000000001</v>
      </c>
      <c r="AT138" s="4">
        <v>31</v>
      </c>
      <c r="AX138" s="4">
        <v>332</v>
      </c>
      <c r="AY138" s="4">
        <v>1</v>
      </c>
      <c r="AZ138" s="4">
        <v>1</v>
      </c>
      <c r="BA138" s="4">
        <v>5.7</v>
      </c>
      <c r="BB138" s="4">
        <v>235</v>
      </c>
      <c r="BC138" s="4">
        <v>138</v>
      </c>
      <c r="BD138" s="4">
        <v>4.96</v>
      </c>
      <c r="BE138" s="4">
        <v>2.2999999999999998</v>
      </c>
      <c r="BF138" s="4">
        <v>6.2</v>
      </c>
      <c r="BG138" s="4">
        <v>7.7</v>
      </c>
      <c r="BK138" s="4">
        <v>23</v>
      </c>
      <c r="BL138" s="4">
        <v>14</v>
      </c>
      <c r="BM138" s="4">
        <v>0.34</v>
      </c>
      <c r="BN138" s="4">
        <v>88</v>
      </c>
      <c r="BP138" s="4">
        <v>1</v>
      </c>
      <c r="BQ138" s="4">
        <v>3</v>
      </c>
      <c r="BR138" s="4">
        <v>342</v>
      </c>
      <c r="BS138">
        <v>113</v>
      </c>
      <c r="BT138">
        <v>69</v>
      </c>
      <c r="BU138">
        <v>84</v>
      </c>
      <c r="BV138">
        <v>89</v>
      </c>
      <c r="BZ138">
        <v>1</v>
      </c>
      <c r="CJ138" s="4">
        <v>7.37</v>
      </c>
      <c r="CK138" s="4">
        <v>40</v>
      </c>
      <c r="CL138" s="4">
        <v>90</v>
      </c>
      <c r="CM138" s="4">
        <v>21.9</v>
      </c>
      <c r="CN138" s="4">
        <v>0</v>
      </c>
      <c r="CO138" s="4">
        <v>0</v>
      </c>
      <c r="CP138" s="4">
        <v>0</v>
      </c>
      <c r="CS138" s="4">
        <v>1</v>
      </c>
      <c r="CT138" s="4">
        <v>2</v>
      </c>
      <c r="CU138" s="4"/>
      <c r="CV138" s="4">
        <v>1</v>
      </c>
      <c r="CW138" s="4">
        <v>1</v>
      </c>
      <c r="CX138" s="4">
        <v>0</v>
      </c>
      <c r="CY138" s="4">
        <v>1</v>
      </c>
      <c r="CZ138" s="4">
        <v>1</v>
      </c>
      <c r="DA138" s="4">
        <v>0</v>
      </c>
      <c r="DB138" s="4">
        <v>0</v>
      </c>
      <c r="DC138" s="4">
        <v>0</v>
      </c>
      <c r="DD138" s="4">
        <v>1</v>
      </c>
      <c r="DE138" s="4">
        <v>1</v>
      </c>
      <c r="DF138" s="4">
        <v>1</v>
      </c>
      <c r="DG138" s="4">
        <v>0</v>
      </c>
      <c r="DH138" s="4">
        <v>0</v>
      </c>
      <c r="DI138" s="4">
        <v>0</v>
      </c>
      <c r="DJ138" s="4">
        <v>0</v>
      </c>
      <c r="DK138" s="4">
        <v>1</v>
      </c>
      <c r="DL138" s="4">
        <v>9</v>
      </c>
      <c r="DM138" s="4">
        <v>10</v>
      </c>
      <c r="DN138" s="4">
        <v>62</v>
      </c>
      <c r="DO138" s="4">
        <v>42</v>
      </c>
      <c r="DP138" s="4">
        <v>32</v>
      </c>
      <c r="DQ138" s="4">
        <v>58</v>
      </c>
      <c r="DR138" s="11">
        <v>54</v>
      </c>
      <c r="DS138" s="4">
        <v>33</v>
      </c>
      <c r="DT138" s="4">
        <v>97</v>
      </c>
      <c r="DU138" s="4">
        <f t="shared" si="212"/>
        <v>64</v>
      </c>
      <c r="DV138" s="11">
        <v>13</v>
      </c>
      <c r="DW138" s="4">
        <v>668</v>
      </c>
      <c r="DX138" s="4">
        <v>88</v>
      </c>
      <c r="DY138" s="4">
        <v>125</v>
      </c>
      <c r="DZ138" s="4">
        <v>9.6</v>
      </c>
      <c r="EA138" s="4">
        <f t="shared" si="241"/>
        <v>3.9024390243902438</v>
      </c>
      <c r="EB138" s="4">
        <v>17.600000000000001</v>
      </c>
      <c r="EC138" s="4">
        <v>227</v>
      </c>
      <c r="ED138" s="4">
        <v>75</v>
      </c>
      <c r="EE138" s="4">
        <v>9.3000000000000007</v>
      </c>
      <c r="EF138" s="4">
        <f t="shared" si="182"/>
        <v>3.780487804878049</v>
      </c>
      <c r="EG138" s="45">
        <f t="shared" si="229"/>
        <v>3.0681818181818179</v>
      </c>
      <c r="EH138" s="45">
        <f t="shared" si="230"/>
        <v>0.73863636363636354</v>
      </c>
      <c r="EI138" s="4">
        <v>14</v>
      </c>
      <c r="EJ138" s="4">
        <v>91</v>
      </c>
      <c r="EK138" s="4">
        <v>46</v>
      </c>
      <c r="EL138" s="11">
        <f t="shared" si="213"/>
        <v>1.9782608695652173</v>
      </c>
      <c r="EM138" s="4">
        <v>106</v>
      </c>
      <c r="EN138" s="11">
        <v>15</v>
      </c>
      <c r="EO138" s="4">
        <v>7</v>
      </c>
      <c r="EP138" s="11">
        <f t="shared" si="214"/>
        <v>8.2727272727272734</v>
      </c>
      <c r="EQ138" s="4">
        <v>30</v>
      </c>
      <c r="ER138" s="4">
        <f t="shared" si="231"/>
        <v>12.195121951219512</v>
      </c>
      <c r="ES138" s="4">
        <v>19</v>
      </c>
      <c r="ET138" s="4">
        <v>22</v>
      </c>
      <c r="EU138" s="11">
        <v>13</v>
      </c>
      <c r="EV138" s="4">
        <v>11</v>
      </c>
      <c r="EW138" s="9">
        <v>2</v>
      </c>
      <c r="EX138" s="4">
        <v>41</v>
      </c>
      <c r="EY138" s="4">
        <v>86</v>
      </c>
      <c r="EZ138" s="4">
        <v>31</v>
      </c>
      <c r="FA138" s="4">
        <v>54</v>
      </c>
      <c r="FB138" s="4">
        <v>65</v>
      </c>
      <c r="FC138" s="4">
        <f t="shared" si="219"/>
        <v>227</v>
      </c>
      <c r="FD138" s="9">
        <f t="shared" si="232"/>
        <v>1.0402907088200615</v>
      </c>
      <c r="FE138" s="9">
        <f t="shared" si="220"/>
        <v>0.28634361233480177</v>
      </c>
      <c r="FF138" s="9">
        <f t="shared" si="233"/>
        <v>0.40119189125911275</v>
      </c>
      <c r="FG138" s="9">
        <f t="shared" si="221"/>
        <v>1.3560000000000001</v>
      </c>
      <c r="FH138" s="9">
        <f t="shared" si="222"/>
        <v>0.34593205408693861</v>
      </c>
      <c r="FI138" s="9">
        <f t="shared" si="223"/>
        <v>1.3034817945630106</v>
      </c>
      <c r="FJ138" s="11">
        <v>15.2</v>
      </c>
      <c r="FK138" s="11">
        <v>36</v>
      </c>
      <c r="FL138" s="4">
        <v>19</v>
      </c>
      <c r="FM138" s="4">
        <v>18</v>
      </c>
      <c r="FN138" s="4">
        <v>61</v>
      </c>
      <c r="FO138" s="4">
        <f t="shared" si="239"/>
        <v>24.796747967479675</v>
      </c>
      <c r="FP138" s="11">
        <v>51</v>
      </c>
      <c r="FQ138" s="11">
        <v>27</v>
      </c>
      <c r="FR138" s="4">
        <v>27</v>
      </c>
      <c r="FS138" s="4">
        <v>104</v>
      </c>
      <c r="FT138" s="4">
        <v>50</v>
      </c>
      <c r="FU138" s="11">
        <f t="shared" si="234"/>
        <v>2.08</v>
      </c>
      <c r="FV138" s="4">
        <v>16</v>
      </c>
      <c r="FW138" s="11">
        <f t="shared" si="215"/>
        <v>6.5</v>
      </c>
      <c r="FX138" s="4">
        <v>76</v>
      </c>
      <c r="FY138" s="4">
        <v>17.600000000000001</v>
      </c>
      <c r="FZ138">
        <v>18.100000000000001</v>
      </c>
      <c r="GA138" s="11">
        <f t="shared" si="224"/>
        <v>17.600000000000001</v>
      </c>
      <c r="GB138" s="4">
        <f t="shared" si="235"/>
        <v>0.6518518518518519</v>
      </c>
      <c r="GC138" s="4">
        <f t="shared" si="236"/>
        <v>2.8176795580110494</v>
      </c>
      <c r="GD138" s="4">
        <f t="shared" si="237"/>
        <v>0.83977900552486173</v>
      </c>
      <c r="GE138" s="4">
        <v>15</v>
      </c>
      <c r="GF138" s="4">
        <v>13</v>
      </c>
      <c r="GG138" s="4">
        <f t="shared" si="216"/>
        <v>13.333333333333334</v>
      </c>
      <c r="GH138" s="4">
        <v>41</v>
      </c>
      <c r="GI138" s="4">
        <v>31</v>
      </c>
      <c r="GJ138" s="4">
        <f t="shared" si="217"/>
        <v>24.390243902439025</v>
      </c>
      <c r="GK138" s="4">
        <v>1</v>
      </c>
      <c r="GL138" s="4">
        <v>0</v>
      </c>
      <c r="GM138" s="4">
        <v>0</v>
      </c>
      <c r="GN138" s="4">
        <v>0</v>
      </c>
      <c r="GO138" s="4">
        <v>1</v>
      </c>
      <c r="GP138" s="4">
        <v>0</v>
      </c>
      <c r="GQ138" s="4">
        <v>0</v>
      </c>
      <c r="GR138" s="4">
        <v>1</v>
      </c>
      <c r="GS138" s="4">
        <v>0</v>
      </c>
      <c r="GT138" s="4">
        <v>0</v>
      </c>
    </row>
    <row r="139" spans="1:207" x14ac:dyDescent="0.35">
      <c r="A139" s="54">
        <v>46</v>
      </c>
      <c r="B139" s="54">
        <v>15562972</v>
      </c>
      <c r="C139" s="2">
        <v>45083</v>
      </c>
      <c r="D139" s="2">
        <v>28044</v>
      </c>
      <c r="E139" s="4">
        <v>47</v>
      </c>
      <c r="F139" s="4" t="s">
        <v>178</v>
      </c>
      <c r="G139" s="4">
        <v>125</v>
      </c>
      <c r="H139" s="4">
        <v>85</v>
      </c>
      <c r="I139" s="4">
        <v>2.46</v>
      </c>
      <c r="J139" s="4">
        <v>30</v>
      </c>
      <c r="K139" s="2">
        <v>45053</v>
      </c>
      <c r="L139" s="2">
        <v>45053</v>
      </c>
      <c r="M139" s="2">
        <v>45056</v>
      </c>
      <c r="N139" s="2">
        <v>45056</v>
      </c>
      <c r="O139" s="4">
        <v>0</v>
      </c>
      <c r="Q139" s="46">
        <f t="shared" si="225"/>
        <v>3</v>
      </c>
      <c r="R139" s="46">
        <f t="shared" si="226"/>
        <v>3</v>
      </c>
      <c r="S139" s="46"/>
      <c r="T139" s="4">
        <v>1</v>
      </c>
      <c r="U139" s="4">
        <v>1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22</v>
      </c>
      <c r="AD139" s="4">
        <v>35</v>
      </c>
      <c r="AE139" s="4">
        <v>7</v>
      </c>
      <c r="AF139" s="4">
        <v>11</v>
      </c>
      <c r="AG139" s="4">
        <f t="shared" si="242"/>
        <v>4</v>
      </c>
      <c r="AH139" s="4">
        <v>970</v>
      </c>
      <c r="AI139" s="4">
        <v>9600</v>
      </c>
      <c r="AJ139" s="4">
        <v>18.79</v>
      </c>
      <c r="AK139" s="4">
        <v>0.19</v>
      </c>
      <c r="AL139" s="4">
        <v>0</v>
      </c>
      <c r="AM139" s="4">
        <v>1</v>
      </c>
      <c r="AN139" s="4" t="s">
        <v>197</v>
      </c>
      <c r="AO139" s="4">
        <v>107</v>
      </c>
      <c r="AP139" s="4">
        <v>1111</v>
      </c>
      <c r="AQ139" s="4">
        <v>0</v>
      </c>
      <c r="AR139" s="4">
        <v>7.6</v>
      </c>
      <c r="AX139" s="4">
        <v>440</v>
      </c>
      <c r="AY139" s="4">
        <v>1</v>
      </c>
      <c r="AZ139" s="4">
        <v>1</v>
      </c>
      <c r="BA139" s="4">
        <v>0.8</v>
      </c>
      <c r="BB139" s="4">
        <v>15</v>
      </c>
      <c r="BC139" s="4">
        <v>137</v>
      </c>
      <c r="BD139" s="4">
        <v>3</v>
      </c>
      <c r="BE139" s="4">
        <v>1.2</v>
      </c>
      <c r="BF139" s="4">
        <v>3.2</v>
      </c>
      <c r="BG139" s="4">
        <v>8.4</v>
      </c>
      <c r="BK139" s="4">
        <v>24</v>
      </c>
      <c r="BL139" s="4">
        <v>23</v>
      </c>
      <c r="BM139" s="4">
        <v>0.34</v>
      </c>
      <c r="BN139" s="4">
        <v>213</v>
      </c>
      <c r="BO139" s="4">
        <v>230</v>
      </c>
      <c r="BP139" s="4">
        <v>1</v>
      </c>
      <c r="BQ139" s="4">
        <v>3</v>
      </c>
      <c r="BS139">
        <v>115</v>
      </c>
      <c r="BT139">
        <v>72</v>
      </c>
      <c r="BU139">
        <v>86</v>
      </c>
      <c r="BV139">
        <v>78</v>
      </c>
      <c r="CN139" s="4">
        <v>0</v>
      </c>
      <c r="CO139" s="4">
        <v>0</v>
      </c>
      <c r="CP139" s="4">
        <v>0</v>
      </c>
      <c r="CQ139" s="4">
        <v>29.39</v>
      </c>
      <c r="CR139" s="4">
        <v>463</v>
      </c>
      <c r="CS139" s="4">
        <v>1</v>
      </c>
      <c r="CT139" s="4">
        <v>2</v>
      </c>
      <c r="CU139" s="4"/>
      <c r="CV139" s="4">
        <v>1</v>
      </c>
      <c r="CW139" s="4">
        <v>1</v>
      </c>
      <c r="CX139" s="4">
        <v>1</v>
      </c>
      <c r="CY139" s="4">
        <v>1</v>
      </c>
      <c r="CZ139" s="4">
        <v>1</v>
      </c>
      <c r="DA139" s="4">
        <v>0</v>
      </c>
      <c r="DB139" s="4">
        <v>0</v>
      </c>
      <c r="DC139" s="4">
        <v>0</v>
      </c>
      <c r="DD139" s="4">
        <v>1</v>
      </c>
      <c r="DE139" s="4">
        <v>1</v>
      </c>
      <c r="DF139" s="4">
        <v>1</v>
      </c>
      <c r="DG139" s="4">
        <v>0</v>
      </c>
      <c r="DH139" s="4">
        <v>0</v>
      </c>
      <c r="DI139" s="4">
        <v>0</v>
      </c>
      <c r="DJ139" s="4">
        <v>0</v>
      </c>
      <c r="DK139" s="4">
        <v>1</v>
      </c>
      <c r="DL139" s="4">
        <v>12</v>
      </c>
      <c r="DM139" s="4">
        <v>10</v>
      </c>
      <c r="DN139" s="4">
        <v>46</v>
      </c>
      <c r="DO139" s="4">
        <v>25</v>
      </c>
      <c r="DP139" s="4">
        <v>46</v>
      </c>
      <c r="DQ139" s="4">
        <v>77</v>
      </c>
      <c r="DR139" s="11">
        <v>38</v>
      </c>
      <c r="DS139" s="4">
        <v>47</v>
      </c>
      <c r="DT139" s="4">
        <v>88</v>
      </c>
      <c r="DU139" s="4">
        <f t="shared" si="212"/>
        <v>41</v>
      </c>
      <c r="DV139" s="11">
        <v>12.6</v>
      </c>
      <c r="DW139" s="4">
        <v>418</v>
      </c>
      <c r="DX139" s="4">
        <v>73</v>
      </c>
      <c r="DY139" s="4">
        <v>98</v>
      </c>
      <c r="DZ139" s="4">
        <v>3.2</v>
      </c>
      <c r="EA139" s="4">
        <f t="shared" si="241"/>
        <v>1.3008130081300815</v>
      </c>
      <c r="EB139" s="4">
        <v>19.100000000000001</v>
      </c>
      <c r="EC139" s="4">
        <v>220</v>
      </c>
      <c r="ED139" s="4">
        <v>72</v>
      </c>
      <c r="EE139" s="4">
        <v>7</v>
      </c>
      <c r="EF139" s="4">
        <f t="shared" si="182"/>
        <v>2.845528455284553</v>
      </c>
      <c r="EG139" s="45">
        <f t="shared" si="229"/>
        <v>1.9895287958115182</v>
      </c>
      <c r="EH139" s="45">
        <f t="shared" si="230"/>
        <v>0.65968586387434547</v>
      </c>
      <c r="EI139" s="4">
        <v>9</v>
      </c>
      <c r="EJ139" s="4">
        <v>69</v>
      </c>
      <c r="EK139" s="4">
        <v>39</v>
      </c>
      <c r="EL139" s="11">
        <f t="shared" si="213"/>
        <v>1.7692307692307692</v>
      </c>
      <c r="EM139" s="4">
        <v>162</v>
      </c>
      <c r="EN139" s="11">
        <v>8</v>
      </c>
      <c r="EO139" s="4">
        <v>11</v>
      </c>
      <c r="EP139" s="11">
        <f t="shared" si="214"/>
        <v>7.2631578947368425</v>
      </c>
      <c r="EQ139" s="4">
        <v>52</v>
      </c>
      <c r="ER139" s="4">
        <f t="shared" si="231"/>
        <v>21.13821138211382</v>
      </c>
      <c r="ES139" s="4">
        <v>14</v>
      </c>
      <c r="ET139" s="4">
        <v>49</v>
      </c>
      <c r="EU139" s="11">
        <v>17</v>
      </c>
      <c r="EV139" s="4">
        <v>14</v>
      </c>
      <c r="EW139" s="9">
        <v>3</v>
      </c>
      <c r="EX139" s="4">
        <v>59</v>
      </c>
      <c r="EY139" s="4">
        <v>69</v>
      </c>
      <c r="EZ139" s="4">
        <v>28</v>
      </c>
      <c r="FA139" s="4">
        <v>35</v>
      </c>
      <c r="FB139" s="4">
        <v>83</v>
      </c>
      <c r="FC139" s="4">
        <f t="shared" si="219"/>
        <v>220</v>
      </c>
      <c r="FD139" s="9">
        <f t="shared" si="232"/>
        <v>1.5384068508967208</v>
      </c>
      <c r="FE139" s="9">
        <f t="shared" si="220"/>
        <v>0.37727272727272726</v>
      </c>
      <c r="FF139" s="9">
        <f t="shared" si="233"/>
        <v>0.48697829499096273</v>
      </c>
      <c r="FG139" s="9">
        <f t="shared" si="221"/>
        <v>1.4375</v>
      </c>
      <c r="FH139" s="9">
        <f t="shared" si="222"/>
        <v>0.42160147409425885</v>
      </c>
      <c r="FI139" s="9">
        <f t="shared" si="223"/>
        <v>0.9344082153313974</v>
      </c>
      <c r="FJ139" s="11">
        <v>18.899999999999999</v>
      </c>
      <c r="FK139" s="11">
        <v>15</v>
      </c>
      <c r="FL139" s="4">
        <v>5</v>
      </c>
      <c r="FM139" s="4">
        <v>10</v>
      </c>
      <c r="FN139" s="4">
        <v>57</v>
      </c>
      <c r="FO139" s="4">
        <f t="shared" si="239"/>
        <v>23.170731707317074</v>
      </c>
      <c r="FP139" s="11">
        <v>49</v>
      </c>
      <c r="FQ139" s="11">
        <v>21</v>
      </c>
      <c r="FR139" s="4">
        <v>16</v>
      </c>
      <c r="FS139" s="4">
        <v>58</v>
      </c>
      <c r="FT139" s="4">
        <v>68</v>
      </c>
      <c r="FU139" s="11">
        <f t="shared" si="234"/>
        <v>0.8529411764705882</v>
      </c>
      <c r="FV139" s="4">
        <v>11</v>
      </c>
      <c r="FW139" s="11">
        <f t="shared" si="215"/>
        <v>5.2727272727272725</v>
      </c>
      <c r="FX139" s="4">
        <v>80</v>
      </c>
      <c r="FY139" s="4">
        <v>15.6</v>
      </c>
      <c r="FZ139">
        <v>16.3</v>
      </c>
      <c r="GA139" s="11">
        <f t="shared" si="224"/>
        <v>15.6</v>
      </c>
      <c r="GB139" s="4">
        <f t="shared" si="235"/>
        <v>0.74285714285714288</v>
      </c>
      <c r="GC139" s="4">
        <f t="shared" si="236"/>
        <v>3.0061349693251533</v>
      </c>
      <c r="GD139" s="4">
        <f t="shared" si="237"/>
        <v>1.1595092024539877</v>
      </c>
      <c r="GE139" s="4">
        <v>27</v>
      </c>
      <c r="GF139" s="4">
        <v>22</v>
      </c>
      <c r="GG139" s="4">
        <f t="shared" si="216"/>
        <v>18.518518518518519</v>
      </c>
      <c r="GH139" s="4">
        <v>29</v>
      </c>
      <c r="GI139" s="4">
        <v>23</v>
      </c>
      <c r="GJ139" s="4">
        <f t="shared" si="217"/>
        <v>20.689655172413794</v>
      </c>
      <c r="GK139" s="4">
        <v>0</v>
      </c>
      <c r="GL139" s="4">
        <v>1</v>
      </c>
      <c r="GM139" s="4">
        <v>0</v>
      </c>
      <c r="GN139" s="4">
        <v>0</v>
      </c>
      <c r="GO139" s="4">
        <v>1</v>
      </c>
      <c r="GP139" s="4">
        <v>0</v>
      </c>
      <c r="GQ139" s="4">
        <v>0</v>
      </c>
      <c r="GR139" s="4">
        <v>1</v>
      </c>
      <c r="GS139" s="4">
        <v>0</v>
      </c>
      <c r="GT139" s="4">
        <v>0</v>
      </c>
    </row>
    <row r="140" spans="1:207" x14ac:dyDescent="0.35">
      <c r="A140" s="54">
        <v>47</v>
      </c>
      <c r="B140" s="54">
        <v>23010429</v>
      </c>
      <c r="C140" s="2">
        <v>45056</v>
      </c>
      <c r="D140" s="2">
        <v>19651</v>
      </c>
      <c r="E140" s="4">
        <v>70</v>
      </c>
      <c r="F140" s="4" t="s">
        <v>176</v>
      </c>
      <c r="G140" s="4">
        <v>65</v>
      </c>
      <c r="H140" s="4">
        <v>165</v>
      </c>
      <c r="I140" s="4">
        <v>1.72</v>
      </c>
      <c r="J140" s="4">
        <v>1</v>
      </c>
      <c r="K140" s="2">
        <v>45052</v>
      </c>
      <c r="L140" s="2">
        <v>45054</v>
      </c>
      <c r="M140" s="2">
        <v>45090</v>
      </c>
      <c r="N140" s="2">
        <v>45102</v>
      </c>
      <c r="O140" s="4">
        <v>0</v>
      </c>
      <c r="Q140" s="46">
        <f t="shared" si="225"/>
        <v>36</v>
      </c>
      <c r="R140" s="46">
        <f t="shared" si="226"/>
        <v>50</v>
      </c>
      <c r="S140" s="46"/>
      <c r="T140" s="4">
        <v>0</v>
      </c>
      <c r="U140" s="4">
        <v>1</v>
      </c>
      <c r="V140" s="4">
        <v>0</v>
      </c>
      <c r="W140" s="4">
        <v>1</v>
      </c>
      <c r="X140" s="4">
        <v>0</v>
      </c>
      <c r="Y140" s="4">
        <v>1</v>
      </c>
      <c r="Z140" s="4">
        <v>0</v>
      </c>
      <c r="AA140" s="4">
        <v>0</v>
      </c>
      <c r="AB140" s="4">
        <v>0</v>
      </c>
      <c r="AC140" s="4">
        <v>26</v>
      </c>
      <c r="AD140" s="4">
        <v>57</v>
      </c>
      <c r="AE140" s="4">
        <v>10</v>
      </c>
      <c r="AF140" s="4">
        <v>12</v>
      </c>
      <c r="AG140" s="4">
        <f t="shared" si="228"/>
        <v>2</v>
      </c>
      <c r="AH140" s="4">
        <v>1210</v>
      </c>
      <c r="AI140" s="4">
        <v>21300</v>
      </c>
      <c r="AJ140" s="4">
        <v>50.41</v>
      </c>
      <c r="AK140" s="4">
        <v>100</v>
      </c>
      <c r="AL140" s="4">
        <v>0</v>
      </c>
      <c r="AM140" s="4">
        <v>1</v>
      </c>
      <c r="AN140" s="4" t="s">
        <v>198</v>
      </c>
      <c r="AO140" s="4">
        <v>11</v>
      </c>
      <c r="AP140" s="4">
        <v>521.20000000000005</v>
      </c>
      <c r="AQ140" s="4">
        <v>0</v>
      </c>
      <c r="AR140" s="4">
        <v>13.2</v>
      </c>
      <c r="AS140" s="4">
        <v>1.37</v>
      </c>
      <c r="AT140" s="4">
        <v>39.6</v>
      </c>
      <c r="AU140" s="29">
        <v>1.8</v>
      </c>
      <c r="AV140" s="4">
        <v>0.9</v>
      </c>
      <c r="AW140" s="4">
        <v>832</v>
      </c>
      <c r="AX140" s="4">
        <v>174</v>
      </c>
      <c r="AY140" s="4">
        <v>1</v>
      </c>
      <c r="AZ140" s="4">
        <v>1</v>
      </c>
      <c r="BA140" s="4">
        <v>3.5</v>
      </c>
      <c r="BB140" s="4">
        <v>110</v>
      </c>
      <c r="BC140" s="4">
        <v>144</v>
      </c>
      <c r="BD140" s="4">
        <v>4.9000000000000004</v>
      </c>
      <c r="BE140" s="4">
        <v>2.2999999999999998</v>
      </c>
      <c r="BF140" s="4">
        <v>7.6</v>
      </c>
      <c r="BG140" s="4">
        <v>7.2</v>
      </c>
      <c r="BH140" s="4">
        <v>4.9000000000000004</v>
      </c>
      <c r="BI140" s="4">
        <v>2.1</v>
      </c>
      <c r="BJ140" s="4">
        <v>723</v>
      </c>
      <c r="BK140" s="4">
        <v>22</v>
      </c>
      <c r="BL140" s="4">
        <v>57</v>
      </c>
      <c r="BM140" s="4">
        <v>0.5</v>
      </c>
      <c r="BN140" s="4">
        <v>73</v>
      </c>
      <c r="BO140" s="4">
        <v>663</v>
      </c>
      <c r="BP140" s="4">
        <v>1</v>
      </c>
      <c r="BQ140" s="4">
        <v>10</v>
      </c>
      <c r="BR140" s="4">
        <v>70</v>
      </c>
      <c r="BS140">
        <v>91</v>
      </c>
      <c r="BT140">
        <v>51</v>
      </c>
      <c r="BU140">
        <v>65</v>
      </c>
      <c r="BV140">
        <v>138</v>
      </c>
      <c r="BW140">
        <v>8</v>
      </c>
      <c r="BX140">
        <v>3269</v>
      </c>
      <c r="BY140">
        <v>225</v>
      </c>
      <c r="BZ140">
        <v>3.1</v>
      </c>
      <c r="CA140">
        <v>83.6</v>
      </c>
      <c r="CB140">
        <v>8.8000000000000007</v>
      </c>
      <c r="CC140" s="4">
        <v>4.3</v>
      </c>
      <c r="CD140" s="4">
        <v>32</v>
      </c>
      <c r="CE140" s="4">
        <v>76</v>
      </c>
      <c r="CF140" s="4">
        <v>15</v>
      </c>
      <c r="CG140" s="4">
        <v>12</v>
      </c>
      <c r="CH140" s="4">
        <v>1498</v>
      </c>
      <c r="CI140" s="4">
        <f t="shared" si="238"/>
        <v>1060.4651162790699</v>
      </c>
      <c r="CJ140" s="4">
        <v>7.2</v>
      </c>
      <c r="CK140" s="4">
        <v>53.9</v>
      </c>
      <c r="CL140" s="4">
        <v>70</v>
      </c>
      <c r="CM140" s="4">
        <v>18</v>
      </c>
      <c r="CN140" s="4">
        <v>0.72</v>
      </c>
      <c r="CO140" s="4">
        <v>0</v>
      </c>
      <c r="CP140" s="4">
        <v>0</v>
      </c>
      <c r="CQ140" s="4">
        <v>192.7</v>
      </c>
      <c r="CR140" s="4">
        <v>7520</v>
      </c>
      <c r="CS140" s="4">
        <v>1</v>
      </c>
      <c r="CT140" s="4">
        <v>1</v>
      </c>
      <c r="CU140" s="4">
        <v>30</v>
      </c>
      <c r="CV140" s="4">
        <v>1</v>
      </c>
      <c r="CW140" s="4">
        <v>1</v>
      </c>
      <c r="CX140" s="4">
        <v>1</v>
      </c>
      <c r="CY140" s="4">
        <v>1</v>
      </c>
      <c r="CZ140" s="4">
        <v>1</v>
      </c>
      <c r="DA140" s="4">
        <v>1</v>
      </c>
      <c r="DB140" s="4">
        <v>0</v>
      </c>
      <c r="DC140" s="4">
        <v>0</v>
      </c>
      <c r="DD140" s="4">
        <v>1</v>
      </c>
      <c r="DE140" s="4">
        <v>1</v>
      </c>
      <c r="DF140" s="4">
        <v>1</v>
      </c>
      <c r="DG140" s="4">
        <v>0</v>
      </c>
      <c r="DH140" s="4">
        <v>1</v>
      </c>
      <c r="DI140" s="4">
        <v>0</v>
      </c>
      <c r="DJ140" s="4">
        <v>0</v>
      </c>
      <c r="DK140" s="4">
        <v>0</v>
      </c>
      <c r="DL140" s="4">
        <v>8</v>
      </c>
      <c r="DM140" s="4">
        <v>7</v>
      </c>
      <c r="DN140" s="4">
        <v>40</v>
      </c>
      <c r="DO140" s="4">
        <v>17</v>
      </c>
      <c r="DP140" s="4">
        <v>56</v>
      </c>
      <c r="DQ140" s="4">
        <v>87</v>
      </c>
      <c r="DR140" s="11">
        <v>46</v>
      </c>
      <c r="DS140" s="4">
        <v>29</v>
      </c>
      <c r="DT140" s="4">
        <v>54</v>
      </c>
      <c r="DU140" s="4">
        <f t="shared" si="212"/>
        <v>25</v>
      </c>
      <c r="DV140" s="11">
        <v>11</v>
      </c>
      <c r="DW140" s="4">
        <v>686</v>
      </c>
      <c r="DX140" s="4">
        <v>83</v>
      </c>
      <c r="DY140" s="4">
        <v>127</v>
      </c>
      <c r="DZ140" s="4">
        <v>3</v>
      </c>
      <c r="EA140" s="4">
        <f t="shared" si="241"/>
        <v>1.7441860465116279</v>
      </c>
      <c r="EB140" s="4">
        <v>18.8</v>
      </c>
      <c r="EC140" s="4">
        <v>201</v>
      </c>
      <c r="ED140" s="4">
        <v>57</v>
      </c>
      <c r="EE140" s="4">
        <v>7.3</v>
      </c>
      <c r="EF140" s="4">
        <f t="shared" si="182"/>
        <v>4.2441860465116275</v>
      </c>
      <c r="EG140" s="45">
        <f t="shared" si="229"/>
        <v>2.4468085106382977</v>
      </c>
      <c r="EH140" s="45">
        <f t="shared" si="230"/>
        <v>0.58510638297872342</v>
      </c>
      <c r="EI140" s="4">
        <v>11</v>
      </c>
      <c r="EJ140" s="4">
        <v>54</v>
      </c>
      <c r="EK140" s="4">
        <v>77</v>
      </c>
      <c r="EL140" s="11">
        <f t="shared" si="213"/>
        <v>0.70129870129870131</v>
      </c>
      <c r="EM140" s="4">
        <v>95</v>
      </c>
      <c r="EN140" s="11">
        <v>5</v>
      </c>
      <c r="EO140" s="4">
        <v>5</v>
      </c>
      <c r="EP140" s="11">
        <f t="shared" si="214"/>
        <v>10.8</v>
      </c>
      <c r="EQ140" s="4">
        <v>27</v>
      </c>
      <c r="ER140" s="4">
        <f t="shared" si="231"/>
        <v>15.697674418604651</v>
      </c>
      <c r="ES140" s="4">
        <v>17</v>
      </c>
      <c r="ET140" s="4">
        <v>25</v>
      </c>
      <c r="EU140" s="11">
        <v>14</v>
      </c>
      <c r="EV140" s="4">
        <v>4</v>
      </c>
      <c r="EW140" s="9">
        <v>10</v>
      </c>
      <c r="EX140" s="4">
        <v>73</v>
      </c>
      <c r="EY140" s="4">
        <v>83</v>
      </c>
      <c r="EZ140" s="4">
        <v>31</v>
      </c>
      <c r="FA140" s="4">
        <v>45</v>
      </c>
      <c r="FB140" s="4">
        <v>55</v>
      </c>
      <c r="FC140" s="4">
        <f t="shared" si="219"/>
        <v>201</v>
      </c>
      <c r="FD140" s="9">
        <f t="shared" si="232"/>
        <v>1.1627502222829362</v>
      </c>
      <c r="FE140" s="9">
        <f t="shared" si="220"/>
        <v>0.27363184079601988</v>
      </c>
      <c r="FF140" s="9">
        <f t="shared" si="233"/>
        <v>0.38597715737063371</v>
      </c>
      <c r="FG140" s="9">
        <f t="shared" si="221"/>
        <v>1.4368421052631579</v>
      </c>
      <c r="FH140" s="9">
        <f t="shared" si="222"/>
        <v>0.33478526901290928</v>
      </c>
      <c r="FI140" s="9">
        <f t="shared" si="223"/>
        <v>1.235727224753457</v>
      </c>
      <c r="FJ140" s="11">
        <v>13.2</v>
      </c>
      <c r="FK140" s="11">
        <v>20</v>
      </c>
      <c r="FL140" s="4">
        <v>7</v>
      </c>
      <c r="FM140" s="4">
        <v>14</v>
      </c>
      <c r="FN140" s="4">
        <v>25</v>
      </c>
      <c r="FO140" s="4">
        <f t="shared" si="239"/>
        <v>14.534883720930234</v>
      </c>
      <c r="FP140" s="11">
        <v>51</v>
      </c>
      <c r="FQ140" s="11">
        <v>20</v>
      </c>
      <c r="FR140" s="4">
        <v>16</v>
      </c>
      <c r="FS140" s="4">
        <v>40</v>
      </c>
      <c r="FT140" s="4">
        <v>64</v>
      </c>
      <c r="FU140" s="11">
        <f t="shared" si="234"/>
        <v>0.625</v>
      </c>
      <c r="FV140" s="4">
        <v>16</v>
      </c>
      <c r="FW140" s="11">
        <f t="shared" si="215"/>
        <v>2.5</v>
      </c>
      <c r="FX140" s="4">
        <v>104</v>
      </c>
      <c r="FY140" s="4">
        <v>21.6</v>
      </c>
      <c r="FZ140">
        <v>9.3000000000000007</v>
      </c>
      <c r="GA140" s="11">
        <f t="shared" si="224"/>
        <v>29.6</v>
      </c>
      <c r="GB140" s="4">
        <f t="shared" si="235"/>
        <v>1.48</v>
      </c>
      <c r="GC140" s="4">
        <f t="shared" si="236"/>
        <v>5.4838709677419351</v>
      </c>
      <c r="GD140" s="4">
        <f t="shared" si="237"/>
        <v>1.4193548387096773</v>
      </c>
      <c r="GE140" s="4">
        <v>15</v>
      </c>
      <c r="GF140" s="4">
        <v>5</v>
      </c>
      <c r="GG140" s="4">
        <f t="shared" si="216"/>
        <v>66.666666666666657</v>
      </c>
      <c r="GH140" s="4">
        <v>32</v>
      </c>
      <c r="GI140" s="4">
        <v>19</v>
      </c>
      <c r="GJ140" s="4">
        <f t="shared" si="217"/>
        <v>40.625</v>
      </c>
      <c r="GK140" s="4">
        <v>1</v>
      </c>
      <c r="GL140" s="4">
        <v>0</v>
      </c>
      <c r="GM140" s="4">
        <v>0</v>
      </c>
      <c r="GN140" s="4">
        <v>0</v>
      </c>
      <c r="GO140" s="4">
        <v>1</v>
      </c>
      <c r="GP140" s="4">
        <v>0</v>
      </c>
      <c r="GQ140" s="4">
        <v>0</v>
      </c>
      <c r="GR140" s="4">
        <v>1</v>
      </c>
      <c r="GS140" s="4">
        <v>0</v>
      </c>
      <c r="GT140" s="4">
        <v>0</v>
      </c>
      <c r="GU140" s="4">
        <v>67</v>
      </c>
      <c r="GV140" s="4">
        <v>19</v>
      </c>
      <c r="GW140">
        <f t="shared" si="218"/>
        <v>0.71641791044776115</v>
      </c>
      <c r="GX140" s="4">
        <v>0</v>
      </c>
      <c r="GY140" s="4">
        <v>1</v>
      </c>
    </row>
    <row r="141" spans="1:207" x14ac:dyDescent="0.35">
      <c r="A141" s="54">
        <v>47</v>
      </c>
      <c r="B141" s="54">
        <v>23010429</v>
      </c>
      <c r="C141" s="2">
        <v>45062</v>
      </c>
      <c r="D141" s="2">
        <v>19651</v>
      </c>
      <c r="E141" s="4">
        <v>70</v>
      </c>
      <c r="F141" s="4" t="s">
        <v>176</v>
      </c>
      <c r="G141" s="4">
        <v>65</v>
      </c>
      <c r="H141" s="4">
        <v>165</v>
      </c>
      <c r="I141" s="4">
        <v>1.72</v>
      </c>
      <c r="J141" s="4">
        <v>7</v>
      </c>
      <c r="K141" s="2">
        <v>45052</v>
      </c>
      <c r="L141" s="2">
        <v>45054</v>
      </c>
      <c r="M141" s="2">
        <v>45090</v>
      </c>
      <c r="N141" s="2">
        <v>45102</v>
      </c>
      <c r="O141" s="4">
        <v>0</v>
      </c>
      <c r="Q141" s="46">
        <f t="shared" si="225"/>
        <v>36</v>
      </c>
      <c r="R141" s="46">
        <f t="shared" si="226"/>
        <v>50</v>
      </c>
      <c r="S141" s="46"/>
      <c r="T141" s="4">
        <v>0</v>
      </c>
      <c r="U141" s="4">
        <v>1</v>
      </c>
      <c r="V141" s="4">
        <v>0</v>
      </c>
      <c r="W141" s="4">
        <v>1</v>
      </c>
      <c r="X141" s="4">
        <v>0</v>
      </c>
      <c r="Y141" s="4">
        <v>1</v>
      </c>
      <c r="Z141" s="4">
        <v>0</v>
      </c>
      <c r="AA141" s="4">
        <v>0</v>
      </c>
      <c r="AB141" s="4">
        <v>0</v>
      </c>
      <c r="AC141" s="4">
        <v>26</v>
      </c>
      <c r="AD141" s="4">
        <v>57</v>
      </c>
      <c r="AE141" s="4">
        <v>10</v>
      </c>
      <c r="AF141" s="4">
        <v>12</v>
      </c>
      <c r="AG141" s="4">
        <f t="shared" ref="AG141:AG151" si="243">AF141-AE141</f>
        <v>2</v>
      </c>
      <c r="AH141" s="4">
        <v>730</v>
      </c>
      <c r="AI141" s="4">
        <v>25200</v>
      </c>
      <c r="AJ141" s="4">
        <v>4.34</v>
      </c>
      <c r="AK141" s="4">
        <v>6.47</v>
      </c>
      <c r="AL141" s="4">
        <v>0</v>
      </c>
      <c r="AM141" s="4">
        <v>1</v>
      </c>
      <c r="AN141" s="4" t="s">
        <v>198</v>
      </c>
      <c r="AO141" s="4">
        <v>113</v>
      </c>
      <c r="AP141" s="4">
        <v>179.6</v>
      </c>
      <c r="AQ141" s="4">
        <v>0</v>
      </c>
      <c r="AR141" s="4">
        <v>8.4</v>
      </c>
      <c r="AS141" s="4">
        <v>1.03</v>
      </c>
      <c r="AT141" s="4">
        <v>26.1</v>
      </c>
      <c r="AU141" s="29">
        <v>1.69</v>
      </c>
      <c r="AX141" s="4">
        <v>286</v>
      </c>
      <c r="AY141" s="4">
        <v>1</v>
      </c>
      <c r="AZ141" s="4">
        <v>1</v>
      </c>
      <c r="BA141" s="4">
        <v>1.1100000000000001</v>
      </c>
      <c r="BB141" s="4">
        <v>78</v>
      </c>
      <c r="BC141" s="4">
        <v>130</v>
      </c>
      <c r="BD141" s="4">
        <v>4.5</v>
      </c>
      <c r="BE141" s="4">
        <v>1.8</v>
      </c>
      <c r="BF141" s="4">
        <v>2.8</v>
      </c>
      <c r="BG141" s="4">
        <v>9.1</v>
      </c>
      <c r="BH141" s="4">
        <v>5</v>
      </c>
      <c r="BI141" s="4">
        <v>1.7</v>
      </c>
      <c r="BJ141" s="4">
        <v>108</v>
      </c>
      <c r="BK141" s="4">
        <v>22</v>
      </c>
      <c r="BL141" s="4">
        <v>26</v>
      </c>
      <c r="BM141" s="4">
        <v>0.4</v>
      </c>
      <c r="BN141" s="4">
        <v>131</v>
      </c>
      <c r="BO141" s="4">
        <v>356</v>
      </c>
      <c r="BP141" s="4">
        <v>1</v>
      </c>
      <c r="BQ141" s="4">
        <v>10</v>
      </c>
      <c r="BR141" s="4">
        <v>191.1</v>
      </c>
      <c r="BS141">
        <v>134</v>
      </c>
      <c r="BT141">
        <v>54</v>
      </c>
      <c r="BU141">
        <v>76</v>
      </c>
      <c r="BV141">
        <v>110</v>
      </c>
      <c r="BW141">
        <v>6</v>
      </c>
      <c r="BX141">
        <v>1585</v>
      </c>
      <c r="BY141">
        <v>526</v>
      </c>
      <c r="BZ141">
        <v>1.1000000000000001</v>
      </c>
      <c r="CJ141" s="4">
        <v>7.36</v>
      </c>
      <c r="CK141" s="4">
        <v>52.6</v>
      </c>
      <c r="CL141" s="4">
        <v>86</v>
      </c>
      <c r="CM141" s="4">
        <v>29</v>
      </c>
      <c r="CN141" s="4">
        <v>0.21</v>
      </c>
      <c r="CO141" s="4">
        <v>0</v>
      </c>
      <c r="CP141" s="4">
        <v>0</v>
      </c>
      <c r="CQ141" s="4">
        <v>89.8</v>
      </c>
      <c r="CR141" s="4">
        <v>873</v>
      </c>
      <c r="CS141" s="4">
        <v>1</v>
      </c>
      <c r="CT141" s="4">
        <v>1</v>
      </c>
      <c r="CU141" s="4"/>
      <c r="CV141" s="4">
        <v>1</v>
      </c>
      <c r="CW141" s="4">
        <v>1</v>
      </c>
      <c r="CX141" s="4">
        <v>0</v>
      </c>
      <c r="CY141" s="4">
        <v>1</v>
      </c>
      <c r="CZ141" s="4">
        <v>1</v>
      </c>
      <c r="DA141" s="4">
        <v>1</v>
      </c>
      <c r="DB141" s="4">
        <v>0</v>
      </c>
      <c r="DC141" s="4">
        <v>0</v>
      </c>
      <c r="DD141" s="4">
        <v>1</v>
      </c>
      <c r="DE141" s="4">
        <v>1</v>
      </c>
      <c r="DF141" s="4">
        <v>1</v>
      </c>
      <c r="DG141" s="4">
        <v>0</v>
      </c>
      <c r="DH141" s="4">
        <v>1</v>
      </c>
      <c r="DI141" s="4">
        <v>0</v>
      </c>
      <c r="DJ141" s="4">
        <v>0</v>
      </c>
      <c r="DK141" s="4">
        <v>0</v>
      </c>
      <c r="DL141" s="4">
        <v>9</v>
      </c>
      <c r="DM141" s="4">
        <v>9</v>
      </c>
      <c r="DN141" s="4">
        <v>45</v>
      </c>
      <c r="DO141" s="4">
        <v>15</v>
      </c>
      <c r="DP141" s="4">
        <v>34</v>
      </c>
      <c r="DQ141" s="4">
        <v>65</v>
      </c>
      <c r="DR141" s="11">
        <v>51</v>
      </c>
      <c r="DS141" s="4">
        <v>28</v>
      </c>
      <c r="DT141" s="4">
        <v>65</v>
      </c>
      <c r="DU141" s="4">
        <f t="shared" si="212"/>
        <v>37</v>
      </c>
      <c r="DV141" s="11">
        <v>12.9</v>
      </c>
      <c r="DW141" s="4">
        <v>791</v>
      </c>
      <c r="DX141" s="4">
        <v>83</v>
      </c>
      <c r="DY141" s="4">
        <v>112</v>
      </c>
      <c r="DZ141" s="4">
        <v>3.7</v>
      </c>
      <c r="EA141" s="4">
        <f t="shared" si="241"/>
        <v>2.1511627906976747</v>
      </c>
      <c r="EB141" s="4">
        <v>17.899999999999999</v>
      </c>
      <c r="EC141" s="4">
        <v>161</v>
      </c>
      <c r="ED141" s="4">
        <v>46</v>
      </c>
      <c r="EE141" s="4">
        <v>5</v>
      </c>
      <c r="EF141" s="4">
        <f t="shared" si="182"/>
        <v>2.9069767441860463</v>
      </c>
      <c r="EG141" s="45">
        <f t="shared" si="229"/>
        <v>2.8491620111731848</v>
      </c>
      <c r="EH141" s="45">
        <f t="shared" si="230"/>
        <v>0.72067039106145259</v>
      </c>
      <c r="EI141" s="4">
        <v>6</v>
      </c>
      <c r="EJ141" s="4">
        <v>46</v>
      </c>
      <c r="EK141" s="4">
        <v>87</v>
      </c>
      <c r="EL141" s="11">
        <f t="shared" si="213"/>
        <v>0.52873563218390807</v>
      </c>
      <c r="EM141" s="4">
        <v>183</v>
      </c>
      <c r="EN141" s="11">
        <v>3</v>
      </c>
      <c r="EO141" s="4">
        <v>5</v>
      </c>
      <c r="EP141" s="11">
        <f t="shared" si="214"/>
        <v>11.5</v>
      </c>
      <c r="EQ141" s="4">
        <v>23</v>
      </c>
      <c r="ER141" s="4">
        <f t="shared" si="231"/>
        <v>13.372093023255815</v>
      </c>
      <c r="ES141" s="4">
        <v>10</v>
      </c>
      <c r="ET141" s="4">
        <v>20</v>
      </c>
      <c r="EU141" s="11">
        <v>18</v>
      </c>
      <c r="EV141" s="4">
        <v>5</v>
      </c>
      <c r="EW141" s="9">
        <v>13</v>
      </c>
      <c r="EX141" s="4">
        <v>88</v>
      </c>
      <c r="EY141" s="4">
        <v>96</v>
      </c>
      <c r="EZ141" s="4">
        <v>29</v>
      </c>
      <c r="FA141" s="4">
        <v>42</v>
      </c>
      <c r="FB141" s="4">
        <v>80</v>
      </c>
      <c r="FC141" s="4">
        <f t="shared" si="219"/>
        <v>161</v>
      </c>
      <c r="FD141" s="9">
        <f t="shared" si="232"/>
        <v>5.0566971656186821</v>
      </c>
      <c r="FE141" s="9">
        <f t="shared" si="220"/>
        <v>0.49689440993788819</v>
      </c>
      <c r="FF141" s="9">
        <f t="shared" si="233"/>
        <v>0.57841690623309105</v>
      </c>
      <c r="FG141" s="9">
        <f t="shared" si="221"/>
        <v>2.6217391304347828</v>
      </c>
      <c r="FH141" s="9">
        <f t="shared" si="222"/>
        <v>0.37383291566526577</v>
      </c>
      <c r="FI141" s="9">
        <f t="shared" si="223"/>
        <v>0.51846868510545174</v>
      </c>
      <c r="FJ141" s="11">
        <v>14.3</v>
      </c>
      <c r="FK141" s="11">
        <v>36</v>
      </c>
      <c r="FL141" s="4">
        <v>17</v>
      </c>
      <c r="FM141" s="4">
        <v>19</v>
      </c>
      <c r="FN141" s="4">
        <v>19</v>
      </c>
      <c r="FO141" s="4">
        <f t="shared" si="239"/>
        <v>11.046511627906977</v>
      </c>
      <c r="FP141" s="11">
        <v>49</v>
      </c>
      <c r="FQ141" s="11">
        <v>18</v>
      </c>
      <c r="FX141" s="4">
        <v>93</v>
      </c>
      <c r="FZ141">
        <v>15.3</v>
      </c>
      <c r="GA141" s="11">
        <f t="shared" si="224"/>
        <v>6</v>
      </c>
      <c r="GB141" s="4">
        <f t="shared" si="235"/>
        <v>0.33333333333333331</v>
      </c>
      <c r="GC141" s="4">
        <f t="shared" si="236"/>
        <v>3.202614379084967</v>
      </c>
      <c r="GD141" s="4">
        <f t="shared" si="237"/>
        <v>0.934640522875817</v>
      </c>
      <c r="GE141" s="4">
        <v>17</v>
      </c>
      <c r="GF141" s="4">
        <v>13</v>
      </c>
      <c r="GG141" s="4">
        <f t="shared" si="216"/>
        <v>23.52941176470588</v>
      </c>
      <c r="GH141" s="4">
        <v>35</v>
      </c>
      <c r="GI141" s="4">
        <v>25</v>
      </c>
      <c r="GJ141" s="4">
        <f t="shared" si="217"/>
        <v>28.571428571428569</v>
      </c>
      <c r="GK141" s="4">
        <v>1</v>
      </c>
      <c r="GL141" s="4">
        <v>0</v>
      </c>
      <c r="GM141" s="4">
        <v>0</v>
      </c>
      <c r="GN141" s="4">
        <v>0</v>
      </c>
      <c r="GO141" s="4">
        <v>1</v>
      </c>
      <c r="GP141" s="4">
        <v>0</v>
      </c>
      <c r="GQ141" s="4">
        <v>0</v>
      </c>
      <c r="GR141" s="4">
        <v>1</v>
      </c>
      <c r="GS141" s="4">
        <v>0</v>
      </c>
      <c r="GT141" s="4">
        <v>0</v>
      </c>
      <c r="GU141" s="4">
        <v>59</v>
      </c>
      <c r="GV141" s="4">
        <v>23</v>
      </c>
      <c r="GW141">
        <f t="shared" si="218"/>
        <v>0.61016949152542377</v>
      </c>
      <c r="GX141" s="4">
        <v>1</v>
      </c>
      <c r="GY141" s="4">
        <v>0</v>
      </c>
    </row>
    <row r="142" spans="1:207" x14ac:dyDescent="0.35">
      <c r="A142" s="54">
        <v>47</v>
      </c>
      <c r="B142" s="54">
        <v>23010429</v>
      </c>
      <c r="C142" s="2">
        <v>45083</v>
      </c>
      <c r="D142" s="2">
        <v>19651</v>
      </c>
      <c r="E142" s="4">
        <v>70</v>
      </c>
      <c r="F142" s="4" t="s">
        <v>176</v>
      </c>
      <c r="G142" s="4">
        <v>65</v>
      </c>
      <c r="H142" s="4">
        <v>165</v>
      </c>
      <c r="I142" s="4">
        <v>1.72</v>
      </c>
      <c r="J142" s="4">
        <v>26</v>
      </c>
      <c r="K142" s="2">
        <v>45052</v>
      </c>
      <c r="L142" s="2">
        <v>45054</v>
      </c>
      <c r="M142" s="2">
        <v>45090</v>
      </c>
      <c r="N142" s="2">
        <v>45102</v>
      </c>
      <c r="O142" s="4">
        <v>0</v>
      </c>
      <c r="Q142" s="46">
        <f t="shared" si="225"/>
        <v>36</v>
      </c>
      <c r="R142" s="46">
        <f t="shared" si="226"/>
        <v>50</v>
      </c>
      <c r="S142" s="46"/>
      <c r="T142" s="4">
        <v>0</v>
      </c>
      <c r="U142" s="4">
        <v>1</v>
      </c>
      <c r="V142" s="4">
        <v>0</v>
      </c>
      <c r="W142" s="4">
        <v>1</v>
      </c>
      <c r="X142" s="4">
        <v>0</v>
      </c>
      <c r="Y142" s="4">
        <v>1</v>
      </c>
      <c r="Z142" s="4">
        <v>0</v>
      </c>
      <c r="AA142" s="4">
        <v>0</v>
      </c>
      <c r="AB142" s="4">
        <v>0</v>
      </c>
      <c r="AC142" s="4">
        <v>26</v>
      </c>
      <c r="AD142" s="4">
        <v>57</v>
      </c>
      <c r="AE142" s="4">
        <v>10</v>
      </c>
      <c r="AF142" s="4">
        <v>12</v>
      </c>
      <c r="AG142" s="4">
        <f t="shared" si="243"/>
        <v>2</v>
      </c>
      <c r="AH142" s="4">
        <v>1780</v>
      </c>
      <c r="AI142" s="4">
        <v>7400</v>
      </c>
      <c r="AJ142" s="4">
        <v>1.49</v>
      </c>
      <c r="AK142" s="4">
        <v>1.94</v>
      </c>
      <c r="AL142" s="4">
        <v>0</v>
      </c>
      <c r="AM142" s="4">
        <v>1</v>
      </c>
      <c r="AN142" s="4" t="s">
        <v>198</v>
      </c>
      <c r="AO142" s="4">
        <v>82</v>
      </c>
      <c r="AP142" s="4">
        <v>155.5</v>
      </c>
      <c r="AQ142" s="4">
        <v>0</v>
      </c>
      <c r="AR142" s="4">
        <v>11.7</v>
      </c>
      <c r="AS142" s="4">
        <v>0.93</v>
      </c>
      <c r="AT142" s="4">
        <v>28.6</v>
      </c>
      <c r="AX142" s="4">
        <v>409</v>
      </c>
      <c r="AY142" s="4">
        <v>1</v>
      </c>
      <c r="AZ142" s="4">
        <v>1</v>
      </c>
      <c r="BA142" s="4">
        <v>0.8</v>
      </c>
      <c r="BB142" s="4">
        <v>52</v>
      </c>
      <c r="BC142" s="4">
        <v>137</v>
      </c>
      <c r="BD142" s="4">
        <v>4.3</v>
      </c>
      <c r="BE142" s="4">
        <v>3.1</v>
      </c>
      <c r="BF142" s="4">
        <v>3.3</v>
      </c>
      <c r="BJ142" s="4">
        <v>57</v>
      </c>
      <c r="BK142" s="4">
        <v>29</v>
      </c>
      <c r="BL142" s="4">
        <v>24</v>
      </c>
      <c r="BM142" s="4">
        <v>0.2</v>
      </c>
      <c r="BN142" s="4">
        <v>88</v>
      </c>
      <c r="BO142" s="4">
        <v>337</v>
      </c>
      <c r="BP142" s="4">
        <v>1</v>
      </c>
      <c r="BQ142" s="4">
        <v>10</v>
      </c>
      <c r="BS142">
        <v>121</v>
      </c>
      <c r="BT142">
        <v>68</v>
      </c>
      <c r="BU142">
        <v>92</v>
      </c>
      <c r="BV142">
        <v>74</v>
      </c>
      <c r="CN142" s="4">
        <v>0</v>
      </c>
      <c r="CO142" s="4">
        <v>0</v>
      </c>
      <c r="CP142" s="4">
        <v>0</v>
      </c>
      <c r="CQ142" s="4">
        <v>308.39999999999998</v>
      </c>
      <c r="CR142" s="4">
        <v>342</v>
      </c>
      <c r="CS142" s="4">
        <v>0</v>
      </c>
      <c r="CT142" s="4">
        <v>1</v>
      </c>
      <c r="CU142" s="4"/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1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10</v>
      </c>
      <c r="DM142" s="4">
        <v>10</v>
      </c>
      <c r="DN142" s="4">
        <v>60</v>
      </c>
      <c r="DO142" s="4">
        <v>37</v>
      </c>
      <c r="DP142" s="4">
        <v>38</v>
      </c>
      <c r="DQ142" s="4">
        <v>68</v>
      </c>
      <c r="DR142" s="11">
        <v>56</v>
      </c>
      <c r="DS142" s="4">
        <v>36</v>
      </c>
      <c r="DT142" s="4">
        <v>82</v>
      </c>
      <c r="DU142" s="4">
        <f t="shared" si="212"/>
        <v>46</v>
      </c>
      <c r="DV142" s="11">
        <v>16.899999999999999</v>
      </c>
      <c r="DW142" s="4">
        <v>1461</v>
      </c>
      <c r="DX142" s="4">
        <v>93</v>
      </c>
      <c r="DY142" s="4">
        <v>84</v>
      </c>
      <c r="DZ142" s="4">
        <v>3.6</v>
      </c>
      <c r="EA142" s="4">
        <f t="shared" si="241"/>
        <v>2.0930232558139537</v>
      </c>
      <c r="EB142" s="4">
        <v>38</v>
      </c>
      <c r="EC142" s="4">
        <v>300</v>
      </c>
      <c r="ED142" s="4">
        <v>91</v>
      </c>
      <c r="EE142" s="4">
        <v>7.6</v>
      </c>
      <c r="EF142" s="4">
        <f t="shared" ref="EF142:EF146" si="244">(EE142/I142)</f>
        <v>4.4186046511627906</v>
      </c>
      <c r="EG142" s="45">
        <f t="shared" si="229"/>
        <v>1.4736842105263157</v>
      </c>
      <c r="EH142" s="45">
        <f t="shared" si="230"/>
        <v>0.4447368421052631</v>
      </c>
      <c r="EI142" s="4">
        <v>12</v>
      </c>
      <c r="EJ142" s="4">
        <v>86</v>
      </c>
      <c r="EK142" s="4">
        <v>108</v>
      </c>
      <c r="EL142" s="11">
        <f t="shared" si="213"/>
        <v>0.79629629629629628</v>
      </c>
      <c r="EM142" s="4">
        <v>150</v>
      </c>
      <c r="EN142" s="11">
        <v>8</v>
      </c>
      <c r="EO142" s="4">
        <v>10</v>
      </c>
      <c r="EP142" s="11">
        <f t="shared" si="214"/>
        <v>9.5555555555555554</v>
      </c>
      <c r="EQ142" s="4">
        <v>43</v>
      </c>
      <c r="ER142" s="4">
        <f t="shared" si="231"/>
        <v>25</v>
      </c>
      <c r="ES142" s="4">
        <v>18</v>
      </c>
      <c r="ET142" s="4">
        <v>31</v>
      </c>
      <c r="EU142" s="11">
        <v>25</v>
      </c>
      <c r="EV142" s="4">
        <v>13</v>
      </c>
      <c r="EW142" s="9">
        <v>12</v>
      </c>
      <c r="EX142" s="4">
        <v>86</v>
      </c>
      <c r="EY142" s="4">
        <v>103</v>
      </c>
      <c r="EZ142" s="4">
        <v>27</v>
      </c>
      <c r="FA142" s="4">
        <v>58</v>
      </c>
      <c r="FB142" s="4">
        <v>62</v>
      </c>
      <c r="FC142" s="4">
        <f t="shared" si="219"/>
        <v>300</v>
      </c>
      <c r="FD142" s="9">
        <f t="shared" si="232"/>
        <v>0.75632416137194458</v>
      </c>
      <c r="FE142" s="9">
        <f t="shared" si="220"/>
        <v>0.20666666666666667</v>
      </c>
      <c r="FF142" s="9">
        <f t="shared" si="233"/>
        <v>0.2890892277912358</v>
      </c>
      <c r="FG142" s="9">
        <f t="shared" si="221"/>
        <v>1.1967032967032967</v>
      </c>
      <c r="FH142" s="9">
        <f t="shared" si="222"/>
        <v>0.26889599363480049</v>
      </c>
      <c r="FI142" s="9">
        <f t="shared" si="223"/>
        <v>1.5822624184483547</v>
      </c>
      <c r="FJ142" s="11">
        <v>21.4</v>
      </c>
      <c r="FK142" s="11">
        <v>35</v>
      </c>
      <c r="FL142" s="4">
        <v>17</v>
      </c>
      <c r="FM142" s="4">
        <v>18</v>
      </c>
      <c r="FN142" s="4">
        <v>48</v>
      </c>
      <c r="FO142" s="4">
        <f t="shared" si="239"/>
        <v>27.906976744186046</v>
      </c>
      <c r="FP142" s="11">
        <v>50</v>
      </c>
      <c r="FQ142" s="11">
        <v>19</v>
      </c>
      <c r="FR142" s="4">
        <v>15</v>
      </c>
      <c r="FS142" s="4">
        <v>53</v>
      </c>
      <c r="FT142" s="4">
        <v>46</v>
      </c>
      <c r="FU142" s="11">
        <f t="shared" si="234"/>
        <v>1.1521739130434783</v>
      </c>
      <c r="FV142" s="4">
        <v>12</v>
      </c>
      <c r="FW142" s="11">
        <f t="shared" si="215"/>
        <v>4.416666666666667</v>
      </c>
      <c r="FX142" s="4">
        <v>72</v>
      </c>
      <c r="FY142" s="4">
        <v>29.3</v>
      </c>
      <c r="FZ142">
        <v>19.399999999999999</v>
      </c>
      <c r="GA142" s="11">
        <f t="shared" si="224"/>
        <v>29.3</v>
      </c>
      <c r="GB142" s="4">
        <f t="shared" si="235"/>
        <v>1.5421052631578949</v>
      </c>
      <c r="GC142" s="4">
        <f t="shared" si="236"/>
        <v>2.5773195876288661</v>
      </c>
      <c r="GD142" s="4">
        <f t="shared" si="237"/>
        <v>1.1030927835051547</v>
      </c>
      <c r="GE142" s="4">
        <v>17</v>
      </c>
      <c r="GF142" s="4">
        <v>8</v>
      </c>
      <c r="GG142" s="4">
        <f t="shared" si="216"/>
        <v>52.941176470588239</v>
      </c>
      <c r="GJ142" s="4" t="e">
        <f t="shared" si="217"/>
        <v>#DIV/0!</v>
      </c>
      <c r="GW142" t="e">
        <f t="shared" si="218"/>
        <v>#DIV/0!</v>
      </c>
    </row>
    <row r="143" spans="1:207" x14ac:dyDescent="0.35">
      <c r="A143" s="54">
        <v>47</v>
      </c>
      <c r="B143" s="54">
        <v>23010429</v>
      </c>
      <c r="C143" s="2">
        <v>45231</v>
      </c>
      <c r="D143" s="2">
        <v>19651</v>
      </c>
      <c r="E143" s="4">
        <v>70</v>
      </c>
      <c r="F143" s="4" t="s">
        <v>176</v>
      </c>
      <c r="G143" s="4">
        <v>65</v>
      </c>
      <c r="H143" s="4">
        <v>165</v>
      </c>
      <c r="I143" s="4">
        <v>1.72</v>
      </c>
      <c r="J143" s="4">
        <v>180</v>
      </c>
      <c r="K143" s="2">
        <v>45052</v>
      </c>
      <c r="L143" s="2">
        <v>45054</v>
      </c>
      <c r="M143" s="2">
        <v>45090</v>
      </c>
      <c r="N143" s="2">
        <v>45102</v>
      </c>
      <c r="O143" s="4">
        <v>0</v>
      </c>
      <c r="Q143" s="46">
        <f t="shared" si="225"/>
        <v>36</v>
      </c>
      <c r="R143" s="46">
        <f t="shared" si="226"/>
        <v>50</v>
      </c>
      <c r="S143" s="46"/>
      <c r="T143" s="4">
        <v>0</v>
      </c>
      <c r="U143" s="4">
        <v>1</v>
      </c>
      <c r="V143" s="4">
        <v>0</v>
      </c>
      <c r="W143" s="4">
        <v>1</v>
      </c>
      <c r="X143" s="4">
        <v>0</v>
      </c>
      <c r="Y143" s="4">
        <v>1</v>
      </c>
      <c r="Z143" s="4">
        <v>0</v>
      </c>
      <c r="AA143" s="4">
        <v>0</v>
      </c>
      <c r="AB143" s="4">
        <v>0</v>
      </c>
      <c r="AC143" s="4">
        <v>26</v>
      </c>
      <c r="AD143" s="4">
        <v>57</v>
      </c>
      <c r="AE143" s="4">
        <v>10</v>
      </c>
      <c r="AF143" s="4">
        <v>12</v>
      </c>
      <c r="AG143" s="4">
        <f t="shared" si="243"/>
        <v>2</v>
      </c>
      <c r="AL143" s="4">
        <v>0</v>
      </c>
      <c r="AM143" s="4">
        <v>1</v>
      </c>
      <c r="AN143" s="4" t="s">
        <v>198</v>
      </c>
      <c r="AQ143" s="4">
        <v>0</v>
      </c>
      <c r="AY143" s="4">
        <v>1</v>
      </c>
      <c r="AZ143" s="4">
        <v>1</v>
      </c>
      <c r="BP143" s="4">
        <v>1</v>
      </c>
      <c r="BQ143" s="4">
        <v>10</v>
      </c>
      <c r="BS143">
        <v>125</v>
      </c>
      <c r="BT143">
        <v>71</v>
      </c>
      <c r="BU143">
        <v>98</v>
      </c>
      <c r="BV143">
        <v>73</v>
      </c>
      <c r="CN143" s="4">
        <v>0</v>
      </c>
      <c r="CO143" s="4">
        <v>0</v>
      </c>
      <c r="CP143" s="4">
        <v>0</v>
      </c>
      <c r="CS143" s="4">
        <v>0</v>
      </c>
      <c r="CT143" s="4">
        <v>1</v>
      </c>
      <c r="CU143" s="4"/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1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9</v>
      </c>
      <c r="DM143" s="4">
        <v>9</v>
      </c>
      <c r="DN143" s="4">
        <v>52</v>
      </c>
      <c r="DO143" s="4">
        <v>26</v>
      </c>
      <c r="DP143" s="4">
        <v>36</v>
      </c>
      <c r="DQ143" s="4">
        <v>66</v>
      </c>
      <c r="DR143" s="11">
        <v>52</v>
      </c>
      <c r="DS143" s="4">
        <v>32</v>
      </c>
      <c r="DT143" s="4">
        <v>73</v>
      </c>
      <c r="DU143" s="4">
        <f t="shared" si="212"/>
        <v>41</v>
      </c>
      <c r="DV143" s="11">
        <v>14.9</v>
      </c>
      <c r="DW143" s="4">
        <v>1126</v>
      </c>
      <c r="DX143" s="4">
        <v>88</v>
      </c>
      <c r="DY143" s="4">
        <v>98</v>
      </c>
      <c r="DZ143" s="4">
        <v>3.6</v>
      </c>
      <c r="EA143" s="4">
        <v>2.1</v>
      </c>
      <c r="EB143" s="4">
        <v>22.5</v>
      </c>
      <c r="EC143" s="4">
        <v>230</v>
      </c>
      <c r="ED143" s="4">
        <v>68</v>
      </c>
      <c r="EE143" s="4">
        <v>6.3</v>
      </c>
      <c r="EF143" s="4">
        <f t="shared" si="244"/>
        <v>3.6627906976744184</v>
      </c>
      <c r="EG143" s="45">
        <f t="shared" si="229"/>
        <v>2.3111111111111109</v>
      </c>
      <c r="EH143" s="45">
        <f t="shared" si="230"/>
        <v>0.66222222222222227</v>
      </c>
      <c r="EI143" s="4">
        <v>10</v>
      </c>
      <c r="EJ143" s="4">
        <v>66</v>
      </c>
      <c r="EK143" s="4">
        <v>98</v>
      </c>
      <c r="EL143" s="11">
        <f t="shared" si="213"/>
        <v>0.67346938775510201</v>
      </c>
      <c r="EM143" s="4">
        <v>160</v>
      </c>
      <c r="EN143" s="11">
        <v>8</v>
      </c>
      <c r="EO143" s="4">
        <v>8</v>
      </c>
      <c r="EP143" s="11">
        <f t="shared" si="214"/>
        <v>8.25</v>
      </c>
      <c r="EQ143" s="4">
        <v>33</v>
      </c>
      <c r="ER143" s="4">
        <f t="shared" si="231"/>
        <v>19.186046511627907</v>
      </c>
      <c r="ES143" s="4">
        <v>14</v>
      </c>
      <c r="ET143" s="4">
        <v>25</v>
      </c>
      <c r="EU143" s="11">
        <v>21</v>
      </c>
      <c r="EV143" s="4">
        <v>9</v>
      </c>
      <c r="EW143" s="9">
        <v>12</v>
      </c>
      <c r="EX143" s="4">
        <v>87</v>
      </c>
      <c r="EY143" s="4">
        <v>99</v>
      </c>
      <c r="EZ143" s="4">
        <v>28</v>
      </c>
      <c r="FA143" s="4">
        <v>50</v>
      </c>
      <c r="FB143" s="4">
        <v>71</v>
      </c>
      <c r="FC143" s="4">
        <f t="shared" si="219"/>
        <v>230</v>
      </c>
      <c r="FD143" s="9">
        <f t="shared" si="232"/>
        <v>1.2276621739555664</v>
      </c>
      <c r="FE143" s="9">
        <f t="shared" si="220"/>
        <v>0.30869565217391304</v>
      </c>
      <c r="FF143" s="9">
        <f t="shared" si="233"/>
        <v>0.42565032854549917</v>
      </c>
      <c r="FG143" s="9">
        <f t="shared" si="221"/>
        <v>1.6544117647058822</v>
      </c>
      <c r="FH143" s="9">
        <f t="shared" si="222"/>
        <v>0.34780463920093208</v>
      </c>
      <c r="FI143" s="9">
        <f t="shared" si="223"/>
        <v>1.3476115822444175</v>
      </c>
      <c r="FJ143" s="11">
        <v>17.8</v>
      </c>
      <c r="FK143" s="11">
        <v>35</v>
      </c>
      <c r="FL143" s="4">
        <v>17</v>
      </c>
      <c r="FM143" s="4">
        <v>18</v>
      </c>
      <c r="FN143" s="4">
        <v>33</v>
      </c>
      <c r="FO143" s="4">
        <f t="shared" si="239"/>
        <v>19.186046511627907</v>
      </c>
      <c r="FP143" s="11">
        <v>49</v>
      </c>
      <c r="FQ143" s="11">
        <v>19</v>
      </c>
      <c r="FR143" s="4">
        <v>15</v>
      </c>
      <c r="FS143" s="4">
        <v>51</v>
      </c>
      <c r="FT143" s="4">
        <v>44</v>
      </c>
      <c r="FU143" s="11">
        <f t="shared" si="234"/>
        <v>1.1590909090909092</v>
      </c>
      <c r="FV143" s="4">
        <v>11</v>
      </c>
      <c r="FW143" s="11">
        <f t="shared" si="215"/>
        <v>4.6363636363636367</v>
      </c>
      <c r="FX143" s="4">
        <v>82</v>
      </c>
      <c r="FY143" s="4">
        <v>29</v>
      </c>
      <c r="FZ143">
        <v>17.3</v>
      </c>
      <c r="GA143" s="11">
        <f t="shared" si="224"/>
        <v>29</v>
      </c>
      <c r="GB143" s="4">
        <f t="shared" si="235"/>
        <v>1.5263157894736843</v>
      </c>
      <c r="GC143" s="4">
        <f t="shared" si="236"/>
        <v>2.8323699421965318</v>
      </c>
      <c r="GD143" s="4">
        <f t="shared" si="237"/>
        <v>1.0289017341040463</v>
      </c>
      <c r="GE143" s="4">
        <v>15</v>
      </c>
      <c r="GF143" s="4">
        <v>7</v>
      </c>
      <c r="GG143" s="4">
        <f t="shared" si="216"/>
        <v>53.333333333333336</v>
      </c>
      <c r="GH143" s="4">
        <v>35</v>
      </c>
      <c r="GI143" s="4">
        <v>25</v>
      </c>
      <c r="GJ143" s="4">
        <f t="shared" si="217"/>
        <v>28.571428571428569</v>
      </c>
      <c r="GK143" s="4">
        <v>1</v>
      </c>
      <c r="GL143" s="4">
        <v>0</v>
      </c>
      <c r="GM143" s="4">
        <v>0</v>
      </c>
      <c r="GN143" s="4">
        <v>0</v>
      </c>
      <c r="GO143" s="4">
        <v>1</v>
      </c>
      <c r="GP143" s="4">
        <v>0</v>
      </c>
      <c r="GQ143" s="4">
        <v>0</v>
      </c>
      <c r="GR143" s="4">
        <v>1</v>
      </c>
      <c r="GS143" s="4">
        <v>0</v>
      </c>
      <c r="GT143" s="4">
        <v>0</v>
      </c>
      <c r="GU143" s="4"/>
      <c r="GV143" s="4"/>
      <c r="GW143" t="e">
        <f t="shared" si="218"/>
        <v>#DIV/0!</v>
      </c>
      <c r="GX143" s="4"/>
      <c r="GY143" s="4"/>
    </row>
    <row r="144" spans="1:207" x14ac:dyDescent="0.35">
      <c r="A144" s="54">
        <v>48</v>
      </c>
      <c r="B144" s="54">
        <v>8418421</v>
      </c>
      <c r="C144" s="2">
        <v>45058</v>
      </c>
      <c r="D144" s="2">
        <v>24072</v>
      </c>
      <c r="E144" s="4">
        <v>58</v>
      </c>
      <c r="F144" s="4" t="s">
        <v>178</v>
      </c>
      <c r="G144" s="4">
        <v>75</v>
      </c>
      <c r="H144" s="4">
        <v>175</v>
      </c>
      <c r="I144" s="4">
        <v>1.9</v>
      </c>
      <c r="J144" s="4">
        <v>1</v>
      </c>
      <c r="K144" s="2">
        <v>45058</v>
      </c>
      <c r="L144" s="2">
        <v>45058</v>
      </c>
      <c r="M144" s="2">
        <v>45063</v>
      </c>
      <c r="N144" s="2">
        <v>45063</v>
      </c>
      <c r="O144" s="4">
        <v>0</v>
      </c>
      <c r="Q144" s="46">
        <f t="shared" si="225"/>
        <v>5</v>
      </c>
      <c r="R144" s="46">
        <f t="shared" si="226"/>
        <v>5</v>
      </c>
      <c r="S144" s="46"/>
      <c r="T144" s="4">
        <v>0</v>
      </c>
      <c r="U144" s="4">
        <v>1</v>
      </c>
      <c r="V144" s="4">
        <v>1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11</v>
      </c>
      <c r="AD144" s="4">
        <v>21</v>
      </c>
      <c r="AE144" s="4">
        <v>8</v>
      </c>
      <c r="AF144" s="4">
        <v>8</v>
      </c>
      <c r="AG144" s="4">
        <f t="shared" si="243"/>
        <v>0</v>
      </c>
      <c r="AH144" s="4">
        <v>2600</v>
      </c>
      <c r="AI144" s="4">
        <v>11500</v>
      </c>
      <c r="AJ144" s="4">
        <v>25.22</v>
      </c>
      <c r="AK144" s="4">
        <v>47.76</v>
      </c>
      <c r="AL144" s="4">
        <v>0</v>
      </c>
      <c r="AM144" s="4">
        <v>1</v>
      </c>
      <c r="AN144" s="4" t="s">
        <v>177</v>
      </c>
      <c r="AO144" s="4">
        <v>72</v>
      </c>
      <c r="AP144" s="4">
        <v>744.4</v>
      </c>
      <c r="AQ144" s="4">
        <v>0</v>
      </c>
      <c r="AR144" s="4">
        <v>12.3</v>
      </c>
      <c r="AS144" s="4">
        <v>1.86</v>
      </c>
      <c r="AT144" s="4">
        <v>34.200000000000003</v>
      </c>
      <c r="AV144" s="4">
        <v>0.56999999999999995</v>
      </c>
      <c r="AW144" s="4">
        <v>805</v>
      </c>
      <c r="AX144" s="4">
        <v>86</v>
      </c>
      <c r="AY144" s="4">
        <v>0</v>
      </c>
      <c r="AZ144" s="4">
        <v>0</v>
      </c>
      <c r="BA144" s="4">
        <v>0.97</v>
      </c>
      <c r="BB144" s="4">
        <v>50</v>
      </c>
      <c r="BC144" s="4">
        <v>138</v>
      </c>
      <c r="BD144" s="4">
        <v>3.7</v>
      </c>
      <c r="BE144" s="4">
        <v>1.9</v>
      </c>
      <c r="BF144" s="4">
        <v>2</v>
      </c>
      <c r="BG144" s="4">
        <v>7.8</v>
      </c>
      <c r="BH144" s="4">
        <v>5.6</v>
      </c>
      <c r="BJ144" s="4">
        <v>161</v>
      </c>
      <c r="BK144" s="4">
        <v>18</v>
      </c>
      <c r="BL144" s="4">
        <v>20</v>
      </c>
      <c r="BM144" s="4">
        <v>0.4</v>
      </c>
      <c r="BN144" s="4">
        <v>73</v>
      </c>
      <c r="BO144" s="4">
        <v>142</v>
      </c>
      <c r="BP144" s="4">
        <v>0</v>
      </c>
      <c r="BQ144" s="4">
        <v>0</v>
      </c>
      <c r="BR144" s="4">
        <v>367</v>
      </c>
      <c r="BS144">
        <v>115</v>
      </c>
      <c r="BT144">
        <v>55</v>
      </c>
      <c r="BU144">
        <v>72</v>
      </c>
      <c r="BV144">
        <v>104</v>
      </c>
      <c r="BX144">
        <v>1440</v>
      </c>
      <c r="BY144">
        <v>920</v>
      </c>
      <c r="BZ144">
        <v>1.2</v>
      </c>
      <c r="CA144">
        <v>56</v>
      </c>
      <c r="CB144">
        <v>3</v>
      </c>
      <c r="CC144" s="4">
        <v>1.8</v>
      </c>
      <c r="CD144" s="4">
        <v>32</v>
      </c>
      <c r="CE144" s="4">
        <v>56</v>
      </c>
      <c r="CF144" s="4">
        <v>32</v>
      </c>
      <c r="CH144" s="4">
        <v>3515</v>
      </c>
      <c r="CI144" s="4">
        <f t="shared" si="238"/>
        <v>3200</v>
      </c>
      <c r="CJ144" s="4">
        <v>7.4</v>
      </c>
      <c r="CK144" s="4">
        <v>36</v>
      </c>
      <c r="CL144" s="4">
        <v>77</v>
      </c>
      <c r="CM144" s="4">
        <v>22</v>
      </c>
      <c r="CN144" s="4">
        <v>0.2</v>
      </c>
      <c r="CO144" s="4">
        <v>0</v>
      </c>
      <c r="CP144" s="4">
        <v>0</v>
      </c>
      <c r="CQ144" s="4">
        <v>45.35</v>
      </c>
      <c r="CR144" s="4">
        <v>2372</v>
      </c>
      <c r="CS144" s="4">
        <v>0</v>
      </c>
      <c r="CT144" s="4">
        <v>0</v>
      </c>
      <c r="CU144" s="4"/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8</v>
      </c>
      <c r="DM144" s="4">
        <v>8</v>
      </c>
      <c r="DN144" s="4">
        <v>56</v>
      </c>
      <c r="DO144" s="4">
        <v>31</v>
      </c>
      <c r="DP144" s="4">
        <v>44</v>
      </c>
      <c r="DQ144" s="4">
        <v>75</v>
      </c>
      <c r="DR144" s="11">
        <v>58</v>
      </c>
      <c r="DS144" s="4">
        <v>70</v>
      </c>
      <c r="DT144" s="4">
        <v>159</v>
      </c>
      <c r="DU144" s="4">
        <f t="shared" si="212"/>
        <v>89</v>
      </c>
      <c r="DV144" s="11">
        <v>19.600000000000001</v>
      </c>
      <c r="DW144" s="4">
        <v>1792</v>
      </c>
      <c r="DX144" s="4">
        <v>92</v>
      </c>
      <c r="DY144" s="4">
        <v>71</v>
      </c>
      <c r="DZ144" s="4">
        <v>5.4</v>
      </c>
      <c r="EA144" s="4">
        <f t="shared" ref="EA144:EA175" si="245">(DZ144/I144)</f>
        <v>2.8421052631578951</v>
      </c>
      <c r="EB144" s="4">
        <v>22</v>
      </c>
      <c r="EC144" s="4">
        <v>320</v>
      </c>
      <c r="ED144" s="4">
        <v>69</v>
      </c>
      <c r="EE144" s="4">
        <v>7.5</v>
      </c>
      <c r="EF144" s="4">
        <f t="shared" si="244"/>
        <v>3.9473684210526319</v>
      </c>
      <c r="EG144" s="45">
        <f t="shared" si="229"/>
        <v>2.6363636363636362</v>
      </c>
      <c r="EH144" s="45">
        <f t="shared" si="230"/>
        <v>0.89090909090909098</v>
      </c>
      <c r="EI144" s="4">
        <v>10</v>
      </c>
      <c r="EJ144" s="4">
        <v>86</v>
      </c>
      <c r="EK144" s="4">
        <v>52</v>
      </c>
      <c r="EL144" s="11">
        <f t="shared" si="213"/>
        <v>1.6538461538461537</v>
      </c>
      <c r="EM144" s="4">
        <v>217</v>
      </c>
      <c r="EN144" s="11">
        <v>12</v>
      </c>
      <c r="EO144" s="4">
        <v>10</v>
      </c>
      <c r="EP144" s="11">
        <f t="shared" si="214"/>
        <v>7.8181818181818183</v>
      </c>
      <c r="EQ144" s="4">
        <v>64</v>
      </c>
      <c r="ER144" s="4">
        <f t="shared" si="231"/>
        <v>33.684210526315788</v>
      </c>
      <c r="ES144" s="4">
        <v>23</v>
      </c>
      <c r="ET144" s="4">
        <v>32</v>
      </c>
      <c r="EU144" s="11">
        <v>33</v>
      </c>
      <c r="EV144" s="4">
        <v>15</v>
      </c>
      <c r="EW144" s="9">
        <v>19</v>
      </c>
      <c r="EX144" s="4">
        <v>69</v>
      </c>
      <c r="EY144" s="4">
        <v>110</v>
      </c>
      <c r="EZ144" s="4">
        <v>38</v>
      </c>
      <c r="FA144" s="4">
        <v>65</v>
      </c>
      <c r="FB144" s="4">
        <v>72</v>
      </c>
      <c r="FC144" s="4">
        <f t="shared" si="219"/>
        <v>320</v>
      </c>
      <c r="FD144" s="9">
        <f t="shared" si="232"/>
        <v>0.90931117523875882</v>
      </c>
      <c r="FE144" s="9">
        <f t="shared" si="220"/>
        <v>0.22500000000000001</v>
      </c>
      <c r="FF144" s="9">
        <f t="shared" si="233"/>
        <v>0.31827812537902755</v>
      </c>
      <c r="FG144" s="9">
        <f t="shared" si="221"/>
        <v>1.5</v>
      </c>
      <c r="FH144" s="9">
        <f t="shared" si="222"/>
        <v>0.2530801910919383</v>
      </c>
      <c r="FI144" s="9">
        <f t="shared" si="223"/>
        <v>1.6496003137827304</v>
      </c>
      <c r="FJ144" s="11">
        <v>15.8</v>
      </c>
      <c r="FK144" s="11">
        <v>24</v>
      </c>
      <c r="FL144" s="4">
        <v>19</v>
      </c>
      <c r="FM144" s="4">
        <v>4</v>
      </c>
      <c r="FN144" s="4">
        <v>49</v>
      </c>
      <c r="FO144" s="4">
        <f t="shared" si="239"/>
        <v>25.789473684210527</v>
      </c>
      <c r="FP144" s="11">
        <v>48</v>
      </c>
      <c r="FQ144" s="11">
        <v>19</v>
      </c>
      <c r="FR144" s="4">
        <v>14</v>
      </c>
      <c r="FS144" s="4">
        <v>62</v>
      </c>
      <c r="FT144" s="4">
        <v>39</v>
      </c>
      <c r="FU144" s="11">
        <f t="shared" si="234"/>
        <v>1.5897435897435896</v>
      </c>
      <c r="FV144" s="4">
        <v>11</v>
      </c>
      <c r="FW144" s="11">
        <f t="shared" si="215"/>
        <v>5.6363636363636367</v>
      </c>
      <c r="FX144" s="4">
        <v>100</v>
      </c>
      <c r="FY144" s="4">
        <v>27.6</v>
      </c>
      <c r="FZ144">
        <v>22</v>
      </c>
      <c r="GA144" s="11">
        <f t="shared" si="224"/>
        <v>27.6</v>
      </c>
      <c r="GB144" s="4">
        <f t="shared" si="235"/>
        <v>1.4526315789473685</v>
      </c>
      <c r="GC144" s="4">
        <f t="shared" si="236"/>
        <v>2.1818181818181817</v>
      </c>
      <c r="GD144" s="4">
        <f t="shared" si="237"/>
        <v>0.71818181818181825</v>
      </c>
      <c r="GE144" s="4">
        <v>15</v>
      </c>
      <c r="GF144" s="4">
        <v>10</v>
      </c>
      <c r="GG144" s="4">
        <f t="shared" si="216"/>
        <v>33.333333333333329</v>
      </c>
      <c r="GJ144" s="4" t="e">
        <f t="shared" si="217"/>
        <v>#DIV/0!</v>
      </c>
      <c r="GW144" t="e">
        <f t="shared" si="218"/>
        <v>#DIV/0!</v>
      </c>
    </row>
    <row r="145" spans="1:207" x14ac:dyDescent="0.35">
      <c r="A145" s="54">
        <v>48</v>
      </c>
      <c r="B145" s="54">
        <v>8418421</v>
      </c>
      <c r="C145" s="2">
        <v>45064</v>
      </c>
      <c r="D145" s="2">
        <v>24072</v>
      </c>
      <c r="E145" s="4">
        <v>58</v>
      </c>
      <c r="F145" s="4" t="s">
        <v>178</v>
      </c>
      <c r="G145" s="4">
        <v>75</v>
      </c>
      <c r="H145" s="4">
        <v>175</v>
      </c>
      <c r="I145" s="4">
        <v>1.9</v>
      </c>
      <c r="J145" s="4">
        <v>7</v>
      </c>
      <c r="K145" s="2">
        <v>45058</v>
      </c>
      <c r="L145" s="2">
        <v>45058</v>
      </c>
      <c r="M145" s="2">
        <v>45063</v>
      </c>
      <c r="N145" s="2">
        <v>45063</v>
      </c>
      <c r="O145" s="4">
        <v>0</v>
      </c>
      <c r="Q145" s="46">
        <f t="shared" si="225"/>
        <v>5</v>
      </c>
      <c r="R145" s="46">
        <f t="shared" si="226"/>
        <v>5</v>
      </c>
      <c r="S145" s="46"/>
      <c r="T145" s="4">
        <v>1</v>
      </c>
      <c r="U145" s="4">
        <v>1</v>
      </c>
      <c r="V145" s="4">
        <v>1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11</v>
      </c>
      <c r="AD145" s="4">
        <v>21</v>
      </c>
      <c r="AE145" s="4">
        <v>2</v>
      </c>
      <c r="AF145" s="4">
        <v>2</v>
      </c>
      <c r="AG145" s="4">
        <v>0</v>
      </c>
      <c r="AH145" s="4">
        <v>2520</v>
      </c>
      <c r="AI145" s="4">
        <v>7000</v>
      </c>
      <c r="AJ145" s="4">
        <v>2.0499999999999998</v>
      </c>
      <c r="AK145" s="4">
        <v>1.1100000000000001</v>
      </c>
      <c r="AL145" s="4">
        <v>0</v>
      </c>
      <c r="AM145" s="4">
        <v>1</v>
      </c>
      <c r="AN145" s="4" t="s">
        <v>177</v>
      </c>
      <c r="AO145" s="4">
        <v>115</v>
      </c>
      <c r="AP145" s="4">
        <v>788</v>
      </c>
      <c r="AQ145" s="4">
        <v>0</v>
      </c>
      <c r="AR145" s="4">
        <v>13.7</v>
      </c>
      <c r="AS145" s="4">
        <v>1.1599999999999999</v>
      </c>
      <c r="AT145" s="4">
        <v>31.5</v>
      </c>
      <c r="AU145" s="29">
        <v>1.35</v>
      </c>
      <c r="AV145" s="4">
        <v>0.52</v>
      </c>
      <c r="AW145" s="4">
        <v>671</v>
      </c>
      <c r="AX145" s="4">
        <v>176</v>
      </c>
      <c r="AY145" s="4">
        <v>0</v>
      </c>
      <c r="AZ145" s="4">
        <v>0</v>
      </c>
      <c r="BA145" s="4">
        <v>1</v>
      </c>
      <c r="BB145" s="4">
        <v>46</v>
      </c>
      <c r="BC145" s="4">
        <v>140</v>
      </c>
      <c r="BD145" s="4">
        <v>4.0999999999999996</v>
      </c>
      <c r="BE145" s="4">
        <v>2.1</v>
      </c>
      <c r="BF145" s="4">
        <v>3.1</v>
      </c>
      <c r="BG145" s="4">
        <v>8.5</v>
      </c>
      <c r="BH145" s="4">
        <v>6.4</v>
      </c>
      <c r="BI145" s="4">
        <v>3.8</v>
      </c>
      <c r="BJ145" s="4">
        <v>30</v>
      </c>
      <c r="BK145" s="4">
        <v>72</v>
      </c>
      <c r="BL145" s="4">
        <v>123</v>
      </c>
      <c r="BM145" s="4">
        <v>0.4</v>
      </c>
      <c r="BN145" s="4">
        <v>81</v>
      </c>
      <c r="BO145" s="4">
        <v>250</v>
      </c>
      <c r="BP145" s="4">
        <v>0</v>
      </c>
      <c r="BQ145" s="4">
        <v>0</v>
      </c>
      <c r="BS145">
        <v>133</v>
      </c>
      <c r="BT145">
        <v>58</v>
      </c>
      <c r="BU145">
        <v>83</v>
      </c>
      <c r="BV145">
        <v>104</v>
      </c>
      <c r="BX145">
        <v>-869</v>
      </c>
      <c r="BY145">
        <v>1370</v>
      </c>
      <c r="CN145" s="4">
        <v>0</v>
      </c>
      <c r="CO145" s="4">
        <v>0</v>
      </c>
      <c r="CP145" s="4">
        <v>0</v>
      </c>
      <c r="CQ145" s="4">
        <v>17</v>
      </c>
      <c r="CR145" s="4">
        <v>321</v>
      </c>
      <c r="CS145" s="4">
        <v>0</v>
      </c>
      <c r="CT145" s="4">
        <v>0</v>
      </c>
      <c r="CU145" s="4"/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10</v>
      </c>
      <c r="DM145" s="4">
        <v>10</v>
      </c>
      <c r="DN145" s="4">
        <v>72</v>
      </c>
      <c r="DO145" s="4">
        <v>45</v>
      </c>
      <c r="DP145" s="4">
        <v>37</v>
      </c>
      <c r="DQ145" s="4">
        <v>66</v>
      </c>
      <c r="DR145" s="11">
        <v>59</v>
      </c>
      <c r="DS145" s="4">
        <v>71</v>
      </c>
      <c r="DT145" s="4">
        <v>174</v>
      </c>
      <c r="DU145" s="4">
        <f t="shared" si="212"/>
        <v>103</v>
      </c>
      <c r="DV145" s="11">
        <v>21.6</v>
      </c>
      <c r="DW145" s="4">
        <v>1763</v>
      </c>
      <c r="DX145" s="4">
        <v>97</v>
      </c>
      <c r="DY145" s="4">
        <v>63</v>
      </c>
      <c r="DZ145" s="4">
        <v>6.2</v>
      </c>
      <c r="EA145" s="4">
        <f t="shared" si="245"/>
        <v>3.2631578947368425</v>
      </c>
      <c r="EB145" s="4">
        <v>29.7</v>
      </c>
      <c r="EC145" s="4">
        <v>337</v>
      </c>
      <c r="ED145" s="4">
        <v>85</v>
      </c>
      <c r="EE145" s="4">
        <v>5.8</v>
      </c>
      <c r="EF145" s="4">
        <f t="shared" si="244"/>
        <v>3.0526315789473686</v>
      </c>
      <c r="EG145" s="45">
        <f t="shared" si="229"/>
        <v>1.9865319865319866</v>
      </c>
      <c r="EH145" s="45">
        <f t="shared" si="230"/>
        <v>0.72727272727272729</v>
      </c>
      <c r="EI145" s="4">
        <v>10</v>
      </c>
      <c r="EJ145" s="4">
        <v>88</v>
      </c>
      <c r="EK145" s="4">
        <v>51</v>
      </c>
      <c r="EL145" s="11">
        <f t="shared" si="213"/>
        <v>1.7254901960784315</v>
      </c>
      <c r="EM145" s="4">
        <v>136</v>
      </c>
      <c r="EN145" s="11">
        <v>9</v>
      </c>
      <c r="EO145" s="4">
        <v>6</v>
      </c>
      <c r="EP145" s="11">
        <f t="shared" si="214"/>
        <v>11.733333333333333</v>
      </c>
      <c r="EQ145" s="4">
        <v>64</v>
      </c>
      <c r="ER145" s="4">
        <f t="shared" si="231"/>
        <v>33.684210526315788</v>
      </c>
      <c r="ES145" s="4">
        <v>27</v>
      </c>
      <c r="ET145" s="4">
        <v>50</v>
      </c>
      <c r="EU145" s="11">
        <v>35</v>
      </c>
      <c r="EV145" s="4">
        <v>17</v>
      </c>
      <c r="EW145" s="9">
        <v>18</v>
      </c>
      <c r="EX145" s="4">
        <v>93</v>
      </c>
      <c r="EY145" s="4">
        <v>113</v>
      </c>
      <c r="EZ145" s="4">
        <v>31</v>
      </c>
      <c r="FA145" s="4">
        <v>69</v>
      </c>
      <c r="FB145" s="4">
        <v>65</v>
      </c>
      <c r="FC145" s="4">
        <f t="shared" si="219"/>
        <v>337</v>
      </c>
      <c r="FD145" s="9">
        <f t="shared" si="232"/>
        <v>0.76950615138306255</v>
      </c>
      <c r="FE145" s="9">
        <f t="shared" si="220"/>
        <v>0.19287833827893175</v>
      </c>
      <c r="FF145" s="9">
        <f t="shared" si="233"/>
        <v>0.26616136050340083</v>
      </c>
      <c r="FG145" s="9">
        <f t="shared" si="221"/>
        <v>1.408235294117647</v>
      </c>
      <c r="FH145" s="9">
        <f t="shared" si="222"/>
        <v>0.21071422847880028</v>
      </c>
      <c r="FI145" s="9">
        <f t="shared" si="223"/>
        <v>1.8300507300514393</v>
      </c>
      <c r="FJ145" s="11">
        <v>18.100000000000001</v>
      </c>
      <c r="FK145" s="11">
        <v>35</v>
      </c>
      <c r="FL145" s="4">
        <v>11</v>
      </c>
      <c r="FM145" s="4">
        <v>23</v>
      </c>
      <c r="FN145" s="4">
        <v>85</v>
      </c>
      <c r="FO145" s="4">
        <f t="shared" si="239"/>
        <v>44.736842105263158</v>
      </c>
      <c r="FP145" s="11">
        <v>48</v>
      </c>
      <c r="FQ145" s="11">
        <v>22</v>
      </c>
      <c r="FR145" s="4">
        <v>27</v>
      </c>
      <c r="FS145" s="4">
        <v>57</v>
      </c>
      <c r="FT145" s="4">
        <v>38</v>
      </c>
      <c r="FU145" s="11">
        <f t="shared" si="234"/>
        <v>1.5</v>
      </c>
      <c r="FV145" s="4">
        <v>16</v>
      </c>
      <c r="FW145" s="11">
        <f t="shared" si="215"/>
        <v>3.5625</v>
      </c>
      <c r="FX145" s="4">
        <v>144</v>
      </c>
      <c r="FY145" s="4">
        <v>17.100000000000001</v>
      </c>
      <c r="FZ145">
        <v>19.100000000000001</v>
      </c>
      <c r="GA145" s="11">
        <f t="shared" si="224"/>
        <v>17.100000000000001</v>
      </c>
      <c r="GB145" s="4">
        <f t="shared" si="235"/>
        <v>0.77727272727272734</v>
      </c>
      <c r="GC145" s="4">
        <f t="shared" si="236"/>
        <v>2.5130890052356021</v>
      </c>
      <c r="GD145" s="4">
        <f t="shared" si="237"/>
        <v>0.94764397905759168</v>
      </c>
      <c r="GE145" s="4">
        <v>18</v>
      </c>
      <c r="GF145" s="4">
        <v>7</v>
      </c>
      <c r="GG145" s="4">
        <f t="shared" si="216"/>
        <v>61.111111111111114</v>
      </c>
      <c r="GH145" s="4">
        <v>25</v>
      </c>
      <c r="GI145" s="4">
        <v>17</v>
      </c>
      <c r="GJ145" s="4">
        <f t="shared" si="217"/>
        <v>32</v>
      </c>
      <c r="GK145" s="4">
        <v>1</v>
      </c>
      <c r="GL145" s="4">
        <v>0</v>
      </c>
      <c r="GM145" s="4">
        <v>0</v>
      </c>
      <c r="GN145" s="4">
        <v>0</v>
      </c>
      <c r="GO145" s="4">
        <v>1</v>
      </c>
      <c r="GP145" s="4">
        <v>0</v>
      </c>
      <c r="GQ145" s="4">
        <v>0</v>
      </c>
      <c r="GR145" s="4">
        <v>1</v>
      </c>
      <c r="GS145" s="4">
        <v>0</v>
      </c>
      <c r="GT145" s="4">
        <v>0</v>
      </c>
      <c r="GU145" s="4">
        <v>61</v>
      </c>
      <c r="GV145" s="4">
        <v>19</v>
      </c>
      <c r="GW145">
        <f t="shared" si="218"/>
        <v>0.68852459016393441</v>
      </c>
      <c r="GX145" s="4">
        <v>1</v>
      </c>
      <c r="GY145" s="4">
        <v>0</v>
      </c>
    </row>
    <row r="146" spans="1:207" x14ac:dyDescent="0.35">
      <c r="A146" s="54">
        <v>48</v>
      </c>
      <c r="B146" s="54">
        <v>8418421</v>
      </c>
      <c r="C146" s="2">
        <v>45089</v>
      </c>
      <c r="D146" s="2">
        <v>24072</v>
      </c>
      <c r="E146" s="4">
        <v>58</v>
      </c>
      <c r="F146" s="4" t="s">
        <v>178</v>
      </c>
      <c r="G146" s="4">
        <v>75</v>
      </c>
      <c r="H146" s="4">
        <v>175</v>
      </c>
      <c r="I146" s="4">
        <v>1.9</v>
      </c>
      <c r="J146" s="4">
        <v>30</v>
      </c>
      <c r="K146" s="2">
        <v>45058</v>
      </c>
      <c r="L146" s="2">
        <v>45058</v>
      </c>
      <c r="M146" s="2">
        <v>45063</v>
      </c>
      <c r="N146" s="2">
        <v>45063</v>
      </c>
      <c r="O146" s="4">
        <v>0</v>
      </c>
      <c r="Q146" s="46">
        <f t="shared" si="225"/>
        <v>5</v>
      </c>
      <c r="R146" s="46">
        <f t="shared" si="226"/>
        <v>5</v>
      </c>
      <c r="S146" s="46"/>
      <c r="T146" s="4">
        <v>1</v>
      </c>
      <c r="U146" s="4">
        <v>1</v>
      </c>
      <c r="V146" s="4">
        <v>1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11</v>
      </c>
      <c r="AD146" s="4">
        <v>21</v>
      </c>
      <c r="AE146" s="4">
        <v>2</v>
      </c>
      <c r="AF146" s="4">
        <v>2</v>
      </c>
      <c r="AG146" s="4">
        <f t="shared" si="243"/>
        <v>0</v>
      </c>
      <c r="AH146" s="4">
        <v>2065</v>
      </c>
      <c r="AI146" s="4">
        <v>5600</v>
      </c>
      <c r="AJ146" s="4">
        <v>1.39</v>
      </c>
      <c r="AK146" s="4">
        <v>0.04</v>
      </c>
      <c r="AL146" s="4">
        <v>0</v>
      </c>
      <c r="AM146" s="4">
        <v>1</v>
      </c>
      <c r="AN146" s="4" t="s">
        <v>177</v>
      </c>
      <c r="AQ146" s="4">
        <v>0</v>
      </c>
      <c r="AR146" s="4">
        <v>12.7</v>
      </c>
      <c r="AS146" s="4">
        <v>1.34</v>
      </c>
      <c r="AT146" s="4">
        <v>33</v>
      </c>
      <c r="AX146" s="4">
        <v>118</v>
      </c>
      <c r="AY146" s="4">
        <v>0</v>
      </c>
      <c r="AZ146" s="4">
        <v>0</v>
      </c>
      <c r="BA146" s="4">
        <v>1</v>
      </c>
      <c r="BB146" s="4">
        <v>44</v>
      </c>
      <c r="BC146" s="4">
        <v>141</v>
      </c>
      <c r="BD146" s="4">
        <v>4.2</v>
      </c>
      <c r="BE146" s="4">
        <v>2</v>
      </c>
      <c r="BF146" s="4">
        <v>2.4</v>
      </c>
      <c r="BG146" s="4">
        <v>9.1</v>
      </c>
      <c r="BH146" s="4">
        <v>6.3</v>
      </c>
      <c r="BK146" s="4">
        <v>17</v>
      </c>
      <c r="BL146" s="4">
        <v>22</v>
      </c>
      <c r="BM146" s="4">
        <v>0.4</v>
      </c>
      <c r="BN146" s="4">
        <v>79</v>
      </c>
      <c r="BO146" s="4">
        <v>135</v>
      </c>
      <c r="BP146" s="4">
        <v>0</v>
      </c>
      <c r="BQ146" s="4">
        <v>0</v>
      </c>
      <c r="BS146">
        <v>113</v>
      </c>
      <c r="BT146">
        <v>69</v>
      </c>
      <c r="BU146">
        <v>84</v>
      </c>
      <c r="BV146">
        <v>89</v>
      </c>
      <c r="CN146" s="4">
        <v>0</v>
      </c>
      <c r="CO146" s="4">
        <v>0</v>
      </c>
      <c r="CP146" s="4">
        <v>0</v>
      </c>
      <c r="CQ146" s="4">
        <v>13</v>
      </c>
      <c r="CS146" s="4">
        <v>0</v>
      </c>
      <c r="CT146" s="4">
        <v>0</v>
      </c>
      <c r="CU146" s="4"/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10</v>
      </c>
      <c r="DM146" s="4">
        <v>9</v>
      </c>
      <c r="DN146" s="4">
        <v>55</v>
      </c>
      <c r="DO146" s="4">
        <v>31</v>
      </c>
      <c r="DP146" s="4">
        <v>33</v>
      </c>
      <c r="DQ146" s="4">
        <v>63</v>
      </c>
      <c r="DR146" s="11">
        <v>66</v>
      </c>
      <c r="DS146" s="4">
        <v>51</v>
      </c>
      <c r="DT146" s="4">
        <v>150</v>
      </c>
      <c r="DU146" s="4">
        <f t="shared" si="212"/>
        <v>99</v>
      </c>
      <c r="DV146" s="11">
        <v>18.8</v>
      </c>
      <c r="DW146" s="4">
        <v>1587</v>
      </c>
      <c r="DX146" s="4">
        <v>96</v>
      </c>
      <c r="DY146" s="4">
        <v>71</v>
      </c>
      <c r="DZ146" s="4">
        <v>6.5</v>
      </c>
      <c r="EA146" s="4">
        <f t="shared" si="245"/>
        <v>3.4210526315789473</v>
      </c>
      <c r="EB146" s="4">
        <v>29.4</v>
      </c>
      <c r="EC146" s="4">
        <v>368</v>
      </c>
      <c r="ED146" s="4">
        <v>84</v>
      </c>
      <c r="EE146" s="4">
        <v>5.9</v>
      </c>
      <c r="EF146" s="4">
        <f t="shared" si="244"/>
        <v>3.1052631578947372</v>
      </c>
      <c r="EG146" s="45">
        <f t="shared" si="229"/>
        <v>2.2448979591836737</v>
      </c>
      <c r="EH146" s="45">
        <f t="shared" si="230"/>
        <v>0.63945578231292521</v>
      </c>
      <c r="EI146" s="4">
        <v>12</v>
      </c>
      <c r="EJ146" s="4">
        <v>73</v>
      </c>
      <c r="EK146" s="4">
        <v>62</v>
      </c>
      <c r="EL146" s="11">
        <f t="shared" si="213"/>
        <v>1.1774193548387097</v>
      </c>
      <c r="EM146" s="4">
        <v>173</v>
      </c>
      <c r="EN146" s="11">
        <v>11</v>
      </c>
      <c r="EO146" s="4">
        <v>12</v>
      </c>
      <c r="EP146" s="11">
        <f t="shared" si="214"/>
        <v>6.3478260869565215</v>
      </c>
      <c r="EQ146" s="4">
        <v>68</v>
      </c>
      <c r="ER146" s="4">
        <f t="shared" si="231"/>
        <v>35.789473684210527</v>
      </c>
      <c r="ES146" s="4">
        <v>22</v>
      </c>
      <c r="ET146" s="4">
        <v>47</v>
      </c>
      <c r="EU146" s="11">
        <v>26</v>
      </c>
      <c r="EV146" s="4">
        <v>15</v>
      </c>
      <c r="EW146" s="9">
        <v>11</v>
      </c>
      <c r="EX146" s="4">
        <v>65</v>
      </c>
      <c r="EY146" s="4">
        <v>96</v>
      </c>
      <c r="EZ146" s="4">
        <v>48</v>
      </c>
      <c r="FA146" s="4">
        <v>76</v>
      </c>
      <c r="FB146" s="4">
        <v>72</v>
      </c>
      <c r="FC146" s="4">
        <f t="shared" si="219"/>
        <v>368</v>
      </c>
      <c r="FD146" s="9">
        <f t="shared" si="232"/>
        <v>0.61742573015825608</v>
      </c>
      <c r="FE146" s="9">
        <f t="shared" si="220"/>
        <v>0.19565217391304349</v>
      </c>
      <c r="FF146" s="9">
        <f t="shared" si="233"/>
        <v>0.27082536098117432</v>
      </c>
      <c r="FG146" s="9">
        <f t="shared" si="221"/>
        <v>1.2107142857142859</v>
      </c>
      <c r="FH146" s="9">
        <f t="shared" si="222"/>
        <v>0.25899329099380031</v>
      </c>
      <c r="FI146" s="9">
        <f t="shared" si="223"/>
        <v>1.9609067561922962</v>
      </c>
      <c r="FJ146" s="11">
        <v>16.399999999999999</v>
      </c>
      <c r="FK146" s="11">
        <v>41</v>
      </c>
      <c r="FL146" s="4">
        <v>27</v>
      </c>
      <c r="FM146" s="4">
        <v>14</v>
      </c>
      <c r="FN146" s="4">
        <v>90</v>
      </c>
      <c r="FO146" s="4">
        <f t="shared" si="239"/>
        <v>47.368421052631582</v>
      </c>
      <c r="FP146" s="11">
        <v>51</v>
      </c>
      <c r="FQ146" s="11">
        <v>20</v>
      </c>
      <c r="FR146" s="4">
        <v>18</v>
      </c>
      <c r="FS146" s="4">
        <v>63</v>
      </c>
      <c r="FT146" s="4">
        <v>42</v>
      </c>
      <c r="FU146" s="11">
        <f t="shared" si="234"/>
        <v>1.5</v>
      </c>
      <c r="FV146" s="4">
        <v>18</v>
      </c>
      <c r="FW146" s="11">
        <f t="shared" si="215"/>
        <v>3.5</v>
      </c>
      <c r="FX146" s="4">
        <v>113</v>
      </c>
      <c r="FY146" s="4">
        <v>19.100000000000001</v>
      </c>
      <c r="FZ146">
        <v>26.7</v>
      </c>
      <c r="GA146" s="11">
        <f t="shared" si="224"/>
        <v>19.100000000000001</v>
      </c>
      <c r="GB146" s="4">
        <f t="shared" si="235"/>
        <v>0.95500000000000007</v>
      </c>
      <c r="GC146" s="4">
        <f t="shared" si="236"/>
        <v>1.9101123595505618</v>
      </c>
      <c r="GD146" s="4">
        <f t="shared" si="237"/>
        <v>0.61423220973782766</v>
      </c>
      <c r="GE146" s="4">
        <v>11</v>
      </c>
      <c r="GF146" s="4">
        <v>10</v>
      </c>
      <c r="GG146" s="4">
        <f t="shared" si="216"/>
        <v>9.0909090909090917</v>
      </c>
      <c r="GW146" t="e">
        <f t="shared" si="218"/>
        <v>#DIV/0!</v>
      </c>
    </row>
    <row r="147" spans="1:207" x14ac:dyDescent="0.35">
      <c r="A147" s="54">
        <v>48</v>
      </c>
      <c r="B147" s="54">
        <v>8418421</v>
      </c>
      <c r="C147" s="2">
        <v>45245</v>
      </c>
      <c r="D147" s="2">
        <v>24072</v>
      </c>
      <c r="E147" s="4">
        <v>58</v>
      </c>
      <c r="F147" s="4" t="s">
        <v>178</v>
      </c>
      <c r="G147" s="4">
        <v>75</v>
      </c>
      <c r="H147" s="4">
        <v>175</v>
      </c>
      <c r="I147" s="4">
        <v>1.9</v>
      </c>
      <c r="J147" s="4">
        <v>180</v>
      </c>
      <c r="K147" s="2">
        <v>45058</v>
      </c>
      <c r="L147" s="2">
        <v>45058</v>
      </c>
      <c r="M147" s="2">
        <v>45063</v>
      </c>
      <c r="N147" s="2">
        <v>45063</v>
      </c>
      <c r="O147" s="4">
        <v>0</v>
      </c>
      <c r="Q147" s="46">
        <f t="shared" si="225"/>
        <v>5</v>
      </c>
      <c r="R147" s="46">
        <f t="shared" si="226"/>
        <v>5</v>
      </c>
      <c r="S147" s="46"/>
      <c r="T147" s="4">
        <v>1</v>
      </c>
      <c r="U147" s="4">
        <v>1</v>
      </c>
      <c r="V147" s="4">
        <v>1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11</v>
      </c>
      <c r="AD147" s="4">
        <v>21</v>
      </c>
      <c r="AE147" s="4">
        <v>2</v>
      </c>
      <c r="AF147" s="4">
        <v>2</v>
      </c>
      <c r="AG147" s="4">
        <f t="shared" si="243"/>
        <v>0</v>
      </c>
      <c r="AL147" s="4">
        <v>0</v>
      </c>
      <c r="AM147" s="4">
        <v>1</v>
      </c>
      <c r="AN147" s="4" t="s">
        <v>177</v>
      </c>
      <c r="AQ147" s="4">
        <v>0</v>
      </c>
      <c r="AY147" s="4">
        <v>0</v>
      </c>
      <c r="AZ147" s="4">
        <v>0</v>
      </c>
      <c r="BP147" s="4">
        <v>0</v>
      </c>
      <c r="BQ147" s="4">
        <v>0</v>
      </c>
      <c r="BS147">
        <v>115</v>
      </c>
      <c r="BT147">
        <v>72</v>
      </c>
      <c r="BU147">
        <v>86</v>
      </c>
      <c r="BV147">
        <v>78</v>
      </c>
      <c r="CN147" s="4">
        <v>0</v>
      </c>
      <c r="CO147" s="4">
        <v>0</v>
      </c>
      <c r="CP147" s="4">
        <v>0</v>
      </c>
      <c r="CS147" s="4">
        <v>0</v>
      </c>
      <c r="CT147" s="4">
        <v>0</v>
      </c>
      <c r="CU147" s="4"/>
      <c r="CV147" s="4">
        <v>0</v>
      </c>
      <c r="CW147" s="4">
        <v>0</v>
      </c>
      <c r="CX147" s="4">
        <v>0</v>
      </c>
      <c r="CY147" s="4">
        <v>0</v>
      </c>
      <c r="CZ147" s="4">
        <v>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8</v>
      </c>
      <c r="DM147" s="4">
        <v>9</v>
      </c>
      <c r="DN147" s="4">
        <v>59</v>
      </c>
      <c r="DO147" s="4">
        <v>40</v>
      </c>
      <c r="DP147" s="4">
        <v>27</v>
      </c>
      <c r="DQ147" s="4">
        <v>51</v>
      </c>
      <c r="DR147" s="11">
        <v>55</v>
      </c>
      <c r="DS147" s="4">
        <v>59</v>
      </c>
      <c r="DT147" s="4">
        <v>131</v>
      </c>
      <c r="DU147" s="4">
        <f t="shared" si="212"/>
        <v>72</v>
      </c>
      <c r="DV147" s="11">
        <v>20.3</v>
      </c>
      <c r="DW147" s="4">
        <v>1776</v>
      </c>
      <c r="DX147" s="4">
        <v>94</v>
      </c>
      <c r="DY147" s="4">
        <v>62</v>
      </c>
      <c r="DZ147" s="4">
        <v>4.4000000000000004</v>
      </c>
      <c r="EA147" s="4">
        <f t="shared" si="245"/>
        <v>2.3157894736842106</v>
      </c>
      <c r="EB147" s="4">
        <v>19.899999999999999</v>
      </c>
      <c r="EC147" s="4">
        <v>341</v>
      </c>
      <c r="ED147" s="4">
        <v>62</v>
      </c>
      <c r="EE147" s="4">
        <v>3.7</v>
      </c>
      <c r="EF147" s="4">
        <v>1.89</v>
      </c>
      <c r="EG147" s="45">
        <f t="shared" si="229"/>
        <v>2.7638190954773871</v>
      </c>
      <c r="EH147" s="45">
        <f t="shared" si="230"/>
        <v>1.0201005025125629</v>
      </c>
      <c r="EI147" s="4">
        <v>12</v>
      </c>
      <c r="EJ147" s="4">
        <v>56</v>
      </c>
      <c r="EK147" s="4">
        <v>43</v>
      </c>
      <c r="EL147" s="11">
        <v>1.21</v>
      </c>
      <c r="EM147" s="4">
        <v>84</v>
      </c>
      <c r="EN147" s="11">
        <v>14</v>
      </c>
      <c r="EO147" s="4">
        <v>15</v>
      </c>
      <c r="EP147" s="11">
        <f t="shared" si="214"/>
        <v>3.8620689655172415</v>
      </c>
      <c r="EQ147" s="4">
        <v>41</v>
      </c>
      <c r="ER147" s="4">
        <f t="shared" si="231"/>
        <v>21.578947368421055</v>
      </c>
      <c r="ES147" s="4">
        <v>14</v>
      </c>
      <c r="ET147" s="4">
        <v>26</v>
      </c>
      <c r="EU147" s="11">
        <v>42</v>
      </c>
      <c r="EV147" s="4">
        <v>27</v>
      </c>
      <c r="EW147" s="9">
        <v>15</v>
      </c>
      <c r="EX147" s="4">
        <v>80</v>
      </c>
      <c r="EY147" s="4">
        <v>73</v>
      </c>
      <c r="EZ147" s="4">
        <v>76</v>
      </c>
      <c r="FA147" s="4">
        <v>52</v>
      </c>
      <c r="FB147" s="4">
        <v>341</v>
      </c>
      <c r="FC147" s="4">
        <f t="shared" si="219"/>
        <v>341</v>
      </c>
      <c r="FD147" s="9">
        <f t="shared" si="232"/>
        <v>1.1991394286356061</v>
      </c>
      <c r="FE147" s="9">
        <f t="shared" si="220"/>
        <v>1</v>
      </c>
      <c r="FF147" s="9">
        <f t="shared" si="233"/>
        <v>0.45935000000005743</v>
      </c>
      <c r="FG147" s="9">
        <f t="shared" si="221"/>
        <v>1.6693548387096775</v>
      </c>
      <c r="FH147" s="9">
        <f t="shared" si="222"/>
        <v>0.37932290217394266</v>
      </c>
      <c r="FI147" s="9">
        <f t="shared" si="223"/>
        <v>1.3921273863949981</v>
      </c>
      <c r="FJ147" s="11">
        <v>22.9</v>
      </c>
      <c r="FK147" s="11">
        <v>51</v>
      </c>
      <c r="FL147" s="4">
        <v>24</v>
      </c>
      <c r="FM147" s="4">
        <v>17</v>
      </c>
      <c r="FN147" s="4">
        <v>53</v>
      </c>
      <c r="FO147" s="4">
        <f t="shared" si="239"/>
        <v>27.894736842105264</v>
      </c>
      <c r="FP147" s="11">
        <v>40</v>
      </c>
      <c r="FQ147" s="11">
        <v>25</v>
      </c>
      <c r="FR147" s="4">
        <v>14</v>
      </c>
      <c r="FS147" s="4">
        <v>60</v>
      </c>
      <c r="FT147" s="4">
        <v>24</v>
      </c>
      <c r="FU147" s="11">
        <f t="shared" si="234"/>
        <v>2.5</v>
      </c>
      <c r="FV147" s="4">
        <v>14</v>
      </c>
      <c r="FW147" s="63">
        <f t="shared" si="215"/>
        <v>4.2857142857142856</v>
      </c>
      <c r="FX147" s="4">
        <v>107</v>
      </c>
      <c r="FY147" s="4">
        <v>15.5</v>
      </c>
      <c r="GA147" s="11">
        <f t="shared" si="224"/>
        <v>15.5</v>
      </c>
      <c r="GB147" s="4">
        <f t="shared" si="235"/>
        <v>0.62</v>
      </c>
      <c r="GE147" s="4">
        <v>27</v>
      </c>
      <c r="GF147" s="4">
        <v>26</v>
      </c>
      <c r="GG147" s="4">
        <f t="shared" si="216"/>
        <v>3.7037037037037033</v>
      </c>
      <c r="GH147" s="4">
        <v>18</v>
      </c>
      <c r="GI147" s="4">
        <v>11</v>
      </c>
      <c r="GJ147" s="4">
        <f t="shared" ref="GJ147" si="246">((GH147-GI147)/GH147)*100</f>
        <v>38.888888888888893</v>
      </c>
      <c r="GK147" s="4">
        <v>1</v>
      </c>
      <c r="GL147" s="4">
        <v>0</v>
      </c>
      <c r="GM147" s="4">
        <v>0</v>
      </c>
      <c r="GN147" s="4">
        <v>0</v>
      </c>
      <c r="GO147" s="4">
        <v>1</v>
      </c>
      <c r="GP147" s="4">
        <v>0</v>
      </c>
      <c r="GQ147" s="4">
        <v>0</v>
      </c>
      <c r="GR147" s="4">
        <v>1</v>
      </c>
      <c r="GS147" s="4">
        <v>0</v>
      </c>
      <c r="GT147" s="4">
        <v>0</v>
      </c>
      <c r="GU147" s="4">
        <v>22</v>
      </c>
      <c r="GV147" s="4">
        <v>10</v>
      </c>
      <c r="GW147">
        <f>(GU147-GV147)/GU147</f>
        <v>0.54545454545454541</v>
      </c>
      <c r="GX147" s="4">
        <v>1</v>
      </c>
      <c r="GY147" s="4">
        <v>0</v>
      </c>
    </row>
    <row r="148" spans="1:207" x14ac:dyDescent="0.35">
      <c r="A148" s="54">
        <v>49</v>
      </c>
      <c r="B148" s="54">
        <v>21015130</v>
      </c>
      <c r="C148" s="2">
        <v>45067</v>
      </c>
      <c r="D148" s="2">
        <v>16968</v>
      </c>
      <c r="E148" s="4">
        <v>77</v>
      </c>
      <c r="F148" s="4" t="s">
        <v>178</v>
      </c>
      <c r="G148" s="4">
        <v>70</v>
      </c>
      <c r="H148" s="4">
        <v>160</v>
      </c>
      <c r="I148" s="4">
        <v>1.35</v>
      </c>
      <c r="J148" s="4">
        <v>1</v>
      </c>
      <c r="K148" s="2">
        <v>45064</v>
      </c>
      <c r="L148" s="2">
        <v>45064</v>
      </c>
      <c r="M148" s="2">
        <v>45073</v>
      </c>
      <c r="N148" s="2">
        <v>45073</v>
      </c>
      <c r="O148" s="4">
        <v>1</v>
      </c>
      <c r="P148" s="2">
        <v>45073</v>
      </c>
      <c r="Q148" s="46">
        <f t="shared" si="225"/>
        <v>9</v>
      </c>
      <c r="R148" s="46">
        <f t="shared" si="226"/>
        <v>9</v>
      </c>
      <c r="S148" s="46">
        <f t="shared" si="227"/>
        <v>9</v>
      </c>
      <c r="T148" s="4">
        <v>0</v>
      </c>
      <c r="U148" s="4">
        <v>1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1</v>
      </c>
      <c r="AC148" s="4">
        <v>31</v>
      </c>
      <c r="AD148" s="4">
        <v>66</v>
      </c>
      <c r="AE148" s="4">
        <v>9</v>
      </c>
      <c r="AF148" s="4">
        <v>13</v>
      </c>
      <c r="AG148" s="4">
        <f t="shared" si="243"/>
        <v>4</v>
      </c>
      <c r="AH148" s="4">
        <v>520</v>
      </c>
      <c r="AI148" s="4">
        <v>7500</v>
      </c>
      <c r="AJ148" s="4">
        <v>54.44</v>
      </c>
      <c r="AK148" s="4">
        <v>100</v>
      </c>
      <c r="AL148" s="4">
        <v>0</v>
      </c>
      <c r="AM148" s="4">
        <v>1</v>
      </c>
      <c r="AN148" s="4" t="s">
        <v>203</v>
      </c>
      <c r="AO148" s="4">
        <v>115</v>
      </c>
      <c r="AP148" s="4">
        <v>756.9</v>
      </c>
      <c r="AQ148" s="4">
        <v>0</v>
      </c>
      <c r="AR148" s="4">
        <v>9</v>
      </c>
      <c r="AS148" s="4">
        <v>1.44</v>
      </c>
      <c r="AT148" s="4">
        <v>44.8</v>
      </c>
      <c r="AV148" s="4">
        <v>3.57</v>
      </c>
      <c r="AW148" s="4">
        <v>779</v>
      </c>
      <c r="AX148" s="4">
        <v>67</v>
      </c>
      <c r="AY148" s="4">
        <v>1</v>
      </c>
      <c r="AZ148" s="4">
        <v>1</v>
      </c>
      <c r="BA148" s="4">
        <v>3</v>
      </c>
      <c r="BB148" s="4">
        <v>103</v>
      </c>
      <c r="BC148" s="4">
        <v>143</v>
      </c>
      <c r="BD148" s="4">
        <v>3.9</v>
      </c>
      <c r="BE148" s="4">
        <v>2.7</v>
      </c>
      <c r="BF148" s="4">
        <v>4.5</v>
      </c>
      <c r="BG148" s="4">
        <v>7.2</v>
      </c>
      <c r="BH148" s="4">
        <v>4</v>
      </c>
      <c r="BI148" s="4">
        <v>2.2999999999999998</v>
      </c>
      <c r="BJ148" s="4">
        <v>1202</v>
      </c>
      <c r="BK148" s="4">
        <v>72</v>
      </c>
      <c r="BL148" s="4">
        <v>101</v>
      </c>
      <c r="BM148" s="4">
        <v>0.3</v>
      </c>
      <c r="BN148" s="4">
        <v>53</v>
      </c>
      <c r="BO148" s="4">
        <v>379</v>
      </c>
      <c r="BP148" s="4">
        <v>1</v>
      </c>
      <c r="BQ148" s="4">
        <v>6</v>
      </c>
      <c r="BR148" s="4">
        <v>205</v>
      </c>
      <c r="BS148">
        <v>99</v>
      </c>
      <c r="BT148">
        <v>58</v>
      </c>
      <c r="BU148">
        <v>72</v>
      </c>
      <c r="BV148">
        <v>110</v>
      </c>
      <c r="BW148">
        <v>12</v>
      </c>
      <c r="BX148">
        <v>799</v>
      </c>
      <c r="BY148">
        <v>340</v>
      </c>
      <c r="BZ148">
        <v>3.9</v>
      </c>
      <c r="CA148">
        <v>77.3</v>
      </c>
      <c r="CB148">
        <v>2.6</v>
      </c>
      <c r="CC148" s="4">
        <v>3.4</v>
      </c>
      <c r="CD148" s="4">
        <v>32</v>
      </c>
      <c r="CE148" s="4">
        <v>68</v>
      </c>
      <c r="CF148" s="4">
        <v>5</v>
      </c>
      <c r="CG148" s="4">
        <v>5</v>
      </c>
      <c r="CH148" s="4">
        <v>1904</v>
      </c>
      <c r="CI148" s="4">
        <f t="shared" si="238"/>
        <v>1411.7647058823532</v>
      </c>
      <c r="CJ148" s="4">
        <v>7.47</v>
      </c>
      <c r="CK148" s="4">
        <v>33.700000000000003</v>
      </c>
      <c r="CL148" s="4">
        <v>106</v>
      </c>
      <c r="CM148" s="4">
        <v>24.9</v>
      </c>
      <c r="CN148" s="4">
        <v>1.1000000000000001</v>
      </c>
      <c r="CO148" s="4">
        <v>1</v>
      </c>
      <c r="CP148" s="4">
        <v>1</v>
      </c>
      <c r="CQ148" s="4">
        <v>196.4</v>
      </c>
      <c r="CR148" s="4">
        <v>11322</v>
      </c>
      <c r="CS148" s="4">
        <v>1</v>
      </c>
      <c r="CT148" s="4">
        <v>0</v>
      </c>
      <c r="CU148" s="4"/>
      <c r="CV148" s="4">
        <v>1</v>
      </c>
      <c r="CW148" s="4">
        <v>1</v>
      </c>
      <c r="CX148" s="4">
        <v>1</v>
      </c>
      <c r="CY148" s="4">
        <v>1</v>
      </c>
      <c r="CZ148" s="4">
        <v>1</v>
      </c>
      <c r="DA148" s="4">
        <v>1</v>
      </c>
      <c r="DB148" s="4">
        <v>0</v>
      </c>
      <c r="DC148" s="4">
        <v>1</v>
      </c>
      <c r="DD148" s="4">
        <v>1</v>
      </c>
      <c r="DE148" s="4">
        <v>1</v>
      </c>
      <c r="DF148" s="4">
        <v>1</v>
      </c>
      <c r="DG148" s="4">
        <v>1</v>
      </c>
      <c r="DH148" s="4">
        <v>1</v>
      </c>
      <c r="DI148" s="4">
        <v>1</v>
      </c>
      <c r="DJ148" s="4">
        <v>0</v>
      </c>
      <c r="DK148" s="4">
        <v>1</v>
      </c>
      <c r="DL148" s="4">
        <v>9</v>
      </c>
      <c r="DM148" s="4">
        <v>9</v>
      </c>
      <c r="DN148" s="4">
        <v>45</v>
      </c>
      <c r="DO148" s="4">
        <v>34</v>
      </c>
      <c r="DP148" s="4">
        <v>23</v>
      </c>
      <c r="DQ148" s="4">
        <v>47</v>
      </c>
      <c r="DR148" s="11">
        <v>43</v>
      </c>
      <c r="DS148" s="4">
        <v>58</v>
      </c>
      <c r="DT148" s="4">
        <v>102</v>
      </c>
      <c r="DU148" s="4">
        <f t="shared" ref="DU148:DU155" si="247">(DT148-DS148)</f>
        <v>44</v>
      </c>
      <c r="DV148" s="11">
        <v>7.3</v>
      </c>
      <c r="DW148" s="4">
        <v>524</v>
      </c>
      <c r="DX148" s="4">
        <v>70</v>
      </c>
      <c r="DY148" s="4">
        <v>88</v>
      </c>
      <c r="DZ148" s="4">
        <v>3.6</v>
      </c>
      <c r="EA148" s="4">
        <f t="shared" si="245"/>
        <v>2.6666666666666665</v>
      </c>
      <c r="EB148" s="4">
        <v>23.8</v>
      </c>
      <c r="EC148" s="4">
        <v>278</v>
      </c>
      <c r="ED148" s="4">
        <v>77</v>
      </c>
      <c r="EE148" s="4">
        <v>6.8</v>
      </c>
      <c r="EF148" s="4">
        <f t="shared" ref="EF148:EF179" si="248">(EE148/I148)</f>
        <v>5.0370370370370363</v>
      </c>
      <c r="EG148" s="45">
        <f t="shared" si="229"/>
        <v>1.8067226890756303</v>
      </c>
      <c r="EH148" s="45">
        <f t="shared" si="230"/>
        <v>0.30672268907563022</v>
      </c>
      <c r="EI148" s="4">
        <v>10</v>
      </c>
      <c r="EJ148" s="4">
        <v>62</v>
      </c>
      <c r="EK148" s="4">
        <v>61</v>
      </c>
      <c r="EL148" s="11">
        <f t="shared" ref="EL148:EL155" si="249">(EJ148/EK148)</f>
        <v>1.0163934426229508</v>
      </c>
      <c r="EM148" s="4">
        <v>160</v>
      </c>
      <c r="EN148" s="11">
        <v>10</v>
      </c>
      <c r="EO148" s="4">
        <v>7</v>
      </c>
      <c r="EP148" s="11">
        <f t="shared" ref="EP148:EP155" si="250">EJ148/((EN148+EO148)/2)</f>
        <v>7.2941176470588234</v>
      </c>
      <c r="EQ148" s="4">
        <v>48</v>
      </c>
      <c r="ER148" s="4">
        <f t="shared" si="231"/>
        <v>35.55555555555555</v>
      </c>
      <c r="ES148" s="4">
        <v>22</v>
      </c>
      <c r="ET148" s="4">
        <v>31</v>
      </c>
      <c r="EU148" s="11">
        <v>17</v>
      </c>
      <c r="EV148" s="4">
        <v>8</v>
      </c>
      <c r="EW148" s="9">
        <v>9</v>
      </c>
      <c r="EX148" s="4">
        <v>65</v>
      </c>
      <c r="EY148" s="4">
        <v>107</v>
      </c>
      <c r="EZ148" s="4">
        <v>45</v>
      </c>
      <c r="FA148" s="4">
        <v>65</v>
      </c>
      <c r="FB148" s="4">
        <v>86</v>
      </c>
      <c r="FC148" s="4">
        <f t="shared" si="219"/>
        <v>278</v>
      </c>
      <c r="FD148" s="9">
        <f t="shared" si="232"/>
        <v>1.3077409996031788</v>
      </c>
      <c r="FE148" s="9">
        <f t="shared" si="220"/>
        <v>0.30935251798561153</v>
      </c>
      <c r="FF148" s="9">
        <f t="shared" si="233"/>
        <v>0.42632809136650157</v>
      </c>
      <c r="FG148" s="9">
        <f t="shared" si="221"/>
        <v>1.1571428571428573</v>
      </c>
      <c r="FH148" s="9">
        <f t="shared" si="222"/>
        <v>0.36887987614465745</v>
      </c>
      <c r="FI148" s="9">
        <f t="shared" si="223"/>
        <v>0.88484100253336173</v>
      </c>
      <c r="FJ148" s="11">
        <v>9.6</v>
      </c>
      <c r="FK148" s="11">
        <v>11</v>
      </c>
      <c r="FL148" s="4">
        <v>2</v>
      </c>
      <c r="FM148" s="4">
        <v>10</v>
      </c>
      <c r="FN148" s="4">
        <v>59</v>
      </c>
      <c r="FO148" s="4">
        <f t="shared" si="239"/>
        <v>43.703703703703702</v>
      </c>
      <c r="FP148" s="11">
        <v>28</v>
      </c>
      <c r="FQ148" s="11">
        <v>10</v>
      </c>
      <c r="FR148" s="4">
        <v>9</v>
      </c>
      <c r="FS148" s="4">
        <v>46</v>
      </c>
      <c r="FT148" s="4">
        <v>39</v>
      </c>
      <c r="FU148" s="11">
        <f t="shared" si="234"/>
        <v>1.1794871794871795</v>
      </c>
      <c r="FV148" s="4">
        <v>10</v>
      </c>
      <c r="FW148" s="11">
        <f t="shared" ref="FW148:FW155" si="251">(FS148/FV148)</f>
        <v>4.5999999999999996</v>
      </c>
      <c r="FX148" s="4">
        <v>107</v>
      </c>
      <c r="FY148" s="4">
        <v>24.6</v>
      </c>
      <c r="FZ148">
        <v>9</v>
      </c>
      <c r="GA148" s="11">
        <f t="shared" si="224"/>
        <v>36.6</v>
      </c>
      <c r="GB148" s="4">
        <f t="shared" si="235"/>
        <v>3.66</v>
      </c>
      <c r="GC148" s="4">
        <f t="shared" si="236"/>
        <v>3.1111111111111112</v>
      </c>
      <c r="GD148" s="4">
        <f t="shared" si="237"/>
        <v>1.0666666666666667</v>
      </c>
      <c r="GE148" s="4">
        <v>18</v>
      </c>
      <c r="GF148" s="4">
        <v>16</v>
      </c>
      <c r="GG148" s="4">
        <f t="shared" ref="GG148:GG155" si="252">((GE148-GF148)/GE148)*100</f>
        <v>11.111111111111111</v>
      </c>
      <c r="GH148" s="4">
        <v>16</v>
      </c>
      <c r="GI148" s="4">
        <v>11</v>
      </c>
      <c r="GJ148" s="4">
        <f t="shared" ref="GJ148:GJ193" si="253">((GH148-GI148)/GH148)*100</f>
        <v>31.25</v>
      </c>
      <c r="GK148" s="4">
        <v>0</v>
      </c>
      <c r="GL148" s="4">
        <v>1</v>
      </c>
      <c r="GM148" s="4">
        <v>0</v>
      </c>
      <c r="GN148" s="4">
        <v>0</v>
      </c>
      <c r="GO148" s="4">
        <v>1</v>
      </c>
      <c r="GP148" s="4">
        <v>0</v>
      </c>
      <c r="GQ148" s="4">
        <v>0</v>
      </c>
      <c r="GR148" s="4">
        <v>0</v>
      </c>
      <c r="GS148" s="4">
        <v>1</v>
      </c>
      <c r="GT148" s="4">
        <v>0</v>
      </c>
      <c r="GW148" t="e">
        <f t="shared" ref="GW148:GW155" si="254">(GU148-GV148)/GU148</f>
        <v>#DIV/0!</v>
      </c>
    </row>
    <row r="149" spans="1:207" s="37" customFormat="1" x14ac:dyDescent="0.35">
      <c r="A149" s="54">
        <v>49</v>
      </c>
      <c r="B149" s="54">
        <v>21015130</v>
      </c>
      <c r="C149" s="35">
        <v>45073</v>
      </c>
      <c r="D149" s="2">
        <v>16968</v>
      </c>
      <c r="E149" s="4">
        <v>77</v>
      </c>
      <c r="F149" s="4" t="s">
        <v>178</v>
      </c>
      <c r="G149" s="4">
        <v>70</v>
      </c>
      <c r="H149" s="4">
        <v>160</v>
      </c>
      <c r="I149" s="4">
        <v>1.35</v>
      </c>
      <c r="J149" s="25">
        <v>7</v>
      </c>
      <c r="K149" s="2">
        <v>45064</v>
      </c>
      <c r="L149" s="2">
        <v>45064</v>
      </c>
      <c r="M149" s="2">
        <v>45073</v>
      </c>
      <c r="N149" s="2">
        <v>45073</v>
      </c>
      <c r="O149" s="25">
        <v>1</v>
      </c>
      <c r="P149" s="2">
        <v>45073</v>
      </c>
      <c r="Q149" s="46">
        <f t="shared" si="225"/>
        <v>9</v>
      </c>
      <c r="R149" s="46">
        <f t="shared" si="226"/>
        <v>9</v>
      </c>
      <c r="S149" s="46">
        <f t="shared" si="227"/>
        <v>9</v>
      </c>
      <c r="T149" s="4">
        <v>0</v>
      </c>
      <c r="U149" s="4">
        <v>1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1</v>
      </c>
      <c r="AC149" s="4">
        <v>31</v>
      </c>
      <c r="AD149" s="4">
        <v>66</v>
      </c>
      <c r="AE149" s="4">
        <v>9</v>
      </c>
      <c r="AF149" s="4">
        <v>13</v>
      </c>
      <c r="AG149" s="4">
        <f t="shared" ref="AG149" si="255">AF149-AE149</f>
        <v>4</v>
      </c>
      <c r="AH149" s="25">
        <v>500</v>
      </c>
      <c r="AI149" s="25">
        <v>16200</v>
      </c>
      <c r="AJ149" s="25">
        <v>15.97</v>
      </c>
      <c r="AK149" s="25">
        <v>19.39</v>
      </c>
      <c r="AL149" s="4">
        <v>0</v>
      </c>
      <c r="AM149" s="4">
        <v>1</v>
      </c>
      <c r="AN149" s="4" t="s">
        <v>203</v>
      </c>
      <c r="AO149" s="25"/>
      <c r="AP149" s="25"/>
      <c r="AQ149" s="25">
        <v>0</v>
      </c>
      <c r="AR149" s="25"/>
      <c r="AS149" s="25">
        <v>7</v>
      </c>
      <c r="AT149" s="25"/>
      <c r="AU149" s="36"/>
      <c r="AV149" s="25"/>
      <c r="AW149" s="25"/>
      <c r="AX149" s="25">
        <v>146</v>
      </c>
      <c r="AY149" s="25">
        <v>1</v>
      </c>
      <c r="AZ149" s="25">
        <v>1</v>
      </c>
      <c r="BA149" s="25">
        <v>2.68</v>
      </c>
      <c r="BB149" s="25">
        <v>180</v>
      </c>
      <c r="BC149" s="25">
        <v>144</v>
      </c>
      <c r="BD149" s="25">
        <v>3.5</v>
      </c>
      <c r="BE149" s="25">
        <v>3.1</v>
      </c>
      <c r="BF149" s="25">
        <v>4.2</v>
      </c>
      <c r="BG149" s="25"/>
      <c r="BH149" s="25"/>
      <c r="BI149" s="25"/>
      <c r="BJ149" s="25"/>
      <c r="BK149" s="25"/>
      <c r="BL149" s="25"/>
      <c r="BM149" s="25"/>
      <c r="BN149" s="25"/>
      <c r="BO149" s="25"/>
      <c r="BP149" s="25">
        <v>1</v>
      </c>
      <c r="BQ149" s="25">
        <v>6</v>
      </c>
      <c r="BR149" s="25">
        <v>136</v>
      </c>
      <c r="BS149">
        <v>101</v>
      </c>
      <c r="BT149">
        <v>62</v>
      </c>
      <c r="BU149">
        <v>78</v>
      </c>
      <c r="BV149">
        <v>100</v>
      </c>
      <c r="BW149" s="37">
        <v>9</v>
      </c>
      <c r="BX149" s="37">
        <v>1200</v>
      </c>
      <c r="BY149" s="37">
        <v>890</v>
      </c>
      <c r="BZ149" s="37">
        <v>1.7</v>
      </c>
      <c r="CC149" s="25"/>
      <c r="CD149" s="25"/>
      <c r="CE149" s="25"/>
      <c r="CF149" s="25"/>
      <c r="CG149" s="25"/>
      <c r="CH149" s="25"/>
      <c r="CI149" s="4"/>
      <c r="CJ149" s="25">
        <v>7.39</v>
      </c>
      <c r="CK149" s="25">
        <v>31</v>
      </c>
      <c r="CL149" s="25">
        <v>61</v>
      </c>
      <c r="CM149" s="25">
        <v>20.100000000000001</v>
      </c>
      <c r="CN149" s="25">
        <v>0.3</v>
      </c>
      <c r="CO149" s="25">
        <v>0</v>
      </c>
      <c r="CP149" s="25">
        <v>0</v>
      </c>
      <c r="CQ149" s="25"/>
      <c r="CR149" s="25"/>
      <c r="CS149" s="25">
        <v>1</v>
      </c>
      <c r="CT149" s="25">
        <v>0</v>
      </c>
      <c r="CU149" s="25"/>
      <c r="CV149" s="25">
        <v>1</v>
      </c>
      <c r="CW149" s="25">
        <v>1</v>
      </c>
      <c r="CX149" s="25">
        <v>0</v>
      </c>
      <c r="CY149" s="25">
        <v>1</v>
      </c>
      <c r="CZ149" s="25">
        <v>1</v>
      </c>
      <c r="DA149" s="25">
        <v>0</v>
      </c>
      <c r="DB149" s="25">
        <v>0</v>
      </c>
      <c r="DC149" s="25">
        <v>0</v>
      </c>
      <c r="DD149" s="25">
        <v>1</v>
      </c>
      <c r="DE149" s="25">
        <v>1</v>
      </c>
      <c r="DF149" s="25">
        <v>1</v>
      </c>
      <c r="DG149" s="25">
        <v>0</v>
      </c>
      <c r="DH149" s="25">
        <v>1</v>
      </c>
      <c r="DI149" s="25">
        <v>1</v>
      </c>
      <c r="DJ149" s="25">
        <v>0</v>
      </c>
      <c r="DK149" s="25">
        <v>1</v>
      </c>
      <c r="DL149" s="25">
        <v>9</v>
      </c>
      <c r="DM149" s="25">
        <v>9</v>
      </c>
      <c r="DN149" s="25">
        <v>52</v>
      </c>
      <c r="DO149" s="25">
        <v>24</v>
      </c>
      <c r="DP149" s="25">
        <v>54</v>
      </c>
      <c r="DQ149" s="25">
        <v>85</v>
      </c>
      <c r="DR149" s="59">
        <v>53</v>
      </c>
      <c r="DS149" s="25">
        <v>33</v>
      </c>
      <c r="DT149" s="25">
        <v>71</v>
      </c>
      <c r="DU149" s="25">
        <f t="shared" si="247"/>
        <v>38</v>
      </c>
      <c r="DV149" s="59">
        <v>14.2</v>
      </c>
      <c r="DW149" s="25">
        <v>1297</v>
      </c>
      <c r="DX149" s="25">
        <v>88</v>
      </c>
      <c r="DY149" s="25">
        <v>79</v>
      </c>
      <c r="DZ149" s="25">
        <v>2.8</v>
      </c>
      <c r="EA149" s="4">
        <f t="shared" si="245"/>
        <v>2.074074074074074</v>
      </c>
      <c r="EB149" s="25">
        <v>22.7</v>
      </c>
      <c r="EC149" s="25">
        <v>244</v>
      </c>
      <c r="ED149" s="25">
        <v>67</v>
      </c>
      <c r="EE149" s="25">
        <v>5.3</v>
      </c>
      <c r="EF149" s="25">
        <f t="shared" si="248"/>
        <v>3.9259259259259256</v>
      </c>
      <c r="EG149" s="45">
        <f t="shared" si="229"/>
        <v>2.3348017621145374</v>
      </c>
      <c r="EH149" s="45">
        <f t="shared" si="230"/>
        <v>0.62555066079295152</v>
      </c>
      <c r="EI149" s="25">
        <v>10</v>
      </c>
      <c r="EJ149" s="25">
        <v>52</v>
      </c>
      <c r="EK149" s="25">
        <v>69</v>
      </c>
      <c r="EL149" s="59">
        <f t="shared" si="249"/>
        <v>0.75362318840579712</v>
      </c>
      <c r="EM149" s="25">
        <v>139</v>
      </c>
      <c r="EN149" s="59">
        <v>5</v>
      </c>
      <c r="EO149" s="25">
        <v>5</v>
      </c>
      <c r="EP149" s="59">
        <f t="shared" si="250"/>
        <v>10.4</v>
      </c>
      <c r="EQ149" s="25">
        <v>51</v>
      </c>
      <c r="ER149" s="4">
        <f t="shared" si="231"/>
        <v>37.777777777777779</v>
      </c>
      <c r="ES149" s="25">
        <v>34</v>
      </c>
      <c r="ET149" s="25">
        <v>50</v>
      </c>
      <c r="EU149" s="59">
        <v>8</v>
      </c>
      <c r="EV149" s="25">
        <v>5</v>
      </c>
      <c r="EW149" s="15">
        <v>3</v>
      </c>
      <c r="EX149" s="25">
        <v>79</v>
      </c>
      <c r="EY149" s="25">
        <v>89</v>
      </c>
      <c r="EZ149" s="25">
        <v>31</v>
      </c>
      <c r="FA149" s="25">
        <v>41</v>
      </c>
      <c r="FB149" s="25">
        <v>96</v>
      </c>
      <c r="FC149" s="25">
        <f t="shared" si="219"/>
        <v>244</v>
      </c>
      <c r="FD149" s="9">
        <f t="shared" si="232"/>
        <v>1.4122702723649827</v>
      </c>
      <c r="FE149" s="9">
        <f t="shared" si="220"/>
        <v>0.39344262295081966</v>
      </c>
      <c r="FF149" s="9">
        <f t="shared" si="233"/>
        <v>0.4995801146468884</v>
      </c>
      <c r="FG149" s="9">
        <f t="shared" si="221"/>
        <v>1.3567164179104478</v>
      </c>
      <c r="FH149" s="9">
        <f t="shared" si="222"/>
        <v>0.39931870953819704</v>
      </c>
      <c r="FI149" s="9">
        <f t="shared" si="223"/>
        <v>0.96066343989418923</v>
      </c>
      <c r="FJ149" s="59">
        <v>11.6</v>
      </c>
      <c r="FK149" s="59">
        <v>19</v>
      </c>
      <c r="FL149" s="25">
        <v>3</v>
      </c>
      <c r="FM149" s="25">
        <v>16</v>
      </c>
      <c r="FN149" s="25">
        <v>48</v>
      </c>
      <c r="FO149" s="4">
        <f t="shared" si="239"/>
        <v>35.55555555555555</v>
      </c>
      <c r="FP149" s="59">
        <v>54</v>
      </c>
      <c r="FQ149" s="59">
        <v>18</v>
      </c>
      <c r="FR149" s="25">
        <v>19</v>
      </c>
      <c r="FS149" s="25">
        <v>44</v>
      </c>
      <c r="FT149" s="25">
        <v>34</v>
      </c>
      <c r="FU149" s="11">
        <f t="shared" si="234"/>
        <v>1.2941176470588236</v>
      </c>
      <c r="FV149" s="25">
        <v>17</v>
      </c>
      <c r="FW149" s="59">
        <f t="shared" si="251"/>
        <v>2.5882352941176472</v>
      </c>
      <c r="FX149" s="25">
        <v>107</v>
      </c>
      <c r="FY149" s="25">
        <v>32.299999999999997</v>
      </c>
      <c r="FZ149" s="37">
        <v>10.4</v>
      </c>
      <c r="GA149" s="11">
        <f t="shared" si="224"/>
        <v>41.3</v>
      </c>
      <c r="GB149" s="4">
        <f t="shared" si="235"/>
        <v>2.2944444444444443</v>
      </c>
      <c r="GC149" s="4">
        <f t="shared" si="236"/>
        <v>5.1923076923076925</v>
      </c>
      <c r="GD149" s="4">
        <f t="shared" si="237"/>
        <v>1.1153846153846154</v>
      </c>
      <c r="GE149" s="25">
        <v>16</v>
      </c>
      <c r="GF149" s="25">
        <v>13</v>
      </c>
      <c r="GG149" s="25">
        <f t="shared" si="252"/>
        <v>18.75</v>
      </c>
      <c r="GH149" s="25">
        <v>32</v>
      </c>
      <c r="GI149" s="25">
        <v>21</v>
      </c>
      <c r="GJ149" s="25">
        <f t="shared" si="253"/>
        <v>34.375</v>
      </c>
      <c r="GK149" s="4">
        <v>0</v>
      </c>
      <c r="GL149" s="4">
        <v>1</v>
      </c>
      <c r="GM149" s="4">
        <v>0</v>
      </c>
      <c r="GN149" s="4">
        <v>0</v>
      </c>
      <c r="GO149" s="4">
        <v>1</v>
      </c>
      <c r="GP149" s="4">
        <v>0</v>
      </c>
      <c r="GQ149" s="4">
        <v>0</v>
      </c>
      <c r="GR149" s="4">
        <v>0</v>
      </c>
      <c r="GS149" s="4">
        <v>2</v>
      </c>
      <c r="GT149" s="4">
        <v>0</v>
      </c>
      <c r="GU149" s="4">
        <v>54</v>
      </c>
      <c r="GV149" s="4">
        <v>16</v>
      </c>
      <c r="GW149">
        <f t="shared" si="254"/>
        <v>0.70370370370370372</v>
      </c>
      <c r="GX149" s="4">
        <v>0</v>
      </c>
      <c r="GY149" s="4">
        <v>1</v>
      </c>
    </row>
    <row r="150" spans="1:207" s="37" customFormat="1" x14ac:dyDescent="0.35">
      <c r="A150" s="55">
        <v>50</v>
      </c>
      <c r="B150" s="55">
        <v>22021155</v>
      </c>
      <c r="C150" s="35">
        <v>45067</v>
      </c>
      <c r="D150" s="35">
        <v>28645</v>
      </c>
      <c r="E150" s="25">
        <v>45</v>
      </c>
      <c r="F150" s="25" t="s">
        <v>178</v>
      </c>
      <c r="G150" s="25">
        <v>85</v>
      </c>
      <c r="H150" s="25">
        <v>180</v>
      </c>
      <c r="I150" s="25">
        <v>2.0499999999999998</v>
      </c>
      <c r="J150" s="25">
        <v>1</v>
      </c>
      <c r="K150" s="35">
        <v>45066</v>
      </c>
      <c r="L150" s="35">
        <v>45066</v>
      </c>
      <c r="M150" s="35">
        <v>45072</v>
      </c>
      <c r="N150" s="35">
        <v>45072</v>
      </c>
      <c r="O150" s="4">
        <v>1</v>
      </c>
      <c r="P150" s="35">
        <v>45072</v>
      </c>
      <c r="Q150" s="46">
        <f t="shared" si="225"/>
        <v>6</v>
      </c>
      <c r="R150" s="46">
        <f t="shared" si="226"/>
        <v>6</v>
      </c>
      <c r="S150" s="46">
        <f t="shared" si="227"/>
        <v>6</v>
      </c>
      <c r="T150" s="25">
        <v>0</v>
      </c>
      <c r="U150" s="25">
        <v>0</v>
      </c>
      <c r="V150" s="25">
        <v>0</v>
      </c>
      <c r="W150" s="25">
        <v>0</v>
      </c>
      <c r="X150" s="25">
        <v>0</v>
      </c>
      <c r="Y150" s="25">
        <v>0</v>
      </c>
      <c r="Z150" s="25">
        <v>0</v>
      </c>
      <c r="AA150" s="25">
        <v>0</v>
      </c>
      <c r="AB150" s="25">
        <v>0</v>
      </c>
      <c r="AC150" s="25">
        <v>39</v>
      </c>
      <c r="AD150" s="25">
        <v>94</v>
      </c>
      <c r="AE150" s="25">
        <v>11</v>
      </c>
      <c r="AF150" s="25">
        <v>22</v>
      </c>
      <c r="AG150" s="4">
        <f t="shared" si="243"/>
        <v>11</v>
      </c>
      <c r="AH150" s="25">
        <v>3100</v>
      </c>
      <c r="AI150" s="25">
        <v>24400</v>
      </c>
      <c r="AJ150" s="25">
        <v>6.86</v>
      </c>
      <c r="AK150" s="25">
        <v>38.43</v>
      </c>
      <c r="AL150" s="25">
        <v>0</v>
      </c>
      <c r="AM150" s="25">
        <v>1</v>
      </c>
      <c r="AN150" s="25" t="s">
        <v>177</v>
      </c>
      <c r="AO150" s="25">
        <v>52</v>
      </c>
      <c r="AP150" s="25">
        <v>1304</v>
      </c>
      <c r="AQ150" s="25">
        <v>0</v>
      </c>
      <c r="AR150" s="25">
        <v>8</v>
      </c>
      <c r="AS150" s="25">
        <v>3.83</v>
      </c>
      <c r="AT150" s="25">
        <v>55.2</v>
      </c>
      <c r="AU150" s="36"/>
      <c r="AV150" s="25"/>
      <c r="AW150" s="25"/>
      <c r="AX150" s="25">
        <v>18</v>
      </c>
      <c r="AY150" s="25">
        <v>1</v>
      </c>
      <c r="AZ150" s="25">
        <v>1</v>
      </c>
      <c r="BA150" s="25">
        <v>2.1</v>
      </c>
      <c r="BB150" s="25">
        <v>33</v>
      </c>
      <c r="BC150" s="25">
        <v>143</v>
      </c>
      <c r="BD150" s="25">
        <v>5.2</v>
      </c>
      <c r="BE150" s="25">
        <v>2.2000000000000002</v>
      </c>
      <c r="BF150" s="25">
        <v>3.6</v>
      </c>
      <c r="BG150" s="25">
        <v>8</v>
      </c>
      <c r="BH150" s="25">
        <v>5.9</v>
      </c>
      <c r="BI150" s="25">
        <v>2.9</v>
      </c>
      <c r="BJ150" s="25">
        <v>3424</v>
      </c>
      <c r="BK150" s="25">
        <v>46</v>
      </c>
      <c r="BL150" s="25">
        <v>579</v>
      </c>
      <c r="BM150" s="25">
        <v>3.2</v>
      </c>
      <c r="BN150" s="25">
        <v>59</v>
      </c>
      <c r="BO150" s="25">
        <v>643</v>
      </c>
      <c r="BP150" s="25">
        <v>1</v>
      </c>
      <c r="BQ150" s="25">
        <v>5</v>
      </c>
      <c r="BR150" s="25">
        <v>175</v>
      </c>
      <c r="BS150" s="37">
        <v>112</v>
      </c>
      <c r="BT150" s="37">
        <v>46</v>
      </c>
      <c r="BU150" s="37">
        <v>71</v>
      </c>
      <c r="BV150" s="37">
        <v>125</v>
      </c>
      <c r="BX150" s="37">
        <v>2066</v>
      </c>
      <c r="BY150" s="37">
        <v>360</v>
      </c>
      <c r="BZ150" s="37">
        <v>17</v>
      </c>
      <c r="CA150" s="37">
        <v>87.8</v>
      </c>
      <c r="CB150" s="37">
        <v>5.4</v>
      </c>
      <c r="CC150" s="25">
        <v>3.4</v>
      </c>
      <c r="CD150" s="25">
        <v>32</v>
      </c>
      <c r="CE150" s="25">
        <v>109</v>
      </c>
      <c r="CF150" s="25">
        <v>12</v>
      </c>
      <c r="CG150" s="25">
        <v>10</v>
      </c>
      <c r="CH150" s="25">
        <v>1200</v>
      </c>
      <c r="CI150" s="4">
        <f t="shared" si="238"/>
        <v>1670.5882352941176</v>
      </c>
      <c r="CJ150" s="25">
        <v>7.19</v>
      </c>
      <c r="CK150" s="25">
        <v>43</v>
      </c>
      <c r="CL150" s="25">
        <v>70</v>
      </c>
      <c r="CM150" s="25">
        <v>11.5</v>
      </c>
      <c r="CN150" s="25">
        <v>1.7</v>
      </c>
      <c r="CO150" s="25">
        <v>1</v>
      </c>
      <c r="CP150" s="25">
        <v>0</v>
      </c>
      <c r="CQ150" s="25">
        <v>28.51</v>
      </c>
      <c r="CR150" s="25">
        <v>2339</v>
      </c>
      <c r="CS150" s="25">
        <v>1</v>
      </c>
      <c r="CT150" s="25">
        <v>0</v>
      </c>
      <c r="CU150" s="25"/>
      <c r="CV150" s="25">
        <v>1</v>
      </c>
      <c r="CW150" s="25">
        <v>1</v>
      </c>
      <c r="CX150" s="25">
        <v>1</v>
      </c>
      <c r="CY150" s="25">
        <v>1</v>
      </c>
      <c r="CZ150" s="25">
        <v>0</v>
      </c>
      <c r="DA150" s="25">
        <v>0</v>
      </c>
      <c r="DB150" s="25">
        <v>0</v>
      </c>
      <c r="DC150" s="25">
        <v>0</v>
      </c>
      <c r="DD150" s="25">
        <v>0</v>
      </c>
      <c r="DE150" s="25">
        <v>0</v>
      </c>
      <c r="DF150" s="25">
        <v>0</v>
      </c>
      <c r="DG150" s="25">
        <v>0</v>
      </c>
      <c r="DH150" s="25">
        <v>0</v>
      </c>
      <c r="DI150" s="25">
        <v>0</v>
      </c>
      <c r="DJ150" s="25">
        <v>0</v>
      </c>
      <c r="DK150" s="25">
        <v>0</v>
      </c>
      <c r="DL150" s="25">
        <v>8</v>
      </c>
      <c r="DM150" s="25">
        <v>8</v>
      </c>
      <c r="DN150" s="25">
        <v>54</v>
      </c>
      <c r="DO150" s="25">
        <v>33</v>
      </c>
      <c r="DP150" s="25">
        <v>39</v>
      </c>
      <c r="DQ150" s="25">
        <v>69</v>
      </c>
      <c r="DR150" s="59">
        <v>48</v>
      </c>
      <c r="DS150" s="25">
        <v>51</v>
      </c>
      <c r="DT150" s="25">
        <v>99</v>
      </c>
      <c r="DU150" s="25">
        <f t="shared" si="247"/>
        <v>48</v>
      </c>
      <c r="DV150" s="59">
        <v>12.9</v>
      </c>
      <c r="DW150" s="25">
        <v>634</v>
      </c>
      <c r="DX150" s="25">
        <v>84</v>
      </c>
      <c r="DY150" s="25">
        <v>106</v>
      </c>
      <c r="DZ150" s="25">
        <v>6.3</v>
      </c>
      <c r="EA150" s="4">
        <f t="shared" si="245"/>
        <v>3.0731707317073171</v>
      </c>
      <c r="EB150" s="25">
        <v>25.2</v>
      </c>
      <c r="EC150" s="25">
        <v>225</v>
      </c>
      <c r="ED150" s="25">
        <v>106</v>
      </c>
      <c r="EE150" s="25">
        <v>11.3</v>
      </c>
      <c r="EF150" s="25">
        <f t="shared" si="248"/>
        <v>5.51219512195122</v>
      </c>
      <c r="EG150" s="45">
        <f t="shared" si="229"/>
        <v>1.9047619047619049</v>
      </c>
      <c r="EH150" s="45">
        <f t="shared" si="230"/>
        <v>0.51190476190476197</v>
      </c>
      <c r="EI150" s="25">
        <v>14</v>
      </c>
      <c r="EJ150" s="25">
        <v>80</v>
      </c>
      <c r="EK150" s="25">
        <v>42</v>
      </c>
      <c r="EL150" s="59">
        <f t="shared" si="249"/>
        <v>1.9047619047619047</v>
      </c>
      <c r="EM150" s="25">
        <v>137</v>
      </c>
      <c r="EN150" s="59">
        <v>25</v>
      </c>
      <c r="EO150" s="25">
        <v>19</v>
      </c>
      <c r="EP150" s="59">
        <f t="shared" si="250"/>
        <v>3.6363636363636362</v>
      </c>
      <c r="EQ150" s="25">
        <v>49</v>
      </c>
      <c r="ER150" s="4">
        <f t="shared" si="231"/>
        <v>23.902439024390247</v>
      </c>
      <c r="ES150" s="25">
        <v>32</v>
      </c>
      <c r="ET150" s="25">
        <v>33</v>
      </c>
      <c r="EU150" s="59">
        <v>28</v>
      </c>
      <c r="EV150" s="25">
        <v>26</v>
      </c>
      <c r="EW150" s="15">
        <v>2</v>
      </c>
      <c r="EX150" s="25">
        <v>55</v>
      </c>
      <c r="EY150" s="25">
        <v>97</v>
      </c>
      <c r="EZ150" s="25">
        <v>31</v>
      </c>
      <c r="FA150" s="25">
        <v>59</v>
      </c>
      <c r="FB150" s="25">
        <v>35</v>
      </c>
      <c r="FC150" s="25">
        <f t="shared" si="219"/>
        <v>225</v>
      </c>
      <c r="FD150" s="9">
        <f t="shared" si="232"/>
        <v>0.70028519767693254</v>
      </c>
      <c r="FE150" s="9">
        <f t="shared" si="220"/>
        <v>0.15555555555555556</v>
      </c>
      <c r="FF150" s="9">
        <f t="shared" si="233"/>
        <v>0.20293610702251236</v>
      </c>
      <c r="FG150" s="9">
        <f t="shared" si="221"/>
        <v>0.95094339622641511</v>
      </c>
      <c r="FH150" s="9">
        <f t="shared" si="222"/>
        <v>0.18795352368802243</v>
      </c>
      <c r="FI150" s="9">
        <f t="shared" si="223"/>
        <v>1.3579373080867554</v>
      </c>
      <c r="FJ150" s="59">
        <v>15.4</v>
      </c>
      <c r="FK150" s="59">
        <v>24</v>
      </c>
      <c r="FL150" s="25">
        <v>10</v>
      </c>
      <c r="FM150" s="25">
        <v>14</v>
      </c>
      <c r="FN150" s="25">
        <v>42</v>
      </c>
      <c r="FO150" s="4">
        <f t="shared" si="239"/>
        <v>20.487804878048781</v>
      </c>
      <c r="FP150" s="59">
        <v>58</v>
      </c>
      <c r="FQ150" s="59">
        <v>30</v>
      </c>
      <c r="FR150" s="25">
        <v>24</v>
      </c>
      <c r="FS150" s="25">
        <v>101</v>
      </c>
      <c r="FT150" s="25">
        <v>82</v>
      </c>
      <c r="FU150" s="11">
        <f t="shared" si="234"/>
        <v>1.2317073170731707</v>
      </c>
      <c r="FV150" s="25">
        <v>16</v>
      </c>
      <c r="FW150" s="59">
        <f t="shared" si="251"/>
        <v>6.3125</v>
      </c>
      <c r="FX150" s="25">
        <v>87</v>
      </c>
      <c r="FY150" s="25">
        <v>15.5</v>
      </c>
      <c r="FZ150" s="37">
        <v>18.899999999999999</v>
      </c>
      <c r="GA150" s="11">
        <f t="shared" si="224"/>
        <v>15.5</v>
      </c>
      <c r="GB150" s="4">
        <f t="shared" si="235"/>
        <v>0.51666666666666672</v>
      </c>
      <c r="GC150" s="4">
        <f t="shared" si="236"/>
        <v>3.0687830687830688</v>
      </c>
      <c r="GD150" s="4">
        <f t="shared" si="237"/>
        <v>0.81481481481481488</v>
      </c>
      <c r="GE150" s="25">
        <v>23</v>
      </c>
      <c r="GF150" s="25">
        <v>18</v>
      </c>
      <c r="GG150" s="25">
        <f t="shared" si="252"/>
        <v>21.739130434782609</v>
      </c>
      <c r="GH150" s="25"/>
      <c r="GI150" s="25"/>
      <c r="GJ150" s="25" t="e">
        <f t="shared" si="253"/>
        <v>#DIV/0!</v>
      </c>
      <c r="GK150"/>
      <c r="GL150"/>
      <c r="GM150"/>
      <c r="GN150"/>
      <c r="GO150"/>
      <c r="GP150"/>
      <c r="GQ150"/>
      <c r="GR150"/>
      <c r="GS150"/>
      <c r="GT150"/>
      <c r="GU150"/>
      <c r="GV150"/>
      <c r="GW150" t="e">
        <f t="shared" si="254"/>
        <v>#DIV/0!</v>
      </c>
      <c r="GX150"/>
      <c r="GY150"/>
    </row>
    <row r="151" spans="1:207" x14ac:dyDescent="0.35">
      <c r="A151" s="54">
        <v>51</v>
      </c>
      <c r="B151" s="54">
        <v>14550541</v>
      </c>
      <c r="C151" s="2">
        <v>45068</v>
      </c>
      <c r="D151" s="2">
        <v>20293</v>
      </c>
      <c r="E151" s="4">
        <v>68</v>
      </c>
      <c r="F151" s="4" t="s">
        <v>176</v>
      </c>
      <c r="G151" s="4">
        <v>75</v>
      </c>
      <c r="H151" s="4">
        <v>165</v>
      </c>
      <c r="I151" s="4">
        <v>1.85</v>
      </c>
      <c r="J151" s="4">
        <v>1</v>
      </c>
      <c r="K151" s="2">
        <v>45051</v>
      </c>
      <c r="L151" s="2">
        <v>45051</v>
      </c>
      <c r="M151" s="2">
        <v>45069</v>
      </c>
      <c r="N151" s="2">
        <v>45069</v>
      </c>
      <c r="O151" s="4">
        <v>1</v>
      </c>
      <c r="P151" s="2">
        <v>45069</v>
      </c>
      <c r="Q151" s="46">
        <f t="shared" si="225"/>
        <v>18</v>
      </c>
      <c r="R151" s="46">
        <f t="shared" si="226"/>
        <v>18</v>
      </c>
      <c r="S151" s="46">
        <f t="shared" si="227"/>
        <v>18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1</v>
      </c>
      <c r="Z151" s="4">
        <v>0</v>
      </c>
      <c r="AA151" s="4">
        <v>0</v>
      </c>
      <c r="AB151" s="4">
        <v>0</v>
      </c>
      <c r="AC151" s="4">
        <v>14</v>
      </c>
      <c r="AD151" s="4">
        <v>39</v>
      </c>
      <c r="AE151" s="4">
        <v>7</v>
      </c>
      <c r="AF151" s="4">
        <v>11</v>
      </c>
      <c r="AG151" s="4">
        <f t="shared" si="243"/>
        <v>4</v>
      </c>
      <c r="AH151" s="4">
        <v>460</v>
      </c>
      <c r="AI151" s="4">
        <v>6500</v>
      </c>
      <c r="AJ151" s="4">
        <v>38</v>
      </c>
      <c r="AK151" s="4">
        <v>100</v>
      </c>
      <c r="AL151" s="4">
        <v>0</v>
      </c>
      <c r="AM151" s="4">
        <v>0</v>
      </c>
      <c r="AN151" s="4">
        <v>0</v>
      </c>
      <c r="AO151" s="4">
        <v>73</v>
      </c>
      <c r="AQ151" s="4">
        <v>0</v>
      </c>
      <c r="AR151" s="4">
        <v>8.1</v>
      </c>
      <c r="AS151" s="4">
        <v>1.95</v>
      </c>
      <c r="AT151" s="4">
        <v>39</v>
      </c>
      <c r="AU151" s="29">
        <v>1.97</v>
      </c>
      <c r="AV151" s="4">
        <v>1.75</v>
      </c>
      <c r="AW151" s="4">
        <v>619</v>
      </c>
      <c r="AX151" s="4">
        <v>70</v>
      </c>
      <c r="AY151" s="4">
        <v>1</v>
      </c>
      <c r="AZ151" s="4">
        <v>1</v>
      </c>
      <c r="BA151" s="4">
        <v>0.46</v>
      </c>
      <c r="BB151" s="4">
        <v>19</v>
      </c>
      <c r="BC151" s="4">
        <v>144</v>
      </c>
      <c r="BD151" s="4">
        <v>4.5</v>
      </c>
      <c r="BE151" s="4">
        <v>2</v>
      </c>
      <c r="BF151" s="4">
        <v>3.1</v>
      </c>
      <c r="BG151" s="4">
        <v>7.4</v>
      </c>
      <c r="BH151" s="4">
        <v>4.5</v>
      </c>
      <c r="BI151" s="4">
        <v>191</v>
      </c>
      <c r="BJ151" s="4">
        <v>25</v>
      </c>
      <c r="BK151" s="4">
        <v>137</v>
      </c>
      <c r="BL151" s="4">
        <v>17</v>
      </c>
      <c r="BM151" s="4">
        <v>0.56999999999999995</v>
      </c>
      <c r="BN151" s="4">
        <v>253</v>
      </c>
      <c r="BO151" s="4">
        <v>342</v>
      </c>
      <c r="BP151" s="4">
        <v>1</v>
      </c>
      <c r="BQ151" s="4">
        <v>4</v>
      </c>
      <c r="BR151" s="4">
        <v>180</v>
      </c>
      <c r="BS151">
        <v>92</v>
      </c>
      <c r="BT151">
        <v>38</v>
      </c>
      <c r="BU151">
        <v>58</v>
      </c>
      <c r="BV151">
        <v>114</v>
      </c>
      <c r="BW151">
        <v>6</v>
      </c>
      <c r="BX151">
        <v>1220</v>
      </c>
      <c r="BY151">
        <v>180</v>
      </c>
      <c r="BZ151">
        <v>3.2</v>
      </c>
      <c r="CA151">
        <v>86.3</v>
      </c>
      <c r="CB151">
        <v>15.4</v>
      </c>
      <c r="CC151" s="4">
        <v>2.9</v>
      </c>
      <c r="CD151" s="4">
        <v>39</v>
      </c>
      <c r="CE151" s="4">
        <v>65</v>
      </c>
      <c r="CF151" s="4">
        <v>14</v>
      </c>
      <c r="CG151" s="4">
        <v>15</v>
      </c>
      <c r="CH151" s="4">
        <v>1879</v>
      </c>
      <c r="CI151" s="4">
        <f t="shared" si="238"/>
        <v>1434.4827586206898</v>
      </c>
      <c r="CJ151" s="4">
        <v>7.28</v>
      </c>
      <c r="CK151" s="4">
        <v>42</v>
      </c>
      <c r="CL151" s="4">
        <v>99</v>
      </c>
      <c r="CM151" s="4">
        <v>19</v>
      </c>
      <c r="CN151" s="4">
        <v>1.2</v>
      </c>
      <c r="CO151" s="4">
        <v>1</v>
      </c>
      <c r="CP151" s="4">
        <v>0</v>
      </c>
      <c r="CQ151" s="4">
        <v>14.2</v>
      </c>
      <c r="CR151" s="4">
        <v>11910</v>
      </c>
      <c r="CS151" s="4">
        <v>1</v>
      </c>
      <c r="CT151" s="4">
        <v>0</v>
      </c>
      <c r="CU151" s="4"/>
      <c r="CV151" s="4">
        <v>1</v>
      </c>
      <c r="CW151" s="4">
        <v>1</v>
      </c>
      <c r="CX151" s="4">
        <v>1</v>
      </c>
      <c r="CY151" s="4">
        <v>1</v>
      </c>
      <c r="CZ151" s="25">
        <v>0</v>
      </c>
      <c r="DA151" s="25">
        <v>0</v>
      </c>
      <c r="DB151" s="25">
        <v>0</v>
      </c>
      <c r="DC151" s="25">
        <v>0</v>
      </c>
      <c r="DD151" s="25">
        <v>0</v>
      </c>
      <c r="DE151" s="25">
        <v>0</v>
      </c>
      <c r="DF151" s="25">
        <v>0</v>
      </c>
      <c r="DG151" s="25">
        <v>0</v>
      </c>
      <c r="DH151" s="25">
        <v>0</v>
      </c>
      <c r="DI151" s="25">
        <v>0</v>
      </c>
      <c r="DJ151" s="25">
        <v>0</v>
      </c>
      <c r="DK151" s="25">
        <v>0</v>
      </c>
      <c r="DL151" s="4">
        <v>10</v>
      </c>
      <c r="DM151" s="4">
        <v>10</v>
      </c>
      <c r="DN151" s="4">
        <v>50</v>
      </c>
      <c r="DO151" s="4">
        <v>20</v>
      </c>
      <c r="DP151" s="4">
        <v>60</v>
      </c>
      <c r="DQ151" s="4">
        <v>89</v>
      </c>
      <c r="DR151" s="11">
        <v>48</v>
      </c>
      <c r="DS151" s="4">
        <v>46</v>
      </c>
      <c r="DT151" s="4">
        <v>88</v>
      </c>
      <c r="DU151" s="4">
        <f t="shared" si="247"/>
        <v>42</v>
      </c>
      <c r="DV151" s="11">
        <v>13.7</v>
      </c>
      <c r="DW151" s="4">
        <v>607</v>
      </c>
      <c r="DX151" s="4">
        <v>76</v>
      </c>
      <c r="DY151" s="4">
        <v>116</v>
      </c>
      <c r="DZ151" s="4">
        <v>5.3</v>
      </c>
      <c r="EA151" s="4">
        <f t="shared" si="245"/>
        <v>2.8648648648648645</v>
      </c>
      <c r="EB151" s="4">
        <v>23.8</v>
      </c>
      <c r="EC151" s="4">
        <v>221</v>
      </c>
      <c r="ED151" s="4">
        <v>49</v>
      </c>
      <c r="EE151" s="4">
        <v>5.5</v>
      </c>
      <c r="EF151" s="4">
        <f t="shared" si="248"/>
        <v>2.9729729729729728</v>
      </c>
      <c r="EG151" s="45">
        <f t="shared" si="229"/>
        <v>2.0168067226890756</v>
      </c>
      <c r="EH151" s="45">
        <f t="shared" si="230"/>
        <v>0.57563025210084029</v>
      </c>
      <c r="EI151" s="4">
        <v>16</v>
      </c>
      <c r="EJ151" s="4">
        <v>97</v>
      </c>
      <c r="EK151" s="4">
        <v>95</v>
      </c>
      <c r="EL151" s="11">
        <f t="shared" si="249"/>
        <v>1.0210526315789474</v>
      </c>
      <c r="EM151" s="4">
        <v>202</v>
      </c>
      <c r="EN151" s="11">
        <v>16</v>
      </c>
      <c r="EO151" s="4">
        <v>11</v>
      </c>
      <c r="EP151" s="11">
        <f t="shared" si="250"/>
        <v>7.1851851851851851</v>
      </c>
      <c r="EQ151" s="4">
        <v>49</v>
      </c>
      <c r="ER151" s="4">
        <f t="shared" si="231"/>
        <v>26.486486486486484</v>
      </c>
      <c r="ES151" s="4">
        <v>19</v>
      </c>
      <c r="ET151" s="4">
        <v>32</v>
      </c>
      <c r="EU151" s="11">
        <v>29</v>
      </c>
      <c r="EV151" s="4">
        <v>19</v>
      </c>
      <c r="EW151" s="9">
        <v>10</v>
      </c>
      <c r="EX151" s="4">
        <v>48</v>
      </c>
      <c r="EY151" s="4">
        <v>52</v>
      </c>
      <c r="EZ151" s="4">
        <v>31</v>
      </c>
      <c r="FA151" s="4">
        <v>35</v>
      </c>
      <c r="FB151" s="4">
        <v>80</v>
      </c>
      <c r="FC151" s="25">
        <f t="shared" si="219"/>
        <v>221</v>
      </c>
      <c r="FD151" s="9">
        <f t="shared" si="232"/>
        <v>2.5221153991442717</v>
      </c>
      <c r="FE151" s="9">
        <f t="shared" si="220"/>
        <v>0.36199095022624433</v>
      </c>
      <c r="FF151" s="9">
        <f t="shared" si="233"/>
        <v>0.47461707367229983</v>
      </c>
      <c r="FG151" s="9">
        <f t="shared" si="221"/>
        <v>1.6897959183673468</v>
      </c>
      <c r="FH151" s="9">
        <f t="shared" si="222"/>
        <v>0.32863561902819094</v>
      </c>
      <c r="FI151" s="9">
        <f t="shared" si="223"/>
        <v>0.66999151543211599</v>
      </c>
      <c r="FJ151" s="11">
        <v>17.3</v>
      </c>
      <c r="FK151" s="11">
        <v>28</v>
      </c>
      <c r="FL151" s="4">
        <v>15</v>
      </c>
      <c r="FM151" s="4">
        <v>13</v>
      </c>
      <c r="FN151" s="4">
        <v>24</v>
      </c>
      <c r="FO151" s="4">
        <f t="shared" si="239"/>
        <v>12.972972972972972</v>
      </c>
      <c r="FP151" s="11">
        <v>45</v>
      </c>
      <c r="FQ151" s="11">
        <v>19</v>
      </c>
      <c r="FR151" s="4">
        <v>17</v>
      </c>
      <c r="FS151" s="4">
        <v>81</v>
      </c>
      <c r="FT151" s="4">
        <v>61</v>
      </c>
      <c r="FU151" s="11">
        <f t="shared" si="234"/>
        <v>1.3278688524590163</v>
      </c>
      <c r="FV151" s="4">
        <v>12</v>
      </c>
      <c r="FW151" s="11">
        <f t="shared" si="251"/>
        <v>6.75</v>
      </c>
      <c r="FX151" s="4">
        <v>66</v>
      </c>
      <c r="FY151" s="4">
        <v>31.7</v>
      </c>
      <c r="FZ151">
        <v>12.5</v>
      </c>
      <c r="GA151" s="11">
        <f t="shared" si="224"/>
        <v>37.700000000000003</v>
      </c>
      <c r="GB151" s="4">
        <f t="shared" si="235"/>
        <v>1.9842105263157896</v>
      </c>
      <c r="GC151" s="4">
        <f t="shared" si="236"/>
        <v>3.6</v>
      </c>
      <c r="GD151" s="4">
        <f t="shared" si="237"/>
        <v>1.3840000000000001</v>
      </c>
      <c r="GE151" s="4">
        <v>20</v>
      </c>
      <c r="GF151" s="4">
        <v>17</v>
      </c>
      <c r="GG151" s="4">
        <f t="shared" si="252"/>
        <v>15</v>
      </c>
      <c r="GH151" s="4">
        <v>36</v>
      </c>
      <c r="GI151" s="4">
        <v>30</v>
      </c>
      <c r="GJ151" s="25">
        <f t="shared" si="253"/>
        <v>16.666666666666664</v>
      </c>
      <c r="GK151" s="4">
        <v>1</v>
      </c>
      <c r="GL151" s="4">
        <v>0</v>
      </c>
      <c r="GM151" s="4">
        <v>0</v>
      </c>
      <c r="GN151" s="4">
        <v>1</v>
      </c>
      <c r="GO151" s="4">
        <v>0</v>
      </c>
      <c r="GP151" s="4">
        <v>0</v>
      </c>
      <c r="GQ151" s="4">
        <v>0</v>
      </c>
      <c r="GR151" s="4">
        <v>1</v>
      </c>
      <c r="GS151" s="4">
        <v>0</v>
      </c>
      <c r="GT151" s="4">
        <v>0</v>
      </c>
      <c r="GU151" s="4">
        <v>42</v>
      </c>
      <c r="GV151" s="4">
        <v>19</v>
      </c>
      <c r="GW151">
        <f t="shared" si="254"/>
        <v>0.54761904761904767</v>
      </c>
      <c r="GX151" s="4">
        <v>1</v>
      </c>
      <c r="GY151" s="4">
        <v>0</v>
      </c>
    </row>
    <row r="152" spans="1:207" x14ac:dyDescent="0.35">
      <c r="A152" s="54">
        <v>52</v>
      </c>
      <c r="B152" s="54">
        <v>12511231</v>
      </c>
      <c r="C152" s="2">
        <v>45071</v>
      </c>
      <c r="D152" s="2">
        <v>19386</v>
      </c>
      <c r="E152" s="4">
        <v>70</v>
      </c>
      <c r="F152" s="4" t="s">
        <v>178</v>
      </c>
      <c r="G152" s="4">
        <v>75</v>
      </c>
      <c r="H152" s="4">
        <v>175</v>
      </c>
      <c r="I152" s="4">
        <v>1.9</v>
      </c>
      <c r="J152" s="4">
        <v>1</v>
      </c>
      <c r="K152" s="2">
        <v>45071</v>
      </c>
      <c r="L152" s="2">
        <v>45071</v>
      </c>
      <c r="M152" s="2">
        <v>45075</v>
      </c>
      <c r="N152" s="2">
        <v>45084</v>
      </c>
      <c r="O152" s="4">
        <v>0</v>
      </c>
      <c r="Q152" s="46">
        <f t="shared" si="225"/>
        <v>4</v>
      </c>
      <c r="R152" s="46">
        <f t="shared" si="226"/>
        <v>13</v>
      </c>
      <c r="S152" s="46"/>
      <c r="T152" s="4">
        <v>1</v>
      </c>
      <c r="U152" s="4">
        <v>1</v>
      </c>
      <c r="V152" s="4">
        <v>1</v>
      </c>
      <c r="W152" s="4">
        <v>0</v>
      </c>
      <c r="X152" s="4">
        <v>0</v>
      </c>
      <c r="Y152" s="4">
        <v>1</v>
      </c>
      <c r="Z152" s="4">
        <v>0</v>
      </c>
      <c r="AA152" s="4">
        <v>0</v>
      </c>
      <c r="AB152" s="4">
        <v>1</v>
      </c>
      <c r="AC152" s="4">
        <v>9</v>
      </c>
      <c r="AD152" s="4">
        <v>31</v>
      </c>
      <c r="AE152" s="4">
        <v>2</v>
      </c>
      <c r="AF152" s="4">
        <v>2</v>
      </c>
      <c r="AG152" s="4">
        <v>0</v>
      </c>
      <c r="AH152" s="4">
        <v>3600</v>
      </c>
      <c r="AI152" s="4">
        <v>14900</v>
      </c>
      <c r="AJ152" s="4">
        <v>6.54</v>
      </c>
      <c r="AK152" s="4">
        <v>4.74</v>
      </c>
      <c r="AL152" s="4">
        <v>0</v>
      </c>
      <c r="AM152" s="4">
        <v>0</v>
      </c>
      <c r="AN152" s="4">
        <v>0</v>
      </c>
      <c r="AO152" s="4">
        <v>114</v>
      </c>
      <c r="AP152" s="4">
        <v>1373</v>
      </c>
      <c r="AQ152" s="4">
        <v>0</v>
      </c>
      <c r="AR152" s="4">
        <v>12.1</v>
      </c>
      <c r="AS152" s="4">
        <v>1.22</v>
      </c>
      <c r="AT152" s="4">
        <v>29</v>
      </c>
      <c r="AU152" s="29">
        <v>0.36</v>
      </c>
      <c r="AV152" s="4">
        <v>0.3</v>
      </c>
      <c r="AW152" s="4">
        <v>779</v>
      </c>
      <c r="AX152" s="4">
        <v>384</v>
      </c>
      <c r="AY152" s="4">
        <v>0</v>
      </c>
      <c r="AZ152" s="4">
        <v>0</v>
      </c>
      <c r="BA152" s="4">
        <v>0.75</v>
      </c>
      <c r="BB152" s="4">
        <v>25</v>
      </c>
      <c r="BC152" s="4">
        <v>117</v>
      </c>
      <c r="BD152" s="4">
        <v>5.08</v>
      </c>
      <c r="BE152" s="4">
        <v>1.28</v>
      </c>
      <c r="BF152" s="4">
        <v>3.02</v>
      </c>
      <c r="BG152" s="4">
        <v>8.4</v>
      </c>
      <c r="BH152" s="4">
        <v>6.1</v>
      </c>
      <c r="BI152" s="4">
        <v>3.42</v>
      </c>
      <c r="BJ152" s="4">
        <v>61</v>
      </c>
      <c r="BK152" s="4">
        <v>31</v>
      </c>
      <c r="BL152" s="4">
        <v>17</v>
      </c>
      <c r="BM152" s="4">
        <v>0.66</v>
      </c>
      <c r="BN152" s="4">
        <v>136</v>
      </c>
      <c r="BO152" s="4">
        <v>200</v>
      </c>
      <c r="BP152" s="4">
        <v>1</v>
      </c>
      <c r="BQ152" s="4">
        <v>1</v>
      </c>
      <c r="BR152" s="4">
        <v>403</v>
      </c>
      <c r="BS152">
        <v>110</v>
      </c>
      <c r="BT152">
        <v>50</v>
      </c>
      <c r="BU152">
        <v>68</v>
      </c>
      <c r="BV152">
        <v>95</v>
      </c>
      <c r="BX152">
        <v>-1111</v>
      </c>
      <c r="BY152">
        <v>1850</v>
      </c>
      <c r="BZ152">
        <v>2.17</v>
      </c>
      <c r="CA152">
        <v>63.2</v>
      </c>
      <c r="CB152">
        <v>5.2</v>
      </c>
      <c r="CC152" s="4">
        <v>2.2000000000000002</v>
      </c>
      <c r="CD152" s="4">
        <v>46.2</v>
      </c>
      <c r="CE152" s="4">
        <v>52</v>
      </c>
      <c r="CF152" s="4">
        <v>14</v>
      </c>
      <c r="CG152" s="4">
        <v>12</v>
      </c>
      <c r="CH152" s="4">
        <v>2378</v>
      </c>
      <c r="CI152" s="4">
        <f t="shared" si="238"/>
        <v>2472.7272727272725</v>
      </c>
      <c r="CJ152" s="4">
        <v>7.35</v>
      </c>
      <c r="CK152" s="4">
        <v>38.700000000000003</v>
      </c>
      <c r="CL152" s="4">
        <v>121</v>
      </c>
      <c r="CM152" s="4">
        <v>21.3</v>
      </c>
      <c r="CN152" s="4">
        <v>0.4</v>
      </c>
      <c r="CO152" s="4">
        <v>0</v>
      </c>
      <c r="CP152" s="4">
        <v>0</v>
      </c>
      <c r="CQ152" s="4">
        <v>142</v>
      </c>
      <c r="CR152" s="4">
        <v>1373</v>
      </c>
      <c r="CS152" s="4">
        <v>1</v>
      </c>
      <c r="CT152" s="4">
        <v>1</v>
      </c>
      <c r="CU152" s="4">
        <v>180</v>
      </c>
      <c r="CV152" s="4">
        <v>1</v>
      </c>
      <c r="CW152" s="4">
        <v>1</v>
      </c>
      <c r="CX152" s="4">
        <v>1</v>
      </c>
      <c r="CY152" s="4">
        <v>1</v>
      </c>
      <c r="CZ152" s="4">
        <v>1</v>
      </c>
      <c r="DA152" s="4">
        <v>1</v>
      </c>
      <c r="DB152" s="4">
        <v>0</v>
      </c>
      <c r="DC152" s="4">
        <v>1</v>
      </c>
      <c r="DD152" s="4">
        <v>1</v>
      </c>
      <c r="DE152" s="4">
        <v>1</v>
      </c>
      <c r="DF152" s="4">
        <v>1</v>
      </c>
      <c r="DG152" s="4">
        <v>1</v>
      </c>
      <c r="DH152" s="4">
        <v>1</v>
      </c>
      <c r="DI152" s="4">
        <v>1</v>
      </c>
      <c r="DJ152" s="4">
        <v>1</v>
      </c>
      <c r="DK152" s="4">
        <v>1</v>
      </c>
      <c r="DL152" s="4">
        <v>10</v>
      </c>
      <c r="DM152" s="4">
        <v>10</v>
      </c>
      <c r="DN152" s="4">
        <v>44</v>
      </c>
      <c r="DO152" s="4">
        <v>31</v>
      </c>
      <c r="DP152" s="4">
        <v>28</v>
      </c>
      <c r="DQ152" s="4">
        <v>55</v>
      </c>
      <c r="DR152" s="11">
        <v>25</v>
      </c>
      <c r="DS152" s="4">
        <v>55</v>
      </c>
      <c r="DT152" s="4">
        <v>74</v>
      </c>
      <c r="DU152" s="4">
        <f t="shared" si="247"/>
        <v>19</v>
      </c>
      <c r="DV152" s="11">
        <v>5.8</v>
      </c>
      <c r="DW152" s="4">
        <v>469</v>
      </c>
      <c r="DX152" s="4">
        <v>65</v>
      </c>
      <c r="DY152" s="4">
        <v>98</v>
      </c>
      <c r="DZ152" s="4">
        <v>2.1</v>
      </c>
      <c r="EA152" s="4">
        <f t="shared" si="245"/>
        <v>1.1052631578947369</v>
      </c>
      <c r="EB152" s="4">
        <v>10.5</v>
      </c>
      <c r="EC152" s="4">
        <v>210</v>
      </c>
      <c r="ED152" s="4">
        <v>28</v>
      </c>
      <c r="EE152" s="4">
        <v>2.7</v>
      </c>
      <c r="EF152" s="4">
        <f t="shared" si="248"/>
        <v>1.4210526315789476</v>
      </c>
      <c r="EG152" s="45">
        <f t="shared" si="229"/>
        <v>2.3809523809523809</v>
      </c>
      <c r="EH152" s="45">
        <f t="shared" si="230"/>
        <v>0.55238095238095242</v>
      </c>
      <c r="EI152" s="4">
        <v>5</v>
      </c>
      <c r="EJ152" s="4">
        <v>41</v>
      </c>
      <c r="EK152" s="4">
        <v>50</v>
      </c>
      <c r="EL152" s="11">
        <f t="shared" si="249"/>
        <v>0.82</v>
      </c>
      <c r="EM152" s="4">
        <v>133</v>
      </c>
      <c r="EN152" s="11">
        <v>4</v>
      </c>
      <c r="EO152" s="4">
        <v>4</v>
      </c>
      <c r="EP152" s="11">
        <f t="shared" si="250"/>
        <v>10.25</v>
      </c>
      <c r="EQ152" s="4">
        <v>26</v>
      </c>
      <c r="ER152" s="4">
        <f t="shared" si="231"/>
        <v>13.684210526315789</v>
      </c>
      <c r="ES152" s="4">
        <v>15</v>
      </c>
      <c r="ET152" s="4">
        <v>24</v>
      </c>
      <c r="EU152" s="11">
        <v>14</v>
      </c>
      <c r="EV152" s="4">
        <v>11</v>
      </c>
      <c r="EW152" s="9">
        <v>4</v>
      </c>
      <c r="EX152" s="4">
        <v>121</v>
      </c>
      <c r="EY152" s="4">
        <v>156</v>
      </c>
      <c r="EZ152" s="4">
        <v>83</v>
      </c>
      <c r="FA152" s="4">
        <v>100</v>
      </c>
      <c r="FB152" s="4">
        <v>104</v>
      </c>
      <c r="FC152" s="25">
        <f t="shared" si="219"/>
        <v>210</v>
      </c>
      <c r="FD152" s="9">
        <f t="shared" si="232"/>
        <v>6.0115016847762632</v>
      </c>
      <c r="FE152" s="9">
        <f t="shared" si="220"/>
        <v>0.49523809523809526</v>
      </c>
      <c r="FF152" s="9">
        <f t="shared" si="233"/>
        <v>0.57709738193073989</v>
      </c>
      <c r="FG152" s="9">
        <f t="shared" si="221"/>
        <v>3.5357142857142856</v>
      </c>
      <c r="FH152" s="9">
        <f t="shared" si="222"/>
        <v>0.43301878805796734</v>
      </c>
      <c r="FI152" s="9">
        <f t="shared" si="223"/>
        <v>0.58815824582870069</v>
      </c>
      <c r="FJ152" s="11">
        <v>7.8</v>
      </c>
      <c r="FK152" s="11">
        <v>13</v>
      </c>
      <c r="FL152" s="4">
        <v>15</v>
      </c>
      <c r="FM152" s="4">
        <v>3</v>
      </c>
      <c r="FN152" s="4">
        <v>24</v>
      </c>
      <c r="FO152" s="4">
        <f t="shared" si="239"/>
        <v>12.631578947368421</v>
      </c>
      <c r="FP152" s="11">
        <v>26</v>
      </c>
      <c r="FQ152" s="11">
        <v>10</v>
      </c>
      <c r="FR152" s="4">
        <v>7</v>
      </c>
      <c r="FS152" s="4">
        <v>37</v>
      </c>
      <c r="FT152" s="4">
        <v>58</v>
      </c>
      <c r="FU152" s="11">
        <f t="shared" si="234"/>
        <v>0.63793103448275867</v>
      </c>
      <c r="FV152" s="4">
        <v>4</v>
      </c>
      <c r="FW152" s="11">
        <f t="shared" si="251"/>
        <v>9.25</v>
      </c>
      <c r="FX152" s="4">
        <v>97</v>
      </c>
      <c r="FY152" s="4">
        <v>21.2</v>
      </c>
      <c r="FZ152">
        <v>6.9</v>
      </c>
      <c r="GA152" s="11">
        <f t="shared" si="224"/>
        <v>21.2</v>
      </c>
      <c r="GB152" s="4">
        <f t="shared" si="235"/>
        <v>2.12</v>
      </c>
      <c r="GC152" s="4">
        <f t="shared" si="236"/>
        <v>3.7681159420289854</v>
      </c>
      <c r="GD152" s="4">
        <f t="shared" si="237"/>
        <v>1.1304347826086956</v>
      </c>
      <c r="GE152" s="4">
        <v>20</v>
      </c>
      <c r="GF152" s="4">
        <v>17</v>
      </c>
      <c r="GG152" s="4">
        <f t="shared" si="252"/>
        <v>15</v>
      </c>
      <c r="GH152" s="4">
        <v>14</v>
      </c>
      <c r="GI152" s="4">
        <v>10</v>
      </c>
      <c r="GJ152" s="4">
        <f t="shared" si="253"/>
        <v>28.571428571428569</v>
      </c>
      <c r="GK152" s="4">
        <v>1</v>
      </c>
      <c r="GL152" s="4">
        <v>0</v>
      </c>
      <c r="GM152" s="4">
        <v>0</v>
      </c>
      <c r="GN152" s="4">
        <v>1</v>
      </c>
      <c r="GO152" s="4">
        <v>0</v>
      </c>
      <c r="GP152" s="4">
        <v>0</v>
      </c>
      <c r="GQ152" s="4">
        <v>1</v>
      </c>
      <c r="GR152" s="4">
        <v>0</v>
      </c>
      <c r="GS152" s="4">
        <v>0</v>
      </c>
      <c r="GT152" s="4">
        <v>0</v>
      </c>
      <c r="GU152" s="4">
        <v>61</v>
      </c>
      <c r="GV152" s="4">
        <v>23</v>
      </c>
      <c r="GW152">
        <f t="shared" si="254"/>
        <v>0.62295081967213117</v>
      </c>
      <c r="GX152" s="4">
        <v>1</v>
      </c>
      <c r="GY152" s="4">
        <v>0</v>
      </c>
    </row>
    <row r="153" spans="1:207" x14ac:dyDescent="0.35">
      <c r="A153" s="54">
        <v>52</v>
      </c>
      <c r="B153" s="54">
        <v>12511231</v>
      </c>
      <c r="C153" s="2">
        <v>45083</v>
      </c>
      <c r="D153" s="2">
        <v>19386</v>
      </c>
      <c r="E153" s="4">
        <v>70</v>
      </c>
      <c r="F153" s="4" t="s">
        <v>178</v>
      </c>
      <c r="G153" s="4">
        <v>75</v>
      </c>
      <c r="H153" s="4">
        <v>175</v>
      </c>
      <c r="I153" s="4">
        <v>1.9</v>
      </c>
      <c r="J153" s="4">
        <v>12</v>
      </c>
      <c r="K153" s="2">
        <v>45071</v>
      </c>
      <c r="L153" s="2">
        <v>45071</v>
      </c>
      <c r="M153" s="2">
        <v>45075</v>
      </c>
      <c r="N153" s="2">
        <v>45084</v>
      </c>
      <c r="O153" s="4">
        <v>0</v>
      </c>
      <c r="Q153" s="46">
        <f t="shared" si="225"/>
        <v>4</v>
      </c>
      <c r="R153" s="46">
        <f t="shared" si="226"/>
        <v>13</v>
      </c>
      <c r="S153" s="46"/>
      <c r="T153" s="4">
        <v>1</v>
      </c>
      <c r="U153" s="4">
        <v>1</v>
      </c>
      <c r="V153" s="4">
        <v>1</v>
      </c>
      <c r="W153" s="4">
        <v>0</v>
      </c>
      <c r="X153" s="4">
        <v>0</v>
      </c>
      <c r="Y153" s="4">
        <v>1</v>
      </c>
      <c r="Z153" s="4">
        <v>0</v>
      </c>
      <c r="AA153" s="4">
        <v>0</v>
      </c>
      <c r="AB153" s="4">
        <v>1</v>
      </c>
      <c r="AC153" s="4">
        <v>9</v>
      </c>
      <c r="AD153" s="4">
        <v>31</v>
      </c>
      <c r="AE153" s="4">
        <v>2</v>
      </c>
      <c r="AF153" s="4">
        <v>2</v>
      </c>
      <c r="AG153" s="4">
        <v>0</v>
      </c>
      <c r="AH153" s="4">
        <v>533</v>
      </c>
      <c r="AI153" s="4">
        <v>8746</v>
      </c>
      <c r="AJ153" s="4">
        <v>1.64</v>
      </c>
      <c r="AK153" s="4">
        <v>0.08</v>
      </c>
      <c r="AL153" s="4">
        <v>0</v>
      </c>
      <c r="AM153" s="4">
        <v>0</v>
      </c>
      <c r="AN153" s="4">
        <v>0</v>
      </c>
      <c r="AO153" s="4">
        <v>86</v>
      </c>
      <c r="AP153" s="4">
        <v>473</v>
      </c>
      <c r="AQ153" s="4">
        <v>0</v>
      </c>
      <c r="AR153" s="4">
        <v>11.3</v>
      </c>
      <c r="AS153" s="4">
        <v>0.99</v>
      </c>
      <c r="AT153" s="4">
        <v>29</v>
      </c>
      <c r="AU153" s="29">
        <v>0.34</v>
      </c>
      <c r="AV153" s="4">
        <v>0.23</v>
      </c>
      <c r="AX153" s="4">
        <v>178</v>
      </c>
      <c r="AY153" s="4">
        <v>0</v>
      </c>
      <c r="AZ153" s="4">
        <v>0</v>
      </c>
      <c r="BA153" s="4">
        <v>0.8</v>
      </c>
      <c r="BB153" s="4">
        <v>18</v>
      </c>
      <c r="BC153" s="4">
        <v>136</v>
      </c>
      <c r="BD153" s="4">
        <v>37</v>
      </c>
      <c r="BE153" s="4">
        <v>1.8</v>
      </c>
      <c r="BF153" s="4">
        <v>1.7</v>
      </c>
      <c r="BG153" s="4">
        <v>9.1</v>
      </c>
      <c r="BI153" s="4">
        <v>3.6</v>
      </c>
      <c r="BK153" s="4">
        <v>15</v>
      </c>
      <c r="BL153" s="4">
        <v>8</v>
      </c>
      <c r="BM153" s="4">
        <v>0.2</v>
      </c>
      <c r="BN153" s="4">
        <v>118</v>
      </c>
      <c r="BO153" s="4">
        <v>148</v>
      </c>
      <c r="BP153" s="4">
        <v>1</v>
      </c>
      <c r="BQ153" s="4">
        <v>1</v>
      </c>
      <c r="BS153">
        <v>133</v>
      </c>
      <c r="BT153">
        <v>58</v>
      </c>
      <c r="BU153">
        <v>83</v>
      </c>
      <c r="BV153">
        <v>104</v>
      </c>
      <c r="CN153" s="4">
        <v>0</v>
      </c>
      <c r="CO153" s="4">
        <v>0</v>
      </c>
      <c r="CP153" s="4">
        <v>0</v>
      </c>
      <c r="CQ153" s="4">
        <v>17</v>
      </c>
      <c r="CR153" s="4">
        <v>1140</v>
      </c>
      <c r="CS153" s="4">
        <v>1</v>
      </c>
      <c r="CT153" s="4">
        <v>1</v>
      </c>
      <c r="CU153" s="4"/>
      <c r="CV153" s="4">
        <v>1</v>
      </c>
      <c r="CW153" s="4">
        <v>1</v>
      </c>
      <c r="CX153" s="4">
        <v>1</v>
      </c>
      <c r="CY153" s="4">
        <v>1</v>
      </c>
      <c r="CZ153" s="4">
        <v>0</v>
      </c>
      <c r="DA153" s="4">
        <v>0</v>
      </c>
      <c r="DB153" s="4">
        <v>1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10</v>
      </c>
      <c r="DM153" s="4">
        <v>9</v>
      </c>
      <c r="DN153" s="4">
        <v>51</v>
      </c>
      <c r="DO153" s="4">
        <v>42</v>
      </c>
      <c r="DP153" s="4">
        <v>17</v>
      </c>
      <c r="DQ153" s="4">
        <v>36</v>
      </c>
      <c r="DR153" s="11">
        <v>45</v>
      </c>
      <c r="DS153" s="4">
        <v>63</v>
      </c>
      <c r="DT153" s="4">
        <v>114</v>
      </c>
      <c r="DU153" s="4">
        <f t="shared" si="247"/>
        <v>51</v>
      </c>
      <c r="DV153" s="11">
        <v>12.4</v>
      </c>
      <c r="DW153" s="4">
        <v>929</v>
      </c>
      <c r="DX153" s="4">
        <v>90</v>
      </c>
      <c r="DY153" s="4">
        <v>75</v>
      </c>
      <c r="DZ153" s="4">
        <v>3.5</v>
      </c>
      <c r="EA153" s="4">
        <f t="shared" si="245"/>
        <v>1.8421052631578949</v>
      </c>
      <c r="EB153" s="4">
        <v>19.600000000000001</v>
      </c>
      <c r="EC153" s="4">
        <v>324</v>
      </c>
      <c r="ED153" s="4">
        <v>49</v>
      </c>
      <c r="EE153" s="4">
        <v>3.7</v>
      </c>
      <c r="EF153" s="4">
        <f t="shared" si="248"/>
        <v>1.9473684210526319</v>
      </c>
      <c r="EG153" s="45">
        <f t="shared" si="229"/>
        <v>2.2959183673469385</v>
      </c>
      <c r="EH153" s="45">
        <f t="shared" si="230"/>
        <v>0.63265306122448972</v>
      </c>
      <c r="EI153" s="4">
        <v>5</v>
      </c>
      <c r="EJ153" s="4">
        <v>78</v>
      </c>
      <c r="EK153" s="4">
        <v>59</v>
      </c>
      <c r="EL153" s="11">
        <f t="shared" si="249"/>
        <v>1.3220338983050848</v>
      </c>
      <c r="EM153" s="4">
        <v>139</v>
      </c>
      <c r="EN153" s="11">
        <v>8</v>
      </c>
      <c r="EO153" s="4">
        <v>8</v>
      </c>
      <c r="EP153" s="11">
        <f t="shared" si="250"/>
        <v>9.75</v>
      </c>
      <c r="EQ153" s="4">
        <v>31</v>
      </c>
      <c r="ER153" s="4">
        <f t="shared" si="231"/>
        <v>16.315789473684212</v>
      </c>
      <c r="ES153" s="4">
        <v>16</v>
      </c>
      <c r="ET153" s="4">
        <v>27</v>
      </c>
      <c r="EU153" s="11">
        <v>24</v>
      </c>
      <c r="EV153" s="4">
        <v>11</v>
      </c>
      <c r="EW153" s="9">
        <v>13</v>
      </c>
      <c r="EX153" s="4">
        <v>93</v>
      </c>
      <c r="EY153" s="4">
        <v>138</v>
      </c>
      <c r="EZ153" s="4">
        <v>76</v>
      </c>
      <c r="FA153" s="4">
        <v>93</v>
      </c>
      <c r="FB153" s="4">
        <v>93</v>
      </c>
      <c r="FC153" s="25">
        <f t="shared" si="219"/>
        <v>324</v>
      </c>
      <c r="FD153" s="9">
        <f t="shared" si="232"/>
        <v>1.6803463882059007</v>
      </c>
      <c r="FE153" s="9">
        <f t="shared" si="220"/>
        <v>0.28703703703703703</v>
      </c>
      <c r="FF153" s="9">
        <f t="shared" si="233"/>
        <v>0.40199354017309791</v>
      </c>
      <c r="FG153" s="9">
        <f t="shared" si="221"/>
        <v>2.4428571428571431</v>
      </c>
      <c r="FH153" s="9">
        <f t="shared" si="222"/>
        <v>0.30376780100869427</v>
      </c>
      <c r="FI153" s="9">
        <f t="shared" si="223"/>
        <v>1.4537818868795096</v>
      </c>
      <c r="FJ153" s="11">
        <v>15.7</v>
      </c>
      <c r="FK153" s="11">
        <v>26</v>
      </c>
      <c r="FL153" s="4">
        <v>8</v>
      </c>
      <c r="FM153" s="4">
        <v>18</v>
      </c>
      <c r="FN153" s="4">
        <v>24</v>
      </c>
      <c r="FO153" s="4">
        <f t="shared" si="239"/>
        <v>12.631578947368421</v>
      </c>
      <c r="FP153" s="11">
        <v>46</v>
      </c>
      <c r="FQ153" s="11">
        <v>20</v>
      </c>
      <c r="FR153" s="4">
        <v>15</v>
      </c>
      <c r="FS153" s="4">
        <v>59</v>
      </c>
      <c r="FT153" s="4">
        <v>69</v>
      </c>
      <c r="FU153" s="11">
        <f t="shared" si="234"/>
        <v>0.85507246376811596</v>
      </c>
      <c r="FV153" s="4">
        <v>12</v>
      </c>
      <c r="FW153" s="11">
        <f t="shared" si="251"/>
        <v>4.916666666666667</v>
      </c>
      <c r="FX153" s="4">
        <v>107</v>
      </c>
      <c r="FY153" s="4">
        <v>7.9</v>
      </c>
      <c r="FZ153">
        <v>12.4</v>
      </c>
      <c r="GA153" s="11">
        <f t="shared" si="224"/>
        <v>7.9</v>
      </c>
      <c r="GB153" s="4">
        <f t="shared" si="235"/>
        <v>0.39500000000000002</v>
      </c>
      <c r="GC153" s="4">
        <f t="shared" si="236"/>
        <v>3.7096774193548385</v>
      </c>
      <c r="GD153" s="4">
        <f t="shared" si="237"/>
        <v>1.2661290322580645</v>
      </c>
      <c r="GE153" s="4">
        <v>14</v>
      </c>
      <c r="GF153" s="4">
        <v>11</v>
      </c>
      <c r="GG153" s="4">
        <f t="shared" si="252"/>
        <v>21.428571428571427</v>
      </c>
      <c r="GJ153" s="4" t="e">
        <f t="shared" si="253"/>
        <v>#DIV/0!</v>
      </c>
      <c r="GK153" s="4">
        <v>1</v>
      </c>
      <c r="GL153" s="4">
        <v>0</v>
      </c>
      <c r="GM153" s="4">
        <v>0</v>
      </c>
      <c r="GW153" t="e">
        <f t="shared" si="254"/>
        <v>#DIV/0!</v>
      </c>
    </row>
    <row r="154" spans="1:207" x14ac:dyDescent="0.35">
      <c r="A154" s="54">
        <v>52</v>
      </c>
      <c r="B154" s="54">
        <v>12511231</v>
      </c>
      <c r="C154" s="2">
        <v>45117</v>
      </c>
      <c r="D154" s="2">
        <v>19386</v>
      </c>
      <c r="E154" s="4">
        <v>70</v>
      </c>
      <c r="F154" s="4" t="s">
        <v>178</v>
      </c>
      <c r="G154" s="4">
        <v>75</v>
      </c>
      <c r="H154" s="4">
        <v>175</v>
      </c>
      <c r="I154" s="4">
        <v>1.9</v>
      </c>
      <c r="J154" s="4">
        <v>30</v>
      </c>
      <c r="K154" s="2">
        <v>45071</v>
      </c>
      <c r="L154" s="2">
        <v>45071</v>
      </c>
      <c r="M154" s="2">
        <v>45075</v>
      </c>
      <c r="N154" s="2">
        <v>45084</v>
      </c>
      <c r="O154" s="4">
        <v>0</v>
      </c>
      <c r="Q154" s="46">
        <f t="shared" si="225"/>
        <v>4</v>
      </c>
      <c r="R154" s="46">
        <f t="shared" si="226"/>
        <v>13</v>
      </c>
      <c r="S154" s="46"/>
      <c r="T154" s="4">
        <v>1</v>
      </c>
      <c r="U154" s="4">
        <v>1</v>
      </c>
      <c r="V154" s="4">
        <v>1</v>
      </c>
      <c r="W154" s="4">
        <v>0</v>
      </c>
      <c r="X154" s="4">
        <v>0</v>
      </c>
      <c r="Y154" s="4">
        <v>1</v>
      </c>
      <c r="Z154" s="4">
        <v>0</v>
      </c>
      <c r="AA154" s="4">
        <v>0</v>
      </c>
      <c r="AB154" s="4">
        <v>1</v>
      </c>
      <c r="AC154" s="4">
        <v>9</v>
      </c>
      <c r="AD154" s="4">
        <v>31</v>
      </c>
      <c r="AE154" s="4">
        <v>2</v>
      </c>
      <c r="AF154" s="4">
        <v>2</v>
      </c>
      <c r="AG154" s="4">
        <v>0</v>
      </c>
      <c r="AH154" s="4">
        <v>18200</v>
      </c>
      <c r="AI154" s="4">
        <v>6900</v>
      </c>
      <c r="AL154" s="4">
        <v>0</v>
      </c>
      <c r="AM154" s="4">
        <v>0</v>
      </c>
      <c r="AN154" s="4">
        <v>0</v>
      </c>
      <c r="AO154" s="4">
        <v>53</v>
      </c>
      <c r="AQ154" s="4">
        <v>0</v>
      </c>
      <c r="AR154" s="4">
        <v>13.1</v>
      </c>
      <c r="AS154" s="4">
        <v>1.17</v>
      </c>
      <c r="AT154" s="4">
        <v>28</v>
      </c>
      <c r="AX154" s="4">
        <v>229</v>
      </c>
      <c r="AY154" s="4">
        <v>0</v>
      </c>
      <c r="AZ154" s="4">
        <v>0</v>
      </c>
      <c r="BA154" s="4">
        <v>1</v>
      </c>
      <c r="BB154" s="4">
        <v>25</v>
      </c>
      <c r="BC154" s="4">
        <v>135</v>
      </c>
      <c r="BD154" s="4">
        <v>4.0999999999999996</v>
      </c>
      <c r="BK154" s="4">
        <v>12</v>
      </c>
      <c r="BL154" s="4">
        <v>9</v>
      </c>
      <c r="BP154" s="4">
        <v>1</v>
      </c>
      <c r="BQ154" s="4">
        <v>1</v>
      </c>
      <c r="BS154">
        <v>113</v>
      </c>
      <c r="BT154">
        <v>69</v>
      </c>
      <c r="BU154">
        <v>84</v>
      </c>
      <c r="BV154">
        <v>89</v>
      </c>
      <c r="CN154" s="4">
        <v>0</v>
      </c>
      <c r="CO154" s="4">
        <v>0</v>
      </c>
      <c r="CP154" s="4">
        <v>0</v>
      </c>
      <c r="CS154" s="4">
        <v>1</v>
      </c>
      <c r="CT154" s="4">
        <v>1</v>
      </c>
      <c r="CU154" s="4"/>
      <c r="CV154" s="4">
        <v>1</v>
      </c>
      <c r="CW154" s="4">
        <v>1</v>
      </c>
      <c r="CX154" s="4">
        <v>0</v>
      </c>
      <c r="CY154" s="4">
        <v>1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9</v>
      </c>
      <c r="DM154" s="4">
        <v>9</v>
      </c>
      <c r="DN154" s="4">
        <v>55</v>
      </c>
      <c r="DO154" s="4">
        <v>39</v>
      </c>
      <c r="DP154" s="4">
        <v>29</v>
      </c>
      <c r="DQ154" s="4">
        <v>55</v>
      </c>
      <c r="DR154" s="11">
        <v>52</v>
      </c>
      <c r="DS154" s="4">
        <v>51</v>
      </c>
      <c r="DT154" s="4">
        <v>107</v>
      </c>
      <c r="DU154" s="4">
        <f t="shared" si="247"/>
        <v>56</v>
      </c>
      <c r="DV154" s="11">
        <v>14</v>
      </c>
      <c r="DW154" s="4">
        <v>1158</v>
      </c>
      <c r="DX154" s="4">
        <v>78</v>
      </c>
      <c r="DY154" s="4">
        <v>69</v>
      </c>
      <c r="DZ154" s="4">
        <v>3.6</v>
      </c>
      <c r="EA154" s="4">
        <f t="shared" si="245"/>
        <v>1.8947368421052633</v>
      </c>
      <c r="EB154" s="4">
        <v>20</v>
      </c>
      <c r="EC154" s="4">
        <v>290</v>
      </c>
      <c r="ED154" s="4">
        <v>65</v>
      </c>
      <c r="EE154" s="4">
        <v>6.9</v>
      </c>
      <c r="EF154" s="4">
        <f t="shared" si="248"/>
        <v>3.6315789473684212</v>
      </c>
      <c r="EG154" s="45">
        <f t="shared" si="229"/>
        <v>2.6</v>
      </c>
      <c r="EH154" s="45">
        <f t="shared" si="230"/>
        <v>0.7</v>
      </c>
      <c r="EI154" s="4">
        <v>7</v>
      </c>
      <c r="EJ154" s="4">
        <v>101</v>
      </c>
      <c r="EK154" s="4">
        <v>54</v>
      </c>
      <c r="EL154" s="11">
        <f t="shared" si="249"/>
        <v>1.8703703703703705</v>
      </c>
      <c r="EM154" s="4">
        <v>153</v>
      </c>
      <c r="EN154" s="11">
        <v>5</v>
      </c>
      <c r="EO154" s="4">
        <v>13</v>
      </c>
      <c r="EP154" s="11">
        <f t="shared" si="250"/>
        <v>11.222222222222221</v>
      </c>
      <c r="EQ154" s="4">
        <v>61</v>
      </c>
      <c r="ER154" s="4">
        <f t="shared" si="231"/>
        <v>32.10526315789474</v>
      </c>
      <c r="ES154" s="4">
        <v>37</v>
      </c>
      <c r="ET154" s="4">
        <v>41</v>
      </c>
      <c r="EU154" s="11">
        <v>21</v>
      </c>
      <c r="EV154" s="4">
        <v>11</v>
      </c>
      <c r="EW154" s="9">
        <v>10</v>
      </c>
      <c r="EX154" s="4">
        <v>82</v>
      </c>
      <c r="EY154" s="4">
        <v>117</v>
      </c>
      <c r="EZ154" s="4">
        <v>45</v>
      </c>
      <c r="FA154" s="4">
        <v>100</v>
      </c>
      <c r="FB154" s="4">
        <v>62</v>
      </c>
      <c r="FC154" s="25">
        <f t="shared" si="219"/>
        <v>290</v>
      </c>
      <c r="FD154" s="9">
        <f t="shared" si="232"/>
        <v>0.78065837764212131</v>
      </c>
      <c r="FE154" s="9">
        <f t="shared" si="220"/>
        <v>0.21379310344827587</v>
      </c>
      <c r="FF154" s="9">
        <f t="shared" si="233"/>
        <v>0.30063700793585257</v>
      </c>
      <c r="FG154" s="9">
        <f t="shared" si="221"/>
        <v>1.5646153846153847</v>
      </c>
      <c r="FH154" s="9">
        <f t="shared" si="222"/>
        <v>0.29744628917545968</v>
      </c>
      <c r="FI154" s="9">
        <f t="shared" si="223"/>
        <v>2.0042254453748454</v>
      </c>
      <c r="FJ154" s="11">
        <v>14.5</v>
      </c>
      <c r="FK154" s="11">
        <v>35</v>
      </c>
      <c r="FL154" s="4">
        <v>38</v>
      </c>
      <c r="FM154" s="4">
        <v>2</v>
      </c>
      <c r="FN154" s="4">
        <v>44</v>
      </c>
      <c r="FO154" s="4">
        <f t="shared" si="239"/>
        <v>23.157894736842106</v>
      </c>
      <c r="FP154" s="11">
        <v>46</v>
      </c>
      <c r="FQ154" s="11">
        <v>20</v>
      </c>
      <c r="FR154" s="4">
        <v>13</v>
      </c>
      <c r="FS154" s="4">
        <v>40</v>
      </c>
      <c r="FT154" s="4">
        <v>34</v>
      </c>
      <c r="FU154" s="11">
        <f t="shared" si="234"/>
        <v>1.1764705882352942</v>
      </c>
      <c r="FV154" s="4">
        <v>11</v>
      </c>
      <c r="FW154" s="11">
        <f t="shared" si="251"/>
        <v>3.6363636363636362</v>
      </c>
      <c r="FX154" s="4">
        <v>100</v>
      </c>
      <c r="FY154" s="4">
        <v>9.6999999999999993</v>
      </c>
      <c r="FZ154">
        <v>14.6</v>
      </c>
      <c r="GA154" s="11">
        <f t="shared" si="224"/>
        <v>9.6999999999999993</v>
      </c>
      <c r="GB154" s="4">
        <f t="shared" si="235"/>
        <v>0.48499999999999999</v>
      </c>
      <c r="GC154" s="4">
        <f t="shared" si="236"/>
        <v>3.1506849315068495</v>
      </c>
      <c r="GD154" s="4">
        <f t="shared" si="237"/>
        <v>0.99315068493150682</v>
      </c>
      <c r="GE154" s="4">
        <v>11</v>
      </c>
      <c r="GF154" s="4">
        <v>6</v>
      </c>
      <c r="GG154" s="4">
        <f t="shared" si="252"/>
        <v>45.454545454545453</v>
      </c>
      <c r="GH154" s="4">
        <v>20</v>
      </c>
      <c r="GI154" s="4">
        <v>15</v>
      </c>
      <c r="GJ154" s="4">
        <f t="shared" si="253"/>
        <v>25</v>
      </c>
      <c r="GK154" s="4">
        <v>1</v>
      </c>
      <c r="GL154" s="4">
        <v>0</v>
      </c>
      <c r="GM154" s="4">
        <v>0</v>
      </c>
      <c r="GN154" s="4">
        <v>1</v>
      </c>
      <c r="GO154" s="4">
        <v>0</v>
      </c>
      <c r="GP154" s="4">
        <v>0</v>
      </c>
      <c r="GW154" t="e">
        <f t="shared" si="254"/>
        <v>#DIV/0!</v>
      </c>
    </row>
    <row r="155" spans="1:207" x14ac:dyDescent="0.35">
      <c r="A155" s="54">
        <v>52</v>
      </c>
      <c r="B155" s="54">
        <v>12511231</v>
      </c>
      <c r="C155" s="2">
        <v>45245</v>
      </c>
      <c r="D155" s="2">
        <v>19386</v>
      </c>
      <c r="E155" s="4">
        <v>70</v>
      </c>
      <c r="F155" s="4" t="s">
        <v>178</v>
      </c>
      <c r="G155" s="4">
        <v>75</v>
      </c>
      <c r="H155" s="4">
        <v>175</v>
      </c>
      <c r="I155" s="4">
        <v>1.9</v>
      </c>
      <c r="J155" s="4">
        <v>180</v>
      </c>
      <c r="K155" s="2">
        <v>45071</v>
      </c>
      <c r="L155" s="2">
        <v>45071</v>
      </c>
      <c r="M155" s="2">
        <v>45075</v>
      </c>
      <c r="N155" s="2">
        <v>45084</v>
      </c>
      <c r="O155" s="4">
        <v>0</v>
      </c>
      <c r="Q155" s="46">
        <f t="shared" si="225"/>
        <v>4</v>
      </c>
      <c r="R155" s="46">
        <f t="shared" si="226"/>
        <v>13</v>
      </c>
      <c r="S155" s="46"/>
      <c r="T155" s="4">
        <v>1</v>
      </c>
      <c r="U155" s="4">
        <v>1</v>
      </c>
      <c r="V155" s="4">
        <v>1</v>
      </c>
      <c r="W155" s="4">
        <v>0</v>
      </c>
      <c r="X155" s="4">
        <v>0</v>
      </c>
      <c r="Y155" s="4">
        <v>1</v>
      </c>
      <c r="Z155" s="4">
        <v>0</v>
      </c>
      <c r="AA155" s="4">
        <v>0</v>
      </c>
      <c r="AB155" s="4">
        <v>1</v>
      </c>
      <c r="AC155" s="4">
        <v>9</v>
      </c>
      <c r="AD155" s="4">
        <v>31</v>
      </c>
      <c r="AE155" s="4">
        <v>2</v>
      </c>
      <c r="AF155" s="4">
        <v>2</v>
      </c>
      <c r="AG155" s="4">
        <v>0</v>
      </c>
      <c r="AL155" s="4">
        <v>0</v>
      </c>
      <c r="AM155" s="4">
        <v>0</v>
      </c>
      <c r="AN155" s="4">
        <v>0</v>
      </c>
      <c r="AQ155" s="4">
        <v>0</v>
      </c>
      <c r="AY155" s="4">
        <v>0</v>
      </c>
      <c r="AZ155" s="4">
        <v>0</v>
      </c>
      <c r="BP155" s="4">
        <v>1</v>
      </c>
      <c r="BQ155" s="4">
        <v>1</v>
      </c>
      <c r="BS155">
        <v>115</v>
      </c>
      <c r="BT155">
        <v>72</v>
      </c>
      <c r="BU155">
        <v>86</v>
      </c>
      <c r="BV155">
        <v>78</v>
      </c>
      <c r="CN155" s="4">
        <v>0</v>
      </c>
      <c r="CO155" s="4">
        <v>0</v>
      </c>
      <c r="CP155" s="4">
        <v>0</v>
      </c>
      <c r="CS155" s="4">
        <v>0</v>
      </c>
      <c r="CT155" s="4">
        <v>1</v>
      </c>
      <c r="CU155" s="4"/>
      <c r="CV155" s="4">
        <v>0</v>
      </c>
      <c r="CW155" s="4">
        <v>0</v>
      </c>
      <c r="CX155" s="4">
        <v>0</v>
      </c>
      <c r="CY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9</v>
      </c>
      <c r="DM155" s="4">
        <v>9</v>
      </c>
      <c r="DN155" s="4">
        <v>50</v>
      </c>
      <c r="DO155" s="4">
        <v>20</v>
      </c>
      <c r="DP155" s="4">
        <v>56</v>
      </c>
      <c r="DQ155" s="4">
        <v>87</v>
      </c>
      <c r="DR155" s="11">
        <v>59</v>
      </c>
      <c r="DS155" s="4">
        <v>45</v>
      </c>
      <c r="DT155" s="4">
        <v>108</v>
      </c>
      <c r="DU155" s="4">
        <f t="shared" si="247"/>
        <v>63</v>
      </c>
      <c r="DV155" s="11">
        <v>15</v>
      </c>
      <c r="DW155" s="4">
        <v>1031</v>
      </c>
      <c r="DX155" s="4">
        <v>93</v>
      </c>
      <c r="DY155" s="4">
        <v>78</v>
      </c>
      <c r="DZ155" s="4">
        <v>4.8</v>
      </c>
      <c r="EA155" s="4">
        <f t="shared" si="245"/>
        <v>2.5263157894736841</v>
      </c>
      <c r="EB155" s="4">
        <v>27.1</v>
      </c>
      <c r="EC155" s="4">
        <v>335</v>
      </c>
      <c r="ED155" s="4">
        <v>71</v>
      </c>
      <c r="EE155" s="4">
        <v>5.4</v>
      </c>
      <c r="EF155" s="4">
        <f t="shared" si="248"/>
        <v>2.8421052631578951</v>
      </c>
      <c r="EG155" s="45">
        <f t="shared" si="229"/>
        <v>2.177121771217712</v>
      </c>
      <c r="EH155" s="45">
        <f t="shared" si="230"/>
        <v>0.55350553505535049</v>
      </c>
      <c r="EI155" s="4">
        <v>9</v>
      </c>
      <c r="EJ155" s="4">
        <v>90</v>
      </c>
      <c r="EK155" s="4">
        <v>107</v>
      </c>
      <c r="EL155" s="11">
        <f t="shared" si="249"/>
        <v>0.84112149532710279</v>
      </c>
      <c r="EM155" s="4">
        <v>227</v>
      </c>
      <c r="EN155" s="11">
        <v>8</v>
      </c>
      <c r="EO155" s="4">
        <v>6</v>
      </c>
      <c r="EP155" s="11">
        <f t="shared" si="250"/>
        <v>12.857142857142858</v>
      </c>
      <c r="EQ155" s="4">
        <v>85</v>
      </c>
      <c r="ER155" s="4">
        <f t="shared" si="231"/>
        <v>44.736842105263158</v>
      </c>
      <c r="ES155" s="4">
        <v>33</v>
      </c>
      <c r="ET155" s="4">
        <v>78</v>
      </c>
      <c r="EU155" s="11">
        <v>20</v>
      </c>
      <c r="EV155" s="4">
        <v>7</v>
      </c>
      <c r="EW155" s="9">
        <v>13</v>
      </c>
      <c r="EX155" s="4">
        <v>79</v>
      </c>
      <c r="EY155" s="4">
        <v>113</v>
      </c>
      <c r="EZ155" s="4">
        <v>34</v>
      </c>
      <c r="FA155" s="4">
        <v>93</v>
      </c>
      <c r="FB155" s="4">
        <v>58</v>
      </c>
      <c r="FC155" s="4">
        <f t="shared" si="219"/>
        <v>335</v>
      </c>
      <c r="FD155" s="9">
        <f t="shared" si="232"/>
        <v>0.58203871397786866</v>
      </c>
      <c r="FE155" s="9">
        <f t="shared" si="220"/>
        <v>0.17313432835820897</v>
      </c>
      <c r="FF155" s="9">
        <f t="shared" si="233"/>
        <v>0.23257420586252361</v>
      </c>
      <c r="FG155" s="9">
        <f t="shared" si="221"/>
        <v>1.4577464788732395</v>
      </c>
      <c r="FH155" s="9">
        <f t="shared" si="222"/>
        <v>0.25593336819311274</v>
      </c>
      <c r="FI155" s="9">
        <f t="shared" si="223"/>
        <v>2.5045524358860236</v>
      </c>
      <c r="FJ155" s="11">
        <v>22.5</v>
      </c>
      <c r="FK155" s="11">
        <v>49</v>
      </c>
      <c r="FL155" s="4">
        <v>30</v>
      </c>
      <c r="FM155" s="4">
        <v>19</v>
      </c>
      <c r="FN155" s="4">
        <v>64</v>
      </c>
      <c r="FO155" s="4">
        <f t="shared" si="239"/>
        <v>33.684210526315788</v>
      </c>
      <c r="FP155" s="11">
        <v>47</v>
      </c>
      <c r="FQ155" s="11">
        <v>28</v>
      </c>
      <c r="FR155" s="4">
        <v>24</v>
      </c>
      <c r="FS155" s="4">
        <v>58</v>
      </c>
      <c r="FT155" s="4">
        <v>57</v>
      </c>
      <c r="FU155" s="11">
        <f t="shared" si="234"/>
        <v>1.0175438596491229</v>
      </c>
      <c r="FV155" s="4">
        <v>15</v>
      </c>
      <c r="FW155" s="11">
        <f t="shared" si="251"/>
        <v>3.8666666666666667</v>
      </c>
      <c r="FX155" s="4">
        <v>100</v>
      </c>
      <c r="FY155" s="4">
        <v>18</v>
      </c>
      <c r="FZ155">
        <v>15.7</v>
      </c>
      <c r="GA155" s="11">
        <f t="shared" si="224"/>
        <v>18</v>
      </c>
      <c r="GB155" s="4">
        <f t="shared" si="235"/>
        <v>0.6428571428571429</v>
      </c>
      <c r="GC155" s="4">
        <f t="shared" si="236"/>
        <v>2.9936305732484079</v>
      </c>
      <c r="GD155" s="4">
        <f t="shared" si="237"/>
        <v>1.4331210191082804</v>
      </c>
      <c r="GE155" s="4">
        <v>12</v>
      </c>
      <c r="GF155" s="4">
        <v>8</v>
      </c>
      <c r="GG155" s="4">
        <f t="shared" si="252"/>
        <v>33.333333333333329</v>
      </c>
      <c r="GH155" s="4">
        <v>19</v>
      </c>
      <c r="GI155" s="4">
        <v>14</v>
      </c>
      <c r="GJ155" s="4">
        <f t="shared" si="253"/>
        <v>26.315789473684209</v>
      </c>
      <c r="GK155">
        <v>1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1</v>
      </c>
      <c r="GS155">
        <v>0</v>
      </c>
      <c r="GT155">
        <v>0</v>
      </c>
      <c r="GW155" t="e">
        <f t="shared" si="254"/>
        <v>#DIV/0!</v>
      </c>
    </row>
    <row r="156" spans="1:207" x14ac:dyDescent="0.35">
      <c r="A156" s="54">
        <v>53</v>
      </c>
      <c r="B156" s="54">
        <v>94065874</v>
      </c>
      <c r="C156" s="2">
        <v>45073</v>
      </c>
      <c r="D156" s="2">
        <v>25203</v>
      </c>
      <c r="E156" s="4">
        <v>55</v>
      </c>
      <c r="F156" s="4" t="s">
        <v>178</v>
      </c>
      <c r="G156" s="4">
        <v>185</v>
      </c>
      <c r="H156" s="4">
        <v>100</v>
      </c>
      <c r="I156" s="4">
        <v>2.2400000000000002</v>
      </c>
      <c r="J156" s="4">
        <v>1</v>
      </c>
      <c r="K156" s="2">
        <v>45071</v>
      </c>
      <c r="L156" s="2">
        <v>45071</v>
      </c>
      <c r="M156" s="2">
        <v>45082</v>
      </c>
      <c r="N156" s="2">
        <v>45086</v>
      </c>
      <c r="O156" s="4">
        <v>0</v>
      </c>
      <c r="Q156" s="46">
        <f t="shared" si="225"/>
        <v>11</v>
      </c>
      <c r="R156" s="46">
        <f t="shared" si="226"/>
        <v>15</v>
      </c>
      <c r="S156" s="46"/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15</v>
      </c>
      <c r="AD156" s="4">
        <v>35</v>
      </c>
      <c r="AE156" s="4">
        <v>5</v>
      </c>
      <c r="AF156" s="4">
        <v>5</v>
      </c>
      <c r="AG156" s="4">
        <v>0</v>
      </c>
      <c r="AH156" s="4">
        <v>340</v>
      </c>
      <c r="AI156" s="4">
        <v>24100</v>
      </c>
      <c r="AJ156" s="4">
        <v>23</v>
      </c>
      <c r="AK156" s="4">
        <v>25</v>
      </c>
      <c r="AL156" s="4">
        <v>0</v>
      </c>
      <c r="AM156" s="4">
        <v>1</v>
      </c>
      <c r="AN156" s="4" t="s">
        <v>204</v>
      </c>
      <c r="AO156" s="4">
        <v>22</v>
      </c>
      <c r="AP156" s="4">
        <v>623</v>
      </c>
      <c r="AQ156" s="4">
        <v>0</v>
      </c>
      <c r="AR156" s="4">
        <v>23</v>
      </c>
      <c r="AS156" s="4">
        <v>1.22</v>
      </c>
      <c r="AT156" s="4">
        <v>32</v>
      </c>
      <c r="AU156" s="29">
        <v>1.26</v>
      </c>
      <c r="AV156" s="4">
        <v>1.45</v>
      </c>
      <c r="AW156" s="4">
        <v>445</v>
      </c>
      <c r="AX156" s="4">
        <v>85</v>
      </c>
      <c r="AY156" s="4">
        <v>0</v>
      </c>
      <c r="AZ156" s="4">
        <v>0</v>
      </c>
      <c r="BA156" s="4">
        <v>1.03</v>
      </c>
      <c r="BB156" s="4">
        <v>94</v>
      </c>
      <c r="BC156" s="4">
        <v>139</v>
      </c>
      <c r="BD156" s="4">
        <v>3.67</v>
      </c>
      <c r="BE156" s="4">
        <v>2.06</v>
      </c>
      <c r="BF156" s="4">
        <v>3.11</v>
      </c>
      <c r="BG156" s="4">
        <v>8.5</v>
      </c>
      <c r="BH156" s="4">
        <v>4.7</v>
      </c>
      <c r="BI156" s="4">
        <v>2.94</v>
      </c>
      <c r="BJ156" s="4">
        <v>244</v>
      </c>
      <c r="BK156" s="4">
        <v>50</v>
      </c>
      <c r="BL156" s="4">
        <v>41</v>
      </c>
      <c r="BM156" s="4">
        <v>0.5</v>
      </c>
      <c r="BN156" s="4">
        <v>108</v>
      </c>
      <c r="BO156" s="4">
        <v>408</v>
      </c>
      <c r="BP156" s="4">
        <v>1</v>
      </c>
      <c r="BQ156" s="4">
        <v>1</v>
      </c>
      <c r="BR156" s="4">
        <v>105</v>
      </c>
      <c r="BS156">
        <v>101</v>
      </c>
      <c r="BT156">
        <v>67</v>
      </c>
      <c r="BU156">
        <v>79</v>
      </c>
      <c r="BV156">
        <v>125</v>
      </c>
      <c r="BW156">
        <v>11</v>
      </c>
      <c r="BX156">
        <v>-986</v>
      </c>
      <c r="BY156">
        <v>2145</v>
      </c>
      <c r="BZ156">
        <v>2.2999999999999998</v>
      </c>
      <c r="CA156">
        <v>82</v>
      </c>
      <c r="CB156">
        <v>1.8</v>
      </c>
      <c r="CC156" s="4">
        <v>2.1</v>
      </c>
      <c r="CD156" s="4">
        <v>28</v>
      </c>
      <c r="CE156" s="4">
        <v>60.9</v>
      </c>
      <c r="CF156" s="4">
        <v>19</v>
      </c>
      <c r="CG156" s="4">
        <v>13</v>
      </c>
      <c r="CH156" s="4">
        <v>2538</v>
      </c>
      <c r="CI156" s="4">
        <f t="shared" si="238"/>
        <v>2590.4761904761904</v>
      </c>
      <c r="CJ156" s="4">
        <v>7.34</v>
      </c>
      <c r="CK156" s="4">
        <v>47.6</v>
      </c>
      <c r="CL156" s="4">
        <v>75.400000000000006</v>
      </c>
      <c r="CM156" s="4">
        <v>25.5</v>
      </c>
      <c r="CN156" s="4">
        <v>0.3</v>
      </c>
      <c r="CO156" s="4">
        <v>1</v>
      </c>
      <c r="CP156" s="4">
        <v>0</v>
      </c>
      <c r="CQ156" s="4">
        <v>475</v>
      </c>
      <c r="CR156" s="4">
        <v>12046</v>
      </c>
      <c r="CS156" s="4">
        <v>1</v>
      </c>
      <c r="CT156" s="4">
        <v>1</v>
      </c>
      <c r="CU156" s="4">
        <v>7</v>
      </c>
      <c r="CV156" s="4">
        <v>1</v>
      </c>
      <c r="CW156" s="4">
        <v>1</v>
      </c>
      <c r="CX156" s="4">
        <v>1</v>
      </c>
      <c r="CY156" s="4">
        <v>1</v>
      </c>
      <c r="CZ156" s="4">
        <v>1</v>
      </c>
      <c r="DA156" s="4">
        <v>1</v>
      </c>
      <c r="DB156" s="4">
        <v>0</v>
      </c>
      <c r="DC156" s="4">
        <v>1</v>
      </c>
      <c r="DD156" s="4">
        <v>0</v>
      </c>
      <c r="DE156" s="4">
        <v>1</v>
      </c>
      <c r="DF156" s="4">
        <v>1</v>
      </c>
      <c r="DG156" s="4">
        <v>0</v>
      </c>
      <c r="DH156" s="4">
        <v>1</v>
      </c>
      <c r="DI156" s="4">
        <v>0</v>
      </c>
      <c r="DJ156" s="4">
        <v>0</v>
      </c>
      <c r="DK156" s="4">
        <v>0</v>
      </c>
      <c r="DL156" s="4">
        <v>7</v>
      </c>
      <c r="DM156" s="4">
        <v>7</v>
      </c>
      <c r="DN156" s="4">
        <v>61</v>
      </c>
      <c r="DO156" s="4">
        <v>45</v>
      </c>
      <c r="DP156" s="4">
        <v>25</v>
      </c>
      <c r="DQ156" s="4">
        <v>49</v>
      </c>
      <c r="DR156" s="11">
        <v>43</v>
      </c>
      <c r="DS156" s="4">
        <v>62</v>
      </c>
      <c r="DT156" s="4">
        <v>109</v>
      </c>
      <c r="DU156" s="4">
        <f t="shared" ref="DU156:DU162" si="256">(DT156-DS156)</f>
        <v>47</v>
      </c>
      <c r="DV156" s="11">
        <v>11.9</v>
      </c>
      <c r="DW156" s="4">
        <v>800</v>
      </c>
      <c r="DX156" s="4">
        <v>82</v>
      </c>
      <c r="DY156" s="4">
        <v>113</v>
      </c>
      <c r="DZ156" s="4">
        <v>5.3</v>
      </c>
      <c r="EA156" s="4">
        <f t="shared" si="245"/>
        <v>2.3660714285714284</v>
      </c>
      <c r="EB156" s="4">
        <v>11.9</v>
      </c>
      <c r="EC156" s="4">
        <v>218</v>
      </c>
      <c r="ED156" s="4">
        <v>44</v>
      </c>
      <c r="EE156" s="4">
        <v>5</v>
      </c>
      <c r="EF156" s="4">
        <f t="shared" si="248"/>
        <v>2.2321428571428568</v>
      </c>
      <c r="EG156" s="45">
        <f t="shared" si="229"/>
        <v>3.6134453781512605</v>
      </c>
      <c r="EH156" s="45">
        <f t="shared" si="230"/>
        <v>1</v>
      </c>
      <c r="EI156" s="4">
        <v>8</v>
      </c>
      <c r="EJ156" s="4">
        <v>82</v>
      </c>
      <c r="EK156" s="4">
        <v>50</v>
      </c>
      <c r="EL156" s="11">
        <f t="shared" ref="EL156:EL168" si="257">(EJ156/EK156)</f>
        <v>1.64</v>
      </c>
      <c r="EM156" s="4">
        <v>118</v>
      </c>
      <c r="EN156" s="11">
        <v>3</v>
      </c>
      <c r="EO156" s="4">
        <v>3</v>
      </c>
      <c r="EP156" s="11">
        <f t="shared" ref="EP156:EP168" si="258">EJ156/((EN156+EO156)/2)</f>
        <v>27.333333333333332</v>
      </c>
      <c r="EQ156" s="4">
        <v>46</v>
      </c>
      <c r="ER156" s="4">
        <f t="shared" si="231"/>
        <v>20.535714285714285</v>
      </c>
      <c r="ES156" s="4">
        <v>15</v>
      </c>
      <c r="ET156" s="4">
        <v>41</v>
      </c>
      <c r="EU156" s="11">
        <v>22</v>
      </c>
      <c r="EV156" s="4">
        <v>2</v>
      </c>
      <c r="EW156" s="9">
        <v>20</v>
      </c>
      <c r="EX156" s="4">
        <v>93</v>
      </c>
      <c r="EY156" s="4">
        <v>113</v>
      </c>
      <c r="EZ156" s="4">
        <v>34</v>
      </c>
      <c r="FA156" s="4">
        <v>79</v>
      </c>
      <c r="FB156" s="4">
        <v>89</v>
      </c>
      <c r="FC156" s="25">
        <f t="shared" si="219"/>
        <v>218</v>
      </c>
      <c r="FD156" s="9">
        <f t="shared" si="232"/>
        <v>1.4637691084358593</v>
      </c>
      <c r="FE156" s="9">
        <f t="shared" si="220"/>
        <v>0.40825688073394495</v>
      </c>
      <c r="FF156" s="9">
        <f t="shared" si="233"/>
        <v>0.51084380163198706</v>
      </c>
      <c r="FG156" s="9">
        <f t="shared" si="221"/>
        <v>2.0659090909090909</v>
      </c>
      <c r="FH156" s="9">
        <f t="shared" si="222"/>
        <v>0.43790861724641394</v>
      </c>
      <c r="FI156" s="9">
        <f t="shared" si="223"/>
        <v>1.411362679402806</v>
      </c>
      <c r="FJ156" s="11">
        <v>14.6</v>
      </c>
      <c r="FK156" s="11">
        <v>29</v>
      </c>
      <c r="FL156" s="4">
        <v>28</v>
      </c>
      <c r="FM156" s="4">
        <v>0</v>
      </c>
      <c r="FN156" s="4">
        <v>36</v>
      </c>
      <c r="FO156" s="4">
        <f t="shared" si="239"/>
        <v>16.071428571428569</v>
      </c>
      <c r="FP156" s="11">
        <v>40</v>
      </c>
      <c r="FQ156" s="11">
        <v>20</v>
      </c>
      <c r="FR156" s="4">
        <v>14</v>
      </c>
      <c r="FS156" s="4">
        <v>47</v>
      </c>
      <c r="FT156" s="4">
        <v>41</v>
      </c>
      <c r="FU156" s="11">
        <f t="shared" si="234"/>
        <v>1.1463414634146341</v>
      </c>
      <c r="FV156" s="4">
        <v>24</v>
      </c>
      <c r="FW156" s="11">
        <f t="shared" ref="FW156:FW165" si="259">(FS156/FV156)</f>
        <v>1.9583333333333333</v>
      </c>
      <c r="FX156" s="4">
        <v>62</v>
      </c>
      <c r="FY156" s="4">
        <v>10.1</v>
      </c>
      <c r="FZ156">
        <v>11</v>
      </c>
      <c r="GA156" s="11">
        <f t="shared" si="224"/>
        <v>21.1</v>
      </c>
      <c r="GB156" s="4">
        <f t="shared" si="235"/>
        <v>1.0550000000000002</v>
      </c>
      <c r="GC156" s="4">
        <f t="shared" si="236"/>
        <v>3.6363636363636362</v>
      </c>
      <c r="GD156" s="4">
        <f t="shared" si="237"/>
        <v>1.3272727272727272</v>
      </c>
      <c r="GE156" s="4">
        <v>24</v>
      </c>
      <c r="GF156" s="4">
        <v>17</v>
      </c>
      <c r="GG156" s="4">
        <f t="shared" ref="GG156:GG165" si="260">((GE156-GF156)/GE156)*100</f>
        <v>29.166666666666668</v>
      </c>
      <c r="GH156" s="4">
        <v>19</v>
      </c>
      <c r="GI156" s="4">
        <v>14</v>
      </c>
      <c r="GJ156" s="4">
        <f t="shared" si="253"/>
        <v>26.315789473684209</v>
      </c>
      <c r="GK156" s="4">
        <v>1</v>
      </c>
      <c r="GL156" s="4">
        <v>0</v>
      </c>
      <c r="GM156" s="4">
        <v>0</v>
      </c>
      <c r="GN156" s="4">
        <v>1</v>
      </c>
      <c r="GO156" s="4">
        <v>0</v>
      </c>
      <c r="GP156" s="4">
        <v>0</v>
      </c>
      <c r="GQ156" s="4">
        <v>0</v>
      </c>
      <c r="GR156" s="4">
        <v>1</v>
      </c>
      <c r="GS156" s="4">
        <v>0</v>
      </c>
      <c r="GT156" s="4">
        <v>0</v>
      </c>
      <c r="GU156" s="4">
        <v>56</v>
      </c>
      <c r="GV156" s="4">
        <v>25</v>
      </c>
      <c r="GW156">
        <f t="shared" ref="GW156:GW164" si="261">(GU156-GV156)/GU156</f>
        <v>0.5535714285714286</v>
      </c>
      <c r="GX156" s="4">
        <v>1</v>
      </c>
      <c r="GY156" s="4">
        <v>0</v>
      </c>
    </row>
    <row r="157" spans="1:207" x14ac:dyDescent="0.35">
      <c r="A157" s="54">
        <v>53</v>
      </c>
      <c r="B157" s="54">
        <v>94065874</v>
      </c>
      <c r="C157" s="2">
        <v>45083</v>
      </c>
      <c r="D157" s="2">
        <v>25203</v>
      </c>
      <c r="E157" s="4">
        <v>55</v>
      </c>
      <c r="F157" s="4" t="s">
        <v>178</v>
      </c>
      <c r="G157" s="4">
        <v>185</v>
      </c>
      <c r="H157" s="4">
        <v>100</v>
      </c>
      <c r="I157" s="4">
        <v>2.2400000000000002</v>
      </c>
      <c r="J157" s="4">
        <v>11</v>
      </c>
      <c r="K157" s="2">
        <v>45071</v>
      </c>
      <c r="L157" s="2">
        <v>45071</v>
      </c>
      <c r="M157" s="2">
        <v>45082</v>
      </c>
      <c r="N157" s="2">
        <v>45086</v>
      </c>
      <c r="O157" s="4">
        <v>0</v>
      </c>
      <c r="Q157" s="46">
        <f t="shared" si="225"/>
        <v>11</v>
      </c>
      <c r="R157" s="46">
        <f t="shared" si="226"/>
        <v>15</v>
      </c>
      <c r="S157" s="46"/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15</v>
      </c>
      <c r="AD157" s="4">
        <v>35</v>
      </c>
      <c r="AE157" s="4">
        <v>5</v>
      </c>
      <c r="AF157" s="4">
        <v>5</v>
      </c>
      <c r="AG157" s="4">
        <v>0</v>
      </c>
      <c r="AH157" s="4">
        <v>976</v>
      </c>
      <c r="AI157" s="4">
        <v>5808</v>
      </c>
      <c r="AJ157" s="4">
        <v>2</v>
      </c>
      <c r="AK157" s="4">
        <v>0.17</v>
      </c>
      <c r="AL157" s="4">
        <v>0</v>
      </c>
      <c r="AM157" s="4">
        <v>1</v>
      </c>
      <c r="AN157" s="4" t="s">
        <v>204</v>
      </c>
      <c r="AO157" s="4">
        <v>78</v>
      </c>
      <c r="AP157" s="4">
        <v>731</v>
      </c>
      <c r="AQ157" s="4">
        <v>0</v>
      </c>
      <c r="AR157" s="4">
        <v>9.6999999999999993</v>
      </c>
      <c r="AS157" s="4" t="s">
        <v>205</v>
      </c>
      <c r="AT157" s="4">
        <v>30</v>
      </c>
      <c r="AU157" s="29">
        <v>1.93</v>
      </c>
      <c r="AV157" s="4">
        <v>0.7</v>
      </c>
      <c r="AW157" s="4">
        <v>437</v>
      </c>
      <c r="AX157" s="4">
        <v>585</v>
      </c>
      <c r="AY157" s="4">
        <v>0</v>
      </c>
      <c r="AZ157" s="4">
        <v>0</v>
      </c>
      <c r="BA157" s="4">
        <v>0.9</v>
      </c>
      <c r="BB157" s="4">
        <v>33</v>
      </c>
      <c r="BC157" s="4">
        <v>136</v>
      </c>
      <c r="BD157" s="4">
        <v>4.7</v>
      </c>
      <c r="BE157" s="4">
        <v>2.2999999999999998</v>
      </c>
      <c r="BF157" s="4">
        <v>2.7</v>
      </c>
      <c r="BG157" s="4">
        <v>8.8000000000000007</v>
      </c>
      <c r="BI157" s="4">
        <v>3.3</v>
      </c>
      <c r="BJ157" s="4">
        <v>94</v>
      </c>
      <c r="BK157" s="4">
        <v>26</v>
      </c>
      <c r="BL157" s="4">
        <v>48</v>
      </c>
      <c r="BM157" s="4">
        <v>0.5</v>
      </c>
      <c r="BN157" s="4">
        <v>105</v>
      </c>
      <c r="BO157" s="4">
        <v>296</v>
      </c>
      <c r="BP157" s="4">
        <v>1</v>
      </c>
      <c r="BQ157" s="4">
        <v>1</v>
      </c>
      <c r="BS157">
        <v>115</v>
      </c>
      <c r="BT157">
        <v>72</v>
      </c>
      <c r="BU157">
        <v>86</v>
      </c>
      <c r="BV157">
        <v>78</v>
      </c>
      <c r="CN157" s="4">
        <v>0</v>
      </c>
      <c r="CO157" s="4">
        <v>0</v>
      </c>
      <c r="CP157" s="4">
        <v>0</v>
      </c>
      <c r="CQ157" s="4">
        <v>45</v>
      </c>
      <c r="CR157" s="4">
        <v>447</v>
      </c>
      <c r="CS157" s="4">
        <v>0</v>
      </c>
      <c r="CT157" s="4">
        <v>1</v>
      </c>
      <c r="CU157" s="4"/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10</v>
      </c>
      <c r="DM157" s="4">
        <v>10</v>
      </c>
      <c r="DN157" s="4">
        <v>55</v>
      </c>
      <c r="DO157" s="4">
        <v>29</v>
      </c>
      <c r="DP157" s="4">
        <v>47</v>
      </c>
      <c r="DQ157" s="4">
        <v>78</v>
      </c>
      <c r="DR157" s="11">
        <v>52</v>
      </c>
      <c r="DS157" s="4">
        <v>50</v>
      </c>
      <c r="DT157" s="4">
        <v>104</v>
      </c>
      <c r="DU157" s="4">
        <f t="shared" si="256"/>
        <v>54</v>
      </c>
      <c r="DV157" s="11">
        <v>17.7</v>
      </c>
      <c r="DW157" s="4">
        <v>1029</v>
      </c>
      <c r="DX157" s="4">
        <v>95</v>
      </c>
      <c r="DY157" s="4">
        <v>93</v>
      </c>
      <c r="DZ157" s="4">
        <v>5.0999999999999996</v>
      </c>
      <c r="EA157" s="4">
        <f t="shared" si="245"/>
        <v>2.276785714285714</v>
      </c>
      <c r="EB157" s="4">
        <v>29.7</v>
      </c>
      <c r="EC157" s="4">
        <v>298</v>
      </c>
      <c r="ED157" s="4">
        <v>96</v>
      </c>
      <c r="EE157" s="4">
        <v>9.18</v>
      </c>
      <c r="EF157" s="4">
        <f t="shared" si="248"/>
        <v>4.0982142857142856</v>
      </c>
      <c r="EG157" s="45">
        <f t="shared" si="229"/>
        <v>1.7508417508417509</v>
      </c>
      <c r="EH157" s="45">
        <f t="shared" si="230"/>
        <v>0.59595959595959591</v>
      </c>
      <c r="EI157" s="4">
        <v>12</v>
      </c>
      <c r="EJ157" s="4">
        <v>65</v>
      </c>
      <c r="EK157" s="4">
        <v>100</v>
      </c>
      <c r="EL157" s="11">
        <f t="shared" si="257"/>
        <v>0.65</v>
      </c>
      <c r="EM157" s="4">
        <v>155</v>
      </c>
      <c r="EN157" s="11">
        <v>8</v>
      </c>
      <c r="EO157" s="4">
        <v>7</v>
      </c>
      <c r="EP157" s="11">
        <f t="shared" si="258"/>
        <v>8.6666666666666661</v>
      </c>
      <c r="EQ157" s="4">
        <v>40</v>
      </c>
      <c r="ER157" s="4">
        <f t="shared" si="231"/>
        <v>17.857142857142854</v>
      </c>
      <c r="ES157" s="4">
        <v>17</v>
      </c>
      <c r="ET157" s="4">
        <v>37</v>
      </c>
      <c r="EU157" s="11">
        <v>23</v>
      </c>
      <c r="EV157" s="4">
        <v>8</v>
      </c>
      <c r="EW157" s="9">
        <v>15</v>
      </c>
      <c r="EX157" s="4">
        <v>73</v>
      </c>
      <c r="EY157" s="4">
        <v>111</v>
      </c>
      <c r="EZ157" s="4">
        <v>52</v>
      </c>
      <c r="FA157" s="4">
        <v>55</v>
      </c>
      <c r="FB157" s="4">
        <v>45</v>
      </c>
      <c r="FC157" s="25">
        <f t="shared" si="219"/>
        <v>298</v>
      </c>
      <c r="FD157" s="9">
        <f t="shared" si="232"/>
        <v>0.55531066367545689</v>
      </c>
      <c r="FE157" s="9">
        <f t="shared" si="220"/>
        <v>0.15100671140939598</v>
      </c>
      <c r="FF157" s="9">
        <f t="shared" si="233"/>
        <v>0.19547405438885501</v>
      </c>
      <c r="FG157" s="9">
        <f t="shared" si="221"/>
        <v>1.078125</v>
      </c>
      <c r="FH157" s="9">
        <f t="shared" si="222"/>
        <v>0.24837679018417341</v>
      </c>
      <c r="FI157" s="9">
        <f t="shared" si="223"/>
        <v>1.9414808151966163</v>
      </c>
      <c r="FJ157" s="11">
        <v>16.5</v>
      </c>
      <c r="FK157" s="11">
        <v>67</v>
      </c>
      <c r="FL157" s="4">
        <v>36</v>
      </c>
      <c r="FM157" s="4">
        <v>32</v>
      </c>
      <c r="FN157" s="4">
        <v>44</v>
      </c>
      <c r="FO157" s="4">
        <f t="shared" si="239"/>
        <v>19.642857142857142</v>
      </c>
      <c r="FP157" s="11">
        <v>36</v>
      </c>
      <c r="FQ157" s="11">
        <v>20</v>
      </c>
      <c r="FR157" s="4">
        <v>22</v>
      </c>
      <c r="FS157" s="4">
        <v>69</v>
      </c>
      <c r="FT157" s="4">
        <v>58</v>
      </c>
      <c r="FU157" s="11">
        <f t="shared" si="234"/>
        <v>1.1896551724137931</v>
      </c>
      <c r="FV157" s="4">
        <v>10</v>
      </c>
      <c r="FW157" s="11">
        <f t="shared" si="259"/>
        <v>6.9</v>
      </c>
      <c r="FX157" s="4">
        <v>48</v>
      </c>
      <c r="FY157" s="4">
        <v>13.8</v>
      </c>
      <c r="FZ157">
        <v>21</v>
      </c>
      <c r="GA157" s="11">
        <f t="shared" si="224"/>
        <v>13.8</v>
      </c>
      <c r="GB157" s="4">
        <f t="shared" si="235"/>
        <v>0.69000000000000006</v>
      </c>
      <c r="GC157" s="4">
        <f t="shared" si="236"/>
        <v>1.7142857142857142</v>
      </c>
      <c r="GD157" s="4">
        <f t="shared" si="237"/>
        <v>0.7857142857142857</v>
      </c>
      <c r="GG157" s="4" t="e">
        <f t="shared" si="260"/>
        <v>#DIV/0!</v>
      </c>
      <c r="GJ157" s="4" t="e">
        <f t="shared" si="253"/>
        <v>#DIV/0!</v>
      </c>
      <c r="GW157" t="e">
        <f t="shared" si="261"/>
        <v>#DIV/0!</v>
      </c>
    </row>
    <row r="158" spans="1:207" x14ac:dyDescent="0.35">
      <c r="A158" s="54">
        <v>54</v>
      </c>
      <c r="B158" s="54">
        <v>5351517</v>
      </c>
      <c r="C158" s="2">
        <v>45075</v>
      </c>
      <c r="D158" s="2">
        <v>18826</v>
      </c>
      <c r="E158" s="4">
        <v>72</v>
      </c>
      <c r="F158" s="4" t="s">
        <v>178</v>
      </c>
      <c r="G158" s="4">
        <v>95</v>
      </c>
      <c r="H158" s="4">
        <v>180</v>
      </c>
      <c r="I158" s="4">
        <v>2.15</v>
      </c>
      <c r="J158" s="4">
        <v>1</v>
      </c>
      <c r="K158" s="2" t="s">
        <v>206</v>
      </c>
      <c r="L158" s="2" t="s">
        <v>206</v>
      </c>
      <c r="M158" s="2">
        <v>45086</v>
      </c>
      <c r="N158" s="2">
        <v>45097</v>
      </c>
      <c r="O158" s="4">
        <v>1</v>
      </c>
      <c r="P158" s="2">
        <v>45121</v>
      </c>
      <c r="Q158" s="46">
        <f t="shared" si="225"/>
        <v>12</v>
      </c>
      <c r="R158" s="46">
        <f t="shared" si="226"/>
        <v>23</v>
      </c>
      <c r="S158" s="46">
        <f t="shared" si="227"/>
        <v>47</v>
      </c>
      <c r="T158" s="4">
        <v>1</v>
      </c>
      <c r="U158" s="4">
        <v>1</v>
      </c>
      <c r="V158" s="4">
        <v>1</v>
      </c>
      <c r="W158" s="4">
        <v>1</v>
      </c>
      <c r="X158" s="4">
        <v>1</v>
      </c>
      <c r="Y158" s="4">
        <v>1</v>
      </c>
      <c r="Z158" s="4">
        <v>1</v>
      </c>
      <c r="AA158" s="4">
        <v>1</v>
      </c>
      <c r="AB158" s="4">
        <v>0</v>
      </c>
      <c r="AC158" s="4">
        <v>29</v>
      </c>
      <c r="AD158" s="4">
        <v>65</v>
      </c>
      <c r="AE158" s="4">
        <v>3</v>
      </c>
      <c r="AF158" s="4">
        <v>3</v>
      </c>
      <c r="AG158" s="4">
        <v>0</v>
      </c>
      <c r="AH158" s="4">
        <v>290</v>
      </c>
      <c r="AI158" s="4">
        <v>5100</v>
      </c>
      <c r="AJ158" s="4">
        <v>43</v>
      </c>
      <c r="AK158" s="4">
        <v>100</v>
      </c>
      <c r="AL158" s="4">
        <v>1</v>
      </c>
      <c r="AM158" s="4">
        <v>1</v>
      </c>
      <c r="AN158" s="4" t="s">
        <v>207</v>
      </c>
      <c r="AO158" s="4">
        <v>80</v>
      </c>
      <c r="AP158" s="4">
        <v>2256</v>
      </c>
      <c r="AQ158" s="4">
        <v>0</v>
      </c>
      <c r="AR158" s="4">
        <v>19</v>
      </c>
      <c r="AS158" s="4">
        <v>1.37</v>
      </c>
      <c r="AT158" s="4">
        <v>29</v>
      </c>
      <c r="AU158" s="29">
        <v>2.61</v>
      </c>
      <c r="AV158" s="4">
        <v>1.79</v>
      </c>
      <c r="AW158" s="4">
        <v>805</v>
      </c>
      <c r="AX158" s="4">
        <v>164</v>
      </c>
      <c r="AY158" s="4">
        <v>1</v>
      </c>
      <c r="AZ158" s="4">
        <v>1</v>
      </c>
      <c r="BA158" s="4">
        <v>2.71</v>
      </c>
      <c r="BB158" s="4">
        <v>72</v>
      </c>
      <c r="BC158" s="4">
        <v>138</v>
      </c>
      <c r="BD158" s="4">
        <v>4.3</v>
      </c>
      <c r="BE158" s="4">
        <v>2.1</v>
      </c>
      <c r="BF158" s="4">
        <v>3.6</v>
      </c>
      <c r="BG158" s="4">
        <v>8.1999999999999993</v>
      </c>
      <c r="BH158" s="4">
        <v>4.8</v>
      </c>
      <c r="BI158" s="4">
        <v>2.5</v>
      </c>
      <c r="BJ158" s="4">
        <v>1753</v>
      </c>
      <c r="BK158" s="4">
        <v>86</v>
      </c>
      <c r="BL158" s="4">
        <v>43</v>
      </c>
      <c r="BM158" s="4">
        <v>0.71</v>
      </c>
      <c r="BN158" s="4">
        <v>50</v>
      </c>
      <c r="BO158" s="4">
        <v>232</v>
      </c>
      <c r="BP158" s="4">
        <v>1</v>
      </c>
      <c r="BQ158" s="4">
        <v>2</v>
      </c>
      <c r="BR158" s="4">
        <v>101</v>
      </c>
      <c r="BS158">
        <v>118</v>
      </c>
      <c r="BT158">
        <v>59</v>
      </c>
      <c r="BU158">
        <v>82</v>
      </c>
      <c r="BV158">
        <v>100</v>
      </c>
      <c r="BW158">
        <v>5</v>
      </c>
      <c r="BX158">
        <v>1807</v>
      </c>
      <c r="BY158">
        <v>1370</v>
      </c>
      <c r="BZ158">
        <v>2.1</v>
      </c>
      <c r="CA158">
        <v>78.5</v>
      </c>
      <c r="CB158">
        <v>4.5999999999999996</v>
      </c>
      <c r="CC158" s="4">
        <v>2.1</v>
      </c>
      <c r="CD158" s="4">
        <v>42</v>
      </c>
      <c r="CE158" s="4">
        <v>36.200000000000003</v>
      </c>
      <c r="CF158" s="4">
        <v>14</v>
      </c>
      <c r="CG158" s="4">
        <v>10</v>
      </c>
      <c r="CH158" s="4">
        <v>2234</v>
      </c>
      <c r="CI158" s="4">
        <f t="shared" si="238"/>
        <v>2933.333333333333</v>
      </c>
      <c r="CJ158" s="4">
        <v>7.36</v>
      </c>
      <c r="CK158" s="4">
        <v>41.8</v>
      </c>
      <c r="CL158" s="4">
        <v>79.5</v>
      </c>
      <c r="CM158" s="4">
        <v>23.1</v>
      </c>
      <c r="CN158" s="4">
        <v>0.1</v>
      </c>
      <c r="CO158" s="4">
        <v>0</v>
      </c>
      <c r="CP158" s="4">
        <v>0</v>
      </c>
      <c r="CQ158" s="4">
        <v>215</v>
      </c>
      <c r="CR158" s="4">
        <v>26441</v>
      </c>
      <c r="CS158" s="4">
        <v>1</v>
      </c>
      <c r="CT158" s="4">
        <v>2</v>
      </c>
      <c r="CU158" s="4">
        <v>7</v>
      </c>
      <c r="CV158" s="4">
        <v>1</v>
      </c>
      <c r="CW158" s="4">
        <v>1</v>
      </c>
      <c r="CX158" s="4">
        <v>1</v>
      </c>
      <c r="CY158" s="4">
        <v>1</v>
      </c>
      <c r="CZ158" s="4">
        <v>1</v>
      </c>
      <c r="DA158" s="4">
        <v>1</v>
      </c>
      <c r="DB158" s="4">
        <v>0</v>
      </c>
      <c r="DC158" s="4">
        <v>1</v>
      </c>
      <c r="DD158" s="4">
        <v>1</v>
      </c>
      <c r="DE158" s="4">
        <v>1</v>
      </c>
      <c r="DF158" s="4">
        <v>1</v>
      </c>
      <c r="DG158" s="4">
        <v>0</v>
      </c>
      <c r="DH158" s="4">
        <v>1</v>
      </c>
      <c r="DI158" s="4">
        <v>1</v>
      </c>
      <c r="DJ158" s="4">
        <v>0</v>
      </c>
      <c r="DK158" s="4">
        <v>1</v>
      </c>
      <c r="DL158" s="4">
        <v>8</v>
      </c>
      <c r="DM158" s="4">
        <v>8</v>
      </c>
      <c r="DN158" s="4">
        <v>71</v>
      </c>
      <c r="DO158" s="4">
        <v>55</v>
      </c>
      <c r="DP158" s="4">
        <v>23</v>
      </c>
      <c r="DQ158" s="4">
        <v>44</v>
      </c>
      <c r="DR158" s="11">
        <v>43</v>
      </c>
      <c r="DS158" s="4">
        <v>50</v>
      </c>
      <c r="DT158" s="4">
        <v>89</v>
      </c>
      <c r="DU158" s="4">
        <f t="shared" si="256"/>
        <v>39</v>
      </c>
      <c r="DV158" s="11">
        <v>11.7</v>
      </c>
      <c r="DW158" s="4">
        <v>988</v>
      </c>
      <c r="DX158" s="4">
        <v>84</v>
      </c>
      <c r="DY158" s="4">
        <v>99</v>
      </c>
      <c r="DZ158" s="4">
        <v>3.9</v>
      </c>
      <c r="EA158" s="4">
        <f t="shared" si="245"/>
        <v>1.8139534883720931</v>
      </c>
      <c r="EB158" s="4">
        <v>18.3</v>
      </c>
      <c r="EC158" s="4">
        <v>279</v>
      </c>
      <c r="ED158" s="4">
        <v>46</v>
      </c>
      <c r="EE158" s="4">
        <v>4.5</v>
      </c>
      <c r="EF158" s="4">
        <f t="shared" si="248"/>
        <v>2.0930232558139537</v>
      </c>
      <c r="EG158" s="45">
        <f t="shared" si="229"/>
        <v>2.3497267759562841</v>
      </c>
      <c r="EH158" s="45">
        <f t="shared" si="230"/>
        <v>0.6393442622950819</v>
      </c>
      <c r="EI158" s="4">
        <v>6</v>
      </c>
      <c r="EJ158" s="4">
        <v>65</v>
      </c>
      <c r="EK158" s="4">
        <v>91</v>
      </c>
      <c r="EL158" s="11">
        <f t="shared" si="257"/>
        <v>0.7142857142857143</v>
      </c>
      <c r="EM158" s="4">
        <v>188</v>
      </c>
      <c r="EN158" s="11">
        <v>5</v>
      </c>
      <c r="EO158" s="4">
        <v>4</v>
      </c>
      <c r="EP158" s="11">
        <f t="shared" si="258"/>
        <v>14.444444444444445</v>
      </c>
      <c r="EQ158" s="4">
        <v>27</v>
      </c>
      <c r="ER158" s="4">
        <f t="shared" si="231"/>
        <v>12.558139534883722</v>
      </c>
      <c r="ES158" s="4">
        <v>18</v>
      </c>
      <c r="ET158" s="4">
        <v>25</v>
      </c>
      <c r="EU158" s="11">
        <v>10</v>
      </c>
      <c r="EV158" s="4">
        <v>3</v>
      </c>
      <c r="EW158" s="9">
        <v>6</v>
      </c>
      <c r="EX158" s="4">
        <v>76</v>
      </c>
      <c r="EY158" s="4">
        <v>131</v>
      </c>
      <c r="EZ158" s="4">
        <v>45</v>
      </c>
      <c r="FA158" s="4">
        <v>81</v>
      </c>
      <c r="FB158" s="4">
        <v>83</v>
      </c>
      <c r="FC158" s="4">
        <f t="shared" si="219"/>
        <v>279</v>
      </c>
      <c r="FD158" s="9">
        <f t="shared" si="232"/>
        <v>1.5091681949823503</v>
      </c>
      <c r="FE158" s="9">
        <f t="shared" si="220"/>
        <v>0.29749103942652327</v>
      </c>
      <c r="FF158" s="9">
        <f t="shared" si="233"/>
        <v>0.41373845877273219</v>
      </c>
      <c r="FG158" s="9">
        <f t="shared" si="221"/>
        <v>2.3086956521739133</v>
      </c>
      <c r="FH158" s="9">
        <f t="shared" si="222"/>
        <v>0.33414530626795708</v>
      </c>
      <c r="FI158" s="9">
        <f t="shared" si="223"/>
        <v>1.5297802192292513</v>
      </c>
      <c r="FJ158" s="11">
        <v>12.7</v>
      </c>
      <c r="FK158" s="11">
        <v>21</v>
      </c>
      <c r="FL158" s="4">
        <v>26</v>
      </c>
      <c r="FM158" s="4">
        <v>5</v>
      </c>
      <c r="FN158" s="4">
        <v>34</v>
      </c>
      <c r="FO158" s="4">
        <f t="shared" si="239"/>
        <v>15.813953488372094</v>
      </c>
      <c r="FP158" s="11">
        <v>28</v>
      </c>
      <c r="FQ158" s="11">
        <v>18</v>
      </c>
      <c r="FR158" s="4">
        <v>11</v>
      </c>
      <c r="FS158" s="4">
        <v>43</v>
      </c>
      <c r="FT158" s="4">
        <v>54</v>
      </c>
      <c r="FU158" s="11">
        <f t="shared" si="234"/>
        <v>0.79629629629629628</v>
      </c>
      <c r="FV158" s="4">
        <v>11</v>
      </c>
      <c r="FW158" s="11">
        <f t="shared" si="259"/>
        <v>3.9090909090909092</v>
      </c>
      <c r="FX158" s="4">
        <v>73</v>
      </c>
      <c r="FY158" s="4">
        <v>14</v>
      </c>
      <c r="FZ158">
        <v>9.8000000000000007</v>
      </c>
      <c r="GA158" s="11">
        <f t="shared" si="224"/>
        <v>19</v>
      </c>
      <c r="GB158" s="4">
        <f t="shared" si="235"/>
        <v>1.0555555555555556</v>
      </c>
      <c r="GC158" s="4">
        <f t="shared" si="236"/>
        <v>2.8571428571428568</v>
      </c>
      <c r="GD158" s="4">
        <f t="shared" si="237"/>
        <v>1.2959183673469385</v>
      </c>
      <c r="GE158" s="4">
        <v>12</v>
      </c>
      <c r="GF158" s="4">
        <v>10</v>
      </c>
      <c r="GG158" s="4">
        <f t="shared" si="260"/>
        <v>16.666666666666664</v>
      </c>
      <c r="GH158" s="4">
        <v>19</v>
      </c>
      <c r="GI158" s="4">
        <v>14</v>
      </c>
      <c r="GJ158" s="4">
        <f t="shared" si="253"/>
        <v>26.315789473684209</v>
      </c>
      <c r="GK158">
        <v>1</v>
      </c>
      <c r="GL158">
        <v>0</v>
      </c>
      <c r="GM158">
        <v>0</v>
      </c>
      <c r="GN158">
        <v>1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1</v>
      </c>
      <c r="GU158">
        <v>59</v>
      </c>
      <c r="GV158">
        <v>20</v>
      </c>
      <c r="GW158">
        <f t="shared" si="261"/>
        <v>0.66101694915254239</v>
      </c>
      <c r="GX158">
        <v>1</v>
      </c>
      <c r="GY158">
        <v>0</v>
      </c>
    </row>
    <row r="159" spans="1:207" x14ac:dyDescent="0.35">
      <c r="A159" s="54">
        <v>54</v>
      </c>
      <c r="B159" s="54">
        <v>5351517</v>
      </c>
      <c r="C159" s="2">
        <v>45082</v>
      </c>
      <c r="D159" s="2">
        <v>18826</v>
      </c>
      <c r="E159" s="4">
        <v>72</v>
      </c>
      <c r="F159" s="4" t="s">
        <v>178</v>
      </c>
      <c r="G159" s="4">
        <v>95</v>
      </c>
      <c r="H159" s="4">
        <v>180</v>
      </c>
      <c r="I159" s="4">
        <v>2.15</v>
      </c>
      <c r="J159" s="4">
        <v>8</v>
      </c>
      <c r="K159" s="2" t="s">
        <v>206</v>
      </c>
      <c r="L159" s="2" t="s">
        <v>206</v>
      </c>
      <c r="M159" s="2">
        <v>45086</v>
      </c>
      <c r="N159" s="2">
        <v>45097</v>
      </c>
      <c r="O159" s="4">
        <v>1</v>
      </c>
      <c r="P159" s="2">
        <v>45121</v>
      </c>
      <c r="Q159" s="46">
        <f t="shared" si="225"/>
        <v>12</v>
      </c>
      <c r="R159" s="46">
        <f t="shared" si="226"/>
        <v>23</v>
      </c>
      <c r="S159" s="46">
        <f t="shared" si="227"/>
        <v>47</v>
      </c>
      <c r="T159" s="4">
        <v>1</v>
      </c>
      <c r="U159" s="4">
        <v>1</v>
      </c>
      <c r="V159" s="4">
        <v>1</v>
      </c>
      <c r="W159" s="4">
        <v>1</v>
      </c>
      <c r="X159" s="4">
        <v>1</v>
      </c>
      <c r="Y159" s="4">
        <v>1</v>
      </c>
      <c r="Z159" s="4">
        <v>1</v>
      </c>
      <c r="AA159" s="4">
        <v>1</v>
      </c>
      <c r="AB159" s="4">
        <v>0</v>
      </c>
      <c r="AC159" s="4">
        <v>29</v>
      </c>
      <c r="AD159" s="4">
        <v>65</v>
      </c>
      <c r="AE159" s="4">
        <v>3</v>
      </c>
      <c r="AF159" s="4">
        <v>3</v>
      </c>
      <c r="AG159" s="4">
        <v>0</v>
      </c>
      <c r="AH159" s="4">
        <v>1060</v>
      </c>
      <c r="AI159" s="4">
        <v>13200</v>
      </c>
      <c r="AJ159" s="4">
        <v>1.61</v>
      </c>
      <c r="AK159" s="4">
        <v>1.53</v>
      </c>
      <c r="AL159" s="4">
        <v>1</v>
      </c>
      <c r="AM159" s="4">
        <v>1</v>
      </c>
      <c r="AN159" s="4" t="s">
        <v>207</v>
      </c>
      <c r="AO159" s="4">
        <v>36</v>
      </c>
      <c r="AP159" s="4">
        <v>1667</v>
      </c>
      <c r="AQ159" s="4">
        <v>0</v>
      </c>
      <c r="AR159" s="4">
        <v>11.8</v>
      </c>
      <c r="AS159" s="4">
        <v>1.05</v>
      </c>
      <c r="AT159" s="4">
        <v>25</v>
      </c>
      <c r="AV159" s="4">
        <v>0.82</v>
      </c>
      <c r="AW159" s="4">
        <v>528</v>
      </c>
      <c r="AX159" s="4">
        <v>186</v>
      </c>
      <c r="AY159" s="4">
        <v>1</v>
      </c>
      <c r="AZ159" s="4">
        <v>1</v>
      </c>
      <c r="BA159" s="4">
        <v>1.1200000000000001</v>
      </c>
      <c r="BB159" s="4">
        <v>48</v>
      </c>
      <c r="BC159" s="4">
        <v>130</v>
      </c>
      <c r="BD159" s="4">
        <v>5.3</v>
      </c>
      <c r="BE159" s="4">
        <v>1.9</v>
      </c>
      <c r="BF159" s="4">
        <v>2.6</v>
      </c>
      <c r="BG159" s="4">
        <v>7</v>
      </c>
      <c r="BH159" s="4">
        <v>4.7</v>
      </c>
      <c r="BI159" s="4">
        <v>2.81</v>
      </c>
      <c r="BJ159" s="4">
        <v>30</v>
      </c>
      <c r="BK159" s="4">
        <v>31</v>
      </c>
      <c r="BL159" s="4">
        <v>20</v>
      </c>
      <c r="BM159" s="4">
        <v>0.43</v>
      </c>
      <c r="BN159" s="4">
        <v>91</v>
      </c>
      <c r="BO159" s="4">
        <v>312</v>
      </c>
      <c r="BP159" s="4">
        <v>1</v>
      </c>
      <c r="BQ159" s="4">
        <v>2</v>
      </c>
      <c r="BR159" s="4">
        <v>111</v>
      </c>
      <c r="BS159">
        <v>119</v>
      </c>
      <c r="BT159">
        <v>47</v>
      </c>
      <c r="BU159">
        <v>70</v>
      </c>
      <c r="BV159">
        <v>63</v>
      </c>
      <c r="BZ159">
        <v>2.1</v>
      </c>
      <c r="CJ159" s="4">
        <v>7.45</v>
      </c>
      <c r="CK159" s="4">
        <v>32</v>
      </c>
      <c r="CL159" s="4">
        <v>73</v>
      </c>
      <c r="CM159" s="4">
        <v>21</v>
      </c>
      <c r="CN159" s="4">
        <v>0</v>
      </c>
      <c r="CO159" s="4">
        <v>0</v>
      </c>
      <c r="CP159" s="4">
        <v>0</v>
      </c>
      <c r="CQ159" s="4">
        <v>30.6</v>
      </c>
      <c r="CR159" s="4">
        <v>1001</v>
      </c>
      <c r="CS159" s="4">
        <v>0</v>
      </c>
      <c r="CT159" s="4">
        <v>2</v>
      </c>
      <c r="CU159" s="4"/>
      <c r="CV159" s="4">
        <v>1</v>
      </c>
      <c r="CW159" s="4">
        <v>0</v>
      </c>
      <c r="CX159" s="4">
        <v>0</v>
      </c>
      <c r="CY159" s="4">
        <v>0</v>
      </c>
      <c r="CZ159" s="4">
        <v>1</v>
      </c>
      <c r="DA159" s="4">
        <v>1</v>
      </c>
      <c r="DB159" s="4">
        <v>0</v>
      </c>
      <c r="DC159" s="4">
        <v>0</v>
      </c>
      <c r="DD159" s="4">
        <v>1</v>
      </c>
      <c r="DE159" s="4">
        <v>1</v>
      </c>
      <c r="DF159" s="4">
        <v>0</v>
      </c>
      <c r="DG159" s="4">
        <v>0</v>
      </c>
      <c r="DH159" s="4">
        <v>0</v>
      </c>
      <c r="DI159" s="4">
        <v>1</v>
      </c>
      <c r="DJ159" s="4">
        <v>0</v>
      </c>
      <c r="DK159" s="4">
        <v>1</v>
      </c>
      <c r="DL159" s="4">
        <v>8</v>
      </c>
      <c r="DM159" s="4">
        <v>8</v>
      </c>
      <c r="DN159" s="4">
        <v>65</v>
      </c>
      <c r="DO159" s="4">
        <v>45</v>
      </c>
      <c r="DP159" s="4">
        <v>35</v>
      </c>
      <c r="DQ159" s="4">
        <v>58</v>
      </c>
      <c r="DR159" s="11">
        <v>58</v>
      </c>
      <c r="DS159" s="4">
        <v>31</v>
      </c>
      <c r="DT159" s="4">
        <v>73</v>
      </c>
      <c r="DU159" s="4">
        <f t="shared" si="256"/>
        <v>42</v>
      </c>
      <c r="DV159" s="11">
        <v>15</v>
      </c>
      <c r="DW159" s="4">
        <v>1140</v>
      </c>
      <c r="DX159" s="4">
        <v>87</v>
      </c>
      <c r="DY159" s="4">
        <v>71</v>
      </c>
      <c r="DZ159" s="4">
        <v>3</v>
      </c>
      <c r="EA159" s="4">
        <f t="shared" si="245"/>
        <v>1.3953488372093024</v>
      </c>
      <c r="EB159" s="4">
        <v>23.2</v>
      </c>
      <c r="EC159" s="4">
        <v>294</v>
      </c>
      <c r="ED159" s="4">
        <v>61</v>
      </c>
      <c r="EE159" s="4">
        <v>4.3</v>
      </c>
      <c r="EF159" s="4">
        <f t="shared" si="248"/>
        <v>2</v>
      </c>
      <c r="EG159" s="45">
        <f t="shared" si="229"/>
        <v>2.5</v>
      </c>
      <c r="EH159" s="45">
        <f t="shared" si="230"/>
        <v>0.64655172413793105</v>
      </c>
      <c r="EI159" s="4">
        <v>10</v>
      </c>
      <c r="EJ159" s="4">
        <v>44</v>
      </c>
      <c r="EK159" s="4">
        <v>78</v>
      </c>
      <c r="EL159" s="11">
        <f t="shared" si="257"/>
        <v>0.5641025641025641</v>
      </c>
      <c r="EM159" s="4">
        <v>206</v>
      </c>
      <c r="EN159" s="11">
        <v>4</v>
      </c>
      <c r="EO159" s="4">
        <v>5</v>
      </c>
      <c r="EP159" s="11">
        <f t="shared" si="258"/>
        <v>9.7777777777777786</v>
      </c>
      <c r="EQ159" s="4">
        <v>36</v>
      </c>
      <c r="ER159" s="4">
        <f t="shared" si="231"/>
        <v>16.744186046511629</v>
      </c>
      <c r="ES159" s="4">
        <v>13</v>
      </c>
      <c r="ET159" s="4">
        <v>22</v>
      </c>
      <c r="EU159" s="11">
        <v>15</v>
      </c>
      <c r="EV159" s="4">
        <v>7</v>
      </c>
      <c r="EW159" s="9">
        <v>7</v>
      </c>
      <c r="EX159" s="4">
        <v>124</v>
      </c>
      <c r="EY159" s="4">
        <v>156</v>
      </c>
      <c r="EZ159" s="4">
        <v>24</v>
      </c>
      <c r="FA159" s="4">
        <v>42</v>
      </c>
      <c r="FB159" s="4">
        <v>52</v>
      </c>
      <c r="FC159" s="4">
        <f t="shared" si="219"/>
        <v>294</v>
      </c>
      <c r="FD159" s="9">
        <f t="shared" si="232"/>
        <v>0.72755090551128987</v>
      </c>
      <c r="FE159" s="9">
        <f t="shared" si="220"/>
        <v>0.17687074829931973</v>
      </c>
      <c r="FF159" s="9">
        <f t="shared" si="233"/>
        <v>0.23895068122588398</v>
      </c>
      <c r="FG159" s="9">
        <f t="shared" si="221"/>
        <v>1.7557377049180329</v>
      </c>
      <c r="FH159" s="9">
        <f t="shared" si="222"/>
        <v>0.1848165756212462</v>
      </c>
      <c r="FI159" s="9">
        <f t="shared" si="223"/>
        <v>2.4132163009049927</v>
      </c>
      <c r="FJ159" s="11">
        <v>17</v>
      </c>
      <c r="FK159" s="11">
        <v>18</v>
      </c>
      <c r="FL159" s="4">
        <v>7</v>
      </c>
      <c r="FM159" s="4">
        <v>12</v>
      </c>
      <c r="FN159" s="4">
        <v>54</v>
      </c>
      <c r="FO159" s="4">
        <f t="shared" si="239"/>
        <v>25.116279069767444</v>
      </c>
      <c r="FP159" s="11">
        <v>49</v>
      </c>
      <c r="FQ159" s="11">
        <v>19</v>
      </c>
      <c r="FR159" s="4">
        <v>14</v>
      </c>
      <c r="FS159" s="4">
        <v>40</v>
      </c>
      <c r="FT159" s="4">
        <v>38</v>
      </c>
      <c r="FU159" s="11">
        <f t="shared" si="234"/>
        <v>1.0526315789473684</v>
      </c>
      <c r="FV159" s="4">
        <v>9</v>
      </c>
      <c r="FW159" s="11">
        <f t="shared" si="259"/>
        <v>4.4444444444444446</v>
      </c>
      <c r="FX159" s="4">
        <v>80</v>
      </c>
      <c r="FY159" s="4">
        <v>18.7</v>
      </c>
      <c r="FZ159">
        <v>11.6</v>
      </c>
      <c r="GA159" s="11">
        <f t="shared" si="224"/>
        <v>18.7</v>
      </c>
      <c r="GB159" s="4">
        <f t="shared" si="235"/>
        <v>0.98421052631578942</v>
      </c>
      <c r="GC159" s="4">
        <f t="shared" si="236"/>
        <v>4.2241379310344831</v>
      </c>
      <c r="GD159" s="4">
        <f t="shared" si="237"/>
        <v>1.4655172413793105</v>
      </c>
      <c r="GG159" s="4" t="e">
        <f t="shared" si="260"/>
        <v>#DIV/0!</v>
      </c>
      <c r="GJ159" s="4" t="e">
        <f t="shared" si="253"/>
        <v>#DIV/0!</v>
      </c>
      <c r="GW159" t="e">
        <f t="shared" si="261"/>
        <v>#DIV/0!</v>
      </c>
    </row>
    <row r="160" spans="1:207" x14ac:dyDescent="0.35">
      <c r="A160" s="54">
        <v>55</v>
      </c>
      <c r="B160" s="32">
        <v>239598</v>
      </c>
      <c r="C160" s="2">
        <v>45075</v>
      </c>
      <c r="D160" s="2">
        <v>32960</v>
      </c>
      <c r="E160" s="4">
        <v>33</v>
      </c>
      <c r="F160" s="4" t="s">
        <v>176</v>
      </c>
      <c r="G160" s="4">
        <v>50</v>
      </c>
      <c r="H160" s="4">
        <v>165</v>
      </c>
      <c r="I160" s="4">
        <v>1.53</v>
      </c>
      <c r="J160" s="4">
        <v>1</v>
      </c>
      <c r="K160" s="2">
        <v>45070</v>
      </c>
      <c r="L160" s="2">
        <v>45075</v>
      </c>
      <c r="M160" s="2">
        <v>45093</v>
      </c>
      <c r="N160" s="2">
        <v>45093</v>
      </c>
      <c r="O160" s="4">
        <v>1</v>
      </c>
      <c r="P160" s="2">
        <v>45093</v>
      </c>
      <c r="Q160" s="46">
        <f t="shared" si="225"/>
        <v>18</v>
      </c>
      <c r="R160" s="46">
        <f t="shared" si="226"/>
        <v>23</v>
      </c>
      <c r="S160" s="46">
        <f t="shared" si="227"/>
        <v>18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1</v>
      </c>
      <c r="AC160" s="4">
        <v>7</v>
      </c>
      <c r="AD160" s="4">
        <v>21</v>
      </c>
      <c r="AE160" s="4">
        <v>4</v>
      </c>
      <c r="AF160" s="4">
        <v>6</v>
      </c>
      <c r="AG160" s="4">
        <v>2</v>
      </c>
      <c r="AH160" s="4">
        <v>710</v>
      </c>
      <c r="AI160" s="4">
        <v>19800</v>
      </c>
      <c r="AJ160" s="4">
        <v>13.75</v>
      </c>
      <c r="AK160" s="4">
        <v>6.13</v>
      </c>
      <c r="AL160" s="4">
        <v>0</v>
      </c>
      <c r="AM160" s="4">
        <v>1</v>
      </c>
      <c r="AN160" s="4" t="s">
        <v>208</v>
      </c>
      <c r="AO160" s="4">
        <v>115</v>
      </c>
      <c r="AP160" s="4">
        <v>532</v>
      </c>
      <c r="AQ160" s="4">
        <v>0</v>
      </c>
      <c r="AR160" s="4">
        <v>8.8000000000000007</v>
      </c>
      <c r="AS160" s="4">
        <v>1.7</v>
      </c>
      <c r="AT160" s="4">
        <v>28</v>
      </c>
      <c r="AU160" s="29">
        <v>1.68</v>
      </c>
      <c r="AV160" s="4">
        <v>2.87</v>
      </c>
      <c r="AW160" s="4">
        <v>832</v>
      </c>
      <c r="AX160" s="4">
        <v>161</v>
      </c>
      <c r="AY160" s="4">
        <v>0</v>
      </c>
      <c r="AZ160" s="4">
        <v>0</v>
      </c>
      <c r="BA160" s="4">
        <v>0.64</v>
      </c>
      <c r="BB160" s="4">
        <v>66</v>
      </c>
      <c r="BC160" s="4">
        <v>149</v>
      </c>
      <c r="BD160" s="4">
        <v>3.6</v>
      </c>
      <c r="BE160" s="4">
        <v>2.2999999999999998</v>
      </c>
      <c r="BF160" s="4">
        <v>2.2000000000000002</v>
      </c>
      <c r="BG160" s="4">
        <v>7.9</v>
      </c>
      <c r="BH160" s="4">
        <v>6.4</v>
      </c>
      <c r="BI160" s="4">
        <v>2.67</v>
      </c>
      <c r="BJ160" s="4">
        <v>48</v>
      </c>
      <c r="BK160" s="4">
        <v>126</v>
      </c>
      <c r="BL160" s="4">
        <v>94</v>
      </c>
      <c r="BM160" s="4">
        <v>0.46</v>
      </c>
      <c r="BN160" s="4">
        <v>113</v>
      </c>
      <c r="BO160" s="4">
        <v>336</v>
      </c>
      <c r="BP160" s="4">
        <v>1</v>
      </c>
      <c r="BQ160" s="4">
        <v>17</v>
      </c>
      <c r="BR160" s="4">
        <v>136</v>
      </c>
      <c r="BS160">
        <v>121</v>
      </c>
      <c r="BT160">
        <v>68</v>
      </c>
      <c r="BU160">
        <v>85</v>
      </c>
      <c r="BV160">
        <v>124</v>
      </c>
      <c r="BW160">
        <v>4</v>
      </c>
      <c r="BX160">
        <v>0</v>
      </c>
      <c r="BY160">
        <v>1000</v>
      </c>
      <c r="BZ160">
        <v>2.4</v>
      </c>
      <c r="CA160">
        <v>82</v>
      </c>
      <c r="CB160">
        <v>4.5</v>
      </c>
      <c r="CC160" s="4">
        <v>4.3</v>
      </c>
      <c r="CD160" s="4">
        <v>35</v>
      </c>
      <c r="CE160" s="4">
        <v>76</v>
      </c>
      <c r="CF160" s="4">
        <v>15</v>
      </c>
      <c r="CG160" s="4">
        <v>12</v>
      </c>
      <c r="CH160" s="4">
        <v>1498</v>
      </c>
      <c r="CI160" s="4">
        <f t="shared" si="238"/>
        <v>1506.9767441860467</v>
      </c>
      <c r="CJ160" s="4">
        <v>7.34</v>
      </c>
      <c r="CK160" s="4">
        <v>41</v>
      </c>
      <c r="CL160" s="4">
        <v>81</v>
      </c>
      <c r="CM160" s="4">
        <v>22.3</v>
      </c>
      <c r="CN160" s="4">
        <v>0.7</v>
      </c>
      <c r="CO160" s="4">
        <v>1</v>
      </c>
      <c r="CP160" s="4">
        <v>0</v>
      </c>
      <c r="CQ160" s="4">
        <v>165</v>
      </c>
      <c r="CR160" s="4">
        <v>324</v>
      </c>
      <c r="CS160" s="4">
        <v>1</v>
      </c>
      <c r="CT160" s="4">
        <v>3</v>
      </c>
      <c r="CU160" s="4"/>
      <c r="CV160" s="4">
        <v>1</v>
      </c>
      <c r="CW160" s="4">
        <v>0</v>
      </c>
      <c r="CX160" s="4">
        <v>0</v>
      </c>
      <c r="CY160" s="4">
        <v>0</v>
      </c>
      <c r="CZ160" s="4">
        <v>1</v>
      </c>
      <c r="DA160" s="4">
        <v>0</v>
      </c>
      <c r="DB160" s="4">
        <v>0</v>
      </c>
      <c r="DC160" s="4">
        <v>0</v>
      </c>
      <c r="DD160" s="4">
        <v>1</v>
      </c>
      <c r="DE160" s="4">
        <v>1</v>
      </c>
      <c r="DF160" s="4">
        <v>0</v>
      </c>
      <c r="DG160" s="4">
        <v>0</v>
      </c>
      <c r="DH160" s="4">
        <v>0</v>
      </c>
      <c r="DI160" s="4">
        <v>1</v>
      </c>
      <c r="DJ160" s="4">
        <v>0</v>
      </c>
      <c r="DK160" s="4">
        <v>1</v>
      </c>
      <c r="DL160" s="4">
        <v>7</v>
      </c>
      <c r="DM160" s="4">
        <v>7</v>
      </c>
      <c r="DN160" s="4">
        <v>46</v>
      </c>
      <c r="DO160" s="4">
        <v>27</v>
      </c>
      <c r="DP160" s="4">
        <v>41</v>
      </c>
      <c r="DQ160" s="4">
        <v>71</v>
      </c>
      <c r="DR160" s="11">
        <v>55</v>
      </c>
      <c r="DS160" s="4">
        <v>30</v>
      </c>
      <c r="DT160" s="4">
        <v>79</v>
      </c>
      <c r="DU160" s="4">
        <f t="shared" si="256"/>
        <v>49</v>
      </c>
      <c r="DV160" s="11">
        <v>15.3</v>
      </c>
      <c r="DW160" s="4">
        <v>825</v>
      </c>
      <c r="DX160" s="4">
        <v>80</v>
      </c>
      <c r="DY160" s="4">
        <v>123</v>
      </c>
      <c r="DZ160" s="4">
        <v>5</v>
      </c>
      <c r="EA160" s="4">
        <f t="shared" si="245"/>
        <v>3.2679738562091503</v>
      </c>
      <c r="EB160" s="4">
        <v>19.3</v>
      </c>
      <c r="EC160" s="4">
        <v>197</v>
      </c>
      <c r="ED160" s="4">
        <v>55</v>
      </c>
      <c r="EE160" s="4">
        <v>6.7</v>
      </c>
      <c r="EF160" s="4">
        <f t="shared" si="248"/>
        <v>4.3790849673202619</v>
      </c>
      <c r="EG160" s="45">
        <f t="shared" si="229"/>
        <v>2.849740932642487</v>
      </c>
      <c r="EH160" s="45">
        <f t="shared" si="230"/>
        <v>0.79274611398963735</v>
      </c>
      <c r="EI160" s="4">
        <v>26</v>
      </c>
      <c r="EJ160" s="4">
        <v>76</v>
      </c>
      <c r="EK160" s="4">
        <v>51</v>
      </c>
      <c r="EL160" s="11">
        <f t="shared" si="257"/>
        <v>1.4901960784313726</v>
      </c>
      <c r="EM160" s="4">
        <v>117</v>
      </c>
      <c r="EN160" s="11">
        <v>14</v>
      </c>
      <c r="EO160" s="4">
        <v>10</v>
      </c>
      <c r="EP160" s="11">
        <f t="shared" si="258"/>
        <v>6.333333333333333</v>
      </c>
      <c r="EQ160" s="4">
        <v>8</v>
      </c>
      <c r="ER160" s="4">
        <f t="shared" si="231"/>
        <v>5.2287581699346406</v>
      </c>
      <c r="ES160" s="4">
        <v>4</v>
      </c>
      <c r="ET160" s="4">
        <v>6</v>
      </c>
      <c r="EU160" s="11">
        <v>12</v>
      </c>
      <c r="EV160" s="4">
        <v>10</v>
      </c>
      <c r="EW160" s="9">
        <v>2</v>
      </c>
      <c r="EX160" s="4">
        <v>52</v>
      </c>
      <c r="EY160" s="4">
        <v>78</v>
      </c>
      <c r="EZ160" s="4">
        <v>31</v>
      </c>
      <c r="FA160" s="4">
        <v>34</v>
      </c>
      <c r="FB160" s="4">
        <v>52</v>
      </c>
      <c r="FC160" s="4">
        <f t="shared" si="219"/>
        <v>197</v>
      </c>
      <c r="FD160" s="9">
        <f t="shared" si="232"/>
        <v>1.0123637742565295</v>
      </c>
      <c r="FE160" s="9">
        <f t="shared" si="220"/>
        <v>0.26395939086294418</v>
      </c>
      <c r="FF160" s="9">
        <f t="shared" si="233"/>
        <v>0.37372078794269376</v>
      </c>
      <c r="FG160" s="9">
        <f t="shared" si="221"/>
        <v>1.9800000000000002</v>
      </c>
      <c r="FH160" s="9">
        <f t="shared" si="222"/>
        <v>0.31413124711280133</v>
      </c>
      <c r="FI160" s="9">
        <f t="shared" si="223"/>
        <v>1.9558186991174136</v>
      </c>
      <c r="FJ160" s="11">
        <v>21.4</v>
      </c>
      <c r="FK160" s="11">
        <v>29</v>
      </c>
      <c r="FL160" s="4">
        <v>21</v>
      </c>
      <c r="FM160" s="4">
        <v>8</v>
      </c>
      <c r="FN160" s="4">
        <v>13</v>
      </c>
      <c r="FO160" s="4">
        <f t="shared" si="239"/>
        <v>8.4967320261437909</v>
      </c>
      <c r="FP160" s="11">
        <v>41</v>
      </c>
      <c r="FQ160" s="11">
        <v>21</v>
      </c>
      <c r="FR160" s="4">
        <v>20</v>
      </c>
      <c r="FS160" s="4">
        <v>66</v>
      </c>
      <c r="FT160" s="4">
        <v>62</v>
      </c>
      <c r="FU160" s="11">
        <f t="shared" si="234"/>
        <v>1.064516129032258</v>
      </c>
      <c r="FV160" s="4">
        <v>16</v>
      </c>
      <c r="FW160" s="11">
        <f t="shared" si="259"/>
        <v>4.125</v>
      </c>
      <c r="FX160" s="4">
        <v>87</v>
      </c>
      <c r="FY160" s="4">
        <v>22.1</v>
      </c>
      <c r="FZ160">
        <v>15.8</v>
      </c>
      <c r="GA160" s="11">
        <f t="shared" si="224"/>
        <v>26.1</v>
      </c>
      <c r="GB160" s="4">
        <f t="shared" si="235"/>
        <v>1.2428571428571429</v>
      </c>
      <c r="GC160" s="4">
        <f t="shared" si="236"/>
        <v>2.5949367088607596</v>
      </c>
      <c r="GD160" s="4">
        <f t="shared" si="237"/>
        <v>1.3544303797468353</v>
      </c>
      <c r="GE160" s="4">
        <v>9</v>
      </c>
      <c r="GF160" s="4">
        <v>6</v>
      </c>
      <c r="GG160" s="4">
        <f t="shared" si="260"/>
        <v>33.333333333333329</v>
      </c>
      <c r="GH160" s="4">
        <v>26</v>
      </c>
      <c r="GI160" s="4">
        <v>19</v>
      </c>
      <c r="GJ160" s="4">
        <f t="shared" si="253"/>
        <v>26.923076923076923</v>
      </c>
      <c r="GK160" s="4">
        <v>1</v>
      </c>
      <c r="GL160" s="4">
        <v>0</v>
      </c>
      <c r="GM160" s="4">
        <v>0</v>
      </c>
      <c r="GN160" s="4">
        <v>0</v>
      </c>
      <c r="GO160" s="4">
        <v>1</v>
      </c>
      <c r="GP160" s="4">
        <v>0</v>
      </c>
      <c r="GQ160" s="4">
        <v>1</v>
      </c>
      <c r="GR160" s="4">
        <v>0</v>
      </c>
      <c r="GS160" s="4">
        <v>0</v>
      </c>
      <c r="GT160" s="4">
        <v>1</v>
      </c>
      <c r="GU160" s="4">
        <v>66</v>
      </c>
      <c r="GV160" s="4">
        <v>20</v>
      </c>
      <c r="GW160">
        <f t="shared" si="261"/>
        <v>0.69696969696969702</v>
      </c>
      <c r="GX160" s="4">
        <v>1</v>
      </c>
      <c r="GY160" s="4">
        <v>0</v>
      </c>
    </row>
    <row r="161" spans="1:207" x14ac:dyDescent="0.35">
      <c r="A161" s="54">
        <v>55</v>
      </c>
      <c r="B161" s="32">
        <v>239598</v>
      </c>
      <c r="C161" s="2">
        <v>45082</v>
      </c>
      <c r="D161" s="2">
        <v>32960</v>
      </c>
      <c r="E161" s="4">
        <v>33</v>
      </c>
      <c r="F161" s="4" t="s">
        <v>176</v>
      </c>
      <c r="G161" s="4">
        <v>50</v>
      </c>
      <c r="H161" s="4">
        <v>165</v>
      </c>
      <c r="I161" s="4">
        <v>1.53</v>
      </c>
      <c r="J161" s="4">
        <v>8</v>
      </c>
      <c r="K161" s="2">
        <v>45070</v>
      </c>
      <c r="L161" s="2">
        <v>45075</v>
      </c>
      <c r="M161" s="2">
        <v>45093</v>
      </c>
      <c r="N161" s="2">
        <v>45093</v>
      </c>
      <c r="O161" s="4">
        <v>1</v>
      </c>
      <c r="P161" s="2">
        <v>45093</v>
      </c>
      <c r="Q161" s="46">
        <f t="shared" si="225"/>
        <v>18</v>
      </c>
      <c r="R161" s="46">
        <f t="shared" si="226"/>
        <v>23</v>
      </c>
      <c r="S161" s="46">
        <f t="shared" si="227"/>
        <v>18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1</v>
      </c>
      <c r="AC161" s="4">
        <v>7</v>
      </c>
      <c r="AD161" s="4">
        <v>21</v>
      </c>
      <c r="AE161" s="4">
        <v>4</v>
      </c>
      <c r="AF161" s="4">
        <v>6</v>
      </c>
      <c r="AG161" s="4">
        <v>2</v>
      </c>
      <c r="AH161" s="4">
        <v>1180</v>
      </c>
      <c r="AI161" s="4">
        <v>6500</v>
      </c>
      <c r="AJ161" s="4">
        <v>3.83</v>
      </c>
      <c r="AK161" s="4">
        <v>0.46</v>
      </c>
      <c r="AL161" s="4">
        <v>0</v>
      </c>
      <c r="AM161" s="4">
        <v>1</v>
      </c>
      <c r="AN161" s="4" t="s">
        <v>208</v>
      </c>
      <c r="AO161" s="4">
        <v>120</v>
      </c>
      <c r="AP161" s="4">
        <v>265</v>
      </c>
      <c r="AQ161" s="4">
        <v>0</v>
      </c>
      <c r="AR161" s="4">
        <v>7.6</v>
      </c>
      <c r="AS161" s="4">
        <v>1.26</v>
      </c>
      <c r="AT161" s="4">
        <v>29</v>
      </c>
      <c r="AU161" s="29">
        <v>1.1499999999999999</v>
      </c>
      <c r="AV161" s="4">
        <v>1.77</v>
      </c>
      <c r="AW161" s="4">
        <v>800</v>
      </c>
      <c r="AX161" s="4">
        <v>118</v>
      </c>
      <c r="AY161" s="4">
        <v>0</v>
      </c>
      <c r="AZ161" s="4">
        <v>0</v>
      </c>
      <c r="BA161" s="4">
        <v>0.39</v>
      </c>
      <c r="BB161" s="4">
        <v>52</v>
      </c>
      <c r="BC161" s="4">
        <v>146</v>
      </c>
      <c r="BD161" s="4">
        <v>3.75</v>
      </c>
      <c r="BE161" s="4">
        <v>2.13</v>
      </c>
      <c r="BF161" s="4">
        <v>2.98</v>
      </c>
      <c r="BG161" s="4">
        <v>8.5</v>
      </c>
      <c r="BH161" s="4">
        <v>6.7</v>
      </c>
      <c r="BI161" s="4">
        <v>2.58</v>
      </c>
      <c r="BJ161" s="4">
        <v>27</v>
      </c>
      <c r="BK161" s="4">
        <v>40</v>
      </c>
      <c r="BL161" s="4">
        <v>58</v>
      </c>
      <c r="BM161" s="4">
        <v>0.14000000000000001</v>
      </c>
      <c r="BN161" s="4">
        <v>80</v>
      </c>
      <c r="BO161" s="4">
        <v>309</v>
      </c>
      <c r="BP161" s="4">
        <v>1</v>
      </c>
      <c r="BQ161" s="4">
        <v>17</v>
      </c>
      <c r="BR161" s="4">
        <v>314</v>
      </c>
      <c r="BS161">
        <v>117</v>
      </c>
      <c r="BT161">
        <v>83</v>
      </c>
      <c r="BU161">
        <v>97</v>
      </c>
      <c r="BV161">
        <v>122</v>
      </c>
      <c r="BX161">
        <v>-498</v>
      </c>
      <c r="BY161">
        <v>2100</v>
      </c>
      <c r="BZ161">
        <v>1.23</v>
      </c>
      <c r="CJ161" s="4">
        <v>7.42</v>
      </c>
      <c r="CK161" s="4">
        <v>42</v>
      </c>
      <c r="CL161" s="4">
        <v>110</v>
      </c>
      <c r="CM161" s="4">
        <v>26.4</v>
      </c>
      <c r="CN161" s="4">
        <v>0</v>
      </c>
      <c r="CO161" s="4">
        <v>0</v>
      </c>
      <c r="CP161" s="4">
        <v>0</v>
      </c>
      <c r="CQ161" s="4">
        <v>13</v>
      </c>
      <c r="CR161" s="4">
        <v>265</v>
      </c>
      <c r="CS161" s="4">
        <v>1</v>
      </c>
      <c r="CT161" s="4">
        <v>3</v>
      </c>
      <c r="CU161" s="4"/>
      <c r="CV161" s="4">
        <v>1</v>
      </c>
      <c r="CW161" s="4">
        <v>1</v>
      </c>
      <c r="CX161" s="4">
        <v>1</v>
      </c>
      <c r="CY161" s="4">
        <v>1</v>
      </c>
      <c r="CZ161" s="4">
        <v>1</v>
      </c>
      <c r="DA161" s="4">
        <v>0</v>
      </c>
      <c r="DB161" s="4">
        <v>0</v>
      </c>
      <c r="DC161" s="4">
        <v>0</v>
      </c>
      <c r="DD161" s="4">
        <v>1</v>
      </c>
      <c r="DE161" s="4">
        <v>1</v>
      </c>
      <c r="DF161" s="4">
        <v>1</v>
      </c>
      <c r="DG161" s="4">
        <v>1</v>
      </c>
      <c r="DH161" s="4">
        <v>0</v>
      </c>
      <c r="DI161" s="4">
        <v>1</v>
      </c>
      <c r="DJ161" s="4">
        <v>0</v>
      </c>
      <c r="DK161" s="4">
        <v>1</v>
      </c>
      <c r="DL161" s="4">
        <v>8</v>
      </c>
      <c r="DM161" s="4">
        <v>8</v>
      </c>
      <c r="DN161" s="4">
        <v>41</v>
      </c>
      <c r="DO161" s="4">
        <v>26</v>
      </c>
      <c r="DP161" s="4">
        <v>36</v>
      </c>
      <c r="DQ161" s="4">
        <v>67</v>
      </c>
      <c r="DR161" s="11">
        <v>45</v>
      </c>
      <c r="DS161" s="4">
        <v>44</v>
      </c>
      <c r="DT161" s="4">
        <v>80</v>
      </c>
      <c r="DU161" s="4">
        <f t="shared" si="256"/>
        <v>36</v>
      </c>
      <c r="DV161" s="11">
        <v>14.5</v>
      </c>
      <c r="DW161" s="4">
        <v>1063</v>
      </c>
      <c r="DX161" s="4">
        <v>92</v>
      </c>
      <c r="DY161" s="4">
        <v>106</v>
      </c>
      <c r="DZ161" s="4">
        <v>3.7</v>
      </c>
      <c r="EA161" s="4">
        <f t="shared" si="245"/>
        <v>2.4183006535947715</v>
      </c>
      <c r="EB161" s="4">
        <v>18.8</v>
      </c>
      <c r="EC161" s="4">
        <v>206</v>
      </c>
      <c r="ED161" s="4">
        <v>38</v>
      </c>
      <c r="EE161" s="4">
        <v>4</v>
      </c>
      <c r="EF161" s="4">
        <f t="shared" si="248"/>
        <v>2.6143790849673203</v>
      </c>
      <c r="EG161" s="45">
        <f t="shared" si="229"/>
        <v>2.3936170212765955</v>
      </c>
      <c r="EH161" s="45">
        <f t="shared" si="230"/>
        <v>0.77127659574468077</v>
      </c>
      <c r="EI161" s="4">
        <v>15</v>
      </c>
      <c r="EJ161" s="4">
        <v>103</v>
      </c>
      <c r="EK161" s="4">
        <v>78</v>
      </c>
      <c r="EL161" s="11">
        <f t="shared" si="257"/>
        <v>1.3205128205128205</v>
      </c>
      <c r="EM161" s="4">
        <v>123</v>
      </c>
      <c r="EN161" s="11">
        <v>13</v>
      </c>
      <c r="EO161" s="4">
        <v>14</v>
      </c>
      <c r="EP161" s="11">
        <f t="shared" si="258"/>
        <v>7.6296296296296298</v>
      </c>
      <c r="EQ161" s="4">
        <v>10</v>
      </c>
      <c r="ER161" s="4">
        <f t="shared" si="231"/>
        <v>6.5359477124183005</v>
      </c>
      <c r="ES161" s="4">
        <v>4</v>
      </c>
      <c r="ET161" s="4">
        <v>6</v>
      </c>
      <c r="EU161" s="11">
        <v>14</v>
      </c>
      <c r="EV161" s="4">
        <v>11</v>
      </c>
      <c r="EW161" s="9">
        <v>3</v>
      </c>
      <c r="EX161" s="4">
        <v>73</v>
      </c>
      <c r="EY161" s="4">
        <v>125</v>
      </c>
      <c r="EZ161" s="4">
        <v>45</v>
      </c>
      <c r="FA161" s="4">
        <v>52</v>
      </c>
      <c r="FB161" s="4">
        <v>69</v>
      </c>
      <c r="FC161" s="4">
        <f t="shared" si="219"/>
        <v>206</v>
      </c>
      <c r="FD161" s="9">
        <f t="shared" si="232"/>
        <v>1.1349026652526955</v>
      </c>
      <c r="FE161" s="9">
        <f t="shared" si="220"/>
        <v>0.33495145631067963</v>
      </c>
      <c r="FF161" s="9">
        <f t="shared" si="233"/>
        <v>0.45115364047233109</v>
      </c>
      <c r="FG161" s="9">
        <f t="shared" si="221"/>
        <v>2.7710526315789474</v>
      </c>
      <c r="FH161" s="9">
        <f t="shared" si="222"/>
        <v>0.41901566330478901</v>
      </c>
      <c r="FI161" s="9">
        <f t="shared" si="223"/>
        <v>2.4416654541576479</v>
      </c>
      <c r="FJ161" s="11">
        <v>16.5</v>
      </c>
      <c r="FK161" s="11">
        <v>22</v>
      </c>
      <c r="FL161" s="4">
        <v>12</v>
      </c>
      <c r="FM161" s="4">
        <v>10</v>
      </c>
      <c r="FN161" s="4">
        <v>13</v>
      </c>
      <c r="FO161" s="4">
        <f t="shared" si="239"/>
        <v>8.4967320261437909</v>
      </c>
      <c r="FP161" s="11">
        <v>40</v>
      </c>
      <c r="FQ161" s="11">
        <v>14</v>
      </c>
      <c r="FR161" s="4">
        <v>16</v>
      </c>
      <c r="FS161" s="4">
        <v>58</v>
      </c>
      <c r="FT161" s="4">
        <v>62</v>
      </c>
      <c r="FU161" s="11">
        <f t="shared" si="234"/>
        <v>0.93548387096774188</v>
      </c>
      <c r="FV161" s="4">
        <v>13</v>
      </c>
      <c r="FW161" s="11">
        <f t="shared" si="259"/>
        <v>4.4615384615384617</v>
      </c>
      <c r="FX161" s="4">
        <v>90</v>
      </c>
      <c r="FY161" s="4">
        <v>15.7</v>
      </c>
      <c r="FZ161">
        <v>12.7</v>
      </c>
      <c r="GA161" s="11">
        <f t="shared" si="224"/>
        <v>15.7</v>
      </c>
      <c r="GB161" s="4">
        <f t="shared" si="235"/>
        <v>1.1214285714285714</v>
      </c>
      <c r="GC161" s="4">
        <f t="shared" si="236"/>
        <v>3.1496062992125986</v>
      </c>
      <c r="GD161" s="4">
        <f t="shared" si="237"/>
        <v>1.299212598425197</v>
      </c>
      <c r="GE161" s="4">
        <v>9</v>
      </c>
      <c r="GF161" s="4">
        <v>4</v>
      </c>
      <c r="GG161" s="4">
        <f t="shared" si="260"/>
        <v>55.555555555555557</v>
      </c>
      <c r="GH161" s="4">
        <v>47</v>
      </c>
      <c r="GI161" s="4">
        <v>26</v>
      </c>
      <c r="GJ161" s="4">
        <f t="shared" si="253"/>
        <v>44.680851063829785</v>
      </c>
      <c r="GK161" s="4">
        <v>1</v>
      </c>
      <c r="GL161" s="4">
        <v>0</v>
      </c>
      <c r="GM161" s="4">
        <v>0</v>
      </c>
      <c r="GN161" s="4">
        <v>0</v>
      </c>
      <c r="GO161" s="4">
        <v>1</v>
      </c>
      <c r="GP161" s="4">
        <v>0</v>
      </c>
      <c r="GQ161" s="4">
        <v>0</v>
      </c>
      <c r="GR161" s="4">
        <v>1</v>
      </c>
      <c r="GS161" s="4">
        <v>0</v>
      </c>
      <c r="GT161" s="4">
        <v>0</v>
      </c>
      <c r="GW161" t="e">
        <f t="shared" si="261"/>
        <v>#DIV/0!</v>
      </c>
    </row>
    <row r="162" spans="1:207" x14ac:dyDescent="0.35">
      <c r="A162" s="54">
        <v>55</v>
      </c>
      <c r="B162" s="32">
        <v>239598</v>
      </c>
      <c r="C162" s="2">
        <v>45092</v>
      </c>
      <c r="D162" s="2">
        <v>32960</v>
      </c>
      <c r="E162" s="4">
        <v>33</v>
      </c>
      <c r="F162" s="4" t="s">
        <v>176</v>
      </c>
      <c r="G162" s="4">
        <v>50</v>
      </c>
      <c r="H162" s="4">
        <v>165</v>
      </c>
      <c r="I162" s="4">
        <v>1.53</v>
      </c>
      <c r="J162" s="4">
        <v>30</v>
      </c>
      <c r="K162" s="2">
        <v>45070</v>
      </c>
      <c r="L162" s="2">
        <v>45075</v>
      </c>
      <c r="M162" s="2">
        <v>45093</v>
      </c>
      <c r="N162" s="2">
        <v>45093</v>
      </c>
      <c r="O162" s="4">
        <v>1</v>
      </c>
      <c r="P162" s="2">
        <v>45093</v>
      </c>
      <c r="Q162" s="46">
        <f t="shared" si="225"/>
        <v>18</v>
      </c>
      <c r="R162" s="46">
        <f t="shared" si="226"/>
        <v>23</v>
      </c>
      <c r="S162" s="46">
        <f t="shared" si="227"/>
        <v>18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1</v>
      </c>
      <c r="AC162" s="4">
        <v>7</v>
      </c>
      <c r="AD162" s="4">
        <v>21</v>
      </c>
      <c r="AE162" s="4">
        <v>4</v>
      </c>
      <c r="AF162" s="4">
        <v>6</v>
      </c>
      <c r="AG162" s="4">
        <v>2</v>
      </c>
      <c r="AH162" s="4">
        <v>7200</v>
      </c>
      <c r="AI162" s="4">
        <v>17900</v>
      </c>
      <c r="AJ162" s="4">
        <v>22</v>
      </c>
      <c r="AK162" s="4">
        <v>0.11</v>
      </c>
      <c r="AL162" s="4">
        <v>0</v>
      </c>
      <c r="AM162" s="4">
        <v>1</v>
      </c>
      <c r="AN162" s="4" t="s">
        <v>208</v>
      </c>
      <c r="AQ162" s="4">
        <v>0</v>
      </c>
      <c r="AR162" s="4">
        <v>8</v>
      </c>
      <c r="AS162" s="4">
        <v>1.26</v>
      </c>
      <c r="AT162" s="4">
        <v>30</v>
      </c>
      <c r="AX162" s="4">
        <v>256</v>
      </c>
      <c r="AY162" s="4">
        <v>0</v>
      </c>
      <c r="AZ162" s="4">
        <v>0</v>
      </c>
      <c r="BA162" s="4">
        <v>0.2</v>
      </c>
      <c r="BB162" s="4">
        <v>32</v>
      </c>
      <c r="BC162" s="4">
        <v>133</v>
      </c>
      <c r="BD162" s="4">
        <v>3.7</v>
      </c>
      <c r="BE162" s="4">
        <v>1.5</v>
      </c>
      <c r="BF162" s="4">
        <v>3</v>
      </c>
      <c r="BI162" s="4">
        <v>2.7</v>
      </c>
      <c r="BJ162" s="4">
        <v>37</v>
      </c>
      <c r="BK162" s="4">
        <v>73</v>
      </c>
      <c r="BL162" s="4">
        <v>116</v>
      </c>
      <c r="BM162" s="4">
        <v>0.2</v>
      </c>
      <c r="BN162" s="4">
        <v>171</v>
      </c>
      <c r="BO162" s="4">
        <v>207</v>
      </c>
      <c r="BP162" s="4">
        <v>1</v>
      </c>
      <c r="BQ162" s="4">
        <v>17</v>
      </c>
      <c r="BS162">
        <v>115</v>
      </c>
      <c r="BT162">
        <v>72</v>
      </c>
      <c r="BU162">
        <v>86</v>
      </c>
      <c r="BV162">
        <v>78</v>
      </c>
      <c r="CN162" s="4">
        <v>0</v>
      </c>
      <c r="CO162" s="4">
        <v>0</v>
      </c>
      <c r="CP162" s="4">
        <v>0</v>
      </c>
      <c r="CS162" s="4">
        <v>1</v>
      </c>
      <c r="CT162" s="4">
        <v>3</v>
      </c>
      <c r="CU162" s="4"/>
      <c r="CV162" s="4">
        <v>1</v>
      </c>
      <c r="CW162" s="4">
        <v>1</v>
      </c>
      <c r="CX162" s="4">
        <v>0</v>
      </c>
      <c r="CY162" s="4">
        <v>1</v>
      </c>
      <c r="CZ162" s="4">
        <v>1</v>
      </c>
      <c r="DA162" s="4">
        <v>1</v>
      </c>
      <c r="DB162" s="4">
        <v>0</v>
      </c>
      <c r="DC162" s="4">
        <v>0</v>
      </c>
      <c r="DD162" s="4">
        <v>1</v>
      </c>
      <c r="DE162" s="4">
        <v>1</v>
      </c>
      <c r="DF162" s="4">
        <v>1</v>
      </c>
      <c r="DG162" s="4">
        <v>1</v>
      </c>
      <c r="DH162" s="4">
        <v>1</v>
      </c>
      <c r="DI162" s="4">
        <v>1</v>
      </c>
      <c r="DJ162" s="4">
        <v>0</v>
      </c>
      <c r="DK162" s="4">
        <v>1</v>
      </c>
      <c r="DL162" s="4">
        <v>11</v>
      </c>
      <c r="DM162" s="4">
        <v>11</v>
      </c>
      <c r="DN162" s="4">
        <v>42</v>
      </c>
      <c r="DO162" s="4">
        <v>27</v>
      </c>
      <c r="DP162" s="4">
        <v>36</v>
      </c>
      <c r="DQ162" s="4">
        <v>66</v>
      </c>
      <c r="DR162" s="11">
        <v>52</v>
      </c>
      <c r="DS162" s="4">
        <v>38</v>
      </c>
      <c r="DT162" s="4">
        <v>80</v>
      </c>
      <c r="DU162" s="4">
        <f t="shared" si="256"/>
        <v>42</v>
      </c>
      <c r="DV162" s="11">
        <v>13.6</v>
      </c>
      <c r="DW162" s="4">
        <v>1103</v>
      </c>
      <c r="DX162" s="4">
        <v>86</v>
      </c>
      <c r="DY162" s="4">
        <v>110</v>
      </c>
      <c r="DZ162" s="4">
        <v>4.5999999999999996</v>
      </c>
      <c r="EA162" s="4">
        <f t="shared" si="245"/>
        <v>3.0065359477124178</v>
      </c>
      <c r="EB162" s="4">
        <v>15.2</v>
      </c>
      <c r="EC162" s="4">
        <v>238</v>
      </c>
      <c r="ED162" s="4">
        <v>46</v>
      </c>
      <c r="EE162" s="4">
        <v>5.43</v>
      </c>
      <c r="EF162" s="4">
        <f t="shared" si="248"/>
        <v>3.5490196078431371</v>
      </c>
      <c r="EG162" s="45">
        <f t="shared" si="229"/>
        <v>3.4210526315789473</v>
      </c>
      <c r="EH162" s="45">
        <f t="shared" si="230"/>
        <v>0.89473684210526316</v>
      </c>
      <c r="EI162" s="4">
        <v>11</v>
      </c>
      <c r="EJ162" s="4">
        <v>47</v>
      </c>
      <c r="EK162" s="4">
        <v>81</v>
      </c>
      <c r="EL162" s="11">
        <f t="shared" si="257"/>
        <v>0.58024691358024694</v>
      </c>
      <c r="EM162" s="4">
        <v>97</v>
      </c>
      <c r="EN162" s="11">
        <v>13</v>
      </c>
      <c r="EO162" s="4">
        <v>12</v>
      </c>
      <c r="EP162" s="11">
        <f t="shared" si="258"/>
        <v>3.76</v>
      </c>
      <c r="EQ162" s="4">
        <v>35</v>
      </c>
      <c r="ER162" s="4">
        <f t="shared" si="231"/>
        <v>22.875816993464053</v>
      </c>
      <c r="ES162" s="4">
        <v>21</v>
      </c>
      <c r="ET162" s="4">
        <v>31</v>
      </c>
      <c r="EU162" s="11">
        <v>13</v>
      </c>
      <c r="EV162" s="4">
        <v>9</v>
      </c>
      <c r="EW162" s="9">
        <v>4</v>
      </c>
      <c r="EX162" s="4">
        <v>78</v>
      </c>
      <c r="EY162" s="4">
        <v>99</v>
      </c>
      <c r="EZ162" s="4">
        <v>26</v>
      </c>
      <c r="FA162" s="4">
        <v>78</v>
      </c>
      <c r="FB162" s="4">
        <v>71</v>
      </c>
      <c r="FC162" s="4">
        <f t="shared" si="219"/>
        <v>238</v>
      </c>
      <c r="FD162" s="9">
        <f t="shared" si="232"/>
        <v>1.0802765225326316</v>
      </c>
      <c r="FE162" s="9">
        <f t="shared" si="220"/>
        <v>0.29831932773109243</v>
      </c>
      <c r="FF162" s="9">
        <f t="shared" si="233"/>
        <v>0.4146423650704108</v>
      </c>
      <c r="FG162" s="9">
        <f t="shared" si="221"/>
        <v>2.25</v>
      </c>
      <c r="FH162" s="9">
        <f t="shared" si="222"/>
        <v>0.36124847018517464</v>
      </c>
      <c r="FI162" s="9">
        <f t="shared" si="223"/>
        <v>2.0828000544944127</v>
      </c>
      <c r="FJ162" s="11">
        <v>14.2</v>
      </c>
      <c r="FK162" s="11">
        <v>14</v>
      </c>
      <c r="FL162" s="4">
        <v>12</v>
      </c>
      <c r="FM162" s="4">
        <v>2</v>
      </c>
      <c r="FN162" s="4">
        <v>56</v>
      </c>
      <c r="FO162" s="4">
        <f t="shared" si="239"/>
        <v>36.601307189542482</v>
      </c>
      <c r="FP162" s="11">
        <v>50</v>
      </c>
      <c r="FQ162" s="11">
        <v>14</v>
      </c>
      <c r="FR162" s="4">
        <v>14</v>
      </c>
      <c r="FS162" s="4">
        <v>77</v>
      </c>
      <c r="FT162" s="4">
        <v>64</v>
      </c>
      <c r="FU162" s="11">
        <f t="shared" si="234"/>
        <v>1.203125</v>
      </c>
      <c r="FV162" s="4">
        <v>18</v>
      </c>
      <c r="FW162" s="11">
        <f t="shared" si="259"/>
        <v>4.2777777777777777</v>
      </c>
      <c r="FX162" s="4">
        <v>90</v>
      </c>
      <c r="FY162" s="4">
        <v>30.1</v>
      </c>
      <c r="FZ162">
        <v>14.4</v>
      </c>
      <c r="GA162" s="11">
        <f t="shared" si="224"/>
        <v>30.1</v>
      </c>
      <c r="GB162" s="4">
        <f t="shared" si="235"/>
        <v>2.15</v>
      </c>
      <c r="GC162" s="4">
        <f t="shared" si="236"/>
        <v>3.4722222222222223</v>
      </c>
      <c r="GD162" s="4">
        <f t="shared" si="237"/>
        <v>0.98611111111111105</v>
      </c>
      <c r="GE162" s="4">
        <v>11</v>
      </c>
      <c r="GF162" s="4">
        <v>7</v>
      </c>
      <c r="GG162" s="4">
        <f t="shared" si="260"/>
        <v>36.363636363636367</v>
      </c>
      <c r="GH162" s="4">
        <v>19</v>
      </c>
      <c r="GI162" s="4">
        <v>15</v>
      </c>
      <c r="GJ162" s="4">
        <f t="shared" si="253"/>
        <v>21.052631578947366</v>
      </c>
      <c r="GK162">
        <v>1</v>
      </c>
      <c r="GL162">
        <v>0</v>
      </c>
      <c r="GM162">
        <v>0</v>
      </c>
      <c r="GN162">
        <v>1</v>
      </c>
      <c r="GO162">
        <v>0</v>
      </c>
      <c r="GP162">
        <v>0</v>
      </c>
      <c r="GQ162">
        <v>0</v>
      </c>
      <c r="GR162">
        <v>1</v>
      </c>
      <c r="GS162">
        <v>0</v>
      </c>
      <c r="GT162">
        <v>0</v>
      </c>
      <c r="GU162">
        <v>34</v>
      </c>
      <c r="GV162">
        <v>16</v>
      </c>
      <c r="GW162">
        <f t="shared" si="261"/>
        <v>0.52941176470588236</v>
      </c>
      <c r="GX162">
        <v>1</v>
      </c>
      <c r="GY162">
        <v>0</v>
      </c>
    </row>
    <row r="163" spans="1:207" x14ac:dyDescent="0.35">
      <c r="A163" s="32">
        <v>56</v>
      </c>
      <c r="B163" s="32">
        <v>17610694</v>
      </c>
      <c r="C163" s="2">
        <v>45078</v>
      </c>
      <c r="D163" s="2">
        <v>31265</v>
      </c>
      <c r="E163" s="4">
        <v>38</v>
      </c>
      <c r="F163" s="4" t="s">
        <v>176</v>
      </c>
      <c r="G163" s="4">
        <v>45</v>
      </c>
      <c r="H163" s="4">
        <v>160</v>
      </c>
      <c r="I163" s="4">
        <v>1.44</v>
      </c>
      <c r="J163" s="4">
        <v>1</v>
      </c>
      <c r="K163" s="2">
        <v>45075</v>
      </c>
      <c r="L163" s="2">
        <v>45075</v>
      </c>
      <c r="M163" s="2">
        <v>45084</v>
      </c>
      <c r="N163" s="2">
        <v>45100</v>
      </c>
      <c r="O163" s="4">
        <v>0</v>
      </c>
      <c r="Q163" s="46">
        <f t="shared" si="225"/>
        <v>9</v>
      </c>
      <c r="R163" s="46">
        <f t="shared" si="226"/>
        <v>25</v>
      </c>
      <c r="S163" s="46"/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15</v>
      </c>
      <c r="AD163" s="4">
        <v>29</v>
      </c>
      <c r="AE163" s="4">
        <v>4</v>
      </c>
      <c r="AF163" s="4">
        <v>4</v>
      </c>
      <c r="AG163" s="4">
        <v>0</v>
      </c>
      <c r="AH163" s="4">
        <v>450</v>
      </c>
      <c r="AI163" s="4">
        <v>30300</v>
      </c>
      <c r="AJ163" s="4">
        <v>5.85</v>
      </c>
      <c r="AK163" s="4">
        <v>7.0000000000000007E-2</v>
      </c>
      <c r="AL163" s="4">
        <v>1</v>
      </c>
      <c r="AM163" s="4">
        <v>0</v>
      </c>
      <c r="AN163" s="4">
        <v>0</v>
      </c>
      <c r="AO163" s="4">
        <v>88</v>
      </c>
      <c r="AP163" s="4">
        <v>193</v>
      </c>
      <c r="AQ163" s="4">
        <v>0</v>
      </c>
      <c r="AR163" s="4">
        <v>12.2</v>
      </c>
      <c r="AS163" s="4">
        <v>1.1499999999999999</v>
      </c>
      <c r="AT163" s="4">
        <v>27</v>
      </c>
      <c r="AU163" s="29">
        <v>1.72</v>
      </c>
      <c r="AV163" s="4">
        <v>0.46</v>
      </c>
      <c r="AW163" s="4">
        <v>501</v>
      </c>
      <c r="AX163" s="4">
        <v>203</v>
      </c>
      <c r="AY163" s="4">
        <v>0</v>
      </c>
      <c r="AZ163" s="4">
        <v>0</v>
      </c>
      <c r="BA163" s="4">
        <v>0.48</v>
      </c>
      <c r="BB163" s="4">
        <v>24</v>
      </c>
      <c r="BC163" s="4">
        <v>142</v>
      </c>
      <c r="BD163" s="4">
        <v>3.89</v>
      </c>
      <c r="BE163" s="4">
        <v>2.2999999999999998</v>
      </c>
      <c r="BF163" s="4">
        <v>2</v>
      </c>
      <c r="BG163" s="4">
        <v>9</v>
      </c>
      <c r="BH163" s="4">
        <v>6.1</v>
      </c>
      <c r="BI163" s="4">
        <v>3.32</v>
      </c>
      <c r="BJ163" s="4">
        <v>55</v>
      </c>
      <c r="BK163" s="4">
        <v>24</v>
      </c>
      <c r="BL163" s="4">
        <v>66</v>
      </c>
      <c r="BM163" s="4">
        <v>0.14599999999999999</v>
      </c>
      <c r="BN163" s="4">
        <v>174</v>
      </c>
      <c r="BO163" s="4">
        <v>283</v>
      </c>
      <c r="BP163" s="4">
        <v>1</v>
      </c>
      <c r="BQ163" s="4">
        <v>4</v>
      </c>
      <c r="BR163" s="4">
        <v>120</v>
      </c>
      <c r="BS163">
        <v>113</v>
      </c>
      <c r="BT163">
        <v>64</v>
      </c>
      <c r="BU163">
        <v>82</v>
      </c>
      <c r="BV163">
        <v>113</v>
      </c>
      <c r="BX163">
        <v>600</v>
      </c>
      <c r="BY163">
        <v>0</v>
      </c>
      <c r="BZ163">
        <v>2.5</v>
      </c>
      <c r="CA163">
        <v>86.3</v>
      </c>
      <c r="CB163">
        <v>4.3</v>
      </c>
      <c r="CC163" s="4">
        <v>3.4</v>
      </c>
      <c r="CD163" s="4">
        <v>32</v>
      </c>
      <c r="CE163" s="4">
        <v>68</v>
      </c>
      <c r="CF163" s="4">
        <v>5</v>
      </c>
      <c r="CG163" s="4">
        <v>5</v>
      </c>
      <c r="CH163" s="4">
        <v>1904</v>
      </c>
      <c r="CI163" s="4">
        <f t="shared" si="238"/>
        <v>1929.4117647058824</v>
      </c>
      <c r="CJ163" s="4">
        <v>7.36</v>
      </c>
      <c r="CK163" s="4">
        <v>62.1</v>
      </c>
      <c r="CL163" s="4">
        <v>78.900000000000006</v>
      </c>
      <c r="CM163" s="4">
        <v>34.9</v>
      </c>
      <c r="CN163" s="4">
        <v>0.1</v>
      </c>
      <c r="CO163" s="4">
        <v>0</v>
      </c>
      <c r="CP163" s="4">
        <v>0</v>
      </c>
      <c r="CQ163" s="4">
        <v>13</v>
      </c>
      <c r="CR163" s="4">
        <v>235</v>
      </c>
      <c r="CS163" s="4">
        <v>0</v>
      </c>
      <c r="CT163" s="4">
        <v>3</v>
      </c>
      <c r="CU163" s="4"/>
      <c r="CV163" s="4">
        <v>0</v>
      </c>
      <c r="CW163" s="4">
        <v>0</v>
      </c>
      <c r="CX163" s="4">
        <v>0</v>
      </c>
      <c r="CY163" s="4"/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/>
      <c r="DI163" s="4">
        <v>0</v>
      </c>
      <c r="DJ163" s="4">
        <v>0</v>
      </c>
      <c r="DK163" s="4"/>
      <c r="DL163" s="4">
        <v>9</v>
      </c>
      <c r="DM163" s="4">
        <v>8</v>
      </c>
      <c r="DN163" s="4">
        <v>40</v>
      </c>
      <c r="DO163" s="4">
        <v>23</v>
      </c>
      <c r="DP163" s="4">
        <v>41</v>
      </c>
      <c r="DQ163" s="4">
        <v>73</v>
      </c>
      <c r="DR163" s="11">
        <v>58</v>
      </c>
      <c r="DS163" s="4">
        <v>31</v>
      </c>
      <c r="DT163" s="4">
        <v>73</v>
      </c>
      <c r="DU163" s="4">
        <f t="shared" ref="DU163:DU170" si="262">(DT163-DS163)</f>
        <v>42</v>
      </c>
      <c r="DY163" s="4">
        <v>117</v>
      </c>
      <c r="DZ163" s="4">
        <v>4.9000000000000004</v>
      </c>
      <c r="EA163" s="4">
        <f t="shared" si="245"/>
        <v>3.4027777777777781</v>
      </c>
      <c r="EB163" s="4">
        <v>26.6</v>
      </c>
      <c r="EC163" s="4">
        <v>265</v>
      </c>
      <c r="ED163" s="4">
        <v>45</v>
      </c>
      <c r="EE163" s="4">
        <v>5.3</v>
      </c>
      <c r="EF163" s="4">
        <f t="shared" si="248"/>
        <v>3.6805555555555554</v>
      </c>
      <c r="EG163" s="45">
        <f t="shared" si="229"/>
        <v>2.1804511278195489</v>
      </c>
      <c r="EH163" s="45">
        <f t="shared" si="230"/>
        <v>0</v>
      </c>
      <c r="EI163" s="4">
        <v>19</v>
      </c>
      <c r="EJ163" s="4">
        <v>116</v>
      </c>
      <c r="EK163" s="4">
        <v>107</v>
      </c>
      <c r="EL163" s="11">
        <f t="shared" si="257"/>
        <v>1.0841121495327102</v>
      </c>
      <c r="EM163" s="4">
        <v>111</v>
      </c>
      <c r="EN163" s="11">
        <v>15</v>
      </c>
      <c r="EO163" s="4">
        <v>14</v>
      </c>
      <c r="EP163" s="11">
        <f t="shared" si="258"/>
        <v>8</v>
      </c>
      <c r="ER163" s="4">
        <f t="shared" si="231"/>
        <v>0</v>
      </c>
      <c r="EX163" s="4">
        <v>48</v>
      </c>
      <c r="EY163" s="4">
        <v>97</v>
      </c>
      <c r="EZ163" s="4">
        <v>21</v>
      </c>
      <c r="FA163" s="4">
        <v>52</v>
      </c>
      <c r="FB163" s="4">
        <v>35</v>
      </c>
      <c r="FC163" s="4">
        <f t="shared" si="219"/>
        <v>265</v>
      </c>
      <c r="FD163" s="9">
        <f t="shared" si="232"/>
        <v>0.47892518322531757</v>
      </c>
      <c r="FE163" s="9">
        <f t="shared" si="220"/>
        <v>0.13207547169811321</v>
      </c>
      <c r="FF163" s="9">
        <f t="shared" si="233"/>
        <v>0.16627173962638375</v>
      </c>
      <c r="FG163" s="9">
        <f t="shared" si="221"/>
        <v>2.2600000000000002</v>
      </c>
      <c r="FH163" s="9">
        <f t="shared" si="222"/>
        <v>0.20378888396068495</v>
      </c>
      <c r="FI163" s="9">
        <f t="shared" si="223"/>
        <v>4.7188999016089515</v>
      </c>
      <c r="FP163" s="11">
        <v>43</v>
      </c>
      <c r="FQ163" s="11">
        <v>24</v>
      </c>
      <c r="FR163" s="4">
        <v>35</v>
      </c>
      <c r="FV163" s="4">
        <v>45</v>
      </c>
      <c r="FX163" s="4">
        <v>104</v>
      </c>
      <c r="FY163" s="4">
        <v>29</v>
      </c>
      <c r="FZ163">
        <v>17.399999999999999</v>
      </c>
      <c r="GA163" s="11">
        <f t="shared" si="224"/>
        <v>29</v>
      </c>
      <c r="GB163" s="4">
        <f t="shared" si="235"/>
        <v>1.2083333333333333</v>
      </c>
      <c r="GC163" s="4">
        <f t="shared" si="236"/>
        <v>2.4712643678160924</v>
      </c>
      <c r="GE163" s="4">
        <v>19</v>
      </c>
      <c r="GF163" s="4">
        <v>17</v>
      </c>
      <c r="GG163" s="4">
        <f t="shared" si="260"/>
        <v>10.526315789473683</v>
      </c>
      <c r="GH163" s="4">
        <v>49</v>
      </c>
      <c r="GI163" s="4">
        <v>32</v>
      </c>
      <c r="GJ163" s="4">
        <f t="shared" si="253"/>
        <v>34.693877551020407</v>
      </c>
      <c r="GK163" s="4">
        <v>1</v>
      </c>
      <c r="GL163" s="4">
        <v>0</v>
      </c>
      <c r="GM163" s="4">
        <v>0</v>
      </c>
      <c r="GN163" s="4">
        <v>0</v>
      </c>
      <c r="GO163" s="4">
        <v>1</v>
      </c>
      <c r="GP163" s="4">
        <v>0</v>
      </c>
      <c r="GQ163" s="4">
        <v>0</v>
      </c>
      <c r="GR163" s="4">
        <v>1</v>
      </c>
      <c r="GS163" s="4">
        <v>0</v>
      </c>
      <c r="GT163" s="4">
        <v>0</v>
      </c>
      <c r="GU163" s="4">
        <v>49</v>
      </c>
      <c r="GV163" s="4">
        <v>22</v>
      </c>
      <c r="GW163">
        <f t="shared" si="261"/>
        <v>0.55102040816326525</v>
      </c>
      <c r="GX163" s="4">
        <v>1</v>
      </c>
      <c r="GY163" s="4">
        <v>0</v>
      </c>
    </row>
    <row r="164" spans="1:207" x14ac:dyDescent="0.35">
      <c r="A164" s="32">
        <v>56</v>
      </c>
      <c r="B164" s="32">
        <v>17610694</v>
      </c>
      <c r="C164" s="2">
        <v>45084</v>
      </c>
      <c r="D164" s="2">
        <v>31265</v>
      </c>
      <c r="E164" s="4">
        <v>38</v>
      </c>
      <c r="F164" s="4" t="s">
        <v>176</v>
      </c>
      <c r="G164" s="4">
        <v>45</v>
      </c>
      <c r="H164" s="4">
        <v>160</v>
      </c>
      <c r="I164" s="4">
        <v>1.44</v>
      </c>
      <c r="J164" s="4">
        <v>7</v>
      </c>
      <c r="K164" s="2">
        <v>45075</v>
      </c>
      <c r="L164" s="2">
        <v>45075</v>
      </c>
      <c r="M164" s="2">
        <v>45084</v>
      </c>
      <c r="N164" s="2">
        <v>45100</v>
      </c>
      <c r="O164" s="4">
        <v>0</v>
      </c>
      <c r="Q164" s="46">
        <f t="shared" si="225"/>
        <v>9</v>
      </c>
      <c r="R164" s="46">
        <f t="shared" si="226"/>
        <v>25</v>
      </c>
      <c r="S164" s="46"/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15</v>
      </c>
      <c r="AD164" s="4">
        <v>29</v>
      </c>
      <c r="AE164" s="4">
        <v>4</v>
      </c>
      <c r="AF164" s="4">
        <v>4</v>
      </c>
      <c r="AG164" s="4">
        <v>0</v>
      </c>
      <c r="AH164" s="4">
        <v>2240</v>
      </c>
      <c r="AI164" s="4">
        <v>16600</v>
      </c>
      <c r="AJ164" s="4">
        <v>0.18</v>
      </c>
      <c r="AK164" s="4">
        <v>0.04</v>
      </c>
      <c r="AL164" s="4">
        <v>1</v>
      </c>
      <c r="AM164" s="4">
        <v>0</v>
      </c>
      <c r="AN164" s="4">
        <v>0</v>
      </c>
      <c r="AO164" s="4">
        <v>52</v>
      </c>
      <c r="AP164" s="4">
        <v>175</v>
      </c>
      <c r="AQ164" s="4">
        <v>0</v>
      </c>
      <c r="AR164" s="4">
        <v>2240</v>
      </c>
      <c r="AS164" s="4">
        <v>0.99</v>
      </c>
      <c r="AT164" s="4">
        <v>29</v>
      </c>
      <c r="AU164" s="29">
        <v>1.2</v>
      </c>
      <c r="AV164" s="4">
        <v>0.2</v>
      </c>
      <c r="AW164" s="4">
        <v>543</v>
      </c>
      <c r="AX164" s="4">
        <v>215</v>
      </c>
      <c r="AY164" s="4">
        <v>0</v>
      </c>
      <c r="AZ164" s="4">
        <v>0</v>
      </c>
      <c r="BA164" s="4">
        <v>0.5</v>
      </c>
      <c r="BB164" s="4">
        <v>39</v>
      </c>
      <c r="BC164" s="4">
        <v>136</v>
      </c>
      <c r="BD164" s="4">
        <v>4.2</v>
      </c>
      <c r="BE164" s="4">
        <v>2</v>
      </c>
      <c r="BF164" s="4">
        <v>3.3</v>
      </c>
      <c r="BG164" s="4">
        <v>8.9</v>
      </c>
      <c r="BH164" s="4">
        <v>6.2</v>
      </c>
      <c r="BI164" s="4">
        <v>3.8</v>
      </c>
      <c r="BJ164" s="4">
        <v>46</v>
      </c>
      <c r="BK164" s="4">
        <v>21</v>
      </c>
      <c r="BL164" s="4">
        <v>33</v>
      </c>
      <c r="BN164" s="4">
        <v>96</v>
      </c>
      <c r="BO164" s="4">
        <v>385</v>
      </c>
      <c r="BP164" s="4">
        <v>1</v>
      </c>
      <c r="BQ164" s="4">
        <v>4</v>
      </c>
      <c r="BR164" s="4">
        <v>343</v>
      </c>
      <c r="BS164">
        <v>118</v>
      </c>
      <c r="BT164">
        <v>62</v>
      </c>
      <c r="BU164">
        <v>85</v>
      </c>
      <c r="BV164">
        <v>118</v>
      </c>
      <c r="BX164">
        <v>1450</v>
      </c>
      <c r="BY164">
        <v>1230</v>
      </c>
      <c r="BZ164">
        <v>1</v>
      </c>
      <c r="CJ164" s="4">
        <v>7.42</v>
      </c>
      <c r="CK164" s="4">
        <v>53</v>
      </c>
      <c r="CL164" s="4">
        <v>103</v>
      </c>
      <c r="CM164" s="4">
        <v>31</v>
      </c>
      <c r="CN164" s="4">
        <v>0</v>
      </c>
      <c r="CO164" s="4">
        <v>0</v>
      </c>
      <c r="CP164" s="4">
        <v>0</v>
      </c>
      <c r="CQ164" s="4">
        <v>13</v>
      </c>
      <c r="CR164" s="4">
        <v>235</v>
      </c>
      <c r="CS164" s="4">
        <v>1</v>
      </c>
      <c r="CT164" s="4">
        <v>3</v>
      </c>
      <c r="CU164" s="4"/>
      <c r="CV164" s="4">
        <v>1</v>
      </c>
      <c r="CW164" s="4">
        <v>1</v>
      </c>
      <c r="CX164" s="4">
        <v>1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10</v>
      </c>
      <c r="DM164" s="4">
        <v>8</v>
      </c>
      <c r="DN164" s="4">
        <v>43</v>
      </c>
      <c r="DO164" s="4">
        <v>25</v>
      </c>
      <c r="DP164" s="4">
        <v>42</v>
      </c>
      <c r="DQ164" s="4">
        <v>73</v>
      </c>
      <c r="DR164" s="11">
        <v>45</v>
      </c>
      <c r="DS164" s="4">
        <v>50</v>
      </c>
      <c r="DT164" s="4">
        <v>92</v>
      </c>
      <c r="DU164" s="4">
        <f t="shared" si="262"/>
        <v>42</v>
      </c>
      <c r="DV164" s="11">
        <v>17.600000000000001</v>
      </c>
      <c r="DW164" s="4">
        <v>1350</v>
      </c>
      <c r="DX164" s="4">
        <v>91</v>
      </c>
      <c r="DY164" s="4">
        <v>95</v>
      </c>
      <c r="DZ164" s="4">
        <v>3.5</v>
      </c>
      <c r="EA164" s="4">
        <f t="shared" si="245"/>
        <v>2.4305555555555558</v>
      </c>
      <c r="EB164" s="4">
        <v>23.7</v>
      </c>
      <c r="EC164" s="4">
        <v>289</v>
      </c>
      <c r="ED164" s="4">
        <v>67</v>
      </c>
      <c r="EE164" s="4">
        <v>5.9</v>
      </c>
      <c r="EF164" s="4">
        <f t="shared" si="248"/>
        <v>4.0972222222222223</v>
      </c>
      <c r="EG164" s="45">
        <f t="shared" si="229"/>
        <v>1.89873417721519</v>
      </c>
      <c r="EH164" s="45">
        <f t="shared" si="230"/>
        <v>0.7426160337552743</v>
      </c>
      <c r="EI164" s="4">
        <v>11</v>
      </c>
      <c r="EJ164" s="4">
        <v>62</v>
      </c>
      <c r="EK164" s="4">
        <v>36</v>
      </c>
      <c r="EL164" s="11">
        <f t="shared" si="257"/>
        <v>1.7222222222222223</v>
      </c>
      <c r="EM164" s="4">
        <v>222</v>
      </c>
      <c r="EN164" s="11">
        <v>9</v>
      </c>
      <c r="EO164" s="4">
        <v>12</v>
      </c>
      <c r="EP164" s="11">
        <f t="shared" si="258"/>
        <v>5.9047619047619051</v>
      </c>
      <c r="EQ164" s="4">
        <v>15</v>
      </c>
      <c r="ER164" s="4">
        <f t="shared" si="231"/>
        <v>10.416666666666668</v>
      </c>
      <c r="ES164" s="4">
        <v>5</v>
      </c>
      <c r="ET164" s="4">
        <v>9</v>
      </c>
      <c r="EU164" s="11">
        <v>37</v>
      </c>
      <c r="EV164" s="4">
        <v>20</v>
      </c>
      <c r="EW164" s="9">
        <v>17</v>
      </c>
      <c r="EX164" s="4">
        <v>93</v>
      </c>
      <c r="EY164" s="4">
        <v>121</v>
      </c>
      <c r="EZ164" s="4">
        <v>45</v>
      </c>
      <c r="FA164" s="4">
        <v>52</v>
      </c>
      <c r="FB164" s="4">
        <v>76</v>
      </c>
      <c r="FC164" s="4">
        <f t="shared" si="219"/>
        <v>289</v>
      </c>
      <c r="FD164" s="9">
        <f t="shared" si="232"/>
        <v>1.1958939507675765</v>
      </c>
      <c r="FE164" s="9">
        <f t="shared" si="220"/>
        <v>0.26297577854671278</v>
      </c>
      <c r="FF164" s="9">
        <f t="shared" si="233"/>
        <v>0.37244077514198387</v>
      </c>
      <c r="FG164" s="9">
        <f t="shared" si="221"/>
        <v>1.5850746268656717</v>
      </c>
      <c r="FH164" s="9">
        <f t="shared" si="222"/>
        <v>0.31794242292693525</v>
      </c>
      <c r="FI164" s="9">
        <f t="shared" si="223"/>
        <v>1.3254307590136249</v>
      </c>
      <c r="FJ164" s="11">
        <v>18.899999999999999</v>
      </c>
      <c r="FK164" s="11">
        <v>24</v>
      </c>
      <c r="FL164" s="4">
        <v>15</v>
      </c>
      <c r="FM164" s="4">
        <v>9</v>
      </c>
      <c r="FN164" s="4">
        <v>33</v>
      </c>
      <c r="FO164" s="4">
        <f>FN164/I164</f>
        <v>22.916666666666668</v>
      </c>
      <c r="FP164" s="11">
        <v>51</v>
      </c>
      <c r="FQ164" s="11">
        <v>24</v>
      </c>
      <c r="FR164" s="4">
        <v>18</v>
      </c>
      <c r="FS164" s="4">
        <v>49</v>
      </c>
      <c r="FT164" s="4">
        <v>39</v>
      </c>
      <c r="FU164" s="11">
        <f t="shared" si="234"/>
        <v>1.2564102564102564</v>
      </c>
      <c r="FV164" s="4">
        <v>19</v>
      </c>
      <c r="FW164" s="11">
        <f t="shared" si="259"/>
        <v>2.5789473684210527</v>
      </c>
      <c r="FX164" s="4">
        <v>80</v>
      </c>
      <c r="FY164" s="4">
        <v>15.4</v>
      </c>
      <c r="FZ164">
        <v>11.4</v>
      </c>
      <c r="GA164" s="11">
        <f t="shared" si="224"/>
        <v>15.4</v>
      </c>
      <c r="GB164" s="4">
        <f t="shared" si="235"/>
        <v>0.64166666666666672</v>
      </c>
      <c r="GC164" s="4">
        <f t="shared" si="236"/>
        <v>4.4736842105263159</v>
      </c>
      <c r="GD164" s="4">
        <f t="shared" si="237"/>
        <v>1.6578947368421051</v>
      </c>
      <c r="GE164" s="4">
        <v>13</v>
      </c>
      <c r="GF164" s="4">
        <v>8</v>
      </c>
      <c r="GG164" s="4">
        <f t="shared" si="260"/>
        <v>38.461538461538467</v>
      </c>
      <c r="GH164" s="4">
        <v>34</v>
      </c>
      <c r="GI164" s="4">
        <v>26</v>
      </c>
      <c r="GJ164" s="4">
        <f t="shared" si="253"/>
        <v>23.52941176470588</v>
      </c>
      <c r="GK164" s="4">
        <v>1</v>
      </c>
      <c r="GL164" s="4">
        <v>0</v>
      </c>
      <c r="GM164" s="4">
        <v>0</v>
      </c>
      <c r="GN164" s="4">
        <v>0</v>
      </c>
      <c r="GO164" s="4">
        <v>1</v>
      </c>
      <c r="GP164" s="4">
        <v>0</v>
      </c>
      <c r="GQ164" s="4">
        <v>0</v>
      </c>
      <c r="GR164" s="4">
        <v>1</v>
      </c>
      <c r="GS164" s="4">
        <v>0</v>
      </c>
      <c r="GT164" s="4">
        <v>0</v>
      </c>
      <c r="GW164" t="e">
        <f t="shared" si="261"/>
        <v>#DIV/0!</v>
      </c>
    </row>
    <row r="165" spans="1:207" x14ac:dyDescent="0.35">
      <c r="A165" s="54">
        <v>57</v>
      </c>
      <c r="B165" s="32">
        <v>5360942</v>
      </c>
      <c r="C165" s="2">
        <v>45079</v>
      </c>
      <c r="D165" s="2">
        <v>24674</v>
      </c>
      <c r="E165" s="4">
        <v>56</v>
      </c>
      <c r="F165" s="4" t="s">
        <v>178</v>
      </c>
      <c r="G165" s="4">
        <v>65</v>
      </c>
      <c r="H165" s="4">
        <v>170</v>
      </c>
      <c r="I165" s="4">
        <v>1.75</v>
      </c>
      <c r="J165" s="4">
        <v>1</v>
      </c>
      <c r="K165" s="2">
        <v>45077</v>
      </c>
      <c r="L165" s="2">
        <v>45077</v>
      </c>
      <c r="M165" s="2">
        <v>45087</v>
      </c>
      <c r="N165" s="2">
        <v>45188</v>
      </c>
      <c r="O165" s="4">
        <v>1</v>
      </c>
      <c r="P165" s="2">
        <v>45188</v>
      </c>
      <c r="Q165" s="46">
        <f t="shared" si="225"/>
        <v>10</v>
      </c>
      <c r="R165" s="46">
        <f t="shared" si="226"/>
        <v>111</v>
      </c>
      <c r="S165" s="46">
        <f t="shared" si="227"/>
        <v>111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24</v>
      </c>
      <c r="AD165" s="4">
        <v>25</v>
      </c>
      <c r="AE165" s="4">
        <v>5</v>
      </c>
      <c r="AF165" s="4">
        <v>6</v>
      </c>
      <c r="AG165" s="4">
        <v>1</v>
      </c>
      <c r="AH165" s="4">
        <v>320</v>
      </c>
      <c r="AI165" s="4">
        <v>11100</v>
      </c>
      <c r="AJ165" s="4">
        <v>17.670000000000002</v>
      </c>
      <c r="AK165" s="4">
        <v>15.77</v>
      </c>
      <c r="AL165" s="4">
        <v>0</v>
      </c>
      <c r="AM165" s="4">
        <v>1</v>
      </c>
      <c r="AN165" s="4" t="s">
        <v>209</v>
      </c>
      <c r="AO165" s="4">
        <v>111</v>
      </c>
      <c r="AP165" s="4">
        <v>197</v>
      </c>
      <c r="AQ165" s="4">
        <v>0</v>
      </c>
      <c r="AR165" s="4">
        <v>8.1999999999999993</v>
      </c>
      <c r="AS165" s="4">
        <v>1.42</v>
      </c>
      <c r="AT165" s="4">
        <v>31.2</v>
      </c>
      <c r="AV165" s="4">
        <v>2.74</v>
      </c>
      <c r="AW165" s="4">
        <v>501</v>
      </c>
      <c r="AX165" s="4">
        <v>218</v>
      </c>
      <c r="AY165" s="4">
        <v>0</v>
      </c>
      <c r="AZ165" s="4">
        <v>0</v>
      </c>
      <c r="BA165" s="4">
        <v>2.9</v>
      </c>
      <c r="BB165" s="4">
        <v>176</v>
      </c>
      <c r="BC165" s="4">
        <v>139</v>
      </c>
      <c r="BD165" s="4">
        <v>4.4000000000000004</v>
      </c>
      <c r="BE165" s="4">
        <v>2.6</v>
      </c>
      <c r="BF165" s="4">
        <v>7.4</v>
      </c>
      <c r="BG165" s="4">
        <v>8.4</v>
      </c>
      <c r="BH165" s="4">
        <v>6.1</v>
      </c>
      <c r="BI165" s="4">
        <v>3.47</v>
      </c>
      <c r="BJ165" s="4">
        <v>167</v>
      </c>
      <c r="BK165" s="4">
        <v>82</v>
      </c>
      <c r="BL165" s="4">
        <v>38</v>
      </c>
      <c r="BM165" s="4">
        <v>1.7</v>
      </c>
      <c r="BN165" s="4">
        <v>267</v>
      </c>
      <c r="BO165" s="4">
        <v>243</v>
      </c>
      <c r="BP165" s="4">
        <v>0</v>
      </c>
      <c r="BQ165" s="4">
        <v>0</v>
      </c>
      <c r="BR165" s="4">
        <v>138</v>
      </c>
      <c r="BS165">
        <v>120</v>
      </c>
      <c r="BT165">
        <v>55</v>
      </c>
      <c r="BU165">
        <v>79</v>
      </c>
      <c r="BV165">
        <v>70</v>
      </c>
      <c r="BX165">
        <v>632</v>
      </c>
      <c r="BY165">
        <v>1295</v>
      </c>
      <c r="BZ165">
        <v>1.4</v>
      </c>
      <c r="CA165">
        <v>61.8</v>
      </c>
      <c r="CB165">
        <v>10.3</v>
      </c>
      <c r="CC165" s="4">
        <v>2</v>
      </c>
      <c r="CD165" s="4">
        <v>17.399999999999999</v>
      </c>
      <c r="CE165" s="4">
        <v>81</v>
      </c>
      <c r="CF165" s="4">
        <v>11</v>
      </c>
      <c r="CG165" s="4">
        <v>13</v>
      </c>
      <c r="CH165" s="4">
        <v>3398</v>
      </c>
      <c r="CI165" s="4">
        <f t="shared" si="238"/>
        <v>3160</v>
      </c>
      <c r="CJ165" s="4">
        <v>7.41</v>
      </c>
      <c r="CK165" s="4">
        <v>36</v>
      </c>
      <c r="CL165" s="4">
        <v>82</v>
      </c>
      <c r="CM165" s="4">
        <v>23.1</v>
      </c>
      <c r="CN165" s="4">
        <v>0.5</v>
      </c>
      <c r="CO165" s="4">
        <v>1</v>
      </c>
      <c r="CP165" s="4">
        <v>0</v>
      </c>
      <c r="CQ165" s="4">
        <v>81</v>
      </c>
      <c r="CR165" s="4">
        <v>8837</v>
      </c>
      <c r="CS165" s="4">
        <v>1</v>
      </c>
      <c r="CT165" s="4">
        <v>1</v>
      </c>
      <c r="CU165" s="4">
        <v>30</v>
      </c>
      <c r="CV165" s="4">
        <v>1</v>
      </c>
      <c r="CW165" s="4">
        <v>1</v>
      </c>
      <c r="CX165" s="4">
        <v>0</v>
      </c>
      <c r="CY165" s="4">
        <v>1</v>
      </c>
      <c r="CZ165" s="4">
        <v>1</v>
      </c>
      <c r="DA165" s="4">
        <v>1</v>
      </c>
      <c r="DB165" s="4">
        <v>0</v>
      </c>
      <c r="DC165" s="4">
        <v>0</v>
      </c>
      <c r="DD165" s="4">
        <v>0</v>
      </c>
      <c r="DE165" s="4">
        <v>1</v>
      </c>
      <c r="DF165" s="4">
        <v>1</v>
      </c>
      <c r="DG165" s="4">
        <v>1</v>
      </c>
      <c r="DH165" s="4">
        <v>0</v>
      </c>
      <c r="DI165" s="4">
        <v>0</v>
      </c>
      <c r="DJ165" s="4">
        <v>0</v>
      </c>
      <c r="DK165" s="4">
        <v>1</v>
      </c>
      <c r="DL165" s="4">
        <v>10</v>
      </c>
      <c r="DM165" s="4">
        <v>7</v>
      </c>
      <c r="DN165" s="4">
        <v>50</v>
      </c>
      <c r="DO165" s="4">
        <v>37</v>
      </c>
      <c r="DP165" s="4">
        <v>26</v>
      </c>
      <c r="DQ165" s="4">
        <v>51</v>
      </c>
      <c r="DR165" s="11">
        <v>54</v>
      </c>
      <c r="DS165" s="4">
        <v>46</v>
      </c>
      <c r="DT165" s="4">
        <v>100</v>
      </c>
      <c r="DU165" s="4">
        <f t="shared" si="262"/>
        <v>54</v>
      </c>
      <c r="DV165" s="11">
        <v>14.1</v>
      </c>
      <c r="DW165" s="4">
        <v>1254</v>
      </c>
      <c r="DX165" s="4">
        <v>87</v>
      </c>
      <c r="DY165" s="4">
        <v>63</v>
      </c>
      <c r="DZ165" s="4">
        <v>3.6</v>
      </c>
      <c r="EA165" s="4">
        <f t="shared" si="245"/>
        <v>2.0571428571428574</v>
      </c>
      <c r="EB165" s="4">
        <v>30.2</v>
      </c>
      <c r="EC165" s="4">
        <v>310</v>
      </c>
      <c r="ED165" s="4">
        <v>78</v>
      </c>
      <c r="EE165" s="4">
        <v>5.2</v>
      </c>
      <c r="EF165" s="4">
        <f t="shared" si="248"/>
        <v>2.9714285714285715</v>
      </c>
      <c r="EG165" s="45">
        <f t="shared" si="229"/>
        <v>1.7880794701986755</v>
      </c>
      <c r="EH165" s="45">
        <f t="shared" si="230"/>
        <v>0.46688741721854304</v>
      </c>
      <c r="EI165" s="4">
        <v>11</v>
      </c>
      <c r="EJ165" s="4">
        <v>78</v>
      </c>
      <c r="EK165" s="4">
        <v>35</v>
      </c>
      <c r="EL165" s="11">
        <f t="shared" si="257"/>
        <v>2.2285714285714286</v>
      </c>
      <c r="EM165" s="4">
        <v>201</v>
      </c>
      <c r="EN165" s="11">
        <v>11</v>
      </c>
      <c r="EO165" s="4">
        <v>7</v>
      </c>
      <c r="EP165" s="11">
        <f t="shared" si="258"/>
        <v>8.6666666666666661</v>
      </c>
      <c r="EQ165" s="4">
        <v>50</v>
      </c>
      <c r="ER165" s="4">
        <f t="shared" si="231"/>
        <v>28.571428571428573</v>
      </c>
      <c r="ES165" s="4">
        <v>25</v>
      </c>
      <c r="ET165" s="4">
        <v>31</v>
      </c>
      <c r="EU165" s="11">
        <v>22</v>
      </c>
      <c r="EV165" s="4">
        <v>21</v>
      </c>
      <c r="EW165" s="9">
        <v>2</v>
      </c>
      <c r="EX165" s="4">
        <v>69</v>
      </c>
      <c r="EY165" s="4">
        <v>114</v>
      </c>
      <c r="EZ165" s="4">
        <v>28</v>
      </c>
      <c r="FA165" s="4">
        <v>66</v>
      </c>
      <c r="FB165" s="4">
        <v>87</v>
      </c>
      <c r="FC165" s="4">
        <f t="shared" si="219"/>
        <v>310</v>
      </c>
      <c r="FD165" s="9">
        <f t="shared" si="232"/>
        <v>1.3480645854924929</v>
      </c>
      <c r="FE165" s="9">
        <f t="shared" si="220"/>
        <v>0.28064516129032258</v>
      </c>
      <c r="FF165" s="9">
        <f t="shared" si="233"/>
        <v>0.39449430962602883</v>
      </c>
      <c r="FG165" s="9">
        <f t="shared" si="221"/>
        <v>1.3846153846153846</v>
      </c>
      <c r="FH165" s="9">
        <f t="shared" si="222"/>
        <v>0.29237456945740481</v>
      </c>
      <c r="FI165" s="9">
        <f t="shared" si="223"/>
        <v>1.0271135370784468</v>
      </c>
      <c r="FJ165" s="11">
        <v>17.399999999999999</v>
      </c>
      <c r="FK165" s="11">
        <v>19</v>
      </c>
      <c r="FL165" s="4">
        <v>10</v>
      </c>
      <c r="FM165" s="4">
        <v>10</v>
      </c>
      <c r="FN165" s="4">
        <v>42</v>
      </c>
      <c r="FO165" s="4">
        <f>FN165/I165</f>
        <v>24</v>
      </c>
      <c r="FP165" s="11">
        <v>56</v>
      </c>
      <c r="FQ165" s="11">
        <v>16</v>
      </c>
      <c r="FR165" s="4">
        <v>12</v>
      </c>
      <c r="FS165" s="4">
        <v>43</v>
      </c>
      <c r="FT165" s="4">
        <v>44</v>
      </c>
      <c r="FU165" s="11">
        <f t="shared" si="234"/>
        <v>0.97727272727272729</v>
      </c>
      <c r="FV165" s="4">
        <v>8</v>
      </c>
      <c r="FW165" s="11">
        <f t="shared" si="259"/>
        <v>5.375</v>
      </c>
      <c r="FX165" s="4">
        <v>100</v>
      </c>
      <c r="FY165" s="4">
        <v>31.3</v>
      </c>
      <c r="FZ165">
        <v>16.100000000000001</v>
      </c>
      <c r="GA165" s="11">
        <f t="shared" si="224"/>
        <v>31.3</v>
      </c>
      <c r="GB165" s="4">
        <f t="shared" si="235"/>
        <v>1.95625</v>
      </c>
      <c r="GC165" s="4">
        <f t="shared" si="236"/>
        <v>3.4782608695652173</v>
      </c>
      <c r="GD165" s="4">
        <f t="shared" si="237"/>
        <v>1.0807453416149067</v>
      </c>
      <c r="GE165" s="4">
        <v>32</v>
      </c>
      <c r="GF165" s="4">
        <v>31</v>
      </c>
      <c r="GG165" s="4">
        <f t="shared" si="260"/>
        <v>3.125</v>
      </c>
    </row>
    <row r="166" spans="1:207" x14ac:dyDescent="0.35">
      <c r="A166" s="54">
        <v>57</v>
      </c>
      <c r="B166" s="32">
        <v>5360942</v>
      </c>
      <c r="C166" s="2">
        <v>45086</v>
      </c>
      <c r="D166" s="2">
        <v>24674</v>
      </c>
      <c r="E166" s="4">
        <v>56</v>
      </c>
      <c r="F166" s="4" t="s">
        <v>178</v>
      </c>
      <c r="G166" s="4">
        <v>65</v>
      </c>
      <c r="H166" s="4">
        <v>170</v>
      </c>
      <c r="I166" s="4">
        <v>1.75</v>
      </c>
      <c r="J166" s="4">
        <v>8</v>
      </c>
      <c r="K166" s="2">
        <v>45077</v>
      </c>
      <c r="L166" s="2">
        <v>45077</v>
      </c>
      <c r="M166" s="2">
        <v>45087</v>
      </c>
      <c r="N166" s="2">
        <v>45188</v>
      </c>
      <c r="O166" s="4">
        <v>1</v>
      </c>
      <c r="P166" s="2">
        <v>45188</v>
      </c>
      <c r="Q166" s="46">
        <f t="shared" si="225"/>
        <v>10</v>
      </c>
      <c r="R166" s="46">
        <f t="shared" si="226"/>
        <v>111</v>
      </c>
      <c r="S166" s="46">
        <f t="shared" si="227"/>
        <v>111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24</v>
      </c>
      <c r="AD166" s="4">
        <v>25</v>
      </c>
      <c r="AE166" s="4">
        <v>5</v>
      </c>
      <c r="AF166" s="4">
        <v>6</v>
      </c>
      <c r="AG166" s="4">
        <v>1</v>
      </c>
      <c r="AH166" s="4">
        <v>210</v>
      </c>
      <c r="AI166" s="4">
        <v>11700</v>
      </c>
      <c r="AJ166" s="4">
        <v>2.74</v>
      </c>
      <c r="AK166" s="4">
        <v>0.54</v>
      </c>
      <c r="AL166" s="4">
        <v>0</v>
      </c>
      <c r="AM166" s="4">
        <v>1</v>
      </c>
      <c r="AN166" s="4" t="s">
        <v>209</v>
      </c>
      <c r="AQ166" s="4">
        <v>0</v>
      </c>
      <c r="AR166" s="4">
        <v>7.8</v>
      </c>
      <c r="AS166" s="4">
        <v>1.6</v>
      </c>
      <c r="AT166" s="4">
        <v>30.6</v>
      </c>
      <c r="AX166" s="4">
        <v>101</v>
      </c>
      <c r="AY166" s="4">
        <v>0</v>
      </c>
      <c r="AZ166" s="4">
        <v>0</v>
      </c>
      <c r="BA166" s="4">
        <v>1.2</v>
      </c>
      <c r="BB166" s="4">
        <v>162</v>
      </c>
      <c r="BC166" s="4">
        <v>150</v>
      </c>
      <c r="BD166" s="4">
        <v>3.4</v>
      </c>
      <c r="BE166" s="4">
        <v>3.4</v>
      </c>
      <c r="BF166" s="4">
        <v>2.4</v>
      </c>
      <c r="BG166" s="4">
        <v>8.9</v>
      </c>
      <c r="BI166" s="4">
        <v>3.9</v>
      </c>
      <c r="BK166" s="4">
        <v>44</v>
      </c>
      <c r="BL166" s="4">
        <v>27</v>
      </c>
      <c r="BM166" s="4">
        <v>1.3</v>
      </c>
      <c r="BN166" s="4">
        <v>490</v>
      </c>
      <c r="BO166" s="4">
        <v>196</v>
      </c>
      <c r="BP166" s="4">
        <v>0</v>
      </c>
      <c r="BQ166" s="4">
        <v>0</v>
      </c>
      <c r="BS166">
        <v>123</v>
      </c>
      <c r="BT166">
        <v>79</v>
      </c>
      <c r="BU166">
        <v>105</v>
      </c>
      <c r="BV166">
        <v>100</v>
      </c>
      <c r="CN166" s="4">
        <v>0</v>
      </c>
      <c r="CO166" s="4">
        <v>0</v>
      </c>
      <c r="CP166" s="4">
        <v>0</v>
      </c>
      <c r="CQ166" s="4">
        <v>72.47</v>
      </c>
      <c r="CS166" s="4">
        <v>1</v>
      </c>
      <c r="CT166" s="4">
        <v>1</v>
      </c>
      <c r="CU166" s="4"/>
      <c r="CV166" s="4">
        <v>1</v>
      </c>
      <c r="CW166" s="4">
        <v>1</v>
      </c>
      <c r="CX166" s="4">
        <v>0</v>
      </c>
      <c r="CY166" s="4">
        <v>1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10</v>
      </c>
      <c r="DM166" s="4">
        <v>9</v>
      </c>
      <c r="DN166" s="4">
        <v>43</v>
      </c>
      <c r="DO166" s="4">
        <v>25</v>
      </c>
      <c r="DP166" s="4">
        <v>42</v>
      </c>
      <c r="DQ166" s="4">
        <v>73</v>
      </c>
      <c r="DR166" s="11">
        <v>58</v>
      </c>
      <c r="DS166" s="4">
        <v>30</v>
      </c>
      <c r="DT166" s="4">
        <v>79</v>
      </c>
      <c r="DU166" s="4">
        <f t="shared" si="262"/>
        <v>49</v>
      </c>
      <c r="DV166" s="11">
        <v>11.3</v>
      </c>
      <c r="DW166" s="4">
        <v>1350</v>
      </c>
      <c r="DX166" s="4">
        <v>91</v>
      </c>
      <c r="DY166" s="4">
        <v>117</v>
      </c>
      <c r="DZ166" s="4">
        <v>5</v>
      </c>
      <c r="EA166" s="4">
        <f t="shared" si="245"/>
        <v>2.8571428571428572</v>
      </c>
      <c r="EB166" s="4">
        <v>17</v>
      </c>
      <c r="EC166" s="4">
        <v>294</v>
      </c>
      <c r="ED166" s="4">
        <v>55</v>
      </c>
      <c r="EE166" s="4">
        <v>6.3</v>
      </c>
      <c r="EF166" s="4">
        <f t="shared" si="248"/>
        <v>3.6</v>
      </c>
      <c r="EG166" s="45">
        <f t="shared" si="229"/>
        <v>3.4117647058823528</v>
      </c>
      <c r="EH166" s="45">
        <f t="shared" si="230"/>
        <v>0.66470588235294126</v>
      </c>
      <c r="EI166" s="4">
        <v>12</v>
      </c>
      <c r="EJ166" s="4">
        <v>68</v>
      </c>
      <c r="EK166" s="4">
        <v>64</v>
      </c>
      <c r="EL166" s="11">
        <f t="shared" si="257"/>
        <v>1.0625</v>
      </c>
      <c r="EM166" s="4">
        <v>199</v>
      </c>
      <c r="EN166" s="11">
        <v>9</v>
      </c>
      <c r="EO166" s="4">
        <v>9</v>
      </c>
      <c r="EP166" s="11">
        <f t="shared" si="258"/>
        <v>7.5555555555555554</v>
      </c>
      <c r="EQ166" s="4">
        <v>53</v>
      </c>
      <c r="ER166" s="4">
        <f t="shared" si="231"/>
        <v>30.285714285714285</v>
      </c>
      <c r="ES166" s="4">
        <v>20</v>
      </c>
      <c r="ET166" s="4">
        <v>50</v>
      </c>
      <c r="EU166" s="11">
        <v>21</v>
      </c>
      <c r="EV166" s="4">
        <v>4</v>
      </c>
      <c r="EW166" s="9">
        <v>17</v>
      </c>
      <c r="EX166" s="4">
        <v>55</v>
      </c>
      <c r="EY166" s="4">
        <v>97</v>
      </c>
      <c r="EZ166" s="4">
        <v>35</v>
      </c>
      <c r="FA166" s="4">
        <v>52</v>
      </c>
      <c r="FB166" s="4">
        <v>73</v>
      </c>
      <c r="FC166" s="4">
        <f t="shared" si="219"/>
        <v>294</v>
      </c>
      <c r="FD166" s="9">
        <f t="shared" si="232"/>
        <v>0.8349355659328872</v>
      </c>
      <c r="FE166" s="9">
        <f t="shared" si="220"/>
        <v>0.24829931972789115</v>
      </c>
      <c r="FF166" s="9">
        <f t="shared" si="233"/>
        <v>0.35259668153658874</v>
      </c>
      <c r="FG166" s="9">
        <f t="shared" si="221"/>
        <v>2.0127272727272727</v>
      </c>
      <c r="FH166" s="9">
        <f t="shared" si="222"/>
        <v>0.32472192513768472</v>
      </c>
      <c r="FI166" s="9">
        <f t="shared" si="223"/>
        <v>2.4106378442250445</v>
      </c>
    </row>
    <row r="167" spans="1:207" x14ac:dyDescent="0.35">
      <c r="A167" s="54">
        <v>57</v>
      </c>
      <c r="B167" s="32">
        <v>5360942</v>
      </c>
      <c r="C167" s="2">
        <v>45096</v>
      </c>
      <c r="D167" s="2">
        <v>24674</v>
      </c>
      <c r="E167" s="4">
        <v>56</v>
      </c>
      <c r="F167" s="4" t="s">
        <v>178</v>
      </c>
      <c r="G167" s="4">
        <v>65</v>
      </c>
      <c r="H167" s="4">
        <v>170</v>
      </c>
      <c r="I167" s="4">
        <v>1.75</v>
      </c>
      <c r="J167" s="4">
        <v>30</v>
      </c>
      <c r="K167" s="2">
        <v>45077</v>
      </c>
      <c r="L167" s="2">
        <v>45077</v>
      </c>
      <c r="M167" s="2">
        <v>45087</v>
      </c>
      <c r="N167" s="2">
        <v>45188</v>
      </c>
      <c r="O167" s="4">
        <v>1</v>
      </c>
      <c r="P167" s="2">
        <v>45188</v>
      </c>
      <c r="Q167" s="46">
        <f t="shared" si="225"/>
        <v>10</v>
      </c>
      <c r="R167" s="46">
        <f t="shared" si="226"/>
        <v>111</v>
      </c>
      <c r="S167" s="46">
        <f t="shared" si="227"/>
        <v>111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24</v>
      </c>
      <c r="AD167" s="4">
        <v>25</v>
      </c>
      <c r="AE167" s="4">
        <v>5</v>
      </c>
      <c r="AF167" s="4">
        <v>6</v>
      </c>
      <c r="AG167" s="4">
        <v>1</v>
      </c>
      <c r="AH167" s="4">
        <v>4500</v>
      </c>
      <c r="AI167" s="4">
        <v>8300</v>
      </c>
      <c r="AJ167" s="4">
        <v>17</v>
      </c>
      <c r="AK167" s="4">
        <v>0.61</v>
      </c>
      <c r="AL167" s="4">
        <v>0</v>
      </c>
      <c r="AM167" s="4">
        <v>1</v>
      </c>
      <c r="AN167" s="4" t="s">
        <v>209</v>
      </c>
      <c r="AQ167" s="4">
        <v>0</v>
      </c>
      <c r="AV167" s="4">
        <v>3.24</v>
      </c>
      <c r="AX167" s="4">
        <v>62</v>
      </c>
      <c r="AY167" s="4">
        <v>0</v>
      </c>
      <c r="AZ167" s="4">
        <v>0</v>
      </c>
      <c r="BA167" s="4">
        <v>0.6</v>
      </c>
      <c r="BB167" s="4">
        <v>53</v>
      </c>
      <c r="BC167" s="4">
        <v>140</v>
      </c>
      <c r="BD167" s="4">
        <v>4.0999999999999996</v>
      </c>
      <c r="BE167" s="4">
        <v>2.5</v>
      </c>
      <c r="BF167" s="4">
        <v>2.9</v>
      </c>
      <c r="BG167" s="4">
        <v>8.4</v>
      </c>
      <c r="BJ167" s="4">
        <v>16</v>
      </c>
      <c r="BK167" s="4">
        <v>0</v>
      </c>
      <c r="BL167" s="4">
        <v>24</v>
      </c>
      <c r="BN167" s="4">
        <v>1024</v>
      </c>
      <c r="BO167" s="4">
        <v>240</v>
      </c>
      <c r="BP167" s="4">
        <v>0</v>
      </c>
      <c r="BQ167" s="4">
        <v>0</v>
      </c>
      <c r="BS167">
        <v>127</v>
      </c>
      <c r="BT167">
        <v>82</v>
      </c>
      <c r="BU167">
        <v>95</v>
      </c>
      <c r="BV167">
        <v>75</v>
      </c>
      <c r="CN167" s="4">
        <v>0</v>
      </c>
      <c r="CO167" s="4">
        <v>0</v>
      </c>
      <c r="CP167" s="4">
        <v>0</v>
      </c>
      <c r="CQ167" s="4">
        <v>105</v>
      </c>
      <c r="CS167" s="4">
        <v>0</v>
      </c>
      <c r="CT167" s="4">
        <v>1</v>
      </c>
      <c r="CU167" s="4"/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9</v>
      </c>
      <c r="DM167" s="4">
        <v>9</v>
      </c>
      <c r="DN167" s="4">
        <v>71</v>
      </c>
      <c r="DO167" s="4">
        <v>37</v>
      </c>
      <c r="DP167" s="4">
        <v>48</v>
      </c>
      <c r="DQ167" s="4">
        <v>78</v>
      </c>
      <c r="DR167" s="11">
        <v>57</v>
      </c>
      <c r="DS167" s="4">
        <v>66</v>
      </c>
      <c r="DT167" s="4">
        <v>152</v>
      </c>
      <c r="DU167" s="4">
        <f t="shared" si="262"/>
        <v>86</v>
      </c>
      <c r="DV167" s="11">
        <v>15.1</v>
      </c>
      <c r="DW167" s="4">
        <v>1219</v>
      </c>
      <c r="DX167" s="4">
        <v>85</v>
      </c>
      <c r="DY167" s="4">
        <v>80</v>
      </c>
      <c r="DZ167" s="4">
        <v>6.7</v>
      </c>
      <c r="EA167" s="4">
        <f t="shared" si="245"/>
        <v>3.8285714285714287</v>
      </c>
      <c r="EB167" s="4">
        <v>19.399999999999999</v>
      </c>
      <c r="EC167" s="4">
        <v>289</v>
      </c>
      <c r="ED167" s="4">
        <v>55</v>
      </c>
      <c r="EE167" s="4">
        <v>4.4000000000000004</v>
      </c>
      <c r="EF167" s="4">
        <f t="shared" si="248"/>
        <v>2.5142857142857147</v>
      </c>
      <c r="EG167" s="45">
        <f t="shared" si="229"/>
        <v>2.9381443298969074</v>
      </c>
      <c r="EH167" s="45">
        <f t="shared" si="230"/>
        <v>0.77835051546391754</v>
      </c>
      <c r="EI167" s="4">
        <v>11</v>
      </c>
      <c r="EJ167" s="4">
        <v>56</v>
      </c>
      <c r="EK167" s="4">
        <v>56</v>
      </c>
      <c r="EL167" s="11">
        <f t="shared" si="257"/>
        <v>1</v>
      </c>
      <c r="EM167" s="4">
        <v>183</v>
      </c>
      <c r="EN167" s="11">
        <v>9</v>
      </c>
      <c r="EO167" s="4">
        <v>9</v>
      </c>
      <c r="EP167" s="11">
        <f t="shared" si="258"/>
        <v>6.2222222222222223</v>
      </c>
      <c r="EQ167" s="4">
        <v>43</v>
      </c>
      <c r="ER167" s="4">
        <f t="shared" si="231"/>
        <v>24.571428571428573</v>
      </c>
      <c r="ES167" s="4">
        <v>12</v>
      </c>
      <c r="ET167" s="4">
        <v>22</v>
      </c>
      <c r="EU167" s="11">
        <v>37</v>
      </c>
      <c r="EV167" s="4">
        <v>18</v>
      </c>
      <c r="EW167" s="9">
        <v>19</v>
      </c>
      <c r="EX167" s="4">
        <v>59</v>
      </c>
      <c r="EY167" s="4">
        <v>83</v>
      </c>
      <c r="EZ167" s="4">
        <v>31</v>
      </c>
      <c r="FA167" s="4">
        <v>55</v>
      </c>
      <c r="FB167" s="4">
        <v>55</v>
      </c>
      <c r="FC167" s="25">
        <f t="shared" si="219"/>
        <v>289</v>
      </c>
      <c r="FD167" s="9">
        <f t="shared" si="232"/>
        <v>0.64291797949507812</v>
      </c>
      <c r="FE167" s="9">
        <f t="shared" si="220"/>
        <v>0.19031141868512111</v>
      </c>
      <c r="FF167" s="9">
        <f t="shared" si="233"/>
        <v>0.2618270397788085</v>
      </c>
      <c r="FG167" s="9">
        <f t="shared" si="221"/>
        <v>2.0781818181818181</v>
      </c>
      <c r="FH167" s="9">
        <f t="shared" si="222"/>
        <v>0.28074194910813366</v>
      </c>
      <c r="FI167" s="9">
        <f t="shared" si="223"/>
        <v>3.2324213732736773</v>
      </c>
      <c r="FJ167" s="11">
        <v>15.1</v>
      </c>
      <c r="FK167" s="11">
        <v>32</v>
      </c>
      <c r="FL167" s="4">
        <v>15</v>
      </c>
      <c r="FM167" s="4">
        <v>17</v>
      </c>
      <c r="FN167" s="4">
        <v>32</v>
      </c>
      <c r="FO167" s="4">
        <f>FN167/I167</f>
        <v>18.285714285714285</v>
      </c>
      <c r="FP167" s="11">
        <v>47</v>
      </c>
      <c r="FQ167" s="11">
        <v>23</v>
      </c>
      <c r="FR167" s="4">
        <v>19</v>
      </c>
      <c r="FS167" s="4">
        <v>45</v>
      </c>
      <c r="FT167" s="4">
        <v>40</v>
      </c>
      <c r="FU167" s="11">
        <f t="shared" si="234"/>
        <v>1.125</v>
      </c>
      <c r="FV167" s="4">
        <v>13</v>
      </c>
      <c r="FW167" s="11">
        <f t="shared" ref="FW167:FW168" si="263">(FS167/FV167)</f>
        <v>3.4615384615384617</v>
      </c>
      <c r="FX167" s="4">
        <v>97</v>
      </c>
      <c r="FY167" s="4">
        <v>15.8</v>
      </c>
      <c r="FZ167">
        <v>13.6</v>
      </c>
      <c r="GA167" s="11">
        <f t="shared" ref="GA167:GA182" si="264">(FY167+BW167)</f>
        <v>15.8</v>
      </c>
      <c r="GB167" s="4">
        <f t="shared" si="235"/>
        <v>0.68695652173913047</v>
      </c>
      <c r="GC167" s="4">
        <f t="shared" si="236"/>
        <v>3.4558823529411766</v>
      </c>
      <c r="GD167" s="4">
        <f t="shared" si="237"/>
        <v>1.1102941176470589</v>
      </c>
      <c r="GE167" s="4">
        <v>10</v>
      </c>
      <c r="GF167" s="4">
        <v>4</v>
      </c>
      <c r="GG167" s="4">
        <f t="shared" ref="GG167:GG168" si="265">((GE167-GF167)/GE167)*100</f>
        <v>60</v>
      </c>
      <c r="GH167" s="4">
        <v>28</v>
      </c>
      <c r="GI167" s="4">
        <v>19</v>
      </c>
      <c r="GJ167" s="4">
        <f t="shared" si="253"/>
        <v>32.142857142857146</v>
      </c>
      <c r="GK167" s="4">
        <v>1</v>
      </c>
      <c r="GL167" s="4">
        <v>0</v>
      </c>
      <c r="GM167" s="4">
        <v>0</v>
      </c>
      <c r="GN167" s="4">
        <v>0</v>
      </c>
      <c r="GO167" s="4">
        <v>1</v>
      </c>
      <c r="GP167" s="4">
        <v>0</v>
      </c>
      <c r="GQ167" s="4">
        <v>0</v>
      </c>
      <c r="GR167" s="4">
        <v>1</v>
      </c>
      <c r="GS167" s="4">
        <v>0</v>
      </c>
      <c r="GT167" s="4">
        <v>0</v>
      </c>
      <c r="GU167" s="4">
        <v>47</v>
      </c>
      <c r="GV167" s="4">
        <v>16</v>
      </c>
      <c r="GW167">
        <f t="shared" ref="GW167:GW168" si="266">(GU167-GV167)/GU167</f>
        <v>0.65957446808510634</v>
      </c>
      <c r="GX167" s="4">
        <v>1</v>
      </c>
      <c r="GY167" s="4">
        <v>0</v>
      </c>
    </row>
    <row r="168" spans="1:207" x14ac:dyDescent="0.35">
      <c r="A168" s="54">
        <v>57</v>
      </c>
      <c r="B168" s="32">
        <v>5360942</v>
      </c>
      <c r="C168" s="2">
        <v>45235</v>
      </c>
      <c r="D168" s="2">
        <v>24674</v>
      </c>
      <c r="E168" s="4">
        <v>56</v>
      </c>
      <c r="F168" s="4" t="s">
        <v>178</v>
      </c>
      <c r="G168" s="4">
        <v>65</v>
      </c>
      <c r="H168" s="4">
        <v>170</v>
      </c>
      <c r="I168" s="4">
        <v>1.75</v>
      </c>
      <c r="J168" s="4">
        <v>180</v>
      </c>
      <c r="K168" s="2">
        <v>45077</v>
      </c>
      <c r="L168" s="2">
        <v>45077</v>
      </c>
      <c r="M168" s="2">
        <v>45087</v>
      </c>
      <c r="N168" s="2">
        <v>45188</v>
      </c>
      <c r="O168" s="4">
        <v>1</v>
      </c>
      <c r="P168" s="2">
        <v>45188</v>
      </c>
      <c r="Q168" s="46">
        <f t="shared" si="225"/>
        <v>10</v>
      </c>
      <c r="R168" s="46">
        <f t="shared" si="226"/>
        <v>111</v>
      </c>
      <c r="S168" s="46">
        <f t="shared" si="227"/>
        <v>111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24</v>
      </c>
      <c r="AD168" s="4">
        <v>25</v>
      </c>
      <c r="AE168" s="4">
        <v>5</v>
      </c>
      <c r="AF168" s="4">
        <v>6</v>
      </c>
      <c r="AG168" s="4">
        <v>1</v>
      </c>
      <c r="AL168" s="4">
        <v>0</v>
      </c>
      <c r="AM168" s="4">
        <v>1</v>
      </c>
      <c r="AN168" s="4" t="s">
        <v>209</v>
      </c>
      <c r="AQ168" s="4">
        <v>0</v>
      </c>
      <c r="AY168" s="4">
        <v>0</v>
      </c>
      <c r="AZ168" s="4">
        <v>0</v>
      </c>
      <c r="BP168" s="4">
        <v>0</v>
      </c>
      <c r="BQ168" s="4">
        <v>0</v>
      </c>
      <c r="BS168">
        <v>115</v>
      </c>
      <c r="BT168">
        <v>72</v>
      </c>
      <c r="BU168">
        <v>86</v>
      </c>
      <c r="BV168">
        <v>78</v>
      </c>
      <c r="CN168" s="4">
        <v>0</v>
      </c>
      <c r="CO168" s="4">
        <v>0</v>
      </c>
      <c r="CP168" s="4">
        <v>0</v>
      </c>
      <c r="CS168" s="4">
        <v>0</v>
      </c>
      <c r="CT168" s="4">
        <v>1</v>
      </c>
      <c r="CU168" s="4"/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10</v>
      </c>
      <c r="DM168" s="4">
        <v>10</v>
      </c>
      <c r="DN168" s="4">
        <v>54</v>
      </c>
      <c r="DO168" s="4">
        <v>32</v>
      </c>
      <c r="DP168" s="4">
        <v>40</v>
      </c>
      <c r="DQ168" s="4">
        <v>70</v>
      </c>
      <c r="DR168" s="11">
        <v>53</v>
      </c>
      <c r="DS168" s="4">
        <v>56</v>
      </c>
      <c r="DT168" s="4">
        <v>121</v>
      </c>
      <c r="DU168" s="4">
        <f t="shared" si="262"/>
        <v>65</v>
      </c>
      <c r="DV168" s="11">
        <v>17.2</v>
      </c>
      <c r="DW168" s="4">
        <v>1364</v>
      </c>
      <c r="DX168" s="4">
        <v>95</v>
      </c>
      <c r="DY168" s="4">
        <v>56</v>
      </c>
      <c r="DZ168" s="4">
        <v>3.7</v>
      </c>
      <c r="EA168" s="4">
        <f t="shared" si="245"/>
        <v>2.1142857142857143</v>
      </c>
      <c r="EB168" s="4">
        <v>18.3</v>
      </c>
      <c r="EC168" s="4">
        <v>367</v>
      </c>
      <c r="ED168" s="4">
        <v>83</v>
      </c>
      <c r="EE168" s="4">
        <v>4.4000000000000004</v>
      </c>
      <c r="EF168" s="4">
        <f t="shared" si="248"/>
        <v>2.5142857142857147</v>
      </c>
      <c r="EG168" s="45">
        <f t="shared" si="229"/>
        <v>2.8961748633879782</v>
      </c>
      <c r="EH168" s="45">
        <f t="shared" si="230"/>
        <v>0.93989071038251359</v>
      </c>
      <c r="EI168" s="4">
        <v>10</v>
      </c>
      <c r="EJ168" s="4">
        <v>61</v>
      </c>
      <c r="EK168" s="4">
        <v>35</v>
      </c>
      <c r="EL168" s="11">
        <f t="shared" si="257"/>
        <v>1.7428571428571429</v>
      </c>
      <c r="EM168" s="4">
        <v>239</v>
      </c>
      <c r="EN168" s="11">
        <v>13</v>
      </c>
      <c r="EO168" s="4">
        <v>8</v>
      </c>
      <c r="EP168" s="11">
        <f t="shared" si="258"/>
        <v>5.8095238095238093</v>
      </c>
      <c r="EQ168" s="4">
        <v>34</v>
      </c>
      <c r="ER168" s="4">
        <f t="shared" si="231"/>
        <v>19.428571428571427</v>
      </c>
      <c r="ES168" s="4">
        <v>11</v>
      </c>
      <c r="ET168" s="4">
        <v>22</v>
      </c>
      <c r="EU168" s="11">
        <v>34</v>
      </c>
      <c r="EV168" s="4">
        <v>20</v>
      </c>
      <c r="EW168" s="9">
        <v>14</v>
      </c>
      <c r="EX168" s="4">
        <v>114</v>
      </c>
      <c r="EY168" s="4">
        <v>246</v>
      </c>
      <c r="EZ168" s="4">
        <v>74</v>
      </c>
      <c r="FA168" s="4">
        <v>97</v>
      </c>
      <c r="FB168" s="4">
        <v>104</v>
      </c>
      <c r="FC168" s="4">
        <f t="shared" si="219"/>
        <v>367</v>
      </c>
      <c r="FD168" s="9">
        <f t="shared" si="232"/>
        <v>1.0177711733682886</v>
      </c>
      <c r="FE168" s="9">
        <f t="shared" si="220"/>
        <v>0.28337874659400547</v>
      </c>
      <c r="FF168" s="9">
        <f t="shared" si="233"/>
        <v>0.39773175409313877</v>
      </c>
      <c r="FG168" s="9">
        <f t="shared" si="221"/>
        <v>1.2469879518072289</v>
      </c>
      <c r="FH168" s="9">
        <f t="shared" si="222"/>
        <v>0.35088950553187948</v>
      </c>
      <c r="FI168" s="9">
        <f t="shared" si="223"/>
        <v>1.2252144533435281</v>
      </c>
      <c r="FJ168" s="11">
        <v>16.3</v>
      </c>
      <c r="FK168" s="11">
        <v>33</v>
      </c>
      <c r="FL168" s="4">
        <v>20</v>
      </c>
      <c r="FM168" s="4">
        <v>13</v>
      </c>
      <c r="FN168" s="4">
        <v>51</v>
      </c>
      <c r="FO168" s="4">
        <f>FN168/I168</f>
        <v>29.142857142857142</v>
      </c>
      <c r="FP168" s="11">
        <v>46</v>
      </c>
      <c r="FQ168" s="11">
        <v>22</v>
      </c>
      <c r="FR168" s="4">
        <v>12</v>
      </c>
      <c r="FS168" s="4">
        <v>39</v>
      </c>
      <c r="FT168" s="4">
        <v>27</v>
      </c>
      <c r="FU168" s="11">
        <f t="shared" si="234"/>
        <v>1.4444444444444444</v>
      </c>
      <c r="FV168" s="4">
        <v>8</v>
      </c>
      <c r="FW168" s="11">
        <f t="shared" si="263"/>
        <v>4.875</v>
      </c>
      <c r="FX168" s="4">
        <v>117</v>
      </c>
      <c r="FY168" s="4">
        <v>14.4</v>
      </c>
      <c r="FZ168">
        <v>12.8</v>
      </c>
      <c r="GA168" s="11">
        <f t="shared" si="264"/>
        <v>14.4</v>
      </c>
      <c r="GB168" s="4">
        <f t="shared" si="235"/>
        <v>0.65454545454545454</v>
      </c>
      <c r="GC168" s="4">
        <f t="shared" si="236"/>
        <v>3.59375</v>
      </c>
      <c r="GD168" s="4">
        <f t="shared" si="237"/>
        <v>1.2734375</v>
      </c>
      <c r="GE168" s="4">
        <v>23</v>
      </c>
      <c r="GF168" s="4">
        <v>16</v>
      </c>
      <c r="GG168" s="4">
        <f t="shared" si="265"/>
        <v>30.434782608695656</v>
      </c>
      <c r="GH168" s="4">
        <v>31</v>
      </c>
      <c r="GI168" s="4">
        <v>21</v>
      </c>
      <c r="GJ168" s="4">
        <f t="shared" si="253"/>
        <v>32.258064516129032</v>
      </c>
      <c r="GK168" s="4">
        <v>1</v>
      </c>
      <c r="GL168" s="4">
        <v>0</v>
      </c>
      <c r="GM168" s="4">
        <v>0</v>
      </c>
      <c r="GN168" s="4">
        <v>0</v>
      </c>
      <c r="GO168" s="4">
        <v>1</v>
      </c>
      <c r="GP168" s="4">
        <v>0</v>
      </c>
      <c r="GQ168" s="4">
        <v>0</v>
      </c>
      <c r="GR168" s="4">
        <v>1</v>
      </c>
      <c r="GS168" s="4">
        <v>0</v>
      </c>
      <c r="GT168" s="4">
        <v>0</v>
      </c>
      <c r="GW168" t="e">
        <f t="shared" si="266"/>
        <v>#DIV/0!</v>
      </c>
    </row>
    <row r="169" spans="1:207" x14ac:dyDescent="0.35">
      <c r="A169" s="54">
        <v>58</v>
      </c>
      <c r="B169" s="32">
        <v>5359292</v>
      </c>
      <c r="C169" s="2">
        <v>45079</v>
      </c>
      <c r="D169" s="2">
        <v>31879</v>
      </c>
      <c r="E169" s="4">
        <v>36</v>
      </c>
      <c r="F169" s="4" t="s">
        <v>176</v>
      </c>
      <c r="G169" s="4">
        <v>45</v>
      </c>
      <c r="H169" s="4">
        <v>145</v>
      </c>
      <c r="I169" s="4">
        <v>1.34</v>
      </c>
      <c r="J169" s="4">
        <v>1</v>
      </c>
      <c r="K169" s="2">
        <v>45075</v>
      </c>
      <c r="L169" s="2">
        <v>45075</v>
      </c>
      <c r="M169" s="2">
        <v>45084</v>
      </c>
      <c r="N169" s="2">
        <v>45084</v>
      </c>
      <c r="O169" s="4">
        <v>1</v>
      </c>
      <c r="P169" s="2">
        <v>45084</v>
      </c>
      <c r="Q169" s="46">
        <f t="shared" si="225"/>
        <v>9</v>
      </c>
      <c r="R169" s="46">
        <f t="shared" si="226"/>
        <v>9</v>
      </c>
      <c r="S169" s="46">
        <f t="shared" si="227"/>
        <v>9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1</v>
      </c>
      <c r="AB169" s="4">
        <v>0</v>
      </c>
      <c r="AC169" s="4">
        <v>21</v>
      </c>
      <c r="AD169" s="4">
        <v>49</v>
      </c>
      <c r="AE169" s="4">
        <v>14</v>
      </c>
      <c r="AF169" s="4">
        <v>14</v>
      </c>
      <c r="AG169" s="4">
        <v>0</v>
      </c>
      <c r="AH169" s="4">
        <v>220</v>
      </c>
      <c r="AI169" s="4">
        <v>21900</v>
      </c>
      <c r="AJ169" s="4">
        <v>40.200000000000003</v>
      </c>
      <c r="AK169" s="4">
        <v>2.57</v>
      </c>
      <c r="AL169" s="4">
        <v>0</v>
      </c>
      <c r="AM169" s="4">
        <v>0</v>
      </c>
      <c r="AN169" s="4">
        <v>0</v>
      </c>
      <c r="AO169" s="4">
        <v>120</v>
      </c>
      <c r="AP169" s="4">
        <v>2432</v>
      </c>
      <c r="AQ169" s="4">
        <v>0</v>
      </c>
      <c r="AR169" s="4">
        <v>8.1</v>
      </c>
      <c r="AS169" s="4">
        <v>1.45</v>
      </c>
      <c r="AT169" s="4">
        <v>33</v>
      </c>
      <c r="AV169" s="4">
        <v>9.67</v>
      </c>
      <c r="AW169" s="4">
        <v>471</v>
      </c>
      <c r="AX169" s="4">
        <v>47</v>
      </c>
      <c r="AY169" s="4">
        <v>1</v>
      </c>
      <c r="AZ169" s="4">
        <v>1</v>
      </c>
      <c r="BA169" s="4">
        <v>5.63</v>
      </c>
      <c r="BB169" s="4">
        <v>99</v>
      </c>
      <c r="BC169" s="4">
        <v>134</v>
      </c>
      <c r="BD169" s="4">
        <v>4.7</v>
      </c>
      <c r="BE169" s="4">
        <v>2.29</v>
      </c>
      <c r="BF169" s="4">
        <v>3.76</v>
      </c>
      <c r="BG169" s="4">
        <v>9</v>
      </c>
      <c r="BH169" s="4">
        <v>9</v>
      </c>
      <c r="BI169" s="4">
        <v>2.95</v>
      </c>
      <c r="BJ169" s="4">
        <v>78</v>
      </c>
      <c r="BK169" s="4">
        <v>21</v>
      </c>
      <c r="BL169" s="4">
        <v>7</v>
      </c>
      <c r="BM169" s="4">
        <v>0.66</v>
      </c>
      <c r="BN169" s="4">
        <v>86</v>
      </c>
      <c r="BO169" s="4">
        <v>566</v>
      </c>
      <c r="BP169" s="4">
        <v>1</v>
      </c>
      <c r="BQ169" s="4">
        <v>6</v>
      </c>
      <c r="BR169" s="4">
        <v>228</v>
      </c>
      <c r="BS169">
        <v>92</v>
      </c>
      <c r="BT169">
        <v>59</v>
      </c>
      <c r="BU169">
        <v>71</v>
      </c>
      <c r="BV169">
        <v>88</v>
      </c>
      <c r="BW169">
        <v>19</v>
      </c>
      <c r="BX169">
        <v>4300</v>
      </c>
      <c r="BY169">
        <v>0</v>
      </c>
      <c r="BZ169">
        <v>1.2</v>
      </c>
      <c r="CA169">
        <v>60</v>
      </c>
      <c r="CB169">
        <v>10</v>
      </c>
      <c r="CC169" s="4">
        <v>2.1</v>
      </c>
      <c r="CD169" s="4">
        <v>24</v>
      </c>
      <c r="CE169" s="4">
        <v>79</v>
      </c>
      <c r="CF169" s="4">
        <v>11</v>
      </c>
      <c r="CG169" s="4">
        <v>13</v>
      </c>
      <c r="CH169" s="4">
        <v>3398</v>
      </c>
      <c r="CI169" s="4">
        <f t="shared" si="238"/>
        <v>1980.9523809523807</v>
      </c>
      <c r="CJ169" s="4">
        <v>7.34</v>
      </c>
      <c r="CK169" s="4">
        <v>30.7</v>
      </c>
      <c r="CL169" s="4">
        <v>80.099999999999994</v>
      </c>
      <c r="CM169" s="4">
        <v>16.3</v>
      </c>
      <c r="CN169" s="4">
        <v>0.4</v>
      </c>
      <c r="CO169" s="4">
        <v>0</v>
      </c>
      <c r="CP169" s="4">
        <v>0</v>
      </c>
      <c r="CQ169" s="4">
        <v>139</v>
      </c>
      <c r="CR169" s="4">
        <v>32367</v>
      </c>
      <c r="CS169" s="4"/>
      <c r="CT169" s="4"/>
      <c r="CU169" s="4"/>
      <c r="CV169" s="4">
        <v>0</v>
      </c>
      <c r="CW169" s="4">
        <v>0</v>
      </c>
      <c r="CX169" s="4">
        <v>0</v>
      </c>
      <c r="CY169" s="4">
        <v>0</v>
      </c>
      <c r="CZ169" s="4">
        <v>1</v>
      </c>
      <c r="DA169" s="4">
        <v>1</v>
      </c>
      <c r="DB169" s="4">
        <v>0</v>
      </c>
      <c r="DC169" s="4">
        <v>1</v>
      </c>
      <c r="DD169" s="4">
        <v>0</v>
      </c>
      <c r="DE169" s="4">
        <v>1</v>
      </c>
      <c r="DF169" s="4">
        <v>1</v>
      </c>
      <c r="DG169" s="4">
        <v>1</v>
      </c>
      <c r="DH169" s="4">
        <v>0</v>
      </c>
      <c r="DI169" s="4">
        <v>1</v>
      </c>
      <c r="DJ169" s="4">
        <v>1</v>
      </c>
      <c r="DK169" s="4">
        <v>1</v>
      </c>
      <c r="DL169" s="4">
        <v>9</v>
      </c>
      <c r="DM169" s="4">
        <v>8</v>
      </c>
      <c r="DN169" s="4">
        <v>27</v>
      </c>
      <c r="DO169" s="4">
        <v>12</v>
      </c>
      <c r="DP169" s="4">
        <v>56</v>
      </c>
      <c r="DQ169" s="4">
        <v>88</v>
      </c>
      <c r="DR169" s="11">
        <v>63</v>
      </c>
      <c r="DS169" s="4">
        <v>37</v>
      </c>
      <c r="DT169" s="4">
        <v>65</v>
      </c>
      <c r="DU169" s="4">
        <f t="shared" si="262"/>
        <v>28</v>
      </c>
      <c r="DV169" s="11">
        <v>17.5</v>
      </c>
      <c r="DW169" s="4">
        <v>856</v>
      </c>
      <c r="DX169" s="4">
        <v>94</v>
      </c>
      <c r="DY169" s="4">
        <v>120</v>
      </c>
      <c r="DZ169" s="4">
        <v>3.4</v>
      </c>
      <c r="EA169" s="4">
        <f t="shared" si="245"/>
        <v>2.5373134328358207</v>
      </c>
      <c r="EB169" s="4">
        <v>17.600000000000001</v>
      </c>
      <c r="EC169" s="4">
        <v>203</v>
      </c>
      <c r="ED169" s="4">
        <v>44</v>
      </c>
      <c r="EE169" s="4">
        <v>5.4</v>
      </c>
      <c r="EF169" s="4">
        <f t="shared" si="248"/>
        <v>4.0298507462686564</v>
      </c>
      <c r="EG169" s="45">
        <f t="shared" si="229"/>
        <v>3.5795454545454541</v>
      </c>
      <c r="EH169" s="45">
        <f t="shared" si="230"/>
        <v>0.99431818181818177</v>
      </c>
      <c r="EI169" s="4">
        <v>8</v>
      </c>
      <c r="EJ169" s="4">
        <v>168</v>
      </c>
      <c r="EK169" s="4">
        <v>81</v>
      </c>
      <c r="EL169" s="11">
        <f t="shared" ref="EL169:EL198" si="267">(EJ169/EK169)</f>
        <v>2.074074074074074</v>
      </c>
      <c r="EM169" s="4">
        <v>75</v>
      </c>
      <c r="EN169" s="11">
        <v>7</v>
      </c>
      <c r="EO169" s="4">
        <v>5</v>
      </c>
      <c r="EP169" s="11">
        <f t="shared" ref="EP169:EP198" si="268">EJ169/((EN169+EO169)/2)</f>
        <v>28</v>
      </c>
      <c r="EQ169" s="4">
        <v>15</v>
      </c>
      <c r="ER169" s="4">
        <f t="shared" si="231"/>
        <v>11.194029850746269</v>
      </c>
      <c r="ES169" s="4">
        <v>9</v>
      </c>
      <c r="ET169" s="4">
        <v>14</v>
      </c>
      <c r="EU169" s="11">
        <v>20</v>
      </c>
      <c r="EV169" s="4">
        <v>4</v>
      </c>
      <c r="EW169" s="9">
        <v>16</v>
      </c>
      <c r="EX169" s="4">
        <v>52</v>
      </c>
      <c r="EY169" s="4">
        <v>69</v>
      </c>
      <c r="EZ169" s="4">
        <v>34</v>
      </c>
      <c r="FA169" s="4">
        <v>62</v>
      </c>
      <c r="FB169" s="4">
        <v>82</v>
      </c>
      <c r="FC169" s="4">
        <f t="shared" si="219"/>
        <v>203</v>
      </c>
      <c r="FD169" s="9">
        <f t="shared" si="232"/>
        <v>1.2507298043189863</v>
      </c>
      <c r="FE169" s="9">
        <f t="shared" si="220"/>
        <v>0.4039408866995074</v>
      </c>
      <c r="FF169" s="9">
        <f t="shared" si="233"/>
        <v>0.50758211138507559</v>
      </c>
      <c r="FG169" s="9">
        <f t="shared" si="221"/>
        <v>1.8818181818181818</v>
      </c>
      <c r="FH169" s="9">
        <f t="shared" si="222"/>
        <v>0.39596956997200955</v>
      </c>
      <c r="FI169" s="9">
        <f t="shared" si="223"/>
        <v>1.5045761085407401</v>
      </c>
      <c r="FJ169" s="11">
        <v>17.5</v>
      </c>
      <c r="FK169" s="11">
        <v>11</v>
      </c>
      <c r="FL169" s="4">
        <v>11</v>
      </c>
      <c r="FM169" s="4">
        <v>1</v>
      </c>
      <c r="FN169" s="4">
        <v>22</v>
      </c>
      <c r="FO169" s="4">
        <f>FN169/I169</f>
        <v>16.417910447761194</v>
      </c>
      <c r="FP169" s="11">
        <v>38</v>
      </c>
      <c r="FQ169" s="11">
        <v>11</v>
      </c>
      <c r="FR169" s="4">
        <v>21</v>
      </c>
      <c r="FS169" s="4">
        <v>139</v>
      </c>
      <c r="FT169" s="4">
        <v>246</v>
      </c>
      <c r="FU169" s="11">
        <f t="shared" si="234"/>
        <v>0.56504065040650409</v>
      </c>
      <c r="FV169" s="4">
        <v>7</v>
      </c>
      <c r="FW169" s="11">
        <f t="shared" ref="FW169:FW198" si="269">(FS169/FV169)</f>
        <v>19.857142857142858</v>
      </c>
      <c r="FX169" s="4">
        <v>65</v>
      </c>
      <c r="FY169" s="4">
        <v>32.799999999999997</v>
      </c>
      <c r="FZ169">
        <v>16.600000000000001</v>
      </c>
      <c r="GA169" s="11">
        <f t="shared" si="264"/>
        <v>51.8</v>
      </c>
      <c r="GB169" s="4">
        <f t="shared" si="235"/>
        <v>4.709090909090909</v>
      </c>
      <c r="GC169" s="4">
        <f t="shared" si="236"/>
        <v>2.2891566265060237</v>
      </c>
      <c r="GD169" s="4">
        <f t="shared" si="237"/>
        <v>1.0542168674698795</v>
      </c>
      <c r="GE169" s="4">
        <v>21</v>
      </c>
      <c r="GF169" s="4">
        <v>15</v>
      </c>
      <c r="GG169" s="4">
        <f t="shared" ref="GG169:GG189" si="270">((GE169-GF169)/GE169)*100</f>
        <v>28.571428571428569</v>
      </c>
    </row>
    <row r="170" spans="1:207" x14ac:dyDescent="0.35">
      <c r="A170" s="54">
        <v>59</v>
      </c>
      <c r="B170" s="32">
        <v>23012286</v>
      </c>
      <c r="C170" s="2">
        <v>45079</v>
      </c>
      <c r="D170" s="2">
        <v>19063</v>
      </c>
      <c r="E170" s="4">
        <v>71</v>
      </c>
      <c r="F170" s="4" t="s">
        <v>176</v>
      </c>
      <c r="G170" s="4">
        <v>95</v>
      </c>
      <c r="H170" s="4">
        <v>150</v>
      </c>
      <c r="I170" s="4">
        <v>1.64</v>
      </c>
      <c r="J170" s="4">
        <v>1</v>
      </c>
      <c r="K170" s="2">
        <v>45077</v>
      </c>
      <c r="L170" s="2">
        <v>45077</v>
      </c>
      <c r="M170" s="2">
        <v>45096</v>
      </c>
      <c r="N170" s="2">
        <v>45101</v>
      </c>
      <c r="O170" s="4">
        <v>0</v>
      </c>
      <c r="Q170" s="46">
        <f t="shared" si="225"/>
        <v>19</v>
      </c>
      <c r="R170" s="46">
        <f t="shared" si="226"/>
        <v>24</v>
      </c>
      <c r="S170" s="46"/>
      <c r="T170" s="4">
        <v>1</v>
      </c>
      <c r="U170" s="4">
        <v>1</v>
      </c>
      <c r="V170" s="4">
        <v>1</v>
      </c>
      <c r="W170" s="4">
        <v>0</v>
      </c>
      <c r="X170" s="4">
        <v>1</v>
      </c>
      <c r="Y170" s="4">
        <v>0</v>
      </c>
      <c r="Z170" s="4">
        <v>0</v>
      </c>
      <c r="AA170" s="4">
        <v>0</v>
      </c>
      <c r="AB170" s="4">
        <v>0</v>
      </c>
      <c r="AC170" s="4">
        <v>12</v>
      </c>
      <c r="AD170" s="4">
        <v>43</v>
      </c>
      <c r="AE170" s="4">
        <v>1</v>
      </c>
      <c r="AF170" s="4">
        <v>2</v>
      </c>
      <c r="AG170" s="4">
        <v>1</v>
      </c>
      <c r="AH170" s="4">
        <v>1360</v>
      </c>
      <c r="AI170" s="4">
        <v>19400</v>
      </c>
      <c r="AJ170" s="4">
        <v>22.69</v>
      </c>
      <c r="AK170" s="4">
        <v>12.76</v>
      </c>
      <c r="AL170" s="4">
        <v>0</v>
      </c>
      <c r="AM170" s="4">
        <v>1</v>
      </c>
      <c r="AN170" s="4" t="s">
        <v>210</v>
      </c>
      <c r="AO170" s="4">
        <v>93</v>
      </c>
      <c r="AP170" s="4">
        <v>1627</v>
      </c>
      <c r="AQ170" s="4">
        <v>0</v>
      </c>
      <c r="AR170" s="4">
        <v>9.3000000000000007</v>
      </c>
      <c r="AS170" s="4">
        <v>1.24</v>
      </c>
      <c r="AT170" s="4">
        <v>27.3</v>
      </c>
      <c r="AV170" s="4">
        <v>2.4700000000000002</v>
      </c>
      <c r="AX170" s="4">
        <v>234</v>
      </c>
      <c r="AY170" s="4">
        <v>0</v>
      </c>
      <c r="AZ170" s="4">
        <v>0</v>
      </c>
      <c r="BA170" s="4">
        <v>1.5</v>
      </c>
      <c r="BB170" s="4">
        <v>156</v>
      </c>
      <c r="BC170" s="4">
        <v>159</v>
      </c>
      <c r="BD170" s="4">
        <v>3</v>
      </c>
      <c r="BE170" s="4">
        <v>2.6</v>
      </c>
      <c r="BF170" s="4">
        <v>2.2999999999999998</v>
      </c>
      <c r="BK170" s="4">
        <v>36</v>
      </c>
      <c r="BL170" s="4">
        <v>29</v>
      </c>
      <c r="BM170" s="4">
        <v>0.5</v>
      </c>
      <c r="BN170" s="4">
        <v>94</v>
      </c>
      <c r="BO170" s="4">
        <v>297</v>
      </c>
      <c r="BP170" s="4">
        <v>1</v>
      </c>
      <c r="BQ170" s="4">
        <v>12</v>
      </c>
      <c r="BR170" s="4">
        <v>257</v>
      </c>
      <c r="BS170">
        <v>95</v>
      </c>
      <c r="BT170">
        <v>49</v>
      </c>
      <c r="BU170">
        <v>65</v>
      </c>
      <c r="BV170">
        <v>93</v>
      </c>
      <c r="BW170">
        <v>11</v>
      </c>
      <c r="BX170">
        <v>-1017</v>
      </c>
      <c r="BY170">
        <v>3690</v>
      </c>
      <c r="BZ170">
        <v>1.4</v>
      </c>
      <c r="CA170">
        <v>58.6</v>
      </c>
      <c r="CB170">
        <v>5.2</v>
      </c>
      <c r="CC170" s="4">
        <v>2</v>
      </c>
      <c r="CD170" s="4">
        <v>31</v>
      </c>
      <c r="CE170" s="4">
        <v>68</v>
      </c>
      <c r="CF170" s="4">
        <v>9</v>
      </c>
      <c r="CG170" s="4">
        <v>8</v>
      </c>
      <c r="CH170" s="4">
        <v>1956</v>
      </c>
      <c r="CI170" s="4">
        <f t="shared" si="238"/>
        <v>2160</v>
      </c>
      <c r="CJ170" s="4">
        <v>7.44</v>
      </c>
      <c r="CK170" s="4">
        <v>44.3</v>
      </c>
      <c r="CL170" s="4">
        <v>83</v>
      </c>
      <c r="CM170" s="4">
        <v>29.5</v>
      </c>
      <c r="CN170" s="4">
        <v>0.5</v>
      </c>
      <c r="CO170" s="4">
        <v>1</v>
      </c>
      <c r="CP170" s="4">
        <v>0</v>
      </c>
      <c r="CQ170" s="4">
        <v>317</v>
      </c>
      <c r="CR170" s="4">
        <v>12131</v>
      </c>
      <c r="CS170" s="4">
        <v>1</v>
      </c>
      <c r="CT170" s="4">
        <v>1</v>
      </c>
      <c r="CU170" s="4">
        <v>7</v>
      </c>
      <c r="CV170" s="4">
        <v>1</v>
      </c>
      <c r="CW170" s="4">
        <v>1</v>
      </c>
      <c r="CX170" s="4">
        <v>1</v>
      </c>
      <c r="CY170" s="4">
        <v>0</v>
      </c>
      <c r="CZ170" s="4">
        <v>1</v>
      </c>
      <c r="DA170" s="4">
        <v>0</v>
      </c>
      <c r="DB170" s="4">
        <v>0</v>
      </c>
      <c r="DC170" s="4">
        <v>0</v>
      </c>
      <c r="DD170" s="4">
        <v>1</v>
      </c>
      <c r="DE170" s="4">
        <v>1</v>
      </c>
      <c r="DF170" s="4">
        <v>1</v>
      </c>
      <c r="DG170" s="4">
        <v>1</v>
      </c>
      <c r="DH170" s="4">
        <v>1</v>
      </c>
      <c r="DI170" s="4">
        <v>1</v>
      </c>
      <c r="DJ170" s="4">
        <v>0</v>
      </c>
      <c r="DK170" s="4">
        <v>1</v>
      </c>
      <c r="DL170" s="4">
        <v>9</v>
      </c>
      <c r="DM170" s="4">
        <v>8</v>
      </c>
      <c r="DN170" s="4">
        <v>47</v>
      </c>
      <c r="DO170" s="4">
        <v>32</v>
      </c>
      <c r="DP170" s="4">
        <v>33</v>
      </c>
      <c r="DQ170" s="4">
        <v>61</v>
      </c>
      <c r="DR170" s="11">
        <v>45</v>
      </c>
      <c r="DS170" s="4">
        <v>43</v>
      </c>
      <c r="DT170" s="4">
        <v>80</v>
      </c>
      <c r="DU170" s="4">
        <f t="shared" si="262"/>
        <v>37</v>
      </c>
      <c r="DV170" s="11">
        <v>18.100000000000001</v>
      </c>
      <c r="DW170" s="4">
        <v>1613</v>
      </c>
      <c r="DX170" s="4">
        <v>84</v>
      </c>
      <c r="DY170" s="4">
        <v>94</v>
      </c>
      <c r="DZ170" s="4">
        <v>3.2</v>
      </c>
      <c r="EA170" s="4">
        <f t="shared" si="245"/>
        <v>1.9512195121951221</v>
      </c>
      <c r="EB170" s="4">
        <v>19</v>
      </c>
      <c r="EC170" s="4">
        <v>285</v>
      </c>
      <c r="ED170" s="4">
        <v>41</v>
      </c>
      <c r="EE170" s="4">
        <v>3.6</v>
      </c>
      <c r="EF170" s="4">
        <f t="shared" si="248"/>
        <v>2.1951219512195124</v>
      </c>
      <c r="EG170" s="45">
        <f t="shared" si="229"/>
        <v>2.3684210526315788</v>
      </c>
      <c r="EH170" s="45">
        <f t="shared" si="230"/>
        <v>0.9526315789473685</v>
      </c>
      <c r="EI170" s="4">
        <v>10</v>
      </c>
      <c r="EJ170" s="4">
        <v>66</v>
      </c>
      <c r="EK170" s="4">
        <v>81</v>
      </c>
      <c r="EL170" s="11">
        <f t="shared" si="267"/>
        <v>0.81481481481481477</v>
      </c>
      <c r="EM170" s="4">
        <v>199</v>
      </c>
      <c r="EN170" s="11">
        <v>12</v>
      </c>
      <c r="EO170" s="4">
        <v>10</v>
      </c>
      <c r="EP170" s="11">
        <f t="shared" si="268"/>
        <v>6</v>
      </c>
      <c r="EQ170" s="4">
        <v>42</v>
      </c>
      <c r="ER170" s="4">
        <f t="shared" si="231"/>
        <v>25.609756097560979</v>
      </c>
      <c r="ES170" s="4">
        <v>26</v>
      </c>
      <c r="ET170" s="4">
        <v>34</v>
      </c>
      <c r="EU170" s="11">
        <v>16</v>
      </c>
      <c r="EV170" s="4">
        <v>10</v>
      </c>
      <c r="EW170" s="9">
        <v>6</v>
      </c>
      <c r="EX170" s="4">
        <v>76</v>
      </c>
      <c r="EY170" s="4">
        <v>103</v>
      </c>
      <c r="EZ170" s="4">
        <v>27</v>
      </c>
      <c r="FA170" s="4">
        <v>45</v>
      </c>
      <c r="FB170" s="4">
        <v>38</v>
      </c>
      <c r="FC170" s="4">
        <f t="shared" si="219"/>
        <v>285</v>
      </c>
      <c r="FD170" s="9">
        <f t="shared" si="232"/>
        <v>0.57632041438268022</v>
      </c>
      <c r="FE170" s="9">
        <f t="shared" si="220"/>
        <v>0.13333333333333333</v>
      </c>
      <c r="FF170" s="9">
        <f t="shared" si="233"/>
        <v>0.16808971328760855</v>
      </c>
      <c r="FG170" s="9">
        <f t="shared" si="221"/>
        <v>2.0853658536585367</v>
      </c>
      <c r="FH170" s="9">
        <f t="shared" si="222"/>
        <v>0.20953157076417103</v>
      </c>
      <c r="FI170" s="9">
        <f t="shared" si="223"/>
        <v>3.6184139961313968</v>
      </c>
      <c r="FJ170" s="11">
        <v>14.2</v>
      </c>
      <c r="FK170" s="11">
        <v>19</v>
      </c>
      <c r="FL170" s="4">
        <v>11</v>
      </c>
      <c r="FM170" s="4">
        <v>8</v>
      </c>
      <c r="FN170" s="4">
        <v>17</v>
      </c>
      <c r="FO170" s="4">
        <f>FN170/I170</f>
        <v>10.365853658536587</v>
      </c>
      <c r="FP170" s="11">
        <v>49</v>
      </c>
      <c r="FQ170" s="11">
        <v>16</v>
      </c>
      <c r="FS170" s="4">
        <v>60</v>
      </c>
      <c r="FT170" s="4">
        <v>56</v>
      </c>
      <c r="FU170" s="11">
        <f t="shared" si="234"/>
        <v>1.0714285714285714</v>
      </c>
      <c r="FX170" s="4">
        <v>52</v>
      </c>
      <c r="FY170" s="4">
        <v>28.6</v>
      </c>
      <c r="FZ170">
        <v>16.2</v>
      </c>
      <c r="GA170" s="11">
        <f t="shared" si="264"/>
        <v>39.6</v>
      </c>
      <c r="GB170" s="4">
        <f t="shared" si="235"/>
        <v>2.4750000000000001</v>
      </c>
      <c r="GC170" s="4">
        <f t="shared" si="236"/>
        <v>3.0246913580246915</v>
      </c>
      <c r="GD170" s="4">
        <f t="shared" si="237"/>
        <v>0.87654320987654322</v>
      </c>
      <c r="GE170" s="4">
        <v>19</v>
      </c>
      <c r="GF170" s="4">
        <v>16</v>
      </c>
      <c r="GG170" s="4">
        <f t="shared" si="270"/>
        <v>15.789473684210526</v>
      </c>
      <c r="GH170" s="4">
        <v>34</v>
      </c>
      <c r="GI170" s="4">
        <v>22</v>
      </c>
      <c r="GJ170" s="4">
        <f t="shared" si="253"/>
        <v>35.294117647058826</v>
      </c>
      <c r="GK170" s="4">
        <v>1</v>
      </c>
      <c r="GL170" s="4">
        <v>0</v>
      </c>
      <c r="GM170" s="4">
        <v>0</v>
      </c>
      <c r="GN170" s="4">
        <v>0</v>
      </c>
      <c r="GO170" s="4">
        <v>1</v>
      </c>
      <c r="GP170" s="4">
        <v>0</v>
      </c>
      <c r="GQ170" s="4">
        <v>1</v>
      </c>
      <c r="GR170" s="4">
        <v>0</v>
      </c>
      <c r="GS170" s="4">
        <v>0</v>
      </c>
      <c r="GT170" s="4">
        <v>1</v>
      </c>
    </row>
    <row r="171" spans="1:207" x14ac:dyDescent="0.35">
      <c r="A171" s="54">
        <v>59</v>
      </c>
      <c r="B171" s="32">
        <v>23012286</v>
      </c>
      <c r="C171" s="2">
        <v>45086</v>
      </c>
      <c r="D171" s="2">
        <v>19063</v>
      </c>
      <c r="E171" s="4">
        <v>71</v>
      </c>
      <c r="F171" s="4" t="s">
        <v>176</v>
      </c>
      <c r="G171" s="4">
        <v>95</v>
      </c>
      <c r="H171" s="4">
        <v>150</v>
      </c>
      <c r="I171" s="4">
        <v>1.64</v>
      </c>
      <c r="J171" s="4">
        <v>8</v>
      </c>
      <c r="K171" s="2">
        <v>45077</v>
      </c>
      <c r="L171" s="2">
        <v>45077</v>
      </c>
      <c r="M171" s="2">
        <v>45096</v>
      </c>
      <c r="N171" s="2">
        <v>45101</v>
      </c>
      <c r="O171" s="4">
        <v>0</v>
      </c>
      <c r="Q171" s="46">
        <f t="shared" si="225"/>
        <v>19</v>
      </c>
      <c r="R171" s="46">
        <f t="shared" si="226"/>
        <v>24</v>
      </c>
      <c r="S171" s="46"/>
      <c r="T171" s="4">
        <v>1</v>
      </c>
      <c r="U171" s="4">
        <v>1</v>
      </c>
      <c r="V171" s="4">
        <v>1</v>
      </c>
      <c r="W171" s="4">
        <v>0</v>
      </c>
      <c r="X171" s="4">
        <v>1</v>
      </c>
      <c r="Y171" s="4">
        <v>0</v>
      </c>
      <c r="Z171" s="4">
        <v>0</v>
      </c>
      <c r="AA171" s="4">
        <v>0</v>
      </c>
      <c r="AB171" s="4">
        <v>0</v>
      </c>
      <c r="AC171" s="4">
        <v>12</v>
      </c>
      <c r="AD171" s="4">
        <v>43</v>
      </c>
      <c r="AE171" s="4">
        <v>1</v>
      </c>
      <c r="AF171" s="4">
        <v>2</v>
      </c>
      <c r="AG171" s="4">
        <v>1</v>
      </c>
      <c r="AH171" s="4">
        <v>2390</v>
      </c>
      <c r="AI171" s="4">
        <v>20400</v>
      </c>
      <c r="AJ171" s="4">
        <v>30.47</v>
      </c>
      <c r="AK171" s="4">
        <v>2.2599999999999998</v>
      </c>
      <c r="AL171" s="4">
        <v>0</v>
      </c>
      <c r="AM171" s="4">
        <v>1</v>
      </c>
      <c r="AN171" s="4" t="s">
        <v>210</v>
      </c>
      <c r="AQ171" s="4">
        <v>0</v>
      </c>
      <c r="AR171" s="4">
        <v>6.1</v>
      </c>
      <c r="AS171" s="4">
        <v>1.21</v>
      </c>
      <c r="AT171" s="4">
        <v>29.7</v>
      </c>
      <c r="AX171" s="4">
        <v>351</v>
      </c>
      <c r="AY171" s="4">
        <v>0</v>
      </c>
      <c r="AZ171" s="4">
        <v>0</v>
      </c>
      <c r="BA171" s="4">
        <v>0.5</v>
      </c>
      <c r="BB171" s="4">
        <v>40</v>
      </c>
      <c r="BC171" s="4">
        <v>143</v>
      </c>
      <c r="BD171" s="4">
        <v>4.3</v>
      </c>
      <c r="BE171" s="4">
        <v>2.1</v>
      </c>
      <c r="BF171" s="4">
        <v>2.5</v>
      </c>
      <c r="BJ171" s="4">
        <v>47</v>
      </c>
      <c r="BK171" s="4">
        <v>13</v>
      </c>
      <c r="BL171" s="4">
        <v>8</v>
      </c>
      <c r="BM171" s="4">
        <v>0.4</v>
      </c>
      <c r="BN171" s="4">
        <v>77</v>
      </c>
      <c r="BO171" s="4">
        <v>248</v>
      </c>
      <c r="BP171" s="4">
        <v>1</v>
      </c>
      <c r="BQ171" s="4">
        <v>12</v>
      </c>
      <c r="BS171">
        <v>145</v>
      </c>
      <c r="BT171">
        <v>45</v>
      </c>
      <c r="BU171">
        <v>78</v>
      </c>
      <c r="BV171">
        <v>105</v>
      </c>
      <c r="CN171" s="4">
        <v>0</v>
      </c>
      <c r="CO171" s="4">
        <v>0</v>
      </c>
      <c r="CP171" s="4">
        <v>0</v>
      </c>
      <c r="CS171" s="4">
        <v>0</v>
      </c>
      <c r="CT171" s="4">
        <v>1</v>
      </c>
      <c r="CU171" s="4"/>
      <c r="CV171" s="4">
        <v>0</v>
      </c>
      <c r="CW171" s="4">
        <v>0</v>
      </c>
      <c r="CX171" s="4">
        <v>0</v>
      </c>
      <c r="CY171" s="4"/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9</v>
      </c>
      <c r="DM171" s="4">
        <v>8</v>
      </c>
      <c r="DN171" s="4">
        <v>40</v>
      </c>
      <c r="DO171" s="4">
        <v>23</v>
      </c>
      <c r="DP171" s="4">
        <v>41</v>
      </c>
      <c r="DQ171" s="4">
        <v>73</v>
      </c>
      <c r="DR171" s="11">
        <v>58</v>
      </c>
      <c r="DS171" s="4">
        <v>31</v>
      </c>
      <c r="DT171" s="4">
        <v>73</v>
      </c>
      <c r="DU171" s="4">
        <f t="shared" ref="DU171:DU174" si="271">(DT171-DS171)</f>
        <v>42</v>
      </c>
      <c r="DY171" s="4">
        <v>117</v>
      </c>
      <c r="DZ171" s="4">
        <v>4.9000000000000004</v>
      </c>
      <c r="EA171" s="4">
        <f t="shared" si="245"/>
        <v>2.9878048780487809</v>
      </c>
      <c r="EB171" s="4">
        <v>26.6</v>
      </c>
      <c r="EC171" s="4">
        <v>265</v>
      </c>
      <c r="ED171" s="4">
        <v>45</v>
      </c>
      <c r="EE171" s="4">
        <v>5.3</v>
      </c>
      <c r="EF171" s="4">
        <f t="shared" si="248"/>
        <v>3.2317073170731709</v>
      </c>
      <c r="EG171" s="45">
        <f t="shared" si="229"/>
        <v>2.1804511278195489</v>
      </c>
      <c r="EH171" s="45">
        <f t="shared" si="230"/>
        <v>0</v>
      </c>
      <c r="EI171" s="4">
        <v>19</v>
      </c>
      <c r="EJ171" s="4">
        <v>116</v>
      </c>
      <c r="EK171" s="4">
        <v>107</v>
      </c>
      <c r="EL171" s="11">
        <f t="shared" si="267"/>
        <v>1.0841121495327102</v>
      </c>
      <c r="EM171" s="4">
        <v>111</v>
      </c>
      <c r="EN171" s="11">
        <v>15</v>
      </c>
      <c r="EO171" s="4">
        <v>14</v>
      </c>
      <c r="EP171" s="11">
        <f t="shared" si="268"/>
        <v>8</v>
      </c>
      <c r="ER171" s="4">
        <f t="shared" si="231"/>
        <v>0</v>
      </c>
      <c r="EX171" s="4">
        <v>48</v>
      </c>
      <c r="EY171" s="4">
        <v>97</v>
      </c>
      <c r="EZ171" s="4">
        <v>21</v>
      </c>
      <c r="FA171" s="4">
        <v>52</v>
      </c>
      <c r="FB171" s="4">
        <v>35</v>
      </c>
      <c r="FC171" s="4">
        <f t="shared" si="219"/>
        <v>265</v>
      </c>
      <c r="FD171" s="9">
        <f t="shared" si="232"/>
        <v>0.53065014363621266</v>
      </c>
      <c r="FE171" s="9">
        <f t="shared" si="220"/>
        <v>0.13207547169811321</v>
      </c>
      <c r="FF171" s="9">
        <f t="shared" si="233"/>
        <v>0.16627173962638375</v>
      </c>
      <c r="FG171" s="9">
        <f t="shared" si="221"/>
        <v>2.9</v>
      </c>
      <c r="FH171" s="9">
        <f t="shared" si="222"/>
        <v>0.11954580797655315</v>
      </c>
      <c r="FI171" s="9">
        <f t="shared" si="223"/>
        <v>5.4649942806537624</v>
      </c>
      <c r="FP171" s="11">
        <v>43</v>
      </c>
      <c r="FQ171" s="11">
        <v>24</v>
      </c>
      <c r="FR171" s="4">
        <v>35</v>
      </c>
      <c r="FV171" s="4">
        <v>45</v>
      </c>
      <c r="FX171" s="4">
        <v>104</v>
      </c>
      <c r="FY171" s="4">
        <v>29</v>
      </c>
      <c r="FZ171">
        <v>17.399999999999999</v>
      </c>
      <c r="GA171" s="11">
        <f t="shared" si="264"/>
        <v>29</v>
      </c>
      <c r="GB171" s="4">
        <f t="shared" si="235"/>
        <v>1.2083333333333333</v>
      </c>
      <c r="GC171" s="4">
        <f t="shared" si="236"/>
        <v>2.4712643678160924</v>
      </c>
      <c r="GE171" s="4">
        <v>19</v>
      </c>
      <c r="GF171" s="4">
        <v>17</v>
      </c>
      <c r="GG171" s="4">
        <f t="shared" si="270"/>
        <v>10.526315789473683</v>
      </c>
      <c r="GH171" s="4">
        <v>49</v>
      </c>
      <c r="GI171" s="4">
        <v>32</v>
      </c>
      <c r="GJ171" s="4">
        <f t="shared" ref="GJ171:GJ173" si="272">((GH171-GI171)/GH171)*100</f>
        <v>34.693877551020407</v>
      </c>
      <c r="GK171" s="4">
        <v>1</v>
      </c>
      <c r="GL171" s="4">
        <v>0</v>
      </c>
      <c r="GM171" s="4">
        <v>0</v>
      </c>
      <c r="GN171" s="4">
        <v>0</v>
      </c>
      <c r="GO171" s="4">
        <v>1</v>
      </c>
      <c r="GP171" s="4">
        <v>0</v>
      </c>
      <c r="GQ171" s="4">
        <v>0</v>
      </c>
      <c r="GR171" s="4">
        <v>1</v>
      </c>
      <c r="GS171" s="4">
        <v>0</v>
      </c>
      <c r="GT171" s="4">
        <v>0</v>
      </c>
      <c r="GU171" s="4">
        <v>49</v>
      </c>
      <c r="GV171" s="4">
        <v>22</v>
      </c>
      <c r="GW171">
        <f t="shared" ref="GW171:GW173" si="273">(GU171-GV171)/GU171</f>
        <v>0.55102040816326525</v>
      </c>
      <c r="GX171" s="4">
        <v>1</v>
      </c>
      <c r="GY171" s="4">
        <v>0</v>
      </c>
    </row>
    <row r="172" spans="1:207" x14ac:dyDescent="0.35">
      <c r="A172" s="54">
        <v>59</v>
      </c>
      <c r="B172" s="32">
        <v>23012286</v>
      </c>
      <c r="C172" s="2">
        <v>45117</v>
      </c>
      <c r="D172" s="2">
        <v>19063</v>
      </c>
      <c r="E172" s="4">
        <v>71</v>
      </c>
      <c r="F172" s="4" t="s">
        <v>176</v>
      </c>
      <c r="G172" s="4">
        <v>95</v>
      </c>
      <c r="H172" s="4">
        <v>150</v>
      </c>
      <c r="I172" s="4">
        <v>1.64</v>
      </c>
      <c r="J172" s="4">
        <v>30</v>
      </c>
      <c r="K172" s="2">
        <v>45077</v>
      </c>
      <c r="L172" s="2">
        <v>45077</v>
      </c>
      <c r="M172" s="2">
        <v>45096</v>
      </c>
      <c r="N172" s="2">
        <v>45101</v>
      </c>
      <c r="O172" s="4">
        <v>0</v>
      </c>
      <c r="Q172" s="46">
        <f t="shared" si="225"/>
        <v>19</v>
      </c>
      <c r="R172" s="46">
        <f t="shared" si="226"/>
        <v>24</v>
      </c>
      <c r="S172" s="46"/>
      <c r="T172" s="4">
        <v>1</v>
      </c>
      <c r="U172" s="4">
        <v>1</v>
      </c>
      <c r="V172" s="4">
        <v>1</v>
      </c>
      <c r="W172" s="4">
        <v>0</v>
      </c>
      <c r="X172" s="4">
        <v>1</v>
      </c>
      <c r="Y172" s="4">
        <v>0</v>
      </c>
      <c r="Z172" s="4">
        <v>0</v>
      </c>
      <c r="AA172" s="4">
        <v>0</v>
      </c>
      <c r="AB172" s="4">
        <v>0</v>
      </c>
      <c r="AC172" s="4">
        <v>12</v>
      </c>
      <c r="AD172" s="4">
        <v>43</v>
      </c>
      <c r="AE172" s="4">
        <v>1</v>
      </c>
      <c r="AF172" s="4">
        <v>2</v>
      </c>
      <c r="AG172" s="4">
        <v>1</v>
      </c>
      <c r="AL172" s="4">
        <v>0</v>
      </c>
      <c r="AM172" s="4">
        <v>1</v>
      </c>
      <c r="AN172" s="4" t="s">
        <v>210</v>
      </c>
      <c r="AQ172" s="4">
        <v>0</v>
      </c>
      <c r="AR172" s="4">
        <v>9.1999999999999993</v>
      </c>
      <c r="AS172" s="4">
        <v>1.28</v>
      </c>
      <c r="AT172" s="4">
        <v>31</v>
      </c>
      <c r="AY172" s="4">
        <v>0</v>
      </c>
      <c r="AZ172" s="4">
        <v>0</v>
      </c>
      <c r="BP172" s="4">
        <v>1</v>
      </c>
      <c r="BQ172" s="4">
        <v>12</v>
      </c>
      <c r="BS172">
        <v>108</v>
      </c>
      <c r="BT172">
        <v>74</v>
      </c>
      <c r="BU172">
        <v>87</v>
      </c>
      <c r="BV172">
        <v>96</v>
      </c>
      <c r="CN172" s="4">
        <v>0</v>
      </c>
      <c r="CO172" s="4">
        <v>0</v>
      </c>
      <c r="CP172" s="4">
        <v>0</v>
      </c>
      <c r="CS172" s="4">
        <v>0</v>
      </c>
      <c r="CT172" s="4">
        <v>1</v>
      </c>
      <c r="CU172" s="4"/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8</v>
      </c>
      <c r="DM172" s="4">
        <v>8</v>
      </c>
      <c r="DN172" s="4">
        <v>48</v>
      </c>
      <c r="DO172" s="4">
        <v>30</v>
      </c>
      <c r="DP172" s="4">
        <v>35</v>
      </c>
      <c r="DQ172" s="4">
        <v>65</v>
      </c>
      <c r="DR172" s="11">
        <v>59</v>
      </c>
      <c r="DS172" s="4">
        <v>31</v>
      </c>
      <c r="DT172" s="4">
        <v>75</v>
      </c>
      <c r="DU172" s="4">
        <f t="shared" si="271"/>
        <v>44</v>
      </c>
      <c r="DV172" s="11">
        <v>18.2</v>
      </c>
      <c r="DW172" s="4">
        <v>1345</v>
      </c>
      <c r="DX172" s="4">
        <v>93</v>
      </c>
      <c r="DY172" s="4">
        <v>65</v>
      </c>
      <c r="DZ172" s="4">
        <v>3.2</v>
      </c>
      <c r="EA172" s="17">
        <f t="shared" si="245"/>
        <v>1.9512195121951221</v>
      </c>
      <c r="EB172" s="4">
        <v>24.8</v>
      </c>
      <c r="EC172" s="4">
        <v>302</v>
      </c>
      <c r="ED172" s="4">
        <v>85</v>
      </c>
      <c r="EE172" s="4">
        <v>5.3</v>
      </c>
      <c r="EF172" s="4">
        <f t="shared" si="248"/>
        <v>3.2317073170731709</v>
      </c>
      <c r="EG172" s="45">
        <f t="shared" si="229"/>
        <v>2.379032258064516</v>
      </c>
      <c r="EH172" s="45">
        <f t="shared" si="230"/>
        <v>0.73387096774193539</v>
      </c>
      <c r="EI172" s="4">
        <v>10</v>
      </c>
      <c r="EJ172" s="4">
        <v>71</v>
      </c>
      <c r="EK172" s="4">
        <v>62</v>
      </c>
      <c r="EL172" s="11">
        <f t="shared" si="267"/>
        <v>1.1451612903225807</v>
      </c>
      <c r="EM172" s="4">
        <v>268</v>
      </c>
      <c r="EN172" s="11">
        <v>10</v>
      </c>
      <c r="EO172" s="4">
        <v>7</v>
      </c>
      <c r="EP172" s="11">
        <f t="shared" si="268"/>
        <v>8.3529411764705888</v>
      </c>
      <c r="EQ172" s="4">
        <v>20</v>
      </c>
      <c r="ER172" s="4">
        <f t="shared" si="231"/>
        <v>12.195121951219512</v>
      </c>
      <c r="ES172" s="4">
        <v>7</v>
      </c>
      <c r="ET172" s="4">
        <v>10</v>
      </c>
      <c r="EU172" s="11">
        <v>28</v>
      </c>
      <c r="EV172" s="4">
        <v>21</v>
      </c>
      <c r="EW172" s="9">
        <v>19</v>
      </c>
      <c r="EX172" s="4">
        <v>102</v>
      </c>
      <c r="EY172" s="4">
        <v>132</v>
      </c>
      <c r="EZ172" s="4">
        <v>56</v>
      </c>
      <c r="FA172" s="4">
        <v>91</v>
      </c>
      <c r="FB172" s="4">
        <v>79</v>
      </c>
      <c r="FC172" s="4">
        <f t="shared" si="219"/>
        <v>302</v>
      </c>
      <c r="FD172" s="9">
        <f t="shared" si="232"/>
        <v>0.83520097764628309</v>
      </c>
      <c r="FE172" s="9">
        <f t="shared" si="220"/>
        <v>0.26158940397350994</v>
      </c>
      <c r="FF172" s="9">
        <f t="shared" si="233"/>
        <v>0.37062601053658417</v>
      </c>
      <c r="FG172" s="9">
        <f t="shared" si="221"/>
        <v>1.1435294117647059</v>
      </c>
      <c r="FH172" s="9">
        <f t="shared" si="222"/>
        <v>0.34647572875967414</v>
      </c>
      <c r="FI172" s="9">
        <f t="shared" si="223"/>
        <v>1.3691667543150354</v>
      </c>
      <c r="FJ172" s="11">
        <v>19</v>
      </c>
      <c r="FK172" s="11">
        <v>29</v>
      </c>
      <c r="FL172" s="4">
        <v>21</v>
      </c>
      <c r="FM172" s="4">
        <v>10</v>
      </c>
      <c r="FN172" s="4">
        <v>24</v>
      </c>
      <c r="FO172" s="4">
        <f t="shared" ref="FO172:FO182" si="274">FN172/I172</f>
        <v>14.634146341463415</v>
      </c>
      <c r="FP172" s="11">
        <v>45</v>
      </c>
      <c r="FQ172" s="11">
        <v>22</v>
      </c>
      <c r="FR172" s="4">
        <v>18</v>
      </c>
      <c r="FS172" s="4">
        <v>65</v>
      </c>
      <c r="FT172" s="4">
        <v>58</v>
      </c>
      <c r="FU172" s="11">
        <f t="shared" si="234"/>
        <v>1.1206896551724137</v>
      </c>
      <c r="FV172" s="4">
        <v>12</v>
      </c>
      <c r="FW172" s="11">
        <f t="shared" si="269"/>
        <v>5.416666666666667</v>
      </c>
      <c r="FX172" s="4">
        <v>132</v>
      </c>
      <c r="FY172" s="4">
        <v>13</v>
      </c>
      <c r="FZ172">
        <v>13.7</v>
      </c>
      <c r="GA172" s="11">
        <f t="shared" si="264"/>
        <v>13</v>
      </c>
      <c r="GB172" s="4">
        <f t="shared" si="235"/>
        <v>0.59090909090909094</v>
      </c>
      <c r="GC172" s="4">
        <f t="shared" si="236"/>
        <v>3.2846715328467155</v>
      </c>
      <c r="GD172" s="4">
        <f t="shared" si="237"/>
        <v>1.3868613138686132</v>
      </c>
      <c r="GE172" s="4">
        <v>12</v>
      </c>
      <c r="GF172" s="4">
        <v>8</v>
      </c>
      <c r="GG172" s="4">
        <f t="shared" si="270"/>
        <v>33.333333333333329</v>
      </c>
      <c r="GH172" s="4">
        <v>23</v>
      </c>
      <c r="GI172" s="4">
        <v>20</v>
      </c>
      <c r="GJ172" s="4">
        <f t="shared" si="272"/>
        <v>13.043478260869565</v>
      </c>
      <c r="GK172">
        <v>1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0</v>
      </c>
      <c r="GR172">
        <v>1</v>
      </c>
      <c r="GS172">
        <v>0</v>
      </c>
      <c r="GT172">
        <v>0</v>
      </c>
      <c r="GU172">
        <v>19</v>
      </c>
      <c r="GV172">
        <v>14</v>
      </c>
      <c r="GW172">
        <f t="shared" si="273"/>
        <v>0.26315789473684209</v>
      </c>
      <c r="GX172">
        <v>1</v>
      </c>
      <c r="GY172">
        <v>0</v>
      </c>
    </row>
    <row r="173" spans="1:207" x14ac:dyDescent="0.35">
      <c r="A173" s="54">
        <v>59</v>
      </c>
      <c r="B173" s="32">
        <v>23012286</v>
      </c>
      <c r="C173" s="2">
        <v>45272</v>
      </c>
      <c r="D173" s="2">
        <v>19063</v>
      </c>
      <c r="E173" s="4">
        <v>71</v>
      </c>
      <c r="F173" s="4" t="s">
        <v>176</v>
      </c>
      <c r="G173" s="4">
        <v>95</v>
      </c>
      <c r="H173" s="4">
        <v>150</v>
      </c>
      <c r="I173" s="4">
        <v>1.64</v>
      </c>
      <c r="J173" s="4">
        <v>180</v>
      </c>
      <c r="K173" s="2">
        <v>45077</v>
      </c>
      <c r="L173" s="2">
        <v>45077</v>
      </c>
      <c r="M173" s="2">
        <v>45096</v>
      </c>
      <c r="N173" s="2">
        <v>45101</v>
      </c>
      <c r="O173" s="4">
        <v>0</v>
      </c>
      <c r="Q173" s="46">
        <f t="shared" si="225"/>
        <v>19</v>
      </c>
      <c r="R173" s="46">
        <f t="shared" si="226"/>
        <v>24</v>
      </c>
      <c r="S173" s="46"/>
      <c r="T173" s="4">
        <v>1</v>
      </c>
      <c r="U173" s="4">
        <v>1</v>
      </c>
      <c r="V173" s="4">
        <v>1</v>
      </c>
      <c r="W173" s="4">
        <v>0</v>
      </c>
      <c r="X173" s="4">
        <v>1</v>
      </c>
      <c r="Y173" s="4">
        <v>0</v>
      </c>
      <c r="Z173" s="4">
        <v>0</v>
      </c>
      <c r="AA173" s="4">
        <v>0</v>
      </c>
      <c r="AB173" s="4">
        <v>0</v>
      </c>
      <c r="AC173" s="4">
        <v>12</v>
      </c>
      <c r="AD173" s="4">
        <v>43</v>
      </c>
      <c r="AE173" s="4">
        <v>1</v>
      </c>
      <c r="AF173" s="4">
        <v>2</v>
      </c>
      <c r="AG173" s="4">
        <v>1</v>
      </c>
      <c r="AL173" s="4">
        <v>0</v>
      </c>
      <c r="AM173" s="4">
        <v>1</v>
      </c>
      <c r="AN173" s="4" t="s">
        <v>210</v>
      </c>
      <c r="AQ173" s="4">
        <v>0</v>
      </c>
      <c r="AY173" s="4">
        <v>0</v>
      </c>
      <c r="AZ173" s="4">
        <v>0</v>
      </c>
      <c r="BP173" s="4">
        <v>1</v>
      </c>
      <c r="BQ173" s="4">
        <v>12</v>
      </c>
      <c r="BS173">
        <v>113</v>
      </c>
      <c r="BT173">
        <v>69</v>
      </c>
      <c r="BU173">
        <v>84</v>
      </c>
      <c r="BV173">
        <v>89</v>
      </c>
      <c r="CN173" s="4">
        <v>0</v>
      </c>
      <c r="CO173" s="4">
        <v>0</v>
      </c>
      <c r="CP173" s="4">
        <v>0</v>
      </c>
      <c r="CS173" s="4">
        <v>0</v>
      </c>
      <c r="CT173" s="4">
        <v>1</v>
      </c>
      <c r="CU173" s="4"/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9</v>
      </c>
      <c r="DM173" s="4">
        <v>8</v>
      </c>
      <c r="DN173" s="4">
        <v>45</v>
      </c>
      <c r="DO173" s="4">
        <v>28</v>
      </c>
      <c r="DP173" s="4">
        <v>34</v>
      </c>
      <c r="DQ173" s="4">
        <v>62</v>
      </c>
      <c r="DR173" s="11">
        <v>61</v>
      </c>
      <c r="DS173" s="4">
        <v>31</v>
      </c>
      <c r="DT173" s="4">
        <v>76</v>
      </c>
      <c r="DU173" s="4">
        <f t="shared" si="271"/>
        <v>45</v>
      </c>
      <c r="DV173" s="11">
        <v>20.100000000000001</v>
      </c>
      <c r="DW173" s="4">
        <v>1483</v>
      </c>
      <c r="DX173" s="4">
        <v>94</v>
      </c>
      <c r="DY173" s="4">
        <v>64</v>
      </c>
      <c r="DZ173" s="4">
        <v>3.4</v>
      </c>
      <c r="EA173" s="17">
        <f t="shared" si="245"/>
        <v>2.0731707317073171</v>
      </c>
      <c r="EB173" s="4">
        <v>24</v>
      </c>
      <c r="EC173" s="4">
        <v>298</v>
      </c>
      <c r="ED173" s="4">
        <v>81</v>
      </c>
      <c r="EE173" s="4">
        <v>4.9000000000000004</v>
      </c>
      <c r="EF173" s="4">
        <f t="shared" si="248"/>
        <v>2.9878048780487809</v>
      </c>
      <c r="EG173" s="45">
        <f t="shared" si="229"/>
        <v>2.5416666666666665</v>
      </c>
      <c r="EH173" s="45">
        <f t="shared" si="230"/>
        <v>0.83750000000000002</v>
      </c>
      <c r="EI173" s="4">
        <v>11</v>
      </c>
      <c r="EJ173" s="4">
        <v>70</v>
      </c>
      <c r="EK173" s="4">
        <v>63</v>
      </c>
      <c r="EL173" s="11">
        <f t="shared" si="267"/>
        <v>1.1111111111111112</v>
      </c>
      <c r="EM173" s="4">
        <v>280</v>
      </c>
      <c r="EN173" s="11">
        <v>10</v>
      </c>
      <c r="EO173" s="4">
        <v>8</v>
      </c>
      <c r="EP173" s="11">
        <f t="shared" si="268"/>
        <v>7.7777777777777777</v>
      </c>
      <c r="EQ173" s="4">
        <v>21</v>
      </c>
      <c r="ER173" s="4">
        <f t="shared" si="231"/>
        <v>12.804878048780489</v>
      </c>
      <c r="ES173" s="4">
        <v>8</v>
      </c>
      <c r="ET173" s="4">
        <v>8</v>
      </c>
      <c r="EU173" s="11">
        <v>27</v>
      </c>
      <c r="EV173" s="4">
        <v>19</v>
      </c>
      <c r="EW173" s="9">
        <v>18</v>
      </c>
      <c r="EX173" s="4">
        <v>98</v>
      </c>
      <c r="EY173" s="4">
        <v>124</v>
      </c>
      <c r="EZ173" s="4">
        <v>49</v>
      </c>
      <c r="FA173" s="4">
        <v>87</v>
      </c>
      <c r="FB173" s="4">
        <v>85</v>
      </c>
      <c r="FC173" s="4">
        <f t="shared" si="219"/>
        <v>298</v>
      </c>
      <c r="FD173" s="9">
        <f t="shared" si="232"/>
        <v>0.96801039235618092</v>
      </c>
      <c r="FE173" s="9">
        <f t="shared" si="220"/>
        <v>0.28523489932885904</v>
      </c>
      <c r="FF173" s="9">
        <f t="shared" si="233"/>
        <v>0.3999041638679518</v>
      </c>
      <c r="FG173" s="9">
        <f t="shared" si="221"/>
        <v>1.2555555555555555</v>
      </c>
      <c r="FH173" s="9">
        <f t="shared" si="222"/>
        <v>0.3337188744804907</v>
      </c>
      <c r="FI173" s="9">
        <f t="shared" si="223"/>
        <v>1.2970475993542556</v>
      </c>
      <c r="FJ173" s="11">
        <v>20.8</v>
      </c>
      <c r="FK173" s="11">
        <v>28</v>
      </c>
      <c r="FL173" s="4">
        <v>19</v>
      </c>
      <c r="FM173" s="4">
        <v>12</v>
      </c>
      <c r="FN173" s="4">
        <v>22</v>
      </c>
      <c r="FO173" s="4">
        <f t="shared" si="274"/>
        <v>13.414634146341465</v>
      </c>
      <c r="FP173" s="11">
        <v>46</v>
      </c>
      <c r="FQ173" s="11">
        <v>22</v>
      </c>
      <c r="FR173" s="4">
        <v>18</v>
      </c>
      <c r="FS173" s="4">
        <v>64</v>
      </c>
      <c r="FT173" s="4">
        <v>55</v>
      </c>
      <c r="FU173" s="11">
        <f t="shared" si="234"/>
        <v>1.1636363636363636</v>
      </c>
      <c r="FV173" s="4">
        <v>12</v>
      </c>
      <c r="FW173" s="11">
        <f t="shared" si="269"/>
        <v>5.333333333333333</v>
      </c>
      <c r="FX173" s="4">
        <v>124</v>
      </c>
      <c r="FY173" s="4">
        <v>14.5</v>
      </c>
      <c r="FZ173">
        <v>14.1</v>
      </c>
      <c r="GA173" s="11">
        <f t="shared" si="264"/>
        <v>14.5</v>
      </c>
      <c r="GB173" s="4">
        <f t="shared" si="235"/>
        <v>0.65909090909090906</v>
      </c>
      <c r="GC173" s="4">
        <f t="shared" si="236"/>
        <v>3.2624113475177308</v>
      </c>
      <c r="GD173" s="4">
        <f t="shared" si="237"/>
        <v>1.4751773049645391</v>
      </c>
      <c r="GE173" s="4">
        <v>12</v>
      </c>
      <c r="GF173" s="4">
        <v>8</v>
      </c>
      <c r="GG173" s="4">
        <f t="shared" si="270"/>
        <v>33.333333333333329</v>
      </c>
      <c r="GH173" s="4">
        <v>19</v>
      </c>
      <c r="GI173" s="4">
        <v>16</v>
      </c>
      <c r="GJ173" s="4">
        <f t="shared" si="272"/>
        <v>15.789473684210526</v>
      </c>
      <c r="GK173">
        <v>1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0</v>
      </c>
      <c r="GR173">
        <v>1</v>
      </c>
      <c r="GS173">
        <v>0</v>
      </c>
      <c r="GT173">
        <v>0</v>
      </c>
      <c r="GU173">
        <v>17</v>
      </c>
      <c r="GV173">
        <v>11</v>
      </c>
      <c r="GW173">
        <f t="shared" si="273"/>
        <v>0.35294117647058826</v>
      </c>
      <c r="GX173">
        <v>1</v>
      </c>
      <c r="GY173">
        <v>0</v>
      </c>
    </row>
    <row r="174" spans="1:207" x14ac:dyDescent="0.35">
      <c r="A174" s="54">
        <v>60</v>
      </c>
      <c r="B174" s="32">
        <v>226508</v>
      </c>
      <c r="C174" s="2">
        <v>45080</v>
      </c>
      <c r="D174" s="2">
        <v>18003</v>
      </c>
      <c r="E174" s="4">
        <v>74</v>
      </c>
      <c r="F174" s="4" t="s">
        <v>176</v>
      </c>
      <c r="G174" s="4">
        <v>80</v>
      </c>
      <c r="H174" s="4">
        <v>165</v>
      </c>
      <c r="I174" s="4">
        <v>1.87</v>
      </c>
      <c r="J174" s="4">
        <v>1</v>
      </c>
      <c r="K174" s="2">
        <v>45078</v>
      </c>
      <c r="L174" s="2">
        <v>45078</v>
      </c>
      <c r="M174" s="2">
        <v>45087</v>
      </c>
      <c r="N174" s="2">
        <v>45087</v>
      </c>
      <c r="O174" s="4">
        <v>1</v>
      </c>
      <c r="P174" s="2">
        <v>45087</v>
      </c>
      <c r="Q174" s="46">
        <f t="shared" si="225"/>
        <v>9</v>
      </c>
      <c r="R174" s="46">
        <f t="shared" si="226"/>
        <v>9</v>
      </c>
      <c r="S174" s="46">
        <f t="shared" si="227"/>
        <v>9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1</v>
      </c>
      <c r="Z174" s="4">
        <v>0</v>
      </c>
      <c r="AA174" s="4">
        <v>1</v>
      </c>
      <c r="AB174" s="4">
        <v>0</v>
      </c>
      <c r="AC174" s="4">
        <v>27</v>
      </c>
      <c r="AD174" s="4">
        <v>56</v>
      </c>
      <c r="AE174" s="4">
        <v>6</v>
      </c>
      <c r="AF174" s="4">
        <v>10</v>
      </c>
      <c r="AG174" s="4">
        <v>6</v>
      </c>
      <c r="AH174" s="4">
        <v>520</v>
      </c>
      <c r="AI174" s="4">
        <v>21800</v>
      </c>
      <c r="AJ174" s="4">
        <v>34.700000000000003</v>
      </c>
      <c r="AK174" s="4">
        <v>21</v>
      </c>
      <c r="AL174" s="4">
        <v>0</v>
      </c>
      <c r="AM174" s="4">
        <v>0</v>
      </c>
      <c r="AN174" s="4">
        <v>0</v>
      </c>
      <c r="AO174" s="4">
        <v>120</v>
      </c>
      <c r="AP174" s="4">
        <v>4899</v>
      </c>
      <c r="AQ174" s="4">
        <v>0</v>
      </c>
      <c r="AR174" s="4">
        <v>10</v>
      </c>
      <c r="AS174" s="4">
        <v>1.18</v>
      </c>
      <c r="AT174" s="4">
        <v>38</v>
      </c>
      <c r="AV174" s="4">
        <v>1.1399999999999999</v>
      </c>
      <c r="AW174" s="4">
        <v>491</v>
      </c>
      <c r="AX174" s="4">
        <v>56</v>
      </c>
      <c r="AY174" s="4">
        <v>1</v>
      </c>
      <c r="AZ174" s="4">
        <v>1</v>
      </c>
      <c r="BA174" s="4">
        <v>2.81</v>
      </c>
      <c r="BB174" s="4">
        <v>107</v>
      </c>
      <c r="BC174" s="4">
        <v>136</v>
      </c>
      <c r="BD174" s="4">
        <v>4.2300000000000004</v>
      </c>
      <c r="BE174" s="4">
        <v>5.47</v>
      </c>
      <c r="BF174" s="4">
        <v>6.64</v>
      </c>
      <c r="BG174" s="4">
        <v>9.6</v>
      </c>
      <c r="BH174" s="4">
        <v>4.8</v>
      </c>
      <c r="BI174" s="4">
        <v>2.1</v>
      </c>
      <c r="BJ174" s="4">
        <v>295</v>
      </c>
      <c r="BK174" s="4">
        <v>62</v>
      </c>
      <c r="BL174" s="4">
        <v>69</v>
      </c>
      <c r="BM174" s="4">
        <v>0.74</v>
      </c>
      <c r="BN174" s="4">
        <v>115</v>
      </c>
      <c r="BO174" s="4">
        <v>342</v>
      </c>
      <c r="BP174" s="4">
        <v>0</v>
      </c>
      <c r="BQ174" s="4">
        <v>0</v>
      </c>
      <c r="BR174" s="4">
        <v>148</v>
      </c>
      <c r="BS174">
        <v>110</v>
      </c>
      <c r="BT174">
        <v>56</v>
      </c>
      <c r="BU174">
        <v>60</v>
      </c>
      <c r="BV174">
        <v>113</v>
      </c>
      <c r="BX174">
        <v>2526</v>
      </c>
      <c r="BY174">
        <v>0</v>
      </c>
      <c r="BZ174">
        <v>2.1</v>
      </c>
      <c r="CA174">
        <v>75.3</v>
      </c>
      <c r="CB174">
        <v>5</v>
      </c>
      <c r="CC174" s="4">
        <v>4.3</v>
      </c>
      <c r="CD174" s="4">
        <v>32</v>
      </c>
      <c r="CE174" s="4">
        <v>76</v>
      </c>
      <c r="CF174" s="4">
        <v>15</v>
      </c>
      <c r="CG174" s="4">
        <v>12</v>
      </c>
      <c r="CH174" s="4">
        <v>1498</v>
      </c>
      <c r="CI174" s="4">
        <f t="shared" si="238"/>
        <v>1116.2790697674418</v>
      </c>
      <c r="CJ174" s="4">
        <v>7.42</v>
      </c>
      <c r="CK174" s="4">
        <v>39.1</v>
      </c>
      <c r="CL174" s="4">
        <v>68.099999999999994</v>
      </c>
      <c r="CM174" s="4">
        <v>25.1</v>
      </c>
      <c r="CN174" s="4">
        <v>0.3</v>
      </c>
      <c r="CO174" s="4">
        <v>0</v>
      </c>
      <c r="CP174" s="4">
        <v>0</v>
      </c>
      <c r="CQ174" s="4">
        <v>51.44</v>
      </c>
      <c r="CR174" s="4">
        <v>35000</v>
      </c>
      <c r="CS174" s="4">
        <v>1</v>
      </c>
      <c r="CT174" s="4">
        <v>0</v>
      </c>
      <c r="CU174" s="4"/>
      <c r="CV174" s="4">
        <v>1</v>
      </c>
      <c r="CW174" s="4">
        <v>1</v>
      </c>
      <c r="CX174" s="4">
        <v>1</v>
      </c>
      <c r="CY174" s="4">
        <v>1</v>
      </c>
      <c r="CZ174" s="4">
        <v>1</v>
      </c>
      <c r="DA174" s="4">
        <v>1</v>
      </c>
      <c r="DB174" s="4">
        <v>0</v>
      </c>
      <c r="DC174" s="4">
        <v>0</v>
      </c>
      <c r="DD174" s="4">
        <v>1</v>
      </c>
      <c r="DE174" s="4">
        <v>1</v>
      </c>
      <c r="DF174" s="4">
        <v>1</v>
      </c>
      <c r="DG174" s="4">
        <v>1</v>
      </c>
      <c r="DH174" s="4">
        <v>1</v>
      </c>
      <c r="DI174" s="4">
        <v>1</v>
      </c>
      <c r="DJ174" s="4">
        <v>1</v>
      </c>
      <c r="DK174" s="4">
        <v>1</v>
      </c>
      <c r="DL174" s="4">
        <v>9</v>
      </c>
      <c r="DM174" s="4">
        <v>9</v>
      </c>
      <c r="DN174" s="4">
        <v>59</v>
      </c>
      <c r="DO174" s="4">
        <v>42</v>
      </c>
      <c r="DP174" s="4">
        <v>28</v>
      </c>
      <c r="DQ174" s="4">
        <v>53</v>
      </c>
      <c r="DR174" s="11">
        <v>29</v>
      </c>
      <c r="DS174" s="4">
        <v>56</v>
      </c>
      <c r="DT174" s="4">
        <v>79</v>
      </c>
      <c r="DU174" s="4">
        <f t="shared" si="271"/>
        <v>23</v>
      </c>
      <c r="DV174" s="11">
        <v>6.9</v>
      </c>
      <c r="DW174" s="4">
        <v>355</v>
      </c>
      <c r="DX174" s="4">
        <v>75</v>
      </c>
      <c r="DY174" s="4">
        <v>111</v>
      </c>
      <c r="DZ174" s="4">
        <v>2.1</v>
      </c>
      <c r="EA174" s="4">
        <f t="shared" si="245"/>
        <v>1.1229946524064172</v>
      </c>
      <c r="EB174" s="4">
        <v>25.1</v>
      </c>
      <c r="EC174" s="4">
        <v>196</v>
      </c>
      <c r="ED174" s="4">
        <v>78</v>
      </c>
      <c r="EE174" s="4">
        <v>8.6999999999999993</v>
      </c>
      <c r="EF174" s="4">
        <f t="shared" si="248"/>
        <v>4.6524064171122985</v>
      </c>
      <c r="EG174" s="45">
        <f t="shared" si="229"/>
        <v>1.1553784860557768</v>
      </c>
      <c r="EH174" s="45">
        <f t="shared" si="230"/>
        <v>0.27490039840637448</v>
      </c>
      <c r="EI174" s="4">
        <v>9</v>
      </c>
      <c r="EJ174" s="4">
        <v>92</v>
      </c>
      <c r="EK174" s="4">
        <v>32</v>
      </c>
      <c r="EL174" s="11">
        <f t="shared" si="267"/>
        <v>2.875</v>
      </c>
      <c r="EM174" s="4">
        <v>236</v>
      </c>
      <c r="EN174" s="11">
        <v>11</v>
      </c>
      <c r="EO174" s="4">
        <v>8</v>
      </c>
      <c r="EP174" s="11">
        <f t="shared" si="268"/>
        <v>9.6842105263157894</v>
      </c>
      <c r="EQ174" s="4">
        <v>82</v>
      </c>
      <c r="ER174" s="4">
        <f t="shared" si="231"/>
        <v>43.850267379679138</v>
      </c>
      <c r="ES174" s="4">
        <v>55</v>
      </c>
      <c r="ET174" s="4">
        <v>74</v>
      </c>
      <c r="EU174" s="11">
        <v>10</v>
      </c>
      <c r="EV174" s="4">
        <v>6</v>
      </c>
      <c r="EW174" s="9">
        <v>3</v>
      </c>
      <c r="EX174" s="4">
        <v>72</v>
      </c>
      <c r="EY174" s="4">
        <v>131</v>
      </c>
      <c r="EZ174" s="4">
        <v>34</v>
      </c>
      <c r="FA174" s="4">
        <v>82</v>
      </c>
      <c r="FB174" s="4">
        <v>76</v>
      </c>
      <c r="FC174" s="4">
        <f t="shared" si="219"/>
        <v>196</v>
      </c>
      <c r="FD174" s="9">
        <f t="shared" si="232"/>
        <v>2.4602830984811068</v>
      </c>
      <c r="FE174" s="9">
        <f t="shared" si="220"/>
        <v>0.38775510204081631</v>
      </c>
      <c r="FF174" s="9">
        <f t="shared" si="233"/>
        <v>0.49519244981307137</v>
      </c>
      <c r="FG174" s="9">
        <f t="shared" si="221"/>
        <v>1.2692307692307692</v>
      </c>
      <c r="FH174" s="9">
        <f t="shared" si="222"/>
        <v>0.40218538438100443</v>
      </c>
      <c r="FI174" s="9">
        <f t="shared" si="223"/>
        <v>0.51588809841206817</v>
      </c>
      <c r="FJ174" s="11">
        <v>15.7</v>
      </c>
      <c r="FK174" s="11">
        <v>5</v>
      </c>
      <c r="FL174" s="4">
        <v>2</v>
      </c>
      <c r="FM174" s="4">
        <v>3</v>
      </c>
      <c r="FN174" s="4">
        <v>88</v>
      </c>
      <c r="FO174" s="4">
        <f t="shared" si="274"/>
        <v>47.058823529411761</v>
      </c>
      <c r="FP174" s="11">
        <v>35</v>
      </c>
      <c r="FQ174" s="11">
        <v>13</v>
      </c>
      <c r="FR174" s="4">
        <v>13</v>
      </c>
      <c r="FS174" s="4">
        <v>63</v>
      </c>
      <c r="FT174" s="4">
        <v>26</v>
      </c>
      <c r="FU174" s="11">
        <f t="shared" si="234"/>
        <v>2.4230769230769229</v>
      </c>
      <c r="FV174" s="4">
        <v>8</v>
      </c>
      <c r="FW174" s="11">
        <f t="shared" si="269"/>
        <v>7.875</v>
      </c>
      <c r="FX174" s="4">
        <v>55</v>
      </c>
      <c r="FY174" s="4">
        <v>39.700000000000003</v>
      </c>
      <c r="FZ174">
        <v>9.5</v>
      </c>
      <c r="GA174" s="11">
        <f t="shared" si="264"/>
        <v>39.700000000000003</v>
      </c>
      <c r="GB174" s="4">
        <f t="shared" si="235"/>
        <v>3.0538461538461541</v>
      </c>
      <c r="GC174" s="4">
        <f t="shared" si="236"/>
        <v>3.6842105263157894</v>
      </c>
      <c r="GD174" s="4">
        <f t="shared" si="237"/>
        <v>1.6526315789473685</v>
      </c>
      <c r="GE174" s="4">
        <v>12</v>
      </c>
      <c r="GF174" s="4">
        <v>8</v>
      </c>
      <c r="GG174" s="4">
        <f t="shared" si="270"/>
        <v>33.333333333333329</v>
      </c>
      <c r="GH174" s="4">
        <v>55</v>
      </c>
      <c r="GI174" s="4">
        <v>20</v>
      </c>
      <c r="GJ174" s="4">
        <f t="shared" si="253"/>
        <v>63.636363636363633</v>
      </c>
      <c r="GK174" s="4">
        <v>0</v>
      </c>
      <c r="GL174" s="4">
        <v>1</v>
      </c>
      <c r="GM174" s="4">
        <v>0</v>
      </c>
      <c r="GN174" s="4">
        <v>0</v>
      </c>
      <c r="GO174" s="4">
        <v>0</v>
      </c>
      <c r="GP174" s="4">
        <v>1</v>
      </c>
      <c r="GQ174" s="4">
        <v>0</v>
      </c>
      <c r="GR174" s="4">
        <v>0</v>
      </c>
      <c r="GS174" s="4">
        <v>1</v>
      </c>
      <c r="GT174" s="4">
        <v>0</v>
      </c>
    </row>
    <row r="175" spans="1:207" x14ac:dyDescent="0.35">
      <c r="A175" s="54">
        <v>60</v>
      </c>
      <c r="B175" s="32">
        <v>226508</v>
      </c>
      <c r="C175" s="2">
        <v>45086</v>
      </c>
      <c r="D175" s="2">
        <v>18003</v>
      </c>
      <c r="E175" s="4">
        <v>74</v>
      </c>
      <c r="F175" s="4" t="s">
        <v>176</v>
      </c>
      <c r="G175" s="4">
        <v>80</v>
      </c>
      <c r="H175" s="4">
        <v>165</v>
      </c>
      <c r="I175" s="4">
        <v>1.87</v>
      </c>
      <c r="J175" s="4">
        <v>7</v>
      </c>
      <c r="K175" s="2">
        <v>45078</v>
      </c>
      <c r="L175" s="2">
        <v>45078</v>
      </c>
      <c r="M175" s="2">
        <v>45087</v>
      </c>
      <c r="N175" s="2">
        <v>45087</v>
      </c>
      <c r="O175" s="4">
        <v>1</v>
      </c>
      <c r="P175" s="2">
        <v>45087</v>
      </c>
      <c r="Q175" s="46">
        <f t="shared" si="225"/>
        <v>9</v>
      </c>
      <c r="R175" s="46">
        <f t="shared" si="226"/>
        <v>9</v>
      </c>
      <c r="S175" s="46">
        <f t="shared" si="227"/>
        <v>9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1</v>
      </c>
      <c r="Z175" s="4">
        <v>0</v>
      </c>
      <c r="AA175" s="4">
        <v>1</v>
      </c>
      <c r="AB175" s="4">
        <v>0</v>
      </c>
      <c r="AC175" s="4">
        <v>27</v>
      </c>
      <c r="AD175" s="4">
        <v>56</v>
      </c>
      <c r="AE175" s="4">
        <v>6</v>
      </c>
      <c r="AF175" s="4">
        <v>10</v>
      </c>
      <c r="AG175" s="4">
        <v>6</v>
      </c>
      <c r="AH175" s="4">
        <v>7600</v>
      </c>
      <c r="AI175" s="4">
        <v>23100</v>
      </c>
      <c r="AJ175" s="4">
        <v>11</v>
      </c>
      <c r="AK175" s="4">
        <v>2.14</v>
      </c>
      <c r="AL175" s="4">
        <v>0</v>
      </c>
      <c r="AM175" s="4">
        <v>0</v>
      </c>
      <c r="AN175" s="4">
        <v>0</v>
      </c>
      <c r="AQ175" s="4">
        <v>0</v>
      </c>
      <c r="AR175" s="4">
        <v>8</v>
      </c>
      <c r="AS175" s="4">
        <v>1.75</v>
      </c>
      <c r="AT175" s="4">
        <v>37</v>
      </c>
      <c r="AX175" s="4">
        <v>79</v>
      </c>
      <c r="AY175" s="4">
        <v>1</v>
      </c>
      <c r="AZ175" s="4">
        <v>1</v>
      </c>
      <c r="BA175" s="4">
        <v>1</v>
      </c>
      <c r="BB175" s="4">
        <v>41</v>
      </c>
      <c r="BC175" s="4">
        <v>126</v>
      </c>
      <c r="BD175" s="4">
        <v>4.8</v>
      </c>
      <c r="BE175" s="4">
        <v>2.29</v>
      </c>
      <c r="BF175" s="4">
        <v>2.9</v>
      </c>
      <c r="BG175" s="4">
        <v>8</v>
      </c>
      <c r="BI175" s="4">
        <v>1.85</v>
      </c>
      <c r="BK175" s="4">
        <v>54</v>
      </c>
      <c r="BL175" s="4">
        <v>73</v>
      </c>
      <c r="BM175" s="4">
        <v>5.41</v>
      </c>
      <c r="BN175" s="4">
        <v>119</v>
      </c>
      <c r="BO175" s="4">
        <v>400</v>
      </c>
      <c r="BP175" s="4">
        <v>0</v>
      </c>
      <c r="BQ175" s="4">
        <v>0</v>
      </c>
      <c r="BR175" s="4">
        <v>253</v>
      </c>
      <c r="BS175">
        <v>112</v>
      </c>
      <c r="BT175">
        <v>56</v>
      </c>
      <c r="BU175">
        <v>61</v>
      </c>
      <c r="BV175">
        <v>89</v>
      </c>
      <c r="BX175">
        <v>2629</v>
      </c>
      <c r="BY175">
        <v>0</v>
      </c>
      <c r="BZ175">
        <v>1.2</v>
      </c>
      <c r="CA175">
        <v>61.9</v>
      </c>
      <c r="CB175">
        <v>1</v>
      </c>
      <c r="CF175" s="4">
        <v>13</v>
      </c>
      <c r="CG175" s="4">
        <v>15</v>
      </c>
      <c r="CJ175" s="4">
        <v>7.46</v>
      </c>
      <c r="CK175" s="4">
        <v>25.6</v>
      </c>
      <c r="CL175" s="4">
        <v>76.7</v>
      </c>
      <c r="CM175" s="4">
        <v>18.2</v>
      </c>
      <c r="CN175" s="4">
        <v>0.1</v>
      </c>
      <c r="CO175" s="4">
        <v>0</v>
      </c>
      <c r="CP175" s="4">
        <v>0</v>
      </c>
      <c r="CQ175" s="4">
        <v>32.47</v>
      </c>
      <c r="CS175" s="4">
        <v>1</v>
      </c>
      <c r="CT175" s="4">
        <v>0</v>
      </c>
      <c r="CU175" s="4"/>
      <c r="CV175" s="4">
        <v>1</v>
      </c>
      <c r="CW175" s="4">
        <v>1</v>
      </c>
      <c r="CX175" s="4">
        <v>1</v>
      </c>
      <c r="CY175" s="4">
        <v>1</v>
      </c>
      <c r="CZ175" s="4">
        <v>1</v>
      </c>
      <c r="DA175" s="4">
        <v>1</v>
      </c>
      <c r="DB175" s="4">
        <v>0</v>
      </c>
      <c r="DC175" s="4">
        <v>0</v>
      </c>
      <c r="DD175" s="4">
        <v>1</v>
      </c>
      <c r="DE175" s="4">
        <v>1</v>
      </c>
      <c r="DF175" s="4">
        <v>1</v>
      </c>
      <c r="DG175" s="4">
        <v>1</v>
      </c>
      <c r="DH175" s="4">
        <v>1</v>
      </c>
      <c r="DI175" s="4">
        <v>1</v>
      </c>
      <c r="DJ175" s="4">
        <v>1</v>
      </c>
      <c r="DK175" s="4">
        <v>1</v>
      </c>
      <c r="DL175" s="4">
        <v>9</v>
      </c>
      <c r="DM175" s="4">
        <v>9</v>
      </c>
      <c r="DN175" s="4">
        <v>62</v>
      </c>
      <c r="DO175" s="4">
        <v>45</v>
      </c>
      <c r="DP175" s="4">
        <v>25</v>
      </c>
      <c r="DQ175" s="4">
        <v>48</v>
      </c>
      <c r="DR175" s="11">
        <v>30</v>
      </c>
      <c r="DS175" s="4">
        <v>55</v>
      </c>
      <c r="DT175" s="4">
        <v>78</v>
      </c>
      <c r="DU175" s="4">
        <f t="shared" ref="DU175:DU189" si="275">(DT175-DS175)</f>
        <v>23</v>
      </c>
      <c r="DV175" s="11">
        <v>7.2</v>
      </c>
      <c r="DW175" s="4">
        <v>467</v>
      </c>
      <c r="DX175" s="4">
        <v>81</v>
      </c>
      <c r="DY175" s="4">
        <v>110</v>
      </c>
      <c r="DZ175" s="4">
        <v>2.2000000000000002</v>
      </c>
      <c r="EA175" s="4">
        <f t="shared" si="245"/>
        <v>1.1764705882352942</v>
      </c>
      <c r="EB175" s="4">
        <v>22.1</v>
      </c>
      <c r="EC175" s="4">
        <v>201</v>
      </c>
      <c r="ED175" s="4">
        <v>72</v>
      </c>
      <c r="EE175" s="4">
        <v>7.2</v>
      </c>
      <c r="EF175" s="4">
        <f t="shared" si="248"/>
        <v>3.8502673796791442</v>
      </c>
      <c r="EG175" s="45">
        <f t="shared" si="229"/>
        <v>1.3574660633484161</v>
      </c>
      <c r="EH175" s="45">
        <f t="shared" si="230"/>
        <v>0.32579185520361992</v>
      </c>
      <c r="EI175" s="4">
        <v>8</v>
      </c>
      <c r="EJ175" s="4">
        <v>83</v>
      </c>
      <c r="EK175" s="4">
        <v>34</v>
      </c>
      <c r="EL175" s="11">
        <f t="shared" ref="EL175" si="276">(EJ175/EK175)</f>
        <v>2.4411764705882355</v>
      </c>
      <c r="EM175" s="4">
        <v>240</v>
      </c>
      <c r="EN175" s="11">
        <v>10</v>
      </c>
      <c r="EO175" s="4">
        <v>6</v>
      </c>
      <c r="EP175" s="11">
        <f t="shared" ref="EP175" si="277">EJ175/((EN175+EO175)/2)</f>
        <v>10.375</v>
      </c>
      <c r="EQ175" s="4">
        <v>83</v>
      </c>
      <c r="ER175" s="4">
        <f t="shared" si="231"/>
        <v>44.385026737967912</v>
      </c>
      <c r="ES175" s="4">
        <v>56</v>
      </c>
      <c r="ET175" s="4">
        <v>75</v>
      </c>
      <c r="EU175" s="11">
        <v>9</v>
      </c>
      <c r="EV175" s="4">
        <v>5</v>
      </c>
      <c r="EW175" s="9">
        <v>3</v>
      </c>
      <c r="EX175" s="4">
        <v>69</v>
      </c>
      <c r="EY175" s="4">
        <v>112</v>
      </c>
      <c r="EZ175" s="4">
        <v>28</v>
      </c>
      <c r="FA175" s="4">
        <v>65</v>
      </c>
      <c r="FB175" s="4">
        <v>71</v>
      </c>
      <c r="FC175" s="4">
        <f t="shared" si="219"/>
        <v>201</v>
      </c>
      <c r="FD175" s="9">
        <f t="shared" si="232"/>
        <v>2.2226534896911696</v>
      </c>
      <c r="FE175" s="9">
        <f t="shared" si="220"/>
        <v>0.35323383084577115</v>
      </c>
      <c r="FF175" s="9">
        <f t="shared" si="233"/>
        <v>0.46727152525588617</v>
      </c>
      <c r="FG175" s="9">
        <f t="shared" si="221"/>
        <v>1.4</v>
      </c>
      <c r="FH175" s="9">
        <f t="shared" si="222"/>
        <v>0.38316483550678138</v>
      </c>
      <c r="FI175" s="9">
        <f t="shared" si="223"/>
        <v>0.62987775939583157</v>
      </c>
      <c r="FJ175" s="11">
        <v>14.9</v>
      </c>
      <c r="FK175" s="11">
        <v>6</v>
      </c>
      <c r="FL175" s="4">
        <v>3</v>
      </c>
      <c r="FM175" s="4">
        <v>2</v>
      </c>
      <c r="FN175" s="4">
        <v>79</v>
      </c>
      <c r="FO175" s="4">
        <f t="shared" si="274"/>
        <v>42.245989304812831</v>
      </c>
      <c r="FP175" s="11">
        <v>36</v>
      </c>
      <c r="FQ175" s="11">
        <v>12</v>
      </c>
      <c r="FR175" s="4">
        <v>11</v>
      </c>
      <c r="FS175" s="4">
        <v>65</v>
      </c>
      <c r="FT175" s="4">
        <v>24</v>
      </c>
      <c r="FU175" s="11">
        <f t="shared" si="234"/>
        <v>2.7083333333333335</v>
      </c>
      <c r="FV175" s="4">
        <v>7</v>
      </c>
      <c r="FW175" s="11">
        <f t="shared" ref="FW175" si="278">(FS175/FV175)</f>
        <v>9.2857142857142865</v>
      </c>
      <c r="FX175" s="4">
        <v>61</v>
      </c>
      <c r="FY175" s="4">
        <v>41</v>
      </c>
      <c r="FZ175">
        <v>9.5</v>
      </c>
      <c r="GA175" s="11">
        <f t="shared" si="264"/>
        <v>41</v>
      </c>
      <c r="GB175" s="4">
        <f t="shared" si="235"/>
        <v>3.4166666666666665</v>
      </c>
      <c r="GC175" s="4">
        <f t="shared" si="236"/>
        <v>3.7894736842105261</v>
      </c>
      <c r="GD175" s="4">
        <f t="shared" si="237"/>
        <v>1.5684210526315789</v>
      </c>
      <c r="GE175" s="4">
        <v>13</v>
      </c>
      <c r="GF175" s="4">
        <v>7</v>
      </c>
      <c r="GG175" s="4">
        <f t="shared" ref="GG175" si="279">((GE175-GF175)/GE175)*100</f>
        <v>46.153846153846153</v>
      </c>
      <c r="GH175" s="4">
        <v>51</v>
      </c>
      <c r="GI175" s="4">
        <v>21</v>
      </c>
      <c r="GJ175" s="4">
        <f t="shared" ref="GJ175" si="280">((GH175-GI175)/GH175)*100</f>
        <v>58.82352941176471</v>
      </c>
      <c r="GK175" s="4">
        <v>0</v>
      </c>
      <c r="GL175">
        <v>1</v>
      </c>
      <c r="GM175">
        <v>0</v>
      </c>
      <c r="GN175">
        <v>0</v>
      </c>
      <c r="GO175">
        <v>0</v>
      </c>
      <c r="GP175">
        <v>1</v>
      </c>
      <c r="GQ175">
        <v>0</v>
      </c>
      <c r="GR175">
        <v>0</v>
      </c>
      <c r="GS175">
        <v>1</v>
      </c>
      <c r="GT175">
        <v>0</v>
      </c>
    </row>
    <row r="176" spans="1:207" x14ac:dyDescent="0.35">
      <c r="A176" s="54">
        <v>61</v>
      </c>
      <c r="B176" s="54">
        <v>23012954</v>
      </c>
      <c r="C176" s="2">
        <v>45086</v>
      </c>
      <c r="D176" s="2">
        <v>35257</v>
      </c>
      <c r="E176" s="4">
        <v>27</v>
      </c>
      <c r="F176" s="4" t="s">
        <v>176</v>
      </c>
      <c r="G176" s="4">
        <v>70</v>
      </c>
      <c r="H176" s="4">
        <v>165</v>
      </c>
      <c r="I176" s="4">
        <v>1.77</v>
      </c>
      <c r="J176" s="4">
        <v>1</v>
      </c>
      <c r="K176" s="2">
        <v>45086</v>
      </c>
      <c r="L176" s="2">
        <v>45086</v>
      </c>
      <c r="M176" s="2">
        <v>45098</v>
      </c>
      <c r="N176" s="2">
        <v>45111</v>
      </c>
      <c r="O176" s="4">
        <v>0</v>
      </c>
      <c r="Q176" s="46">
        <f t="shared" si="225"/>
        <v>12</v>
      </c>
      <c r="R176" s="46">
        <f t="shared" si="226"/>
        <v>25</v>
      </c>
      <c r="S176" s="46"/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11</v>
      </c>
      <c r="AD176" s="4">
        <v>24</v>
      </c>
      <c r="AE176" s="4">
        <v>1</v>
      </c>
      <c r="AF176" s="4">
        <v>1</v>
      </c>
      <c r="AG176" s="4">
        <v>0</v>
      </c>
      <c r="AH176" s="4">
        <v>1480</v>
      </c>
      <c r="AI176" s="4">
        <v>21800</v>
      </c>
      <c r="AJ176" s="4">
        <v>23</v>
      </c>
      <c r="AK176" s="4">
        <v>8</v>
      </c>
      <c r="AL176" s="4">
        <v>0</v>
      </c>
      <c r="AM176" s="4">
        <v>0</v>
      </c>
      <c r="AN176" s="4">
        <v>0</v>
      </c>
      <c r="AO176" s="4">
        <v>120</v>
      </c>
      <c r="AP176" s="4">
        <v>862</v>
      </c>
      <c r="AQ176" s="4">
        <v>0</v>
      </c>
      <c r="AR176" s="4">
        <v>8.3000000000000007</v>
      </c>
      <c r="AS176" s="4">
        <v>1.34</v>
      </c>
      <c r="AT176" s="4">
        <v>34</v>
      </c>
      <c r="AW176" s="4">
        <v>653</v>
      </c>
      <c r="AX176" s="4">
        <v>83</v>
      </c>
      <c r="AY176" s="4">
        <v>0</v>
      </c>
      <c r="AZ176" s="4">
        <v>0</v>
      </c>
      <c r="BA176" s="4">
        <v>0.68</v>
      </c>
      <c r="BB176" s="4">
        <v>79</v>
      </c>
      <c r="BC176" s="4">
        <v>138</v>
      </c>
      <c r="BD176" s="4">
        <v>3.91</v>
      </c>
      <c r="BE176" s="4">
        <v>3.21</v>
      </c>
      <c r="BF176" s="4">
        <v>2.84</v>
      </c>
      <c r="BG176" s="4">
        <v>7.8</v>
      </c>
      <c r="BH176" s="4">
        <v>5.6</v>
      </c>
      <c r="BI176" s="4">
        <v>1.7</v>
      </c>
      <c r="BJ176" s="4">
        <v>75</v>
      </c>
      <c r="BK176" s="4">
        <v>16</v>
      </c>
      <c r="BL176" s="4">
        <v>25</v>
      </c>
      <c r="BM176" s="4">
        <v>0.35</v>
      </c>
      <c r="BN176" s="4">
        <v>74</v>
      </c>
      <c r="BO176" s="4">
        <v>344</v>
      </c>
      <c r="BP176" s="4">
        <v>0</v>
      </c>
      <c r="BQ176" s="4">
        <v>0</v>
      </c>
      <c r="BR176" s="4">
        <v>336</v>
      </c>
      <c r="BS176">
        <v>95</v>
      </c>
      <c r="BT176">
        <v>53</v>
      </c>
      <c r="BU176">
        <v>68</v>
      </c>
      <c r="BV176">
        <v>132</v>
      </c>
      <c r="BW176">
        <v>6</v>
      </c>
      <c r="BX176">
        <v>2370</v>
      </c>
      <c r="BY176">
        <v>1270</v>
      </c>
      <c r="BZ176">
        <v>5.5</v>
      </c>
      <c r="CA176">
        <v>76.5</v>
      </c>
      <c r="CB176">
        <v>7</v>
      </c>
      <c r="CC176" s="4">
        <v>2.8</v>
      </c>
      <c r="CD176" s="4">
        <v>47</v>
      </c>
      <c r="CE176" s="4">
        <v>56</v>
      </c>
      <c r="CF176" s="4">
        <v>15</v>
      </c>
      <c r="CG176" s="4">
        <v>18</v>
      </c>
      <c r="CH176" s="4">
        <v>2189</v>
      </c>
      <c r="CI176" s="4">
        <f t="shared" si="238"/>
        <v>1771.4285714285716</v>
      </c>
      <c r="CJ176" s="4">
        <v>7.33</v>
      </c>
      <c r="CK176" s="4">
        <v>31.7</v>
      </c>
      <c r="CL176" s="4">
        <v>94.2</v>
      </c>
      <c r="CM176" s="4">
        <v>16.7</v>
      </c>
      <c r="CN176" s="4">
        <v>0.1</v>
      </c>
      <c r="CO176" s="4">
        <v>0</v>
      </c>
      <c r="CP176" s="4">
        <v>0</v>
      </c>
      <c r="CQ176" s="4">
        <v>33.9</v>
      </c>
      <c r="CR176" s="4">
        <v>16610</v>
      </c>
      <c r="CS176" s="4">
        <v>1</v>
      </c>
      <c r="CT176" s="4">
        <v>1</v>
      </c>
      <c r="CU176" s="4">
        <v>180</v>
      </c>
      <c r="CV176" s="4">
        <v>1</v>
      </c>
      <c r="CW176" s="4">
        <v>1</v>
      </c>
      <c r="CX176" s="4">
        <v>1</v>
      </c>
      <c r="CY176" s="4">
        <v>1</v>
      </c>
      <c r="CZ176" s="4">
        <v>1</v>
      </c>
      <c r="DA176" s="4">
        <v>1</v>
      </c>
      <c r="DB176" s="4">
        <v>0</v>
      </c>
      <c r="DC176" s="4">
        <v>0</v>
      </c>
      <c r="DD176" s="4">
        <v>0</v>
      </c>
      <c r="DE176" s="4">
        <v>1</v>
      </c>
      <c r="DF176" s="4">
        <v>1</v>
      </c>
      <c r="DG176" s="4">
        <v>0</v>
      </c>
      <c r="DH176" s="4">
        <v>1</v>
      </c>
      <c r="DI176" s="4">
        <v>1</v>
      </c>
      <c r="DJ176" s="4">
        <v>0</v>
      </c>
      <c r="DK176" s="4">
        <v>1</v>
      </c>
      <c r="DL176" s="4">
        <v>9</v>
      </c>
      <c r="DM176" s="4">
        <v>9</v>
      </c>
      <c r="DN176" s="4">
        <v>49</v>
      </c>
      <c r="DO176" s="4">
        <v>37</v>
      </c>
      <c r="DP176" s="4">
        <v>26</v>
      </c>
      <c r="DQ176" s="4">
        <v>50</v>
      </c>
      <c r="DR176" s="11">
        <v>42</v>
      </c>
      <c r="DS176" s="4">
        <v>60</v>
      </c>
      <c r="DT176" s="4">
        <v>103</v>
      </c>
      <c r="DU176" s="4">
        <f t="shared" si="275"/>
        <v>43</v>
      </c>
      <c r="DV176" s="11">
        <v>13.6</v>
      </c>
      <c r="DW176" s="4">
        <v>918</v>
      </c>
      <c r="DX176" s="4">
        <v>95</v>
      </c>
      <c r="DY176" s="4">
        <v>126</v>
      </c>
      <c r="DZ176" s="4">
        <v>5.0999999999999996</v>
      </c>
      <c r="EA176" s="4">
        <f t="shared" ref="EA176:EA207" si="281">(DZ176/I176)</f>
        <v>2.8813559322033897</v>
      </c>
      <c r="EB176" s="4">
        <v>13.7</v>
      </c>
      <c r="EC176" s="4">
        <v>213</v>
      </c>
      <c r="ED176" s="4">
        <v>37</v>
      </c>
      <c r="EE176" s="4">
        <v>4.9000000000000004</v>
      </c>
      <c r="EF176" s="4">
        <f t="shared" si="248"/>
        <v>2.768361581920904</v>
      </c>
      <c r="EG176" s="45">
        <f t="shared" si="229"/>
        <v>3.0656934306569346</v>
      </c>
      <c r="EH176" s="45">
        <f t="shared" si="230"/>
        <v>0.99270072992700731</v>
      </c>
      <c r="EI176" s="4">
        <v>9</v>
      </c>
      <c r="EJ176" s="4">
        <v>95</v>
      </c>
      <c r="EK176" s="4">
        <v>40</v>
      </c>
      <c r="EL176" s="11">
        <f t="shared" si="267"/>
        <v>2.375</v>
      </c>
      <c r="EM176" s="4">
        <v>85</v>
      </c>
      <c r="EN176" s="11">
        <v>13</v>
      </c>
      <c r="EO176" s="4">
        <v>13</v>
      </c>
      <c r="EP176" s="11">
        <f t="shared" si="268"/>
        <v>7.3076923076923075</v>
      </c>
      <c r="EQ176" s="4">
        <v>52</v>
      </c>
      <c r="ER176" s="4">
        <f t="shared" si="231"/>
        <v>29.378531073446329</v>
      </c>
      <c r="ES176" s="4">
        <v>29</v>
      </c>
      <c r="ET176" s="4">
        <v>48</v>
      </c>
      <c r="EU176" s="11">
        <v>27</v>
      </c>
      <c r="EV176" s="4">
        <v>4</v>
      </c>
      <c r="EW176" s="9">
        <v>22</v>
      </c>
      <c r="EX176" s="4">
        <v>52</v>
      </c>
      <c r="EY176" s="4">
        <v>93</v>
      </c>
      <c r="EZ176" s="4">
        <v>31</v>
      </c>
      <c r="FA176" s="4">
        <v>63</v>
      </c>
      <c r="FB176" s="4">
        <v>90</v>
      </c>
      <c r="FC176" s="4">
        <f t="shared" si="219"/>
        <v>213</v>
      </c>
      <c r="FD176" s="9">
        <f t="shared" si="232"/>
        <v>1.9587563389940652</v>
      </c>
      <c r="FE176" s="9">
        <f t="shared" si="220"/>
        <v>0.42253521126760563</v>
      </c>
      <c r="FF176" s="9">
        <f t="shared" si="233"/>
        <v>0.52156385336870426</v>
      </c>
      <c r="FG176" s="9">
        <f t="shared" si="221"/>
        <v>2.310810810810811</v>
      </c>
      <c r="FH176" s="9">
        <f t="shared" si="222"/>
        <v>0.41037506869540896</v>
      </c>
      <c r="FI176" s="9">
        <f t="shared" si="223"/>
        <v>1.1797336732538903</v>
      </c>
      <c r="FJ176" s="11">
        <v>9.1999999999999993</v>
      </c>
      <c r="FK176" s="11">
        <v>17</v>
      </c>
      <c r="FL176" s="4">
        <v>11</v>
      </c>
      <c r="FM176" s="4">
        <v>6</v>
      </c>
      <c r="FN176" s="4">
        <v>45</v>
      </c>
      <c r="FO176" s="4">
        <f t="shared" si="274"/>
        <v>25.423728813559322</v>
      </c>
      <c r="FP176" s="11">
        <v>36</v>
      </c>
      <c r="FQ176" s="11">
        <v>17</v>
      </c>
      <c r="FR176" s="4">
        <v>13</v>
      </c>
      <c r="FS176" s="4">
        <v>60</v>
      </c>
      <c r="FT176" s="4">
        <v>37</v>
      </c>
      <c r="FU176" s="11">
        <f t="shared" si="234"/>
        <v>1.6216216216216217</v>
      </c>
      <c r="FV176" s="4">
        <v>16</v>
      </c>
      <c r="FW176" s="11">
        <f t="shared" si="269"/>
        <v>3.75</v>
      </c>
      <c r="FX176" s="4">
        <v>83</v>
      </c>
      <c r="FY176" s="4">
        <v>22.1</v>
      </c>
      <c r="FZ176">
        <v>13.9</v>
      </c>
      <c r="GA176" s="11">
        <f t="shared" si="264"/>
        <v>28.1</v>
      </c>
      <c r="GB176" s="4">
        <f t="shared" si="235"/>
        <v>1.6529411764705884</v>
      </c>
      <c r="GC176" s="4">
        <f t="shared" si="236"/>
        <v>2.5899280575539567</v>
      </c>
      <c r="GD176" s="4">
        <f t="shared" si="237"/>
        <v>0.66187050359712218</v>
      </c>
      <c r="GE176" s="4">
        <v>19</v>
      </c>
      <c r="GF176" s="4">
        <v>9</v>
      </c>
      <c r="GG176" s="4">
        <f t="shared" si="270"/>
        <v>52.631578947368418</v>
      </c>
      <c r="GH176" s="4">
        <v>24</v>
      </c>
      <c r="GI176" s="4">
        <v>18</v>
      </c>
      <c r="GJ176" s="4">
        <f t="shared" si="253"/>
        <v>25</v>
      </c>
      <c r="GK176" s="4">
        <v>1</v>
      </c>
      <c r="GL176" s="4">
        <v>0</v>
      </c>
      <c r="GM176" s="4">
        <v>0</v>
      </c>
      <c r="GN176" s="4">
        <v>0</v>
      </c>
      <c r="GO176" s="4">
        <v>1</v>
      </c>
      <c r="GP176" s="4">
        <v>0</v>
      </c>
      <c r="GQ176" s="4">
        <v>0</v>
      </c>
      <c r="GR176" s="4">
        <v>1</v>
      </c>
      <c r="GS176" s="4">
        <v>0</v>
      </c>
      <c r="GT176" s="4">
        <v>0</v>
      </c>
    </row>
    <row r="177" spans="1:207" x14ac:dyDescent="0.35">
      <c r="A177" s="54">
        <v>61</v>
      </c>
      <c r="B177" s="54">
        <v>23012954</v>
      </c>
      <c r="C177" s="2">
        <v>45095</v>
      </c>
      <c r="D177" s="2">
        <v>35257</v>
      </c>
      <c r="E177" s="4">
        <v>27</v>
      </c>
      <c r="F177" s="4" t="s">
        <v>176</v>
      </c>
      <c r="G177" s="4">
        <v>70</v>
      </c>
      <c r="H177" s="4">
        <v>165</v>
      </c>
      <c r="I177" s="4">
        <v>1.77</v>
      </c>
      <c r="J177" s="4">
        <v>10</v>
      </c>
      <c r="K177" s="2">
        <v>45086</v>
      </c>
      <c r="L177" s="2">
        <v>45086</v>
      </c>
      <c r="M177" s="2">
        <v>45098</v>
      </c>
      <c r="N177" s="2">
        <v>45111</v>
      </c>
      <c r="O177" s="4">
        <v>0</v>
      </c>
      <c r="Q177" s="46">
        <f t="shared" si="225"/>
        <v>12</v>
      </c>
      <c r="R177" s="46">
        <f t="shared" si="226"/>
        <v>25</v>
      </c>
      <c r="S177" s="46"/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11</v>
      </c>
      <c r="AD177" s="4">
        <v>24</v>
      </c>
      <c r="AE177" s="4">
        <v>1</v>
      </c>
      <c r="AF177" s="4">
        <v>1</v>
      </c>
      <c r="AG177" s="4">
        <v>0</v>
      </c>
      <c r="AH177" s="4">
        <v>14500</v>
      </c>
      <c r="AI177" s="4">
        <v>15200</v>
      </c>
      <c r="AJ177" s="4">
        <v>16.2</v>
      </c>
      <c r="AK177" s="4">
        <v>0.31</v>
      </c>
      <c r="AL177" s="4">
        <v>0</v>
      </c>
      <c r="AM177" s="4">
        <v>0</v>
      </c>
      <c r="AN177" s="4">
        <v>0</v>
      </c>
      <c r="AQ177" s="4">
        <v>0</v>
      </c>
      <c r="AR177" s="4">
        <v>7.3</v>
      </c>
      <c r="AS177" s="4">
        <v>1.1499999999999999</v>
      </c>
      <c r="AT177" s="4">
        <v>26.7</v>
      </c>
      <c r="AU177" s="29">
        <v>1.6</v>
      </c>
      <c r="AX177" s="4">
        <v>466</v>
      </c>
      <c r="AY177" s="4">
        <v>0</v>
      </c>
      <c r="AZ177" s="4">
        <v>0</v>
      </c>
      <c r="BA177" s="4">
        <v>0.33</v>
      </c>
      <c r="BB177" s="4">
        <v>22</v>
      </c>
      <c r="BC177" s="4">
        <v>137</v>
      </c>
      <c r="BD177" s="4">
        <v>3.96</v>
      </c>
      <c r="BE177" s="4">
        <v>1.67</v>
      </c>
      <c r="BF177" s="4">
        <v>3.1</v>
      </c>
      <c r="BG177" s="4">
        <v>7.5</v>
      </c>
      <c r="BK177" s="4">
        <v>138</v>
      </c>
      <c r="BL177" s="4">
        <v>64</v>
      </c>
      <c r="BM177" s="4">
        <v>0.15</v>
      </c>
      <c r="BN177" s="4">
        <v>87</v>
      </c>
      <c r="BO177" s="4">
        <v>397</v>
      </c>
      <c r="BP177" s="4">
        <v>0</v>
      </c>
      <c r="BQ177" s="4">
        <v>0</v>
      </c>
      <c r="BS177">
        <v>123</v>
      </c>
      <c r="BT177">
        <v>79</v>
      </c>
      <c r="BU177">
        <v>105</v>
      </c>
      <c r="BV177">
        <v>100</v>
      </c>
      <c r="CN177" s="4">
        <v>0</v>
      </c>
      <c r="CO177" s="4">
        <v>0</v>
      </c>
      <c r="CP177" s="4">
        <v>0</v>
      </c>
      <c r="CS177" s="4">
        <v>1</v>
      </c>
      <c r="CT177" s="4">
        <v>1</v>
      </c>
      <c r="CU177" s="4"/>
      <c r="CV177" s="4">
        <v>1</v>
      </c>
      <c r="CW177" s="4">
        <v>1</v>
      </c>
      <c r="CX177" s="4">
        <v>1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1</v>
      </c>
      <c r="DF177" s="4">
        <v>1</v>
      </c>
      <c r="DG177" s="4">
        <v>0</v>
      </c>
      <c r="DH177" s="4">
        <v>1</v>
      </c>
      <c r="DI177" s="4">
        <v>1</v>
      </c>
      <c r="DJ177" s="4">
        <v>0</v>
      </c>
      <c r="DK177" s="4">
        <v>1</v>
      </c>
      <c r="DL177" s="4">
        <v>10</v>
      </c>
      <c r="DM177" s="4">
        <v>10</v>
      </c>
      <c r="DN177" s="4">
        <v>45</v>
      </c>
      <c r="DO177" s="4">
        <v>20</v>
      </c>
      <c r="DP177" s="4">
        <v>55</v>
      </c>
      <c r="DQ177" s="4">
        <v>86</v>
      </c>
      <c r="DR177" s="11">
        <v>49</v>
      </c>
      <c r="DS177" s="4">
        <v>53</v>
      </c>
      <c r="DT177" s="4">
        <v>105</v>
      </c>
      <c r="DU177" s="4">
        <f t="shared" si="275"/>
        <v>52</v>
      </c>
      <c r="DV177" s="11">
        <v>16.3</v>
      </c>
      <c r="DW177" s="4">
        <v>1115</v>
      </c>
      <c r="DX177" s="4">
        <v>89</v>
      </c>
      <c r="DY177" s="4">
        <v>113</v>
      </c>
      <c r="DZ177" s="4">
        <v>5.9</v>
      </c>
      <c r="EA177" s="4">
        <f t="shared" si="281"/>
        <v>3.3333333333333335</v>
      </c>
      <c r="EB177" s="4">
        <v>18.600000000000001</v>
      </c>
      <c r="EC177" s="4">
        <v>239</v>
      </c>
      <c r="ED177" s="4">
        <v>61</v>
      </c>
      <c r="EE177" s="4">
        <v>7</v>
      </c>
      <c r="EF177" s="4">
        <f t="shared" si="248"/>
        <v>3.9548022598870056</v>
      </c>
      <c r="EG177" s="45">
        <f t="shared" si="229"/>
        <v>2.6344086021505375</v>
      </c>
      <c r="EH177" s="45">
        <f t="shared" si="230"/>
        <v>0.87634408602150538</v>
      </c>
      <c r="EI177" s="4">
        <v>13</v>
      </c>
      <c r="EJ177" s="4">
        <v>90</v>
      </c>
      <c r="EK177" s="4">
        <v>75</v>
      </c>
      <c r="EL177" s="11">
        <f t="shared" si="267"/>
        <v>1.2</v>
      </c>
      <c r="EM177" s="4">
        <v>143</v>
      </c>
      <c r="EN177" s="11">
        <v>15</v>
      </c>
      <c r="EO177" s="4">
        <v>10</v>
      </c>
      <c r="EP177" s="11">
        <f t="shared" si="268"/>
        <v>7.2</v>
      </c>
      <c r="EQ177" s="4">
        <v>55</v>
      </c>
      <c r="ER177" s="4">
        <f t="shared" si="231"/>
        <v>31.073446327683616</v>
      </c>
      <c r="EU177" s="11">
        <v>25</v>
      </c>
      <c r="EV177" s="4">
        <v>15</v>
      </c>
      <c r="EW177" s="9">
        <v>10</v>
      </c>
      <c r="EX177" s="4">
        <v>62</v>
      </c>
      <c r="EY177" s="4">
        <v>114</v>
      </c>
      <c r="EZ177" s="4">
        <v>32</v>
      </c>
      <c r="FA177" s="4">
        <v>83</v>
      </c>
      <c r="FB177" s="4">
        <v>69</v>
      </c>
      <c r="FC177" s="4">
        <f t="shared" si="219"/>
        <v>239</v>
      </c>
      <c r="FD177" s="9">
        <f t="shared" si="232"/>
        <v>1.0527948540143937</v>
      </c>
      <c r="FE177" s="9">
        <f t="shared" si="220"/>
        <v>0.28870292887029286</v>
      </c>
      <c r="FF177" s="9">
        <f t="shared" si="233"/>
        <v>0.40390774863689771</v>
      </c>
      <c r="FG177" s="9">
        <f t="shared" si="221"/>
        <v>1.8147540983606558</v>
      </c>
      <c r="FH177" s="9">
        <f t="shared" si="222"/>
        <v>0.36599712469434381</v>
      </c>
      <c r="FI177" s="9">
        <f t="shared" si="223"/>
        <v>1.723749020467614</v>
      </c>
      <c r="FJ177" s="11">
        <v>13.2</v>
      </c>
      <c r="FK177" s="11">
        <v>18</v>
      </c>
      <c r="FL177" s="4">
        <v>17</v>
      </c>
      <c r="FM177" s="4">
        <v>1</v>
      </c>
      <c r="FN177" s="4">
        <v>26</v>
      </c>
      <c r="FO177" s="4">
        <f t="shared" si="274"/>
        <v>14.689265536723164</v>
      </c>
      <c r="FP177" s="11">
        <v>41</v>
      </c>
      <c r="FQ177" s="11">
        <v>20</v>
      </c>
      <c r="FR177" s="4">
        <v>20</v>
      </c>
      <c r="FS177" s="4">
        <v>76</v>
      </c>
      <c r="FT177" s="4">
        <v>47</v>
      </c>
      <c r="FU177" s="11">
        <f t="shared" si="234"/>
        <v>1.6170212765957446</v>
      </c>
      <c r="FV177" s="4">
        <v>19</v>
      </c>
      <c r="FW177" s="11">
        <f t="shared" si="269"/>
        <v>4</v>
      </c>
      <c r="FX177" s="4">
        <v>62</v>
      </c>
      <c r="FY177" s="4">
        <v>24.1</v>
      </c>
      <c r="FZ177">
        <v>17.399999999999999</v>
      </c>
      <c r="GA177" s="11">
        <f t="shared" si="264"/>
        <v>24.1</v>
      </c>
      <c r="GB177" s="4">
        <f t="shared" si="235"/>
        <v>1.2050000000000001</v>
      </c>
      <c r="GC177" s="4">
        <f t="shared" si="236"/>
        <v>2.3563218390804601</v>
      </c>
      <c r="GD177" s="4">
        <f t="shared" si="237"/>
        <v>0.75862068965517249</v>
      </c>
      <c r="GE177" s="4">
        <v>20</v>
      </c>
      <c r="GF177" s="4">
        <v>12</v>
      </c>
      <c r="GG177" s="4">
        <f t="shared" si="270"/>
        <v>40</v>
      </c>
      <c r="GH177" s="4">
        <v>17</v>
      </c>
      <c r="GI177" s="4">
        <v>13</v>
      </c>
      <c r="GJ177" s="4">
        <f t="shared" si="253"/>
        <v>23.52941176470588</v>
      </c>
      <c r="GK177" s="4">
        <v>1</v>
      </c>
      <c r="GL177" s="4">
        <v>0</v>
      </c>
      <c r="GM177" s="4">
        <v>0</v>
      </c>
      <c r="GN177" s="4">
        <v>0</v>
      </c>
      <c r="GO177" s="4">
        <v>1</v>
      </c>
      <c r="GP177" s="4">
        <v>0</v>
      </c>
      <c r="GQ177" s="4">
        <v>0</v>
      </c>
      <c r="GR177" s="4">
        <v>1</v>
      </c>
      <c r="GS177" s="4">
        <v>0</v>
      </c>
      <c r="GT177" s="4">
        <v>0</v>
      </c>
    </row>
    <row r="178" spans="1:207" x14ac:dyDescent="0.35">
      <c r="A178" s="54">
        <v>61</v>
      </c>
      <c r="B178" s="54">
        <v>23012954</v>
      </c>
      <c r="C178" s="2">
        <v>45110</v>
      </c>
      <c r="D178" s="2">
        <v>35257</v>
      </c>
      <c r="E178" s="4">
        <v>27</v>
      </c>
      <c r="F178" s="4" t="s">
        <v>176</v>
      </c>
      <c r="G178" s="4">
        <v>70</v>
      </c>
      <c r="H178" s="4">
        <v>165</v>
      </c>
      <c r="I178" s="4">
        <v>1.77</v>
      </c>
      <c r="J178" s="4">
        <v>30</v>
      </c>
      <c r="K178" s="2">
        <v>45086</v>
      </c>
      <c r="L178" s="2">
        <v>45086</v>
      </c>
      <c r="M178" s="2">
        <v>45098</v>
      </c>
      <c r="N178" s="2">
        <v>45111</v>
      </c>
      <c r="O178" s="4">
        <v>0</v>
      </c>
      <c r="Q178" s="46">
        <f t="shared" si="225"/>
        <v>12</v>
      </c>
      <c r="R178" s="46">
        <f t="shared" si="226"/>
        <v>25</v>
      </c>
      <c r="S178" s="46"/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11</v>
      </c>
      <c r="AD178" s="4">
        <v>24</v>
      </c>
      <c r="AE178" s="4">
        <v>1</v>
      </c>
      <c r="AF178" s="4">
        <v>1</v>
      </c>
      <c r="AG178" s="4">
        <v>0</v>
      </c>
      <c r="AH178" s="4">
        <v>2460</v>
      </c>
      <c r="AI178" s="4">
        <v>8300</v>
      </c>
      <c r="AJ178" s="4">
        <v>6.71</v>
      </c>
      <c r="AK178" s="4">
        <v>0.04</v>
      </c>
      <c r="AL178" s="4">
        <v>0</v>
      </c>
      <c r="AM178" s="4">
        <v>0</v>
      </c>
      <c r="AN178" s="4">
        <v>0</v>
      </c>
      <c r="AO178" s="4">
        <v>81</v>
      </c>
      <c r="AP178" s="4">
        <v>268</v>
      </c>
      <c r="AQ178" s="4">
        <v>0</v>
      </c>
      <c r="AR178" s="4">
        <v>7.7</v>
      </c>
      <c r="AX178" s="4">
        <v>580</v>
      </c>
      <c r="AY178" s="4">
        <v>0</v>
      </c>
      <c r="AZ178" s="4">
        <v>0</v>
      </c>
      <c r="BA178" s="4">
        <v>0.6</v>
      </c>
      <c r="BC178" s="4">
        <v>135</v>
      </c>
      <c r="BD178" s="4">
        <v>4.8</v>
      </c>
      <c r="BH178" s="4">
        <v>7.9</v>
      </c>
      <c r="BK178" s="4">
        <v>41</v>
      </c>
      <c r="BL178" s="4">
        <v>36</v>
      </c>
      <c r="BN178" s="4">
        <v>124</v>
      </c>
      <c r="BO178" s="4">
        <v>176</v>
      </c>
      <c r="BP178" s="4">
        <v>0</v>
      </c>
      <c r="BQ178" s="4">
        <v>0</v>
      </c>
      <c r="BS178">
        <v>127</v>
      </c>
      <c r="BT178">
        <v>82</v>
      </c>
      <c r="BU178">
        <v>95</v>
      </c>
      <c r="BV178">
        <v>75</v>
      </c>
      <c r="CN178" s="4">
        <v>0</v>
      </c>
      <c r="CO178" s="4">
        <v>0</v>
      </c>
      <c r="CP178" s="4">
        <v>0</v>
      </c>
      <c r="CS178" s="4">
        <v>1</v>
      </c>
      <c r="CT178" s="4">
        <v>1</v>
      </c>
      <c r="CU178" s="4"/>
      <c r="CV178" s="4">
        <v>1</v>
      </c>
      <c r="CW178" s="4">
        <v>1</v>
      </c>
      <c r="CX178" s="4">
        <v>1</v>
      </c>
      <c r="CY178" s="4">
        <v>0</v>
      </c>
      <c r="CZ178" s="4">
        <v>1</v>
      </c>
      <c r="DA178" s="4">
        <v>0</v>
      </c>
      <c r="DB178" s="4">
        <v>0</v>
      </c>
      <c r="DC178" s="4">
        <v>0</v>
      </c>
      <c r="DD178" s="4">
        <v>1</v>
      </c>
      <c r="DE178" s="4">
        <v>1</v>
      </c>
      <c r="DF178" s="4">
        <v>1</v>
      </c>
      <c r="DG178" s="4">
        <v>0</v>
      </c>
      <c r="DH178" s="4">
        <v>1</v>
      </c>
      <c r="DI178" s="4">
        <v>1</v>
      </c>
      <c r="DJ178" s="4">
        <v>0</v>
      </c>
      <c r="DK178" s="4">
        <v>1</v>
      </c>
      <c r="DL178" s="4">
        <v>9</v>
      </c>
      <c r="DM178" s="4">
        <v>8</v>
      </c>
      <c r="DN178" s="4">
        <v>47</v>
      </c>
      <c r="DO178" s="4">
        <v>32</v>
      </c>
      <c r="DP178" s="4">
        <v>33</v>
      </c>
      <c r="DQ178" s="4">
        <v>61</v>
      </c>
      <c r="DR178" s="11">
        <v>45</v>
      </c>
      <c r="DS178" s="4">
        <v>43</v>
      </c>
      <c r="DT178" s="4">
        <v>80</v>
      </c>
      <c r="DU178" s="4">
        <f t="shared" si="275"/>
        <v>37</v>
      </c>
      <c r="DV178" s="11">
        <v>18.100000000000001</v>
      </c>
      <c r="DW178" s="4">
        <v>1613</v>
      </c>
      <c r="DX178" s="4">
        <v>84</v>
      </c>
      <c r="DY178" s="4">
        <v>94</v>
      </c>
      <c r="DZ178" s="4">
        <v>3.2</v>
      </c>
      <c r="EA178" s="4">
        <f t="shared" si="281"/>
        <v>1.807909604519774</v>
      </c>
      <c r="EB178" s="4">
        <v>19</v>
      </c>
      <c r="EC178" s="4">
        <v>285</v>
      </c>
      <c r="ED178" s="4">
        <v>41</v>
      </c>
      <c r="EE178" s="4">
        <v>3.6</v>
      </c>
      <c r="EF178" s="4">
        <f t="shared" si="248"/>
        <v>2.0338983050847457</v>
      </c>
      <c r="EG178" s="45">
        <f t="shared" si="229"/>
        <v>2.3684210526315788</v>
      </c>
      <c r="EH178" s="45">
        <f t="shared" si="230"/>
        <v>0.9526315789473685</v>
      </c>
      <c r="EI178" s="4">
        <v>10</v>
      </c>
      <c r="EJ178" s="4">
        <v>66</v>
      </c>
      <c r="EK178" s="4">
        <v>81</v>
      </c>
      <c r="EL178" s="11">
        <f t="shared" si="267"/>
        <v>0.81481481481481477</v>
      </c>
      <c r="EM178" s="4">
        <v>199</v>
      </c>
      <c r="EN178" s="11">
        <v>12</v>
      </c>
      <c r="EO178" s="4">
        <v>10</v>
      </c>
      <c r="EP178" s="11">
        <f t="shared" si="268"/>
        <v>6</v>
      </c>
      <c r="EQ178" s="4">
        <v>42</v>
      </c>
      <c r="ER178" s="4">
        <f t="shared" si="231"/>
        <v>23.728813559322035</v>
      </c>
      <c r="ES178" s="4">
        <v>26</v>
      </c>
      <c r="ET178" s="4">
        <v>34</v>
      </c>
      <c r="EU178" s="11">
        <v>16</v>
      </c>
      <c r="EV178" s="4">
        <v>10</v>
      </c>
      <c r="EW178" s="9">
        <v>6</v>
      </c>
      <c r="EX178" s="4">
        <v>76</v>
      </c>
      <c r="EY178" s="4">
        <v>103</v>
      </c>
      <c r="EZ178" s="4">
        <v>27</v>
      </c>
      <c r="FA178" s="4">
        <v>45</v>
      </c>
      <c r="FB178" s="4">
        <v>38</v>
      </c>
      <c r="FC178" s="4">
        <f t="shared" si="219"/>
        <v>285</v>
      </c>
      <c r="FD178" s="9">
        <f t="shared" si="232"/>
        <v>0.54234326423092372</v>
      </c>
      <c r="FE178" s="9">
        <f t="shared" si="220"/>
        <v>0.13333333333333333</v>
      </c>
      <c r="FF178" s="9">
        <f t="shared" si="233"/>
        <v>0.16808971328760855</v>
      </c>
      <c r="FG178" s="9">
        <f t="shared" si="221"/>
        <v>2.7878048780487803</v>
      </c>
      <c r="FH178" s="9">
        <f t="shared" si="222"/>
        <v>0.2522672259651656</v>
      </c>
      <c r="FI178" s="9">
        <f t="shared" si="223"/>
        <v>5.1402959378541562</v>
      </c>
      <c r="FJ178" s="11">
        <v>14.2</v>
      </c>
      <c r="FK178" s="11">
        <v>19</v>
      </c>
      <c r="FL178" s="4">
        <v>11</v>
      </c>
      <c r="FM178" s="4">
        <v>8</v>
      </c>
      <c r="FN178" s="4">
        <v>17</v>
      </c>
      <c r="FO178" s="4">
        <f t="shared" si="274"/>
        <v>9.6045197740112993</v>
      </c>
      <c r="FP178" s="11">
        <v>49</v>
      </c>
      <c r="FQ178" s="11">
        <v>16</v>
      </c>
      <c r="FS178" s="4">
        <v>60</v>
      </c>
      <c r="FT178" s="4">
        <v>56</v>
      </c>
      <c r="FU178" s="11">
        <f t="shared" si="234"/>
        <v>1.0714285714285714</v>
      </c>
      <c r="FX178" s="4">
        <v>52</v>
      </c>
      <c r="FY178" s="4">
        <v>28.6</v>
      </c>
      <c r="FZ178">
        <v>16.2</v>
      </c>
      <c r="GA178" s="11">
        <f t="shared" si="264"/>
        <v>28.6</v>
      </c>
      <c r="GB178" s="4">
        <f t="shared" si="235"/>
        <v>1.7875000000000001</v>
      </c>
      <c r="GC178" s="4">
        <f t="shared" si="236"/>
        <v>3.0246913580246915</v>
      </c>
      <c r="GD178" s="4">
        <f t="shared" si="237"/>
        <v>0.87654320987654322</v>
      </c>
      <c r="GE178" s="4">
        <v>19</v>
      </c>
      <c r="GF178" s="4">
        <v>16</v>
      </c>
      <c r="GG178" s="4">
        <f t="shared" si="270"/>
        <v>15.789473684210526</v>
      </c>
      <c r="GH178" s="4">
        <v>34</v>
      </c>
      <c r="GI178" s="4">
        <v>22</v>
      </c>
      <c r="GJ178" s="4">
        <f t="shared" si="253"/>
        <v>35.294117647058826</v>
      </c>
      <c r="GK178" s="4">
        <v>1</v>
      </c>
      <c r="GL178" s="4">
        <v>0</v>
      </c>
      <c r="GM178" s="4">
        <v>0</v>
      </c>
      <c r="GN178" s="4">
        <v>0</v>
      </c>
      <c r="GO178" s="4">
        <v>1</v>
      </c>
      <c r="GP178" s="4">
        <v>0</v>
      </c>
      <c r="GQ178" s="4">
        <v>1</v>
      </c>
      <c r="GR178" s="4">
        <v>0</v>
      </c>
      <c r="GS178" s="4">
        <v>0</v>
      </c>
      <c r="GT178" s="4">
        <v>1</v>
      </c>
    </row>
    <row r="179" spans="1:207" x14ac:dyDescent="0.35">
      <c r="A179" s="54">
        <v>61</v>
      </c>
      <c r="B179" s="54">
        <v>23012954</v>
      </c>
      <c r="C179" s="2">
        <v>45316</v>
      </c>
      <c r="D179" s="2">
        <v>35257</v>
      </c>
      <c r="E179" s="4">
        <v>27</v>
      </c>
      <c r="F179" s="4" t="s">
        <v>176</v>
      </c>
      <c r="G179" s="4">
        <v>70</v>
      </c>
      <c r="H179" s="4">
        <v>165</v>
      </c>
      <c r="I179" s="4">
        <v>1.77</v>
      </c>
      <c r="J179" s="4">
        <v>180</v>
      </c>
      <c r="K179" s="2">
        <v>45086</v>
      </c>
      <c r="L179" s="2">
        <v>45086</v>
      </c>
      <c r="M179" s="2">
        <v>45098</v>
      </c>
      <c r="N179" s="2">
        <v>45111</v>
      </c>
      <c r="O179" s="4">
        <v>0</v>
      </c>
      <c r="Q179" s="46">
        <f t="shared" si="225"/>
        <v>12</v>
      </c>
      <c r="R179" s="46">
        <f t="shared" si="226"/>
        <v>25</v>
      </c>
      <c r="S179" s="46"/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11</v>
      </c>
      <c r="AD179" s="4">
        <v>24</v>
      </c>
      <c r="AE179" s="4">
        <v>1</v>
      </c>
      <c r="AF179" s="4">
        <v>1</v>
      </c>
      <c r="AG179" s="4">
        <v>0</v>
      </c>
      <c r="AL179" s="4">
        <v>0</v>
      </c>
      <c r="AM179" s="4">
        <v>0</v>
      </c>
      <c r="AN179" s="4">
        <v>0</v>
      </c>
      <c r="AQ179" s="4">
        <v>0</v>
      </c>
      <c r="AY179" s="4">
        <v>0</v>
      </c>
      <c r="AZ179" s="4">
        <v>0</v>
      </c>
      <c r="BP179" s="4">
        <v>0</v>
      </c>
      <c r="BQ179" s="4">
        <v>0</v>
      </c>
      <c r="BS179">
        <v>115</v>
      </c>
      <c r="BT179">
        <v>72</v>
      </c>
      <c r="BU179">
        <v>86</v>
      </c>
      <c r="BV179">
        <v>78</v>
      </c>
      <c r="CN179" s="4">
        <v>0</v>
      </c>
      <c r="CO179" s="4">
        <v>0</v>
      </c>
      <c r="CP179" s="4">
        <v>0</v>
      </c>
      <c r="CS179" s="4">
        <v>0</v>
      </c>
      <c r="CT179" s="4">
        <v>1</v>
      </c>
      <c r="CU179" s="4"/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9</v>
      </c>
      <c r="DM179" s="4">
        <v>8</v>
      </c>
      <c r="DN179" s="4">
        <v>45</v>
      </c>
      <c r="DO179" s="4">
        <v>28</v>
      </c>
      <c r="DP179" s="4">
        <v>34</v>
      </c>
      <c r="DQ179" s="4">
        <v>62</v>
      </c>
      <c r="DR179" s="11">
        <v>61</v>
      </c>
      <c r="DS179" s="4">
        <v>31</v>
      </c>
      <c r="DT179" s="4">
        <v>76</v>
      </c>
      <c r="DU179" s="4">
        <f t="shared" si="275"/>
        <v>45</v>
      </c>
      <c r="DV179" s="11">
        <v>20.100000000000001</v>
      </c>
      <c r="DW179" s="4">
        <v>1483</v>
      </c>
      <c r="DX179" s="4">
        <v>94</v>
      </c>
      <c r="DY179" s="4">
        <v>64</v>
      </c>
      <c r="DZ179" s="4">
        <v>3.4</v>
      </c>
      <c r="EA179" s="17">
        <f t="shared" si="281"/>
        <v>1.9209039548022597</v>
      </c>
      <c r="EB179" s="4">
        <v>24</v>
      </c>
      <c r="EC179" s="4">
        <v>298</v>
      </c>
      <c r="ED179" s="4">
        <v>81</v>
      </c>
      <c r="EE179" s="4">
        <v>4.9000000000000004</v>
      </c>
      <c r="EF179" s="4">
        <f t="shared" si="248"/>
        <v>2.768361581920904</v>
      </c>
      <c r="EG179" s="45">
        <f t="shared" si="229"/>
        <v>2.5416666666666665</v>
      </c>
      <c r="EH179" s="45">
        <f t="shared" si="230"/>
        <v>0.83750000000000002</v>
      </c>
      <c r="EI179" s="4">
        <v>11</v>
      </c>
      <c r="EJ179" s="4">
        <v>70</v>
      </c>
      <c r="EK179" s="4">
        <v>63</v>
      </c>
      <c r="EL179" s="11">
        <f t="shared" ref="EL179" si="282">(EJ179/EK179)</f>
        <v>1.1111111111111112</v>
      </c>
      <c r="EM179" s="4">
        <v>280</v>
      </c>
      <c r="EN179" s="11">
        <v>10</v>
      </c>
      <c r="EO179" s="4">
        <v>8</v>
      </c>
      <c r="EP179" s="11">
        <f t="shared" ref="EP179" si="283">EJ179/((EN179+EO179)/2)</f>
        <v>7.7777777777777777</v>
      </c>
      <c r="EQ179" s="4">
        <v>21</v>
      </c>
      <c r="ER179" s="4">
        <f t="shared" si="231"/>
        <v>11.864406779661017</v>
      </c>
      <c r="ES179" s="4">
        <v>8</v>
      </c>
      <c r="ET179" s="4">
        <v>8</v>
      </c>
      <c r="EU179" s="11">
        <v>27</v>
      </c>
      <c r="EV179" s="4">
        <v>19</v>
      </c>
      <c r="EW179" s="9">
        <v>18</v>
      </c>
      <c r="EX179" s="4">
        <v>98</v>
      </c>
      <c r="EY179" s="4">
        <v>124</v>
      </c>
      <c r="EZ179" s="4">
        <v>49</v>
      </c>
      <c r="FA179" s="4">
        <v>87</v>
      </c>
      <c r="FB179" s="4">
        <v>85</v>
      </c>
      <c r="FC179" s="4">
        <f t="shared" si="219"/>
        <v>298</v>
      </c>
      <c r="FD179" s="9">
        <f t="shared" si="232"/>
        <v>0.94945806296213342</v>
      </c>
      <c r="FE179" s="9">
        <f t="shared" si="220"/>
        <v>0.28523489932885904</v>
      </c>
      <c r="FF179" s="9">
        <f t="shared" si="233"/>
        <v>0.3999041638679518</v>
      </c>
      <c r="FG179" s="9">
        <f t="shared" si="221"/>
        <v>1.2777777777777777</v>
      </c>
      <c r="FH179" s="9">
        <f t="shared" si="222"/>
        <v>0.33880829656590822</v>
      </c>
      <c r="FI179" s="9">
        <f t="shared" si="223"/>
        <v>1.3457969631553262</v>
      </c>
      <c r="FJ179" s="11">
        <v>20.8</v>
      </c>
      <c r="FK179" s="11">
        <v>28</v>
      </c>
      <c r="FL179" s="4">
        <v>19</v>
      </c>
      <c r="FM179" s="4">
        <v>12</v>
      </c>
      <c r="FN179" s="4">
        <v>22</v>
      </c>
      <c r="FO179" s="4">
        <f t="shared" si="274"/>
        <v>12.429378531073446</v>
      </c>
      <c r="FP179" s="11">
        <v>46</v>
      </c>
      <c r="FQ179" s="11">
        <v>22</v>
      </c>
      <c r="FR179" s="4">
        <v>18</v>
      </c>
      <c r="FS179" s="4">
        <v>64</v>
      </c>
      <c r="FT179" s="4">
        <v>55</v>
      </c>
      <c r="FU179" s="11">
        <f t="shared" si="234"/>
        <v>1.1636363636363636</v>
      </c>
      <c r="FV179" s="4">
        <v>12</v>
      </c>
      <c r="FW179" s="11">
        <f t="shared" ref="FW179" si="284">(FS179/FV179)</f>
        <v>5.333333333333333</v>
      </c>
      <c r="FX179" s="4">
        <v>124</v>
      </c>
      <c r="FY179" s="4">
        <v>14.5</v>
      </c>
      <c r="FZ179">
        <v>14.1</v>
      </c>
      <c r="GA179" s="11">
        <f t="shared" si="264"/>
        <v>14.5</v>
      </c>
      <c r="GB179" s="4">
        <f t="shared" si="235"/>
        <v>0.65909090909090906</v>
      </c>
      <c r="GC179" s="4">
        <f t="shared" si="236"/>
        <v>3.2624113475177308</v>
      </c>
      <c r="GD179" s="4">
        <f t="shared" si="237"/>
        <v>1.4751773049645391</v>
      </c>
      <c r="GE179" s="4">
        <v>12</v>
      </c>
      <c r="GF179" s="4">
        <v>8</v>
      </c>
      <c r="GG179" s="4">
        <f t="shared" ref="GG179" si="285">((GE179-GF179)/GE179)*100</f>
        <v>33.333333333333329</v>
      </c>
      <c r="GH179" s="4">
        <v>19</v>
      </c>
      <c r="GI179" s="4">
        <v>16</v>
      </c>
      <c r="GJ179" s="4">
        <f t="shared" si="253"/>
        <v>15.789473684210526</v>
      </c>
      <c r="GK179">
        <v>1</v>
      </c>
      <c r="GL179">
        <v>0</v>
      </c>
      <c r="GM179">
        <v>0</v>
      </c>
      <c r="GN179">
        <v>1</v>
      </c>
      <c r="GO179">
        <v>0</v>
      </c>
      <c r="GP179">
        <v>0</v>
      </c>
      <c r="GQ179">
        <v>0</v>
      </c>
      <c r="GR179">
        <v>1</v>
      </c>
      <c r="GS179">
        <v>0</v>
      </c>
      <c r="GT179">
        <v>0</v>
      </c>
      <c r="GU179">
        <v>17</v>
      </c>
      <c r="GV179">
        <v>11</v>
      </c>
      <c r="GW179">
        <f t="shared" ref="GW179" si="286">(GU179-GV179)/GU179</f>
        <v>0.35294117647058826</v>
      </c>
      <c r="GX179">
        <v>1</v>
      </c>
      <c r="GY179">
        <v>0</v>
      </c>
    </row>
    <row r="180" spans="1:207" x14ac:dyDescent="0.35">
      <c r="A180" s="54">
        <v>62</v>
      </c>
      <c r="B180" s="32">
        <v>95079175</v>
      </c>
      <c r="C180" s="2">
        <v>45086</v>
      </c>
      <c r="D180" s="2">
        <v>16604</v>
      </c>
      <c r="E180" s="4">
        <v>78</v>
      </c>
      <c r="F180" s="4" t="s">
        <v>178</v>
      </c>
      <c r="G180" s="4">
        <v>80</v>
      </c>
      <c r="H180" s="4">
        <v>185</v>
      </c>
      <c r="I180" s="4">
        <v>2.04</v>
      </c>
      <c r="J180" s="4">
        <v>1</v>
      </c>
      <c r="K180" s="2">
        <v>45085</v>
      </c>
      <c r="L180" s="2">
        <v>45085</v>
      </c>
      <c r="M180" s="2">
        <v>45111</v>
      </c>
      <c r="N180" s="2">
        <v>45111</v>
      </c>
      <c r="O180" s="4">
        <v>1</v>
      </c>
      <c r="P180" s="2">
        <v>45111</v>
      </c>
      <c r="Q180" s="46">
        <f t="shared" si="225"/>
        <v>26</v>
      </c>
      <c r="R180" s="46">
        <f t="shared" si="226"/>
        <v>26</v>
      </c>
      <c r="S180" s="46">
        <f t="shared" si="227"/>
        <v>26</v>
      </c>
      <c r="T180" s="4">
        <v>0</v>
      </c>
      <c r="U180" s="4">
        <v>1</v>
      </c>
      <c r="V180" s="4">
        <v>1</v>
      </c>
      <c r="W180" s="4">
        <v>0</v>
      </c>
      <c r="X180" s="4">
        <v>1</v>
      </c>
      <c r="Y180" s="4">
        <v>0</v>
      </c>
      <c r="Z180" s="4">
        <v>0</v>
      </c>
      <c r="AA180" s="4">
        <v>0</v>
      </c>
      <c r="AB180" s="4">
        <v>0</v>
      </c>
      <c r="AC180" s="4">
        <v>22</v>
      </c>
      <c r="AD180" s="4">
        <v>50</v>
      </c>
      <c r="AE180" s="4">
        <v>12</v>
      </c>
      <c r="AF180" s="4">
        <v>12</v>
      </c>
      <c r="AG180" s="4">
        <v>0</v>
      </c>
      <c r="AH180" s="4">
        <v>790</v>
      </c>
      <c r="AI180" s="4">
        <v>11300</v>
      </c>
      <c r="AJ180" s="4">
        <v>44</v>
      </c>
      <c r="AK180" s="4">
        <v>52</v>
      </c>
      <c r="AL180" s="4">
        <v>0</v>
      </c>
      <c r="AM180" s="4">
        <v>1</v>
      </c>
      <c r="AN180" s="4" t="s">
        <v>211</v>
      </c>
      <c r="AO180" s="4">
        <v>120</v>
      </c>
      <c r="AQ180" s="4">
        <v>0</v>
      </c>
      <c r="AR180" s="4">
        <v>11.8</v>
      </c>
      <c r="AS180" s="4">
        <v>1.01</v>
      </c>
      <c r="AT180" s="4">
        <v>33</v>
      </c>
      <c r="AV180" s="4">
        <v>1.3</v>
      </c>
      <c r="AW180" s="4">
        <v>230</v>
      </c>
      <c r="AX180" s="4">
        <v>230</v>
      </c>
      <c r="AY180" s="4">
        <v>1</v>
      </c>
      <c r="AZ180" s="4">
        <v>1</v>
      </c>
      <c r="BA180" s="4">
        <v>3.16</v>
      </c>
      <c r="BB180" s="4">
        <v>118</v>
      </c>
      <c r="BC180" s="4">
        <v>144</v>
      </c>
      <c r="BD180" s="4">
        <v>4.38</v>
      </c>
      <c r="BE180" s="4">
        <v>2.44</v>
      </c>
      <c r="BF180" s="4">
        <v>64.400000000000006</v>
      </c>
      <c r="BG180" s="4">
        <v>7.5</v>
      </c>
      <c r="BH180" s="4">
        <v>5.8</v>
      </c>
      <c r="BI180" s="4">
        <v>2.54</v>
      </c>
      <c r="BJ180" s="4">
        <v>1220</v>
      </c>
      <c r="BK180" s="4">
        <v>92</v>
      </c>
      <c r="BL180" s="4">
        <v>37</v>
      </c>
      <c r="BM180" s="4">
        <v>0.86</v>
      </c>
      <c r="BN180" s="4">
        <v>74</v>
      </c>
      <c r="BO180" s="4">
        <v>552</v>
      </c>
      <c r="BP180" s="4">
        <v>1</v>
      </c>
      <c r="BQ180" s="4">
        <v>28</v>
      </c>
      <c r="BR180" s="4">
        <v>117</v>
      </c>
      <c r="BS180">
        <v>86</v>
      </c>
      <c r="BT180">
        <v>42</v>
      </c>
      <c r="BU180">
        <v>61</v>
      </c>
      <c r="BV180">
        <v>89</v>
      </c>
      <c r="BW180">
        <v>12</v>
      </c>
      <c r="BX180">
        <v>2367</v>
      </c>
      <c r="BY180">
        <v>519</v>
      </c>
      <c r="BZ180">
        <v>1.2</v>
      </c>
      <c r="CA180">
        <v>76.400000000000006</v>
      </c>
      <c r="CB180">
        <v>16</v>
      </c>
      <c r="CC180" s="4">
        <v>2.9</v>
      </c>
      <c r="CD180" s="4">
        <v>31</v>
      </c>
      <c r="CE180" s="4">
        <v>79</v>
      </c>
      <c r="CF180" s="4">
        <v>5</v>
      </c>
      <c r="CG180" s="4">
        <v>4</v>
      </c>
      <c r="CH180" s="4">
        <v>1886</v>
      </c>
      <c r="CI180" s="4">
        <f t="shared" si="238"/>
        <v>1351.7241379310346</v>
      </c>
      <c r="CJ180" s="4">
        <v>7.16</v>
      </c>
      <c r="CK180" s="4">
        <v>46</v>
      </c>
      <c r="CL180" s="4">
        <v>94</v>
      </c>
      <c r="CM180" s="4">
        <v>16.600000000000001</v>
      </c>
      <c r="CN180" s="4">
        <v>1</v>
      </c>
      <c r="CO180" s="4">
        <v>0</v>
      </c>
      <c r="CP180" s="4">
        <v>1</v>
      </c>
      <c r="CQ180" s="4">
        <v>3308</v>
      </c>
      <c r="CR180" s="4" t="s">
        <v>212</v>
      </c>
      <c r="CS180" s="4">
        <v>1</v>
      </c>
      <c r="CT180" s="4">
        <v>3</v>
      </c>
      <c r="CU180" s="4"/>
      <c r="CV180" s="4">
        <v>1</v>
      </c>
      <c r="CW180" s="4">
        <v>1</v>
      </c>
      <c r="CX180" s="4">
        <v>1</v>
      </c>
      <c r="CY180" s="4">
        <v>1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10</v>
      </c>
      <c r="DM180" s="4">
        <v>10</v>
      </c>
      <c r="DN180" s="4">
        <v>52</v>
      </c>
      <c r="DO180" s="4">
        <v>40</v>
      </c>
      <c r="DP180" s="4">
        <v>24</v>
      </c>
      <c r="DQ180" s="4">
        <v>48</v>
      </c>
      <c r="DR180" s="11">
        <v>35</v>
      </c>
      <c r="DS180" s="4">
        <v>54</v>
      </c>
      <c r="DT180" s="4">
        <v>83</v>
      </c>
      <c r="DU180" s="4">
        <f t="shared" si="275"/>
        <v>29</v>
      </c>
      <c r="DV180" s="11">
        <v>11.1</v>
      </c>
      <c r="DW180" s="4">
        <v>440</v>
      </c>
      <c r="DX180" s="4">
        <v>66</v>
      </c>
      <c r="DY180" s="4">
        <v>90</v>
      </c>
      <c r="DZ180" s="4">
        <v>2.6</v>
      </c>
      <c r="EA180" s="4">
        <f t="shared" si="281"/>
        <v>1.2745098039215685</v>
      </c>
      <c r="EB180" s="4">
        <v>27.4</v>
      </c>
      <c r="EC180" s="4">
        <v>242</v>
      </c>
      <c r="ED180" s="4">
        <v>78</v>
      </c>
      <c r="EE180" s="4">
        <v>7.1</v>
      </c>
      <c r="EF180" s="4">
        <f t="shared" ref="EF180:EF211" si="287">(EE180/I180)</f>
        <v>3.4803921568627447</v>
      </c>
      <c r="EG180" s="45">
        <f t="shared" si="229"/>
        <v>1.2773722627737227</v>
      </c>
      <c r="EH180" s="45">
        <f t="shared" si="230"/>
        <v>0.4051094890510949</v>
      </c>
      <c r="EI180" s="4">
        <v>10</v>
      </c>
      <c r="EJ180" s="4">
        <v>73</v>
      </c>
      <c r="EK180" s="4">
        <v>67</v>
      </c>
      <c r="EL180" s="11">
        <f t="shared" si="267"/>
        <v>1.0895522388059702</v>
      </c>
      <c r="EM180" s="4">
        <v>184</v>
      </c>
      <c r="EN180" s="11">
        <v>9</v>
      </c>
      <c r="EO180" s="4">
        <v>8</v>
      </c>
      <c r="EP180" s="11">
        <f t="shared" si="268"/>
        <v>8.5882352941176467</v>
      </c>
      <c r="EQ180" s="4">
        <v>59</v>
      </c>
      <c r="ER180" s="4">
        <f t="shared" si="231"/>
        <v>28.921568627450981</v>
      </c>
      <c r="ES180" s="4">
        <v>22</v>
      </c>
      <c r="ET180" s="4">
        <v>38</v>
      </c>
      <c r="EU180" s="11">
        <v>22</v>
      </c>
      <c r="EV180" s="4">
        <v>20</v>
      </c>
      <c r="EW180" s="9">
        <v>2</v>
      </c>
      <c r="EX180" s="4">
        <v>80</v>
      </c>
      <c r="EY180" s="4">
        <v>119</v>
      </c>
      <c r="EZ180" s="4">
        <v>62</v>
      </c>
      <c r="FA180" s="4">
        <v>83</v>
      </c>
      <c r="FB180" s="4">
        <v>73</v>
      </c>
      <c r="FC180" s="4">
        <f t="shared" si="219"/>
        <v>242</v>
      </c>
      <c r="FD180" s="9">
        <f t="shared" si="232"/>
        <v>1.757335575997772</v>
      </c>
      <c r="FE180" s="9">
        <f t="shared" si="220"/>
        <v>0.30165289256198347</v>
      </c>
      <c r="FF180" s="9">
        <f t="shared" si="233"/>
        <v>0.41824194254385899</v>
      </c>
      <c r="FG180" s="9">
        <f t="shared" si="221"/>
        <v>0.99230769230769234</v>
      </c>
      <c r="FH180" s="9">
        <f t="shared" si="222"/>
        <v>0.34583855389845947</v>
      </c>
      <c r="FI180" s="9">
        <f t="shared" si="223"/>
        <v>0.56466602387212494</v>
      </c>
      <c r="FJ180" s="11">
        <v>18.5</v>
      </c>
      <c r="FK180" s="11">
        <v>30</v>
      </c>
      <c r="FL180" s="4">
        <v>13</v>
      </c>
      <c r="FM180" s="4">
        <v>17</v>
      </c>
      <c r="FN180" s="4">
        <v>68</v>
      </c>
      <c r="FO180" s="4">
        <f t="shared" si="274"/>
        <v>33.333333333333336</v>
      </c>
      <c r="FP180" s="11">
        <v>48</v>
      </c>
      <c r="FQ180" s="11">
        <v>22</v>
      </c>
      <c r="FR180" s="4">
        <v>13</v>
      </c>
      <c r="FS180" s="4">
        <v>68</v>
      </c>
      <c r="FT180" s="4">
        <v>73</v>
      </c>
      <c r="FU180" s="11">
        <f t="shared" si="234"/>
        <v>0.93150684931506844</v>
      </c>
      <c r="FV180" s="4">
        <v>8</v>
      </c>
      <c r="FW180" s="11">
        <f t="shared" si="269"/>
        <v>8.5</v>
      </c>
      <c r="FY180" s="4">
        <v>28.1</v>
      </c>
      <c r="GA180" s="11">
        <f t="shared" si="264"/>
        <v>40.1</v>
      </c>
      <c r="GB180" s="4">
        <f t="shared" si="235"/>
        <v>1.8227272727272728</v>
      </c>
      <c r="GE180" s="4">
        <v>24</v>
      </c>
      <c r="GF180" s="4">
        <v>22</v>
      </c>
      <c r="GG180" s="4">
        <f t="shared" si="270"/>
        <v>8.3333333333333321</v>
      </c>
      <c r="GH180" s="4">
        <v>15</v>
      </c>
      <c r="GI180" s="4">
        <v>12</v>
      </c>
      <c r="GJ180" s="4">
        <f t="shared" si="253"/>
        <v>20</v>
      </c>
      <c r="GK180" s="4">
        <v>1</v>
      </c>
      <c r="GL180" s="4">
        <v>0</v>
      </c>
      <c r="GM180" s="4">
        <v>0</v>
      </c>
      <c r="GN180" s="4">
        <v>1</v>
      </c>
      <c r="GO180" s="4">
        <v>0</v>
      </c>
      <c r="GP180" s="4">
        <v>0</v>
      </c>
      <c r="GQ180" s="4">
        <v>0</v>
      </c>
      <c r="GR180" s="4">
        <v>1</v>
      </c>
      <c r="GS180" s="4">
        <v>0</v>
      </c>
      <c r="GT180" s="4">
        <v>0</v>
      </c>
    </row>
    <row r="181" spans="1:207" s="24" customFormat="1" x14ac:dyDescent="0.35">
      <c r="A181" s="54">
        <v>62</v>
      </c>
      <c r="B181" s="32">
        <v>95079175</v>
      </c>
      <c r="C181" s="33">
        <v>45095</v>
      </c>
      <c r="D181" s="33"/>
      <c r="E181" s="27"/>
      <c r="F181" s="27"/>
      <c r="G181" s="27"/>
      <c r="H181" s="27"/>
      <c r="I181" s="4">
        <v>2.04</v>
      </c>
      <c r="J181" s="27">
        <v>10</v>
      </c>
      <c r="K181" s="2">
        <v>45085</v>
      </c>
      <c r="L181" s="2">
        <v>45085</v>
      </c>
      <c r="M181" s="2">
        <v>45111</v>
      </c>
      <c r="N181" s="2">
        <v>45111</v>
      </c>
      <c r="O181" s="27">
        <v>1</v>
      </c>
      <c r="P181" s="2">
        <v>45111</v>
      </c>
      <c r="Q181" s="46">
        <f t="shared" si="225"/>
        <v>26</v>
      </c>
      <c r="R181" s="46">
        <f t="shared" si="226"/>
        <v>26</v>
      </c>
      <c r="S181" s="46">
        <f t="shared" si="227"/>
        <v>26</v>
      </c>
      <c r="T181" s="4">
        <v>0</v>
      </c>
      <c r="U181" s="4">
        <v>1</v>
      </c>
      <c r="V181" s="4">
        <v>1</v>
      </c>
      <c r="W181" s="4">
        <v>0</v>
      </c>
      <c r="X181" s="4">
        <v>1</v>
      </c>
      <c r="Y181" s="4">
        <v>0</v>
      </c>
      <c r="Z181" s="4">
        <v>0</v>
      </c>
      <c r="AA181" s="4">
        <v>0</v>
      </c>
      <c r="AB181" s="4">
        <v>0</v>
      </c>
      <c r="AC181" s="27">
        <v>22</v>
      </c>
      <c r="AD181" s="27">
        <v>50</v>
      </c>
      <c r="AE181" s="27">
        <v>12</v>
      </c>
      <c r="AF181" s="27">
        <v>12</v>
      </c>
      <c r="AG181" s="27">
        <v>0</v>
      </c>
      <c r="AH181" s="27">
        <v>1630</v>
      </c>
      <c r="AI181" s="27">
        <v>11400</v>
      </c>
      <c r="AJ181" s="27">
        <v>11</v>
      </c>
      <c r="AK181" s="27">
        <v>0.5</v>
      </c>
      <c r="AL181" s="4">
        <v>0</v>
      </c>
      <c r="AM181" s="4">
        <v>1</v>
      </c>
      <c r="AN181" s="4" t="s">
        <v>211</v>
      </c>
      <c r="AO181" s="27">
        <v>120</v>
      </c>
      <c r="AP181" s="27">
        <v>411</v>
      </c>
      <c r="AQ181" s="27">
        <v>0</v>
      </c>
      <c r="AR181" s="27">
        <v>9</v>
      </c>
      <c r="AS181" s="27">
        <v>1.1000000000000001</v>
      </c>
      <c r="AT181" s="27">
        <v>31</v>
      </c>
      <c r="AU181" s="34">
        <v>1.1000000000000001</v>
      </c>
      <c r="AV181" s="27">
        <v>0.67</v>
      </c>
      <c r="AW181" s="27">
        <v>671</v>
      </c>
      <c r="AX181" s="27">
        <v>276</v>
      </c>
      <c r="AY181" s="27">
        <v>1</v>
      </c>
      <c r="AZ181" s="27">
        <v>1</v>
      </c>
      <c r="BA181" s="27">
        <v>1.8</v>
      </c>
      <c r="BB181" s="27">
        <v>84</v>
      </c>
      <c r="BC181" s="27">
        <v>137</v>
      </c>
      <c r="BD181" s="27">
        <v>4.99</v>
      </c>
      <c r="BE181" s="27">
        <v>2.2599999999999998</v>
      </c>
      <c r="BF181" s="27">
        <v>3.6</v>
      </c>
      <c r="BG181" s="27">
        <v>7.9</v>
      </c>
      <c r="BH181" s="27">
        <v>5.6</v>
      </c>
      <c r="BI181" s="27">
        <v>2.2799999999999998</v>
      </c>
      <c r="BJ181" s="27">
        <v>98</v>
      </c>
      <c r="BK181" s="27">
        <v>69</v>
      </c>
      <c r="BL181" s="27">
        <v>68</v>
      </c>
      <c r="BM181" s="27">
        <v>0.3</v>
      </c>
      <c r="BN181" s="27">
        <v>304</v>
      </c>
      <c r="BO181" s="27">
        <v>312</v>
      </c>
      <c r="BP181" s="4">
        <v>1</v>
      </c>
      <c r="BQ181" s="4">
        <v>28</v>
      </c>
      <c r="BR181" s="27"/>
      <c r="BS181">
        <v>113</v>
      </c>
      <c r="BT181">
        <v>69</v>
      </c>
      <c r="BU181">
        <v>84</v>
      </c>
      <c r="BV181" s="4">
        <v>94</v>
      </c>
      <c r="CA181" s="24">
        <v>70</v>
      </c>
      <c r="CB181" s="24">
        <v>5</v>
      </c>
      <c r="CC181" s="27"/>
      <c r="CD181" s="27"/>
      <c r="CE181" s="27"/>
      <c r="CF181" s="27"/>
      <c r="CG181" s="27"/>
      <c r="CH181" s="27"/>
      <c r="CI181" s="4"/>
      <c r="CJ181" s="27">
        <v>7.46</v>
      </c>
      <c r="CK181" s="27">
        <v>35</v>
      </c>
      <c r="CL181" s="27">
        <v>95</v>
      </c>
      <c r="CM181" s="27">
        <v>24.7</v>
      </c>
      <c r="CN181" s="27">
        <v>0</v>
      </c>
      <c r="CO181" s="27">
        <v>0</v>
      </c>
      <c r="CP181" s="27">
        <v>0</v>
      </c>
      <c r="CQ181" s="27">
        <v>1294</v>
      </c>
      <c r="CR181" s="27">
        <v>3971</v>
      </c>
      <c r="CS181" s="27">
        <v>1</v>
      </c>
      <c r="CT181" s="27">
        <v>3</v>
      </c>
      <c r="CU181" s="27"/>
      <c r="CV181" s="27">
        <v>1</v>
      </c>
      <c r="CW181" s="27">
        <v>1</v>
      </c>
      <c r="CX181" s="27">
        <v>1</v>
      </c>
      <c r="CY181" s="27">
        <v>1</v>
      </c>
      <c r="CZ181" s="27">
        <v>1</v>
      </c>
      <c r="DA181" s="27">
        <v>0</v>
      </c>
      <c r="DB181" s="27">
        <v>1</v>
      </c>
      <c r="DC181" s="27">
        <v>0</v>
      </c>
      <c r="DD181" s="27">
        <v>1</v>
      </c>
      <c r="DE181" s="27">
        <v>1</v>
      </c>
      <c r="DF181" s="27">
        <v>1</v>
      </c>
      <c r="DG181" s="27">
        <v>0</v>
      </c>
      <c r="DH181" s="27">
        <v>1</v>
      </c>
      <c r="DI181" s="27">
        <v>1</v>
      </c>
      <c r="DJ181" s="27">
        <v>0</v>
      </c>
      <c r="DK181" s="27">
        <v>1</v>
      </c>
      <c r="DL181" s="27">
        <v>10</v>
      </c>
      <c r="DM181" s="27">
        <v>10</v>
      </c>
      <c r="DN181" s="27">
        <v>50</v>
      </c>
      <c r="DO181" s="27">
        <v>38</v>
      </c>
      <c r="DP181" s="27">
        <v>26</v>
      </c>
      <c r="DQ181" s="27">
        <v>50</v>
      </c>
      <c r="DR181" s="62">
        <v>45</v>
      </c>
      <c r="DS181" s="27">
        <v>68</v>
      </c>
      <c r="DT181" s="27">
        <v>125</v>
      </c>
      <c r="DU181" s="4">
        <f t="shared" si="275"/>
        <v>57</v>
      </c>
      <c r="DV181" s="62">
        <v>10.7</v>
      </c>
      <c r="DW181" s="27">
        <v>533</v>
      </c>
      <c r="DX181" s="27">
        <v>73</v>
      </c>
      <c r="DY181" s="27">
        <v>91</v>
      </c>
      <c r="DZ181" s="27">
        <v>5.2</v>
      </c>
      <c r="EA181" s="4">
        <f t="shared" si="281"/>
        <v>2.5490196078431371</v>
      </c>
      <c r="EB181" s="27">
        <v>31.6</v>
      </c>
      <c r="EC181" s="27">
        <v>278</v>
      </c>
      <c r="ED181" s="27">
        <v>89</v>
      </c>
      <c r="EE181" s="27">
        <v>8</v>
      </c>
      <c r="EF181" s="4">
        <f t="shared" si="287"/>
        <v>3.9215686274509802</v>
      </c>
      <c r="EG181" s="45">
        <f t="shared" si="229"/>
        <v>1.4240506329113924</v>
      </c>
      <c r="EH181" s="45">
        <f t="shared" si="230"/>
        <v>0.33860759493670883</v>
      </c>
      <c r="EI181" s="27">
        <v>11</v>
      </c>
      <c r="EJ181" s="27">
        <v>62</v>
      </c>
      <c r="EK181" s="27">
        <v>122</v>
      </c>
      <c r="EL181" s="11">
        <f t="shared" si="267"/>
        <v>0.50819672131147542</v>
      </c>
      <c r="EM181" s="27">
        <v>124</v>
      </c>
      <c r="EN181" s="62">
        <v>6</v>
      </c>
      <c r="EO181" s="27">
        <v>6</v>
      </c>
      <c r="EP181" s="11">
        <f t="shared" si="268"/>
        <v>10.333333333333334</v>
      </c>
      <c r="EQ181" s="27">
        <v>58</v>
      </c>
      <c r="ER181" s="4">
        <f t="shared" si="231"/>
        <v>28.431372549019606</v>
      </c>
      <c r="ES181" s="27">
        <v>28</v>
      </c>
      <c r="ET181" s="27">
        <v>44</v>
      </c>
      <c r="EU181" s="62">
        <v>14</v>
      </c>
      <c r="EV181" s="27">
        <v>10</v>
      </c>
      <c r="EW181" s="16">
        <v>4</v>
      </c>
      <c r="EX181" s="27">
        <v>58</v>
      </c>
      <c r="EY181" s="27">
        <v>79</v>
      </c>
      <c r="EZ181" s="27">
        <v>41</v>
      </c>
      <c r="FA181" s="27">
        <v>55</v>
      </c>
      <c r="FB181" s="27">
        <v>79</v>
      </c>
      <c r="FC181" s="4">
        <f t="shared" si="219"/>
        <v>278</v>
      </c>
      <c r="FD181" s="9">
        <f t="shared" si="232"/>
        <v>1.1269452413744492</v>
      </c>
      <c r="FE181" s="9">
        <f t="shared" si="220"/>
        <v>0.28417266187050361</v>
      </c>
      <c r="FF181" s="9">
        <f t="shared" si="233"/>
        <v>0.39866348592085116</v>
      </c>
      <c r="FG181" s="9">
        <f t="shared" si="221"/>
        <v>1.1426966292134833</v>
      </c>
      <c r="FH181" s="9">
        <f t="shared" si="222"/>
        <v>0.35947992533773387</v>
      </c>
      <c r="FI181" s="9">
        <f t="shared" si="223"/>
        <v>1.0139770658420131</v>
      </c>
      <c r="FJ181" s="62">
        <v>12.2</v>
      </c>
      <c r="FK181" s="62">
        <v>14</v>
      </c>
      <c r="FL181" s="27">
        <v>6</v>
      </c>
      <c r="FM181" s="27">
        <v>9</v>
      </c>
      <c r="FN181" s="27">
        <v>43</v>
      </c>
      <c r="FO181" s="4">
        <f t="shared" si="274"/>
        <v>21.078431372549019</v>
      </c>
      <c r="FP181" s="62">
        <v>47</v>
      </c>
      <c r="FQ181" s="62">
        <v>18</v>
      </c>
      <c r="FR181" s="27">
        <v>17</v>
      </c>
      <c r="FS181" s="27">
        <v>54</v>
      </c>
      <c r="FT181" s="27">
        <v>45</v>
      </c>
      <c r="FU181" s="11">
        <f t="shared" si="234"/>
        <v>1.2</v>
      </c>
      <c r="FV181" s="27">
        <v>10</v>
      </c>
      <c r="FW181" s="11">
        <f t="shared" si="269"/>
        <v>5.4</v>
      </c>
      <c r="FX181" s="27">
        <v>93</v>
      </c>
      <c r="FY181" s="27">
        <v>23.1</v>
      </c>
      <c r="FZ181" s="24">
        <v>33.700000000000003</v>
      </c>
      <c r="GA181" s="11">
        <f t="shared" si="264"/>
        <v>23.1</v>
      </c>
      <c r="GB181" s="4">
        <f t="shared" si="235"/>
        <v>1.2833333333333334</v>
      </c>
      <c r="GC181" s="4">
        <f t="shared" si="236"/>
        <v>1.3946587537091988</v>
      </c>
      <c r="GD181" s="4">
        <f t="shared" si="237"/>
        <v>0.36201780415430262</v>
      </c>
      <c r="GE181" s="27">
        <v>20</v>
      </c>
      <c r="GF181" s="27">
        <v>8</v>
      </c>
      <c r="GG181" s="4">
        <f t="shared" si="270"/>
        <v>60</v>
      </c>
      <c r="GH181" s="27"/>
      <c r="GI181" s="27"/>
      <c r="GJ181" s="4" t="e">
        <f t="shared" si="253"/>
        <v>#DIV/0!</v>
      </c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</row>
    <row r="182" spans="1:207" x14ac:dyDescent="0.35">
      <c r="A182" s="54">
        <v>63</v>
      </c>
      <c r="B182" s="32">
        <v>6375085</v>
      </c>
      <c r="C182" s="2">
        <v>45091</v>
      </c>
      <c r="D182" s="2">
        <v>16638</v>
      </c>
      <c r="E182" s="4">
        <v>78</v>
      </c>
      <c r="F182" s="4" t="s">
        <v>178</v>
      </c>
      <c r="G182" s="4">
        <v>90</v>
      </c>
      <c r="H182" s="4">
        <v>175</v>
      </c>
      <c r="I182" s="4">
        <v>2.06</v>
      </c>
      <c r="J182" s="4">
        <v>1</v>
      </c>
      <c r="K182" s="2">
        <v>45088</v>
      </c>
      <c r="L182" s="2">
        <v>45089</v>
      </c>
      <c r="M182" s="2">
        <v>45100</v>
      </c>
      <c r="N182" s="2">
        <v>45100</v>
      </c>
      <c r="O182" s="4">
        <v>1</v>
      </c>
      <c r="P182" s="2">
        <v>45100</v>
      </c>
      <c r="Q182" s="46">
        <f t="shared" si="225"/>
        <v>11</v>
      </c>
      <c r="R182" s="46">
        <f t="shared" si="226"/>
        <v>12</v>
      </c>
      <c r="S182" s="46">
        <f t="shared" si="227"/>
        <v>11</v>
      </c>
      <c r="T182" s="4">
        <v>1</v>
      </c>
      <c r="U182" s="4">
        <v>1</v>
      </c>
      <c r="V182" s="4">
        <v>1</v>
      </c>
      <c r="W182" s="4">
        <v>0</v>
      </c>
      <c r="X182" s="4">
        <v>1</v>
      </c>
      <c r="Y182" s="4">
        <v>1</v>
      </c>
      <c r="Z182" s="4">
        <v>0</v>
      </c>
      <c r="AA182" s="4">
        <v>1</v>
      </c>
      <c r="AB182" s="4">
        <v>1</v>
      </c>
      <c r="AC182" s="4">
        <v>21</v>
      </c>
      <c r="AD182" s="4">
        <v>45</v>
      </c>
      <c r="AE182" s="4">
        <v>3</v>
      </c>
      <c r="AF182" s="4">
        <v>9</v>
      </c>
      <c r="AG182" s="4">
        <v>6</v>
      </c>
      <c r="AH182" s="4">
        <v>650</v>
      </c>
      <c r="AI182" s="4">
        <v>17600</v>
      </c>
      <c r="AJ182" s="4">
        <v>26.13</v>
      </c>
      <c r="AK182" s="4">
        <v>0.59</v>
      </c>
      <c r="AL182" s="4">
        <v>0</v>
      </c>
      <c r="AM182" s="4">
        <v>1</v>
      </c>
      <c r="AN182" s="4" t="s">
        <v>213</v>
      </c>
      <c r="AO182" s="4">
        <v>120</v>
      </c>
      <c r="AP182" s="4">
        <v>2548</v>
      </c>
      <c r="AQ182" s="4">
        <v>0</v>
      </c>
      <c r="AR182" s="4">
        <v>11.4</v>
      </c>
      <c r="AS182" s="4">
        <v>1.0900000000000001</v>
      </c>
      <c r="AT182" s="4">
        <v>39.299999999999997</v>
      </c>
      <c r="AV182" s="4">
        <v>0.47</v>
      </c>
      <c r="AW182" s="4">
        <v>998</v>
      </c>
      <c r="AX182" s="4">
        <v>370</v>
      </c>
      <c r="AY182" s="4">
        <v>1</v>
      </c>
      <c r="AZ182" s="4">
        <v>0</v>
      </c>
      <c r="BA182" s="4">
        <v>1.5</v>
      </c>
      <c r="BB182" s="4">
        <v>79</v>
      </c>
      <c r="BC182" s="4">
        <v>141</v>
      </c>
      <c r="BD182" s="4">
        <v>3.8</v>
      </c>
      <c r="BE182" s="4">
        <v>3.2</v>
      </c>
      <c r="BF182" s="4">
        <v>2.8</v>
      </c>
      <c r="BG182" s="4">
        <v>8.6999999999999993</v>
      </c>
      <c r="BH182" s="4">
        <v>5</v>
      </c>
      <c r="BJ182" s="4">
        <v>27</v>
      </c>
      <c r="BK182" s="4">
        <v>26</v>
      </c>
      <c r="BL182" s="4">
        <v>96</v>
      </c>
      <c r="BM182" s="4">
        <v>0.14000000000000001</v>
      </c>
      <c r="BN182" s="4">
        <v>147</v>
      </c>
      <c r="BO182" s="4">
        <v>253</v>
      </c>
      <c r="BP182" s="4">
        <v>1</v>
      </c>
      <c r="BQ182" s="4">
        <v>12</v>
      </c>
      <c r="BR182" s="4">
        <v>245</v>
      </c>
      <c r="BS182">
        <v>130</v>
      </c>
      <c r="BT182">
        <v>65</v>
      </c>
      <c r="BU182">
        <v>85</v>
      </c>
      <c r="BV182">
        <v>118</v>
      </c>
      <c r="BW182">
        <v>16</v>
      </c>
      <c r="BX182">
        <v>-1214</v>
      </c>
      <c r="BY182">
        <v>2940</v>
      </c>
      <c r="BZ182">
        <v>1.5</v>
      </c>
      <c r="CA182">
        <v>75.8</v>
      </c>
      <c r="CB182">
        <v>9.3000000000000007</v>
      </c>
      <c r="CC182" s="4">
        <v>2.7</v>
      </c>
      <c r="CD182" s="4">
        <v>28</v>
      </c>
      <c r="CE182" s="4">
        <v>67</v>
      </c>
      <c r="CF182" s="4">
        <v>8</v>
      </c>
      <c r="CG182" s="4">
        <v>9</v>
      </c>
      <c r="CH182" s="4">
        <v>2134</v>
      </c>
      <c r="CI182" s="4">
        <f t="shared" si="238"/>
        <v>2044.4444444444443</v>
      </c>
      <c r="CJ182" s="4">
        <v>7.45</v>
      </c>
      <c r="CK182" s="4">
        <v>24</v>
      </c>
      <c r="CL182" s="4">
        <v>106</v>
      </c>
      <c r="CM182" s="4">
        <v>19.7</v>
      </c>
      <c r="CN182" s="4">
        <v>0.6</v>
      </c>
      <c r="CO182" s="4">
        <v>1</v>
      </c>
      <c r="CP182" s="4">
        <v>0</v>
      </c>
      <c r="CQ182" s="4">
        <v>17</v>
      </c>
      <c r="CS182" s="4">
        <v>1</v>
      </c>
      <c r="CT182" s="4">
        <v>0</v>
      </c>
      <c r="CU182" s="4"/>
      <c r="CV182" s="4">
        <v>1</v>
      </c>
      <c r="CW182" s="4">
        <v>1</v>
      </c>
      <c r="CX182" s="4">
        <v>1</v>
      </c>
      <c r="CY182" s="4">
        <v>1</v>
      </c>
      <c r="CZ182" s="4">
        <v>1</v>
      </c>
      <c r="DA182" s="4">
        <v>1</v>
      </c>
      <c r="DB182" s="4">
        <v>0</v>
      </c>
      <c r="DC182" s="4">
        <v>0</v>
      </c>
      <c r="DD182" s="4">
        <v>1</v>
      </c>
      <c r="DE182" s="4">
        <v>0</v>
      </c>
      <c r="DF182" s="4">
        <v>0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13</v>
      </c>
      <c r="DM182" s="4">
        <v>11</v>
      </c>
      <c r="DN182" s="4">
        <v>47</v>
      </c>
      <c r="DO182" s="4">
        <v>34</v>
      </c>
      <c r="DP182" s="4">
        <v>27</v>
      </c>
      <c r="DQ182" s="4">
        <v>53</v>
      </c>
      <c r="DR182" s="11">
        <v>48</v>
      </c>
      <c r="DS182" s="4">
        <v>52</v>
      </c>
      <c r="DT182" s="4">
        <v>74</v>
      </c>
      <c r="DU182" s="4">
        <f t="shared" si="275"/>
        <v>22</v>
      </c>
      <c r="DV182" s="11">
        <v>10.1</v>
      </c>
      <c r="DW182" s="4">
        <v>837</v>
      </c>
      <c r="DX182" s="4">
        <v>71</v>
      </c>
      <c r="DY182" s="4">
        <v>124</v>
      </c>
      <c r="DZ182" s="4">
        <v>4.5999999999999996</v>
      </c>
      <c r="EA182" s="4">
        <f t="shared" si="281"/>
        <v>2.233009708737864</v>
      </c>
      <c r="EB182" s="4">
        <v>16.600000000000001</v>
      </c>
      <c r="EC182" s="4">
        <v>242</v>
      </c>
      <c r="ED182" s="4">
        <v>54</v>
      </c>
      <c r="EE182" s="4">
        <v>4.5</v>
      </c>
      <c r="EF182" s="4">
        <f t="shared" si="287"/>
        <v>2.1844660194174756</v>
      </c>
      <c r="EG182" s="45">
        <f t="shared" si="229"/>
        <v>2.8915662650602405</v>
      </c>
      <c r="EH182" s="45">
        <f t="shared" si="230"/>
        <v>0.60843373493975894</v>
      </c>
      <c r="EI182" s="4">
        <v>10</v>
      </c>
      <c r="EJ182" s="4">
        <v>92</v>
      </c>
      <c r="EK182" s="4">
        <v>36</v>
      </c>
      <c r="EL182" s="11">
        <f t="shared" si="267"/>
        <v>2.5555555555555554</v>
      </c>
      <c r="EM182" s="4">
        <v>216</v>
      </c>
      <c r="EN182" s="11">
        <v>10</v>
      </c>
      <c r="EO182" s="4">
        <v>9</v>
      </c>
      <c r="EP182" s="11">
        <f t="shared" si="268"/>
        <v>9.6842105263157894</v>
      </c>
      <c r="EQ182" s="4">
        <v>43</v>
      </c>
      <c r="ER182" s="4">
        <f t="shared" si="231"/>
        <v>20.873786407766989</v>
      </c>
      <c r="ES182" s="4">
        <v>23</v>
      </c>
      <c r="ET182" s="4">
        <v>25</v>
      </c>
      <c r="EU182" s="11">
        <v>11</v>
      </c>
      <c r="EV182" s="4">
        <v>10</v>
      </c>
      <c r="EW182" s="9">
        <v>1</v>
      </c>
      <c r="EX182" s="4">
        <v>79</v>
      </c>
      <c r="EY182" s="4">
        <v>117</v>
      </c>
      <c r="EZ182" s="4">
        <v>65</v>
      </c>
      <c r="FA182" s="4">
        <v>96</v>
      </c>
      <c r="FB182" s="4">
        <v>93</v>
      </c>
      <c r="FC182" s="4">
        <f t="shared" si="219"/>
        <v>242</v>
      </c>
      <c r="FD182" s="9">
        <f t="shared" si="232"/>
        <v>1.9379460794348675</v>
      </c>
      <c r="FE182" s="9">
        <f t="shared" si="220"/>
        <v>0.38429752066115702</v>
      </c>
      <c r="FF182" s="9">
        <f t="shared" si="233"/>
        <v>0.4925028653480763</v>
      </c>
      <c r="FG182" s="9">
        <f t="shared" si="221"/>
        <v>2.1666666666666665</v>
      </c>
      <c r="FH182" s="9">
        <f t="shared" si="222"/>
        <v>0.36645897565425928</v>
      </c>
      <c r="FI182" s="9">
        <f t="shared" si="223"/>
        <v>1.1180221625663069</v>
      </c>
      <c r="FJ182" s="11">
        <v>15.4</v>
      </c>
      <c r="FK182" s="11">
        <v>25</v>
      </c>
      <c r="FL182" s="4">
        <v>12</v>
      </c>
      <c r="FM182" s="4">
        <v>13</v>
      </c>
      <c r="FN182" s="4">
        <v>67</v>
      </c>
      <c r="FO182" s="4">
        <f t="shared" si="274"/>
        <v>32.524271844660191</v>
      </c>
      <c r="FP182" s="11">
        <v>30</v>
      </c>
      <c r="FQ182" s="11">
        <v>20</v>
      </c>
      <c r="FR182" s="4">
        <v>13</v>
      </c>
      <c r="FS182" s="4">
        <v>53</v>
      </c>
      <c r="FT182" s="4">
        <v>45</v>
      </c>
      <c r="FU182" s="11">
        <f t="shared" si="234"/>
        <v>1.1777777777777778</v>
      </c>
      <c r="FV182" s="4">
        <v>11</v>
      </c>
      <c r="FW182" s="11">
        <f t="shared" si="269"/>
        <v>4.8181818181818183</v>
      </c>
      <c r="FX182" s="4">
        <v>93</v>
      </c>
      <c r="FY182" s="4">
        <v>23.9</v>
      </c>
      <c r="FZ182">
        <v>15.4</v>
      </c>
      <c r="GA182" s="11">
        <f t="shared" si="264"/>
        <v>39.9</v>
      </c>
      <c r="GB182" s="4">
        <f t="shared" si="235"/>
        <v>1.9949999999999999</v>
      </c>
      <c r="GC182" s="4">
        <f t="shared" si="236"/>
        <v>1.948051948051948</v>
      </c>
      <c r="GD182" s="4">
        <f t="shared" si="237"/>
        <v>1</v>
      </c>
      <c r="GE182" s="4">
        <v>25</v>
      </c>
      <c r="GF182" s="4">
        <v>16</v>
      </c>
      <c r="GG182" s="4">
        <f t="shared" si="270"/>
        <v>36</v>
      </c>
      <c r="GH182" s="4">
        <v>13</v>
      </c>
      <c r="GI182" s="4">
        <v>11</v>
      </c>
      <c r="GJ182" s="4">
        <f t="shared" si="253"/>
        <v>15.384615384615385</v>
      </c>
      <c r="GK182" s="4">
        <v>1</v>
      </c>
      <c r="GL182" s="4">
        <v>0</v>
      </c>
      <c r="GM182" s="4">
        <v>0</v>
      </c>
      <c r="GN182" s="4">
        <v>1</v>
      </c>
      <c r="GO182" s="4">
        <v>0</v>
      </c>
      <c r="GP182" s="4">
        <v>0</v>
      </c>
      <c r="GQ182" s="4">
        <v>1</v>
      </c>
      <c r="GR182" s="4">
        <v>0</v>
      </c>
      <c r="GS182" s="4">
        <v>0</v>
      </c>
      <c r="GT182" s="4">
        <v>1</v>
      </c>
    </row>
    <row r="183" spans="1:207" s="24" customFormat="1" x14ac:dyDescent="0.35">
      <c r="A183" s="54">
        <v>63</v>
      </c>
      <c r="B183" s="32">
        <v>6375085</v>
      </c>
      <c r="C183" s="33">
        <v>45098</v>
      </c>
      <c r="D183" s="2">
        <v>16638</v>
      </c>
      <c r="E183" s="4">
        <v>78</v>
      </c>
      <c r="F183" s="4" t="s">
        <v>178</v>
      </c>
      <c r="G183" s="4">
        <v>90</v>
      </c>
      <c r="H183" s="4">
        <v>175</v>
      </c>
      <c r="I183" s="4">
        <v>2.06</v>
      </c>
      <c r="J183" s="27">
        <v>8</v>
      </c>
      <c r="K183" s="2">
        <v>45088</v>
      </c>
      <c r="L183" s="2">
        <v>45089</v>
      </c>
      <c r="M183" s="2">
        <v>45100</v>
      </c>
      <c r="N183" s="2">
        <v>45100</v>
      </c>
      <c r="O183" s="27">
        <v>1</v>
      </c>
      <c r="P183" s="2">
        <v>45100</v>
      </c>
      <c r="Q183" s="46">
        <f t="shared" si="225"/>
        <v>11</v>
      </c>
      <c r="R183" s="46">
        <f t="shared" si="226"/>
        <v>12</v>
      </c>
      <c r="S183" s="46">
        <f t="shared" si="227"/>
        <v>11</v>
      </c>
      <c r="T183" s="4">
        <v>1</v>
      </c>
      <c r="U183" s="4">
        <v>1</v>
      </c>
      <c r="V183" s="4">
        <v>1</v>
      </c>
      <c r="W183" s="4">
        <v>0</v>
      </c>
      <c r="X183" s="4">
        <v>1</v>
      </c>
      <c r="Y183" s="4">
        <v>1</v>
      </c>
      <c r="Z183" s="4">
        <v>0</v>
      </c>
      <c r="AA183" s="4">
        <v>1</v>
      </c>
      <c r="AB183" s="4">
        <v>1</v>
      </c>
      <c r="AC183" s="4">
        <v>21</v>
      </c>
      <c r="AD183" s="4">
        <v>45</v>
      </c>
      <c r="AE183" s="4">
        <v>3</v>
      </c>
      <c r="AF183" s="4">
        <v>9</v>
      </c>
      <c r="AG183" s="4">
        <v>6</v>
      </c>
      <c r="AH183" s="27">
        <v>494</v>
      </c>
      <c r="AI183" s="27">
        <v>30677</v>
      </c>
      <c r="AJ183" s="27">
        <v>24.03</v>
      </c>
      <c r="AK183" s="27">
        <v>2.2799999999999998</v>
      </c>
      <c r="AL183" s="4">
        <v>0</v>
      </c>
      <c r="AM183" s="4">
        <v>1</v>
      </c>
      <c r="AN183" s="4" t="s">
        <v>213</v>
      </c>
      <c r="AO183" s="27">
        <v>120</v>
      </c>
      <c r="AP183" s="27">
        <v>2421</v>
      </c>
      <c r="AQ183" s="27">
        <v>0</v>
      </c>
      <c r="AR183" s="27">
        <v>9.8000000000000007</v>
      </c>
      <c r="AS183" s="27">
        <v>1.06</v>
      </c>
      <c r="AT183" s="27">
        <v>43.2</v>
      </c>
      <c r="AU183" s="34">
        <v>2.63</v>
      </c>
      <c r="AV183" s="27">
        <v>0.38</v>
      </c>
      <c r="AW183" s="27">
        <v>1000</v>
      </c>
      <c r="AX183" s="27">
        <v>246</v>
      </c>
      <c r="AY183" s="4">
        <v>1</v>
      </c>
      <c r="AZ183" s="4">
        <v>0</v>
      </c>
      <c r="BA183" s="27">
        <v>1.2</v>
      </c>
      <c r="BB183" s="27">
        <v>125</v>
      </c>
      <c r="BC183" s="27">
        <v>146</v>
      </c>
      <c r="BD183" s="27">
        <v>5.0999999999999996</v>
      </c>
      <c r="BE183" s="27">
        <v>3.2</v>
      </c>
      <c r="BF183" s="27">
        <v>4.7</v>
      </c>
      <c r="BG183" s="27">
        <v>8.1999999999999993</v>
      </c>
      <c r="BH183" s="27">
        <v>4.5999999999999996</v>
      </c>
      <c r="BI183" s="27">
        <v>2.6</v>
      </c>
      <c r="BJ183" s="27">
        <v>138</v>
      </c>
      <c r="BK183" s="27">
        <v>64</v>
      </c>
      <c r="BL183" s="27">
        <v>92</v>
      </c>
      <c r="BM183" s="27">
        <v>0.2</v>
      </c>
      <c r="BN183" s="27">
        <v>83</v>
      </c>
      <c r="BO183" s="27">
        <v>334</v>
      </c>
      <c r="BP183" s="27">
        <v>1</v>
      </c>
      <c r="BQ183" s="27">
        <v>12</v>
      </c>
      <c r="BR183" s="27"/>
      <c r="BS183">
        <v>101</v>
      </c>
      <c r="BT183">
        <v>50</v>
      </c>
      <c r="BU183">
        <v>69</v>
      </c>
      <c r="BV183">
        <v>72</v>
      </c>
      <c r="BW183"/>
      <c r="BX183">
        <v>123</v>
      </c>
      <c r="BY183">
        <v>1800</v>
      </c>
      <c r="BZ183">
        <v>1.4</v>
      </c>
      <c r="CA183"/>
      <c r="CB183"/>
      <c r="CC183" s="4"/>
      <c r="CD183" s="4"/>
      <c r="CE183" s="4"/>
      <c r="CF183" s="4"/>
      <c r="CG183" s="4"/>
      <c r="CH183" s="4"/>
      <c r="CI183" s="4"/>
      <c r="CJ183" s="4">
        <v>7.51</v>
      </c>
      <c r="CK183" s="4">
        <v>28</v>
      </c>
      <c r="CL183" s="4">
        <v>87</v>
      </c>
      <c r="CM183" s="4">
        <v>22</v>
      </c>
      <c r="CN183" s="4">
        <v>0</v>
      </c>
      <c r="CO183" s="4">
        <v>0</v>
      </c>
      <c r="CP183" s="4">
        <v>0</v>
      </c>
      <c r="CQ183" s="27">
        <v>15</v>
      </c>
      <c r="CR183" s="27">
        <v>429</v>
      </c>
      <c r="CS183" s="27">
        <v>1</v>
      </c>
      <c r="CT183" s="27">
        <v>0</v>
      </c>
      <c r="CU183" s="27"/>
      <c r="CV183" s="27">
        <v>1</v>
      </c>
      <c r="CW183" s="27">
        <v>1</v>
      </c>
      <c r="CX183" s="27">
        <v>0</v>
      </c>
      <c r="CY183" s="27">
        <v>1</v>
      </c>
      <c r="CZ183" s="27">
        <v>0</v>
      </c>
      <c r="DA183" s="27">
        <v>0</v>
      </c>
      <c r="DB183" s="27">
        <v>0</v>
      </c>
      <c r="DC183" s="27">
        <v>0</v>
      </c>
      <c r="DD183" s="27">
        <v>0</v>
      </c>
      <c r="DE183" s="27"/>
      <c r="DF183" s="27"/>
      <c r="DG183" s="27"/>
      <c r="DH183" s="27"/>
      <c r="DI183" s="27"/>
      <c r="DJ183" s="27"/>
      <c r="DK183" s="27"/>
      <c r="DL183" s="4">
        <v>12</v>
      </c>
      <c r="DM183" s="4">
        <v>11</v>
      </c>
      <c r="DN183" s="4">
        <v>43</v>
      </c>
      <c r="DO183" s="4">
        <v>25</v>
      </c>
      <c r="DP183" s="4">
        <v>42</v>
      </c>
      <c r="DQ183" s="4">
        <v>73</v>
      </c>
      <c r="DR183" s="11">
        <v>58</v>
      </c>
      <c r="DS183" s="4">
        <v>30</v>
      </c>
      <c r="DT183" s="4">
        <v>79</v>
      </c>
      <c r="DU183" s="4">
        <f t="shared" si="275"/>
        <v>49</v>
      </c>
      <c r="DV183" s="11">
        <v>11.3</v>
      </c>
      <c r="DW183" s="4">
        <v>1350</v>
      </c>
      <c r="DX183" s="4">
        <v>91</v>
      </c>
      <c r="DY183" s="4">
        <v>117</v>
      </c>
      <c r="DZ183" s="4">
        <v>5</v>
      </c>
      <c r="EA183" s="4">
        <f t="shared" si="281"/>
        <v>2.4271844660194173</v>
      </c>
      <c r="EB183" s="4">
        <v>17</v>
      </c>
      <c r="EC183" s="4">
        <v>294</v>
      </c>
      <c r="ED183" s="4">
        <v>55</v>
      </c>
      <c r="EE183" s="4">
        <v>6.3</v>
      </c>
      <c r="EF183" s="4">
        <f t="shared" si="287"/>
        <v>3.058252427184466</v>
      </c>
      <c r="EG183" s="45">
        <f t="shared" si="229"/>
        <v>3.4117647058823528</v>
      </c>
      <c r="EH183" s="45">
        <f t="shared" si="230"/>
        <v>0.66470588235294126</v>
      </c>
      <c r="EI183" s="4">
        <v>12</v>
      </c>
      <c r="EJ183" s="4">
        <v>68</v>
      </c>
      <c r="EK183" s="4">
        <v>64</v>
      </c>
      <c r="EL183" s="11">
        <f t="shared" si="267"/>
        <v>1.0625</v>
      </c>
      <c r="EM183" s="4">
        <v>199</v>
      </c>
      <c r="EN183" s="11">
        <v>9</v>
      </c>
      <c r="EO183" s="4">
        <v>9</v>
      </c>
      <c r="EP183" s="11">
        <f t="shared" si="268"/>
        <v>7.5555555555555554</v>
      </c>
      <c r="EQ183" s="4">
        <v>53</v>
      </c>
      <c r="ER183" s="4">
        <f t="shared" si="231"/>
        <v>25.728155339805824</v>
      </c>
      <c r="ES183" s="4">
        <v>20</v>
      </c>
      <c r="ET183" s="4">
        <v>50</v>
      </c>
      <c r="EU183" s="11">
        <v>21</v>
      </c>
      <c r="EV183" s="4">
        <v>4</v>
      </c>
      <c r="EW183" s="9">
        <v>17</v>
      </c>
      <c r="EX183" s="4">
        <v>55</v>
      </c>
      <c r="EY183" s="4">
        <v>97</v>
      </c>
      <c r="EZ183" s="4">
        <v>35</v>
      </c>
      <c r="FA183" s="4">
        <v>52</v>
      </c>
      <c r="FB183" s="4">
        <v>73</v>
      </c>
      <c r="FC183" s="4">
        <f t="shared" si="219"/>
        <v>294</v>
      </c>
      <c r="FD183" s="9">
        <f t="shared" si="232"/>
        <v>1.0091379411821604</v>
      </c>
      <c r="FE183" s="9">
        <f t="shared" si="220"/>
        <v>0.24829931972789115</v>
      </c>
      <c r="FF183" s="9">
        <f t="shared" si="233"/>
        <v>0.35259668153658874</v>
      </c>
      <c r="FG183" s="9">
        <f t="shared" si="221"/>
        <v>1.6527272727272728</v>
      </c>
      <c r="FH183" s="9">
        <f t="shared" si="222"/>
        <v>0.27627838010025413</v>
      </c>
      <c r="FI183" s="9">
        <f t="shared" si="223"/>
        <v>1.6377615044293907</v>
      </c>
      <c r="FJ183" s="11"/>
      <c r="FK183" s="11"/>
      <c r="FL183" s="4"/>
      <c r="FM183" s="4"/>
      <c r="FN183" s="4"/>
      <c r="FO183" s="4"/>
      <c r="FP183" s="11"/>
      <c r="FQ183" s="11"/>
      <c r="FR183" s="4"/>
      <c r="FS183" s="4"/>
      <c r="FT183" s="4"/>
      <c r="FU183" s="11"/>
      <c r="FV183" s="4"/>
      <c r="FW183" s="11"/>
      <c r="FX183" s="4"/>
      <c r="FY183" s="4"/>
      <c r="FZ183"/>
      <c r="GA183" s="11"/>
      <c r="GB183" s="4"/>
      <c r="GC183" s="4"/>
      <c r="GD183" s="4"/>
      <c r="GE183" s="4"/>
      <c r="GF183" s="4"/>
      <c r="GG183" s="4" t="e">
        <f t="shared" si="270"/>
        <v>#DIV/0!</v>
      </c>
      <c r="GH183" s="4"/>
      <c r="GI183" s="4"/>
      <c r="GJ183" s="4" t="e">
        <f t="shared" si="253"/>
        <v>#DIV/0!</v>
      </c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</row>
    <row r="184" spans="1:207" x14ac:dyDescent="0.35">
      <c r="A184" s="54">
        <v>64</v>
      </c>
      <c r="B184" s="32">
        <v>4317567</v>
      </c>
      <c r="C184" s="2">
        <v>45093</v>
      </c>
      <c r="D184" s="2">
        <v>13999</v>
      </c>
      <c r="E184" s="4">
        <v>85</v>
      </c>
      <c r="F184" s="4" t="s">
        <v>178</v>
      </c>
      <c r="G184" s="4">
        <v>65</v>
      </c>
      <c r="H184" s="4">
        <v>170</v>
      </c>
      <c r="I184" s="4">
        <v>1.75</v>
      </c>
      <c r="J184" s="4">
        <v>1</v>
      </c>
      <c r="K184" s="2">
        <v>45089</v>
      </c>
      <c r="L184" s="2">
        <v>45092</v>
      </c>
      <c r="M184" s="2">
        <v>45097</v>
      </c>
      <c r="N184" s="2">
        <v>45097</v>
      </c>
      <c r="O184" s="4">
        <v>1</v>
      </c>
      <c r="P184" s="2">
        <v>45097</v>
      </c>
      <c r="Q184" s="46">
        <f t="shared" si="225"/>
        <v>5</v>
      </c>
      <c r="R184" s="46">
        <f t="shared" si="226"/>
        <v>8</v>
      </c>
      <c r="S184" s="46">
        <f t="shared" si="227"/>
        <v>5</v>
      </c>
      <c r="T184" s="4">
        <v>0</v>
      </c>
      <c r="U184" s="4">
        <v>1</v>
      </c>
      <c r="V184" s="4">
        <v>0</v>
      </c>
      <c r="W184" s="4">
        <v>0</v>
      </c>
      <c r="X184" s="4">
        <v>0</v>
      </c>
      <c r="Y184" s="4">
        <v>1</v>
      </c>
      <c r="Z184" s="4">
        <v>0</v>
      </c>
      <c r="AA184" s="4">
        <v>1</v>
      </c>
      <c r="AB184" s="4">
        <v>0</v>
      </c>
      <c r="AC184" s="4">
        <v>25</v>
      </c>
      <c r="AD184" s="4">
        <v>62</v>
      </c>
      <c r="AE184" s="4">
        <v>16</v>
      </c>
      <c r="AF184" s="4">
        <v>16</v>
      </c>
      <c r="AG184" s="4">
        <v>0</v>
      </c>
      <c r="AH184" s="4">
        <v>2217</v>
      </c>
      <c r="AI184" s="4">
        <v>23913</v>
      </c>
      <c r="AJ184" s="4">
        <v>16.86</v>
      </c>
      <c r="AK184" s="4">
        <v>55.9</v>
      </c>
      <c r="AL184" s="4">
        <v>0</v>
      </c>
      <c r="AM184" s="4">
        <v>1</v>
      </c>
      <c r="AN184" s="4" t="s">
        <v>214</v>
      </c>
      <c r="AO184" s="4">
        <v>120</v>
      </c>
      <c r="AP184" s="4">
        <v>1716</v>
      </c>
      <c r="AQ184" s="4">
        <v>0</v>
      </c>
      <c r="AR184" s="4">
        <v>10.8</v>
      </c>
      <c r="AS184" s="4">
        <v>1.07</v>
      </c>
      <c r="AT184" s="4">
        <v>32.200000000000003</v>
      </c>
      <c r="AU184" s="29">
        <v>5.21</v>
      </c>
      <c r="AV184" s="4">
        <v>5.04</v>
      </c>
      <c r="AW184" s="4">
        <v>755</v>
      </c>
      <c r="AX184" s="4">
        <v>126</v>
      </c>
      <c r="AY184" s="4">
        <v>1</v>
      </c>
      <c r="AZ184" s="4">
        <v>1</v>
      </c>
      <c r="BA184" s="4">
        <v>6.4</v>
      </c>
      <c r="BB184" s="4">
        <v>161</v>
      </c>
      <c r="BC184" s="4">
        <v>141</v>
      </c>
      <c r="BD184" s="4">
        <v>5.0999999999999996</v>
      </c>
      <c r="BE184" s="4">
        <v>2.5</v>
      </c>
      <c r="BF184" s="4">
        <v>3.5</v>
      </c>
      <c r="BG184" s="4">
        <v>8.1</v>
      </c>
      <c r="BH184" s="4">
        <v>5.5</v>
      </c>
      <c r="BI184" s="4">
        <v>2.7</v>
      </c>
      <c r="BJ184" s="4">
        <v>116</v>
      </c>
      <c r="BK184" s="4">
        <v>41</v>
      </c>
      <c r="BL184" s="4">
        <v>25</v>
      </c>
      <c r="BM184" s="4">
        <v>0.6</v>
      </c>
      <c r="BN184" s="4">
        <v>223</v>
      </c>
      <c r="BO184" s="4">
        <v>271</v>
      </c>
      <c r="BP184" s="4">
        <v>0</v>
      </c>
      <c r="BQ184" s="4">
        <v>0</v>
      </c>
      <c r="BR184" s="4">
        <v>252</v>
      </c>
      <c r="BS184">
        <v>109</v>
      </c>
      <c r="BT184">
        <v>61</v>
      </c>
      <c r="BU184">
        <v>75</v>
      </c>
      <c r="BV184">
        <v>120</v>
      </c>
      <c r="BX184">
        <v>1200</v>
      </c>
      <c r="BY184">
        <v>125</v>
      </c>
      <c r="BZ184">
        <v>1</v>
      </c>
      <c r="CA184">
        <v>73.7</v>
      </c>
      <c r="CB184">
        <v>4.7</v>
      </c>
      <c r="CC184" s="4">
        <v>3.14</v>
      </c>
      <c r="CD184" s="4">
        <v>43.6</v>
      </c>
      <c r="CE184" s="4">
        <v>69</v>
      </c>
      <c r="CF184" s="4">
        <v>20</v>
      </c>
      <c r="CG184" s="4">
        <v>18</v>
      </c>
      <c r="CH184" s="4">
        <v>2300</v>
      </c>
      <c r="CI184" s="4">
        <f t="shared" si="238"/>
        <v>1910.8280254777069</v>
      </c>
      <c r="CJ184" s="4">
        <v>7.34</v>
      </c>
      <c r="CK184" s="4">
        <v>37</v>
      </c>
      <c r="CL184" s="4">
        <v>126</v>
      </c>
      <c r="CM184" s="4">
        <v>19.600000000000001</v>
      </c>
      <c r="CN184" s="4">
        <v>0.21</v>
      </c>
      <c r="CO184" s="4">
        <v>0</v>
      </c>
      <c r="CP184" s="4">
        <v>0</v>
      </c>
      <c r="CQ184" s="4">
        <v>518</v>
      </c>
      <c r="CR184" s="4">
        <v>35000</v>
      </c>
      <c r="CS184" s="4">
        <v>1</v>
      </c>
      <c r="CT184" s="4"/>
      <c r="CU184" s="4"/>
      <c r="CV184" s="4">
        <v>1</v>
      </c>
      <c r="CW184" s="4">
        <v>1</v>
      </c>
      <c r="CX184" s="4">
        <v>1</v>
      </c>
      <c r="CY184" s="4">
        <v>1</v>
      </c>
      <c r="CZ184" s="4">
        <v>1</v>
      </c>
      <c r="DA184" s="4">
        <v>1</v>
      </c>
      <c r="DB184" s="4">
        <v>0</v>
      </c>
      <c r="DC184" s="4">
        <v>1</v>
      </c>
      <c r="DD184" s="4">
        <v>1</v>
      </c>
      <c r="DE184" s="4">
        <v>1</v>
      </c>
      <c r="DF184" s="4">
        <v>1</v>
      </c>
      <c r="DG184" s="4">
        <v>1</v>
      </c>
      <c r="DH184" s="4">
        <v>1</v>
      </c>
      <c r="DI184" s="4">
        <v>1</v>
      </c>
      <c r="DJ184" s="4">
        <v>0</v>
      </c>
      <c r="DK184" s="4">
        <v>1</v>
      </c>
      <c r="DL184" s="4">
        <v>10</v>
      </c>
      <c r="DM184" s="4">
        <v>10</v>
      </c>
      <c r="DN184" s="4">
        <v>40</v>
      </c>
      <c r="DO184" s="4">
        <v>31</v>
      </c>
      <c r="DP184" s="4">
        <v>24</v>
      </c>
      <c r="DQ184" s="4">
        <v>48</v>
      </c>
      <c r="DR184" s="11">
        <v>39</v>
      </c>
      <c r="DS184" s="4">
        <v>65</v>
      </c>
      <c r="DT184" s="4">
        <v>106</v>
      </c>
      <c r="DU184" s="4">
        <f t="shared" si="275"/>
        <v>41</v>
      </c>
      <c r="DV184" s="11">
        <v>7</v>
      </c>
      <c r="DW184" s="4">
        <v>469</v>
      </c>
      <c r="DX184" s="4">
        <v>81</v>
      </c>
      <c r="DY184" s="4">
        <v>120</v>
      </c>
      <c r="DZ184" s="4">
        <v>4.4000000000000004</v>
      </c>
      <c r="EA184" s="4">
        <f t="shared" si="281"/>
        <v>2.5142857142857147</v>
      </c>
      <c r="EB184" s="4">
        <v>15.1</v>
      </c>
      <c r="EC184" s="4">
        <v>216</v>
      </c>
      <c r="ED184" s="4">
        <v>57</v>
      </c>
      <c r="EE184" s="4">
        <v>7.1</v>
      </c>
      <c r="EF184" s="4">
        <f t="shared" si="287"/>
        <v>4.0571428571428569</v>
      </c>
      <c r="EG184" s="45">
        <f t="shared" si="229"/>
        <v>2.5827814569536423</v>
      </c>
      <c r="EH184" s="45">
        <f t="shared" si="230"/>
        <v>0.46357615894039739</v>
      </c>
      <c r="EI184" s="4">
        <v>10</v>
      </c>
      <c r="EJ184" s="4">
        <v>120</v>
      </c>
      <c r="EK184" s="4">
        <v>62</v>
      </c>
      <c r="EL184" s="11">
        <f t="shared" si="267"/>
        <v>1.935483870967742</v>
      </c>
      <c r="EM184" s="4">
        <v>123</v>
      </c>
      <c r="EN184" s="11">
        <v>7</v>
      </c>
      <c r="EO184" s="4">
        <v>5</v>
      </c>
      <c r="EP184" s="11">
        <f t="shared" si="268"/>
        <v>20</v>
      </c>
      <c r="EQ184" s="4">
        <v>69</v>
      </c>
      <c r="ER184" s="4">
        <f t="shared" si="231"/>
        <v>39.428571428571431</v>
      </c>
      <c r="ES184" s="4">
        <v>50</v>
      </c>
      <c r="ET184" s="4">
        <v>63</v>
      </c>
      <c r="EU184" s="11">
        <v>5</v>
      </c>
      <c r="EV184" s="4">
        <v>3</v>
      </c>
      <c r="EW184" s="9">
        <v>2</v>
      </c>
      <c r="EX184" s="4">
        <v>62</v>
      </c>
      <c r="EY184" s="4">
        <v>117</v>
      </c>
      <c r="EZ184" s="4">
        <v>52</v>
      </c>
      <c r="FA184" s="4">
        <v>65</v>
      </c>
      <c r="FB184" s="4">
        <v>86</v>
      </c>
      <c r="FC184" s="4">
        <f t="shared" si="219"/>
        <v>216</v>
      </c>
      <c r="FD184" s="9">
        <f t="shared" si="232"/>
        <v>1.8869921213475793</v>
      </c>
      <c r="FE184" s="9">
        <f t="shared" si="220"/>
        <v>0.39814814814814814</v>
      </c>
      <c r="FF184" s="9">
        <f t="shared" si="233"/>
        <v>0.50318045736157924</v>
      </c>
      <c r="FG184" s="9">
        <f t="shared" si="221"/>
        <v>1.7210526315789476</v>
      </c>
      <c r="FH184" s="9">
        <f t="shared" si="222"/>
        <v>0.40642958691736009</v>
      </c>
      <c r="FI184" s="9">
        <f t="shared" si="223"/>
        <v>0.91206137646715379</v>
      </c>
      <c r="FJ184" s="11">
        <v>8.9</v>
      </c>
      <c r="FK184" s="11">
        <v>13</v>
      </c>
      <c r="FL184" s="4">
        <v>12</v>
      </c>
      <c r="FM184" s="4">
        <v>1</v>
      </c>
      <c r="FN184" s="4">
        <v>86</v>
      </c>
      <c r="FO184" s="4">
        <f t="shared" ref="FO184:FO224" si="288">FN184/I184</f>
        <v>49.142857142857146</v>
      </c>
      <c r="FP184" s="11">
        <v>20</v>
      </c>
      <c r="FQ184" s="11">
        <v>13</v>
      </c>
      <c r="FR184" s="4">
        <v>12</v>
      </c>
      <c r="FS184" s="4">
        <v>50</v>
      </c>
      <c r="FT184" s="4">
        <v>32</v>
      </c>
      <c r="FU184" s="11">
        <f t="shared" si="234"/>
        <v>1.5625</v>
      </c>
      <c r="FV184" s="4">
        <v>14</v>
      </c>
      <c r="FW184" s="11">
        <f t="shared" si="269"/>
        <v>3.5714285714285716</v>
      </c>
      <c r="FX184" s="4">
        <v>83</v>
      </c>
      <c r="FY184" s="4">
        <v>36.299999999999997</v>
      </c>
      <c r="FZ184">
        <v>9.5</v>
      </c>
      <c r="GA184" s="11">
        <f t="shared" ref="GA184:GA224" si="289">(FY184+BW184)</f>
        <v>36.299999999999997</v>
      </c>
      <c r="GB184" s="4">
        <f t="shared" si="235"/>
        <v>2.7923076923076922</v>
      </c>
      <c r="GC184" s="4">
        <f t="shared" si="236"/>
        <v>2.1052631578947367</v>
      </c>
      <c r="GD184" s="4">
        <f t="shared" si="237"/>
        <v>0.93684210526315792</v>
      </c>
      <c r="GE184" s="4">
        <v>11</v>
      </c>
      <c r="GF184" s="4">
        <v>7</v>
      </c>
      <c r="GG184" s="4">
        <f t="shared" si="270"/>
        <v>36.363636363636367</v>
      </c>
      <c r="GH184" s="4">
        <v>24</v>
      </c>
      <c r="GI184" s="4">
        <v>16</v>
      </c>
      <c r="GJ184" s="4">
        <f t="shared" si="253"/>
        <v>33.333333333333329</v>
      </c>
      <c r="GK184">
        <v>1</v>
      </c>
      <c r="GL184">
        <v>0</v>
      </c>
      <c r="GM184">
        <v>0</v>
      </c>
      <c r="GN184">
        <v>0</v>
      </c>
      <c r="GO184">
        <v>1</v>
      </c>
      <c r="GP184">
        <v>0</v>
      </c>
    </row>
    <row r="185" spans="1:207" x14ac:dyDescent="0.35">
      <c r="A185" s="54">
        <v>65</v>
      </c>
      <c r="B185" s="32">
        <v>16596490</v>
      </c>
      <c r="C185" s="2">
        <v>45093</v>
      </c>
      <c r="D185" s="2">
        <v>22895</v>
      </c>
      <c r="E185" s="4">
        <v>60</v>
      </c>
      <c r="F185" s="4" t="s">
        <v>178</v>
      </c>
      <c r="G185" s="4">
        <v>85</v>
      </c>
      <c r="H185" s="4">
        <v>171</v>
      </c>
      <c r="I185" s="4">
        <v>1.97</v>
      </c>
      <c r="J185" s="4">
        <v>1</v>
      </c>
      <c r="K185" s="2">
        <v>45092</v>
      </c>
      <c r="L185" s="2">
        <v>45092</v>
      </c>
      <c r="M185" s="2">
        <v>45097</v>
      </c>
      <c r="N185" s="2">
        <v>45107</v>
      </c>
      <c r="O185" s="4">
        <v>0</v>
      </c>
      <c r="Q185" s="46">
        <f t="shared" si="225"/>
        <v>5</v>
      </c>
      <c r="R185" s="46">
        <f t="shared" si="226"/>
        <v>15</v>
      </c>
      <c r="S185" s="46"/>
      <c r="T185" s="4">
        <v>0</v>
      </c>
      <c r="U185" s="4">
        <v>1</v>
      </c>
      <c r="V185" s="4">
        <v>1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16</v>
      </c>
      <c r="AD185" s="4">
        <v>36</v>
      </c>
      <c r="AE185" s="4">
        <v>9</v>
      </c>
      <c r="AF185" s="4">
        <v>9</v>
      </c>
      <c r="AG185" s="4">
        <v>0</v>
      </c>
      <c r="AH185" s="4">
        <v>448</v>
      </c>
      <c r="AI185" s="4">
        <v>24454</v>
      </c>
      <c r="AJ185" s="4">
        <v>19.43</v>
      </c>
      <c r="AK185" s="4">
        <v>100</v>
      </c>
      <c r="AL185" s="4">
        <v>0</v>
      </c>
      <c r="AM185">
        <v>1</v>
      </c>
      <c r="AN185" s="4" t="s">
        <v>215</v>
      </c>
      <c r="AO185" s="4">
        <v>26</v>
      </c>
      <c r="AP185" s="4">
        <v>234</v>
      </c>
      <c r="AQ185" s="4">
        <v>0</v>
      </c>
      <c r="AR185" s="4">
        <v>12.4</v>
      </c>
      <c r="AS185" s="4">
        <v>1.7</v>
      </c>
      <c r="AT185" s="4">
        <v>34.700000000000003</v>
      </c>
      <c r="AU185" s="29">
        <v>2.5299999999999998</v>
      </c>
      <c r="AW185" s="4">
        <v>592</v>
      </c>
      <c r="AX185" s="4">
        <v>133</v>
      </c>
      <c r="AY185" s="4">
        <v>1</v>
      </c>
      <c r="AZ185" s="4">
        <v>0</v>
      </c>
      <c r="BA185" s="4">
        <v>2.2999999999999998</v>
      </c>
      <c r="BB185" s="4">
        <v>72</v>
      </c>
      <c r="BC185" s="4">
        <v>139</v>
      </c>
      <c r="BD185" s="4">
        <v>4.2</v>
      </c>
      <c r="BE185" s="4">
        <v>1</v>
      </c>
      <c r="BF185" s="4">
        <v>4.8</v>
      </c>
      <c r="BG185" s="4">
        <v>8.5</v>
      </c>
      <c r="BH185" s="4">
        <v>4.8</v>
      </c>
      <c r="BI185" s="4">
        <v>3.1</v>
      </c>
      <c r="BJ185" s="4">
        <v>531</v>
      </c>
      <c r="BK185" s="4">
        <v>394</v>
      </c>
      <c r="BL185" s="4">
        <v>349</v>
      </c>
      <c r="BM185" s="4">
        <v>4.9000000000000004</v>
      </c>
      <c r="BN185" s="4">
        <v>65</v>
      </c>
      <c r="BO185" s="4">
        <v>395</v>
      </c>
      <c r="BP185" s="4">
        <v>0</v>
      </c>
      <c r="BQ185" s="4">
        <v>0</v>
      </c>
      <c r="BR185" s="4">
        <v>314</v>
      </c>
      <c r="BS185">
        <v>102</v>
      </c>
      <c r="BT185">
        <v>53</v>
      </c>
      <c r="BU185">
        <v>71</v>
      </c>
      <c r="BV185">
        <v>105</v>
      </c>
      <c r="BW185">
        <v>3</v>
      </c>
      <c r="BX185">
        <v>1980</v>
      </c>
      <c r="BY185">
        <v>345</v>
      </c>
      <c r="BZ185">
        <v>9.6</v>
      </c>
      <c r="CA185">
        <v>64</v>
      </c>
      <c r="CB185">
        <v>8.9</v>
      </c>
      <c r="CC185" s="4">
        <v>2.2999999999999998</v>
      </c>
      <c r="CD185" s="4">
        <v>45</v>
      </c>
      <c r="CE185" s="4">
        <v>67</v>
      </c>
      <c r="CF185" s="4">
        <v>13</v>
      </c>
      <c r="CG185" s="4">
        <v>15</v>
      </c>
      <c r="CH185" s="4">
        <v>2241</v>
      </c>
      <c r="CI185" s="4">
        <f t="shared" si="238"/>
        <v>2365.217391304348</v>
      </c>
      <c r="CJ185" s="4">
        <v>7.38</v>
      </c>
      <c r="CK185" s="4">
        <v>30.8</v>
      </c>
      <c r="CL185" s="4">
        <v>63.2</v>
      </c>
      <c r="CM185" s="4">
        <v>18</v>
      </c>
      <c r="CN185" s="4">
        <v>0.78</v>
      </c>
      <c r="CO185" s="4">
        <v>0</v>
      </c>
      <c r="CP185" s="4">
        <v>0</v>
      </c>
      <c r="CR185" s="4">
        <v>12559</v>
      </c>
      <c r="CS185" s="4">
        <v>1</v>
      </c>
      <c r="CT185" s="4">
        <v>1</v>
      </c>
      <c r="CU185" s="4">
        <v>30</v>
      </c>
      <c r="CV185" s="4">
        <v>1</v>
      </c>
      <c r="CW185" s="4">
        <v>1</v>
      </c>
      <c r="CX185" s="4">
        <v>1</v>
      </c>
      <c r="CY185" s="4">
        <v>1</v>
      </c>
      <c r="CZ185" s="4">
        <v>1</v>
      </c>
      <c r="DA185" s="4">
        <v>1</v>
      </c>
      <c r="DB185" s="4">
        <v>0</v>
      </c>
      <c r="DC185" s="4">
        <v>0</v>
      </c>
      <c r="DD185" s="4">
        <v>1</v>
      </c>
      <c r="DE185" s="4">
        <v>1</v>
      </c>
      <c r="DF185" s="4">
        <v>1</v>
      </c>
      <c r="DG185" s="4">
        <v>1</v>
      </c>
      <c r="DH185" s="4">
        <v>1</v>
      </c>
      <c r="DI185" s="4">
        <v>0</v>
      </c>
      <c r="DJ185" s="4">
        <v>0</v>
      </c>
      <c r="DK185" s="4">
        <v>0</v>
      </c>
      <c r="DL185" s="4">
        <v>8</v>
      </c>
      <c r="DM185" s="4">
        <v>7</v>
      </c>
      <c r="DN185" s="4">
        <v>48</v>
      </c>
      <c r="DO185" s="4">
        <v>37</v>
      </c>
      <c r="DP185" s="4">
        <v>22</v>
      </c>
      <c r="DQ185" s="4">
        <v>44</v>
      </c>
      <c r="DR185" s="11">
        <v>40</v>
      </c>
      <c r="DS185" s="4">
        <v>63</v>
      </c>
      <c r="DT185" s="4">
        <v>105</v>
      </c>
      <c r="DU185" s="4">
        <f t="shared" si="275"/>
        <v>42</v>
      </c>
      <c r="DV185" s="11">
        <v>10.199999999999999</v>
      </c>
      <c r="DW185" s="4">
        <v>311</v>
      </c>
      <c r="DX185" s="4">
        <v>76</v>
      </c>
      <c r="DY185" s="4">
        <v>105</v>
      </c>
      <c r="DZ185" s="4">
        <v>4.5</v>
      </c>
      <c r="EA185" s="4">
        <f t="shared" si="281"/>
        <v>2.2842639593908629</v>
      </c>
      <c r="EB185" s="4">
        <v>16</v>
      </c>
      <c r="EC185" s="4">
        <v>201</v>
      </c>
      <c r="ED185" s="4">
        <v>46</v>
      </c>
      <c r="EE185" s="4">
        <v>4.8</v>
      </c>
      <c r="EF185" s="4">
        <f t="shared" si="287"/>
        <v>2.4365482233502536</v>
      </c>
      <c r="EG185" s="45">
        <f t="shared" si="229"/>
        <v>2.5</v>
      </c>
      <c r="EH185" s="45">
        <f t="shared" si="230"/>
        <v>0.63749999999999996</v>
      </c>
      <c r="EI185" s="4">
        <v>15</v>
      </c>
      <c r="EJ185" s="4">
        <v>98</v>
      </c>
      <c r="EK185" s="4">
        <v>38</v>
      </c>
      <c r="EL185" s="11">
        <f t="shared" si="267"/>
        <v>2.5789473684210527</v>
      </c>
      <c r="EM185" s="4">
        <v>172</v>
      </c>
      <c r="EN185" s="11">
        <v>16</v>
      </c>
      <c r="EO185" s="4">
        <v>11</v>
      </c>
      <c r="EP185" s="11">
        <f t="shared" si="268"/>
        <v>7.2592592592592595</v>
      </c>
      <c r="EQ185" s="4">
        <v>44</v>
      </c>
      <c r="ER185" s="4">
        <f t="shared" si="231"/>
        <v>22.335025380710661</v>
      </c>
      <c r="ES185" s="4">
        <v>24</v>
      </c>
      <c r="ET185" s="4">
        <v>30</v>
      </c>
      <c r="EU185" s="11">
        <v>16</v>
      </c>
      <c r="EV185" s="4">
        <v>10</v>
      </c>
      <c r="EW185" s="9">
        <v>6</v>
      </c>
      <c r="EX185" s="4">
        <v>48</v>
      </c>
      <c r="EY185" s="4">
        <v>80</v>
      </c>
      <c r="EZ185" s="4">
        <v>31</v>
      </c>
      <c r="FA185" s="4">
        <v>62</v>
      </c>
      <c r="FB185" s="4">
        <v>55</v>
      </c>
      <c r="FC185" s="4">
        <f t="shared" si="219"/>
        <v>201</v>
      </c>
      <c r="FD185" s="9">
        <f t="shared" si="232"/>
        <v>1.34604106288513</v>
      </c>
      <c r="FE185" s="9">
        <f t="shared" si="220"/>
        <v>0.27363184079601988</v>
      </c>
      <c r="FF185" s="9">
        <f t="shared" si="233"/>
        <v>0.38597715737063371</v>
      </c>
      <c r="FG185" s="9">
        <f t="shared" si="221"/>
        <v>1.9956521739130435</v>
      </c>
      <c r="FH185" s="9">
        <f t="shared" si="222"/>
        <v>0.3312500007517587</v>
      </c>
      <c r="FI185" s="9">
        <f t="shared" si="223"/>
        <v>1.4826086877583993</v>
      </c>
      <c r="FJ185" s="11">
        <v>13.8</v>
      </c>
      <c r="FK185" s="11">
        <v>31</v>
      </c>
      <c r="FL185" s="4">
        <v>32</v>
      </c>
      <c r="FM185" s="4">
        <v>1</v>
      </c>
      <c r="FN185" s="4">
        <v>56</v>
      </c>
      <c r="FO185" s="4">
        <f t="shared" si="288"/>
        <v>28.426395939086294</v>
      </c>
      <c r="FP185" s="11">
        <v>38</v>
      </c>
      <c r="FQ185" s="11">
        <v>16</v>
      </c>
      <c r="FR185" s="4">
        <v>13</v>
      </c>
      <c r="FS185" s="4">
        <v>57</v>
      </c>
      <c r="FT185" s="4">
        <v>37</v>
      </c>
      <c r="FU185" s="11">
        <f t="shared" si="234"/>
        <v>1.5405405405405406</v>
      </c>
      <c r="FV185" s="4">
        <v>10</v>
      </c>
      <c r="FW185" s="11">
        <f t="shared" si="269"/>
        <v>5.7</v>
      </c>
      <c r="FX185" s="4">
        <v>52</v>
      </c>
      <c r="FY185" s="4">
        <v>32.4</v>
      </c>
      <c r="FZ185">
        <v>12.5</v>
      </c>
      <c r="GA185" s="11">
        <f t="shared" si="289"/>
        <v>35.4</v>
      </c>
      <c r="GB185" s="4">
        <f t="shared" si="235"/>
        <v>2.2124999999999999</v>
      </c>
      <c r="GC185" s="4">
        <f t="shared" si="236"/>
        <v>3.04</v>
      </c>
      <c r="GD185" s="4">
        <f t="shared" si="237"/>
        <v>1.1040000000000001</v>
      </c>
      <c r="GE185" s="4">
        <v>13</v>
      </c>
      <c r="GF185" s="4">
        <v>7</v>
      </c>
      <c r="GG185" s="4">
        <f t="shared" si="270"/>
        <v>46.153846153846153</v>
      </c>
      <c r="GH185" s="4">
        <v>34</v>
      </c>
      <c r="GI185" s="4">
        <v>22</v>
      </c>
      <c r="GJ185" s="4">
        <f t="shared" si="253"/>
        <v>35.294117647058826</v>
      </c>
      <c r="GK185" s="4">
        <v>1</v>
      </c>
      <c r="GL185" s="4">
        <v>0</v>
      </c>
      <c r="GM185" s="4">
        <v>0</v>
      </c>
      <c r="GN185" s="4">
        <v>0</v>
      </c>
      <c r="GO185" s="4">
        <v>1</v>
      </c>
      <c r="GP185" s="4">
        <v>0</v>
      </c>
      <c r="GQ185" s="4">
        <v>0</v>
      </c>
      <c r="GR185" s="4">
        <v>1</v>
      </c>
      <c r="GS185" s="4">
        <v>0</v>
      </c>
      <c r="GT185" s="4">
        <v>0</v>
      </c>
    </row>
    <row r="186" spans="1:207" x14ac:dyDescent="0.35">
      <c r="A186" s="54">
        <v>65</v>
      </c>
      <c r="B186" s="32">
        <v>16596490</v>
      </c>
      <c r="C186" s="2">
        <v>45099</v>
      </c>
      <c r="D186" s="2">
        <v>22895</v>
      </c>
      <c r="E186" s="4">
        <v>60</v>
      </c>
      <c r="F186" s="4" t="s">
        <v>178</v>
      </c>
      <c r="G186" s="4">
        <v>85</v>
      </c>
      <c r="H186" s="4">
        <v>171</v>
      </c>
      <c r="I186" s="4">
        <v>1.97</v>
      </c>
      <c r="J186" s="4">
        <v>7</v>
      </c>
      <c r="K186" s="2">
        <v>45092</v>
      </c>
      <c r="L186" s="2">
        <v>45092</v>
      </c>
      <c r="M186" s="2">
        <v>45097</v>
      </c>
      <c r="N186" s="2">
        <v>45107</v>
      </c>
      <c r="O186" s="4">
        <v>0</v>
      </c>
      <c r="Q186" s="46">
        <f t="shared" si="225"/>
        <v>5</v>
      </c>
      <c r="R186" s="46">
        <f t="shared" si="226"/>
        <v>15</v>
      </c>
      <c r="S186" s="46"/>
      <c r="T186" s="4">
        <v>0</v>
      </c>
      <c r="U186" s="4">
        <v>1</v>
      </c>
      <c r="V186" s="4">
        <v>1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16</v>
      </c>
      <c r="AD186" s="4">
        <v>36</v>
      </c>
      <c r="AE186" s="4">
        <v>9</v>
      </c>
      <c r="AF186" s="4">
        <v>9</v>
      </c>
      <c r="AG186" s="4">
        <v>0</v>
      </c>
      <c r="AH186" s="4">
        <v>889</v>
      </c>
      <c r="AI186" s="4">
        <v>8479</v>
      </c>
      <c r="AJ186" s="4">
        <v>1.49</v>
      </c>
      <c r="AK186" s="4">
        <v>2.83</v>
      </c>
      <c r="AL186" s="4">
        <v>0</v>
      </c>
      <c r="AM186">
        <v>1</v>
      </c>
      <c r="AN186" s="4" t="s">
        <v>215</v>
      </c>
      <c r="AP186" s="4">
        <v>301</v>
      </c>
      <c r="AQ186" s="4">
        <v>0</v>
      </c>
      <c r="AR186" s="4">
        <v>11.9</v>
      </c>
      <c r="AS186" s="4">
        <v>1.0900000000000001</v>
      </c>
      <c r="AT186" s="4">
        <v>28</v>
      </c>
      <c r="AU186" s="29">
        <v>3</v>
      </c>
      <c r="AV186" s="4">
        <v>0.93</v>
      </c>
      <c r="AW186" s="4">
        <v>711</v>
      </c>
      <c r="AX186" s="4">
        <v>240</v>
      </c>
      <c r="AY186" s="4">
        <v>1</v>
      </c>
      <c r="AZ186" s="4">
        <v>0</v>
      </c>
      <c r="BA186" s="4">
        <v>1.1000000000000001</v>
      </c>
      <c r="BB186" s="4">
        <v>57</v>
      </c>
      <c r="BC186" s="4">
        <v>137</v>
      </c>
      <c r="BD186" s="4">
        <v>3.7</v>
      </c>
      <c r="BE186" s="4">
        <v>1.9</v>
      </c>
      <c r="BF186" s="4">
        <v>3.3</v>
      </c>
      <c r="BG186" s="4">
        <v>8.8000000000000007</v>
      </c>
      <c r="BH186" s="4">
        <v>6.1</v>
      </c>
      <c r="BI186" s="4">
        <v>3.4</v>
      </c>
      <c r="BJ186" s="4">
        <v>57</v>
      </c>
      <c r="BK186" s="4">
        <v>44</v>
      </c>
      <c r="BL186" s="4">
        <v>79</v>
      </c>
      <c r="BM186" s="4">
        <v>1.4</v>
      </c>
      <c r="BN186" s="4">
        <v>179</v>
      </c>
      <c r="BO186" s="4">
        <v>212</v>
      </c>
      <c r="BP186" s="4">
        <v>0</v>
      </c>
      <c r="BQ186" s="4">
        <v>0</v>
      </c>
      <c r="BS186">
        <v>133</v>
      </c>
      <c r="BT186">
        <v>58</v>
      </c>
      <c r="BU186">
        <v>83</v>
      </c>
      <c r="BV186">
        <v>104</v>
      </c>
      <c r="CN186" s="4">
        <v>0</v>
      </c>
      <c r="CO186" s="4">
        <v>0</v>
      </c>
      <c r="CP186" s="4">
        <v>0</v>
      </c>
      <c r="CQ186" s="4">
        <v>184</v>
      </c>
      <c r="CR186" s="4">
        <v>777</v>
      </c>
      <c r="CS186" s="4">
        <v>1</v>
      </c>
      <c r="CT186" s="4">
        <v>1</v>
      </c>
      <c r="CU186" s="4"/>
      <c r="CV186" s="4">
        <v>1</v>
      </c>
      <c r="CW186" s="4">
        <v>1</v>
      </c>
      <c r="CX186" s="4">
        <v>1</v>
      </c>
      <c r="CY186" s="4">
        <v>1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1</v>
      </c>
      <c r="DF186" s="4">
        <v>1</v>
      </c>
      <c r="DG186" s="4">
        <v>0</v>
      </c>
      <c r="DH186" s="4">
        <v>1</v>
      </c>
      <c r="DI186" s="4">
        <v>0</v>
      </c>
      <c r="DJ186" s="4">
        <v>0</v>
      </c>
      <c r="DK186" s="4">
        <v>0</v>
      </c>
      <c r="DL186" s="4">
        <v>7</v>
      </c>
      <c r="DM186" s="4">
        <v>7</v>
      </c>
      <c r="DN186" s="4">
        <v>61</v>
      </c>
      <c r="DO186" s="4">
        <v>45</v>
      </c>
      <c r="DP186" s="4">
        <v>25</v>
      </c>
      <c r="DQ186" s="4">
        <v>49</v>
      </c>
      <c r="DR186" s="11">
        <v>43</v>
      </c>
      <c r="DS186" s="4">
        <v>62</v>
      </c>
      <c r="DT186" s="4">
        <v>109</v>
      </c>
      <c r="DU186" s="4">
        <f t="shared" si="275"/>
        <v>47</v>
      </c>
      <c r="DV186" s="11">
        <v>11.9</v>
      </c>
      <c r="DW186" s="4">
        <v>800</v>
      </c>
      <c r="DX186" s="4">
        <v>82</v>
      </c>
      <c r="DY186" s="4">
        <v>113</v>
      </c>
      <c r="DZ186" s="4">
        <v>5.3</v>
      </c>
      <c r="EA186" s="4">
        <f t="shared" si="281"/>
        <v>2.6903553299492384</v>
      </c>
      <c r="EB186" s="4">
        <v>11.9</v>
      </c>
      <c r="EC186" s="4">
        <v>218</v>
      </c>
      <c r="ED186" s="4">
        <v>44</v>
      </c>
      <c r="EE186" s="4">
        <v>5</v>
      </c>
      <c r="EF186" s="4">
        <f t="shared" si="287"/>
        <v>2.5380710659898478</v>
      </c>
      <c r="EG186" s="45">
        <f t="shared" si="229"/>
        <v>3.6134453781512605</v>
      </c>
      <c r="EH186" s="45">
        <f t="shared" si="230"/>
        <v>1</v>
      </c>
      <c r="EI186" s="4">
        <v>8</v>
      </c>
      <c r="EJ186" s="4">
        <v>82</v>
      </c>
      <c r="EK186" s="4">
        <v>50</v>
      </c>
      <c r="EL186" s="11">
        <f t="shared" si="267"/>
        <v>1.64</v>
      </c>
      <c r="EM186" s="4">
        <v>118</v>
      </c>
      <c r="EN186" s="11">
        <v>3</v>
      </c>
      <c r="EO186" s="4">
        <v>3</v>
      </c>
      <c r="EP186" s="11">
        <f t="shared" si="268"/>
        <v>27.333333333333332</v>
      </c>
      <c r="EQ186" s="4">
        <v>46</v>
      </c>
      <c r="ER186" s="4">
        <f t="shared" si="231"/>
        <v>23.350253807106601</v>
      </c>
      <c r="ES186" s="4">
        <v>15</v>
      </c>
      <c r="ET186" s="4">
        <v>41</v>
      </c>
      <c r="EU186" s="11">
        <v>22</v>
      </c>
      <c r="EV186" s="4">
        <v>2</v>
      </c>
      <c r="EW186" s="9">
        <v>20</v>
      </c>
      <c r="EX186" s="4">
        <v>93</v>
      </c>
      <c r="EY186" s="4">
        <v>113</v>
      </c>
      <c r="EZ186" s="4">
        <v>34</v>
      </c>
      <c r="FA186" s="4">
        <v>79</v>
      </c>
      <c r="FB186" s="4">
        <v>89</v>
      </c>
      <c r="FC186" s="25">
        <f t="shared" si="219"/>
        <v>218</v>
      </c>
      <c r="FD186" s="9">
        <f t="shared" si="232"/>
        <v>2.9906823274342957</v>
      </c>
      <c r="FE186" s="9">
        <f t="shared" si="220"/>
        <v>0.40825688073394495</v>
      </c>
      <c r="FF186" s="9">
        <f t="shared" si="233"/>
        <v>0.51084380163198706</v>
      </c>
      <c r="FG186" s="9">
        <f t="shared" si="221"/>
        <v>2.7204545454545457</v>
      </c>
      <c r="FH186" s="9">
        <f t="shared" si="222"/>
        <v>0.36312568566002218</v>
      </c>
      <c r="FI186" s="9">
        <f t="shared" si="223"/>
        <v>0.90964343504461131</v>
      </c>
      <c r="FJ186" s="11">
        <v>14.6</v>
      </c>
      <c r="FK186" s="11">
        <v>29</v>
      </c>
      <c r="FL186" s="4">
        <v>28</v>
      </c>
      <c r="FM186" s="4">
        <v>0</v>
      </c>
      <c r="FN186" s="4">
        <v>36</v>
      </c>
      <c r="FO186" s="4">
        <f t="shared" si="288"/>
        <v>18.274111675126903</v>
      </c>
      <c r="FP186" s="11">
        <v>40</v>
      </c>
      <c r="FQ186" s="11">
        <v>20</v>
      </c>
      <c r="FR186" s="4">
        <v>14</v>
      </c>
      <c r="FS186" s="4">
        <v>47</v>
      </c>
      <c r="FT186" s="4">
        <v>41</v>
      </c>
      <c r="FU186" s="11">
        <f t="shared" si="234"/>
        <v>1.1463414634146341</v>
      </c>
      <c r="FV186" s="4">
        <v>24</v>
      </c>
      <c r="FW186" s="11">
        <f t="shared" si="269"/>
        <v>1.9583333333333333</v>
      </c>
      <c r="FX186" s="4">
        <v>62</v>
      </c>
      <c r="FY186" s="4">
        <v>10.1</v>
      </c>
      <c r="FZ186">
        <v>11</v>
      </c>
      <c r="GA186" s="11">
        <f t="shared" si="289"/>
        <v>10.1</v>
      </c>
      <c r="GB186" s="4">
        <f t="shared" si="235"/>
        <v>0.505</v>
      </c>
      <c r="GC186" s="4">
        <f t="shared" si="236"/>
        <v>3.6363636363636362</v>
      </c>
      <c r="GD186" s="4">
        <f t="shared" si="237"/>
        <v>1.3272727272727272</v>
      </c>
      <c r="GE186" s="4">
        <v>24</v>
      </c>
      <c r="GF186" s="4">
        <v>17</v>
      </c>
      <c r="GG186" s="4">
        <f t="shared" si="270"/>
        <v>29.166666666666668</v>
      </c>
      <c r="GH186" s="4">
        <v>19</v>
      </c>
      <c r="GI186" s="4">
        <v>14</v>
      </c>
      <c r="GJ186" s="4">
        <f t="shared" ref="GJ186:GJ188" si="290">((GH186-GI186)/GH186)*100</f>
        <v>26.315789473684209</v>
      </c>
      <c r="GK186" s="4">
        <v>1</v>
      </c>
      <c r="GL186" s="4">
        <v>0</v>
      </c>
      <c r="GM186" s="4">
        <v>0</v>
      </c>
      <c r="GN186" s="4">
        <v>1</v>
      </c>
      <c r="GO186" s="4">
        <v>0</v>
      </c>
      <c r="GP186" s="4">
        <v>0</v>
      </c>
      <c r="GQ186" s="4">
        <v>0</v>
      </c>
      <c r="GR186" s="4">
        <v>1</v>
      </c>
      <c r="GS186" s="4">
        <v>0</v>
      </c>
      <c r="GT186" s="4">
        <v>0</v>
      </c>
      <c r="GU186" s="4">
        <v>56</v>
      </c>
      <c r="GV186" s="4">
        <v>25</v>
      </c>
      <c r="GW186">
        <f t="shared" ref="GW186:GW198" si="291">(GU186-GV186)/GU186</f>
        <v>0.5535714285714286</v>
      </c>
      <c r="GX186" s="4">
        <v>1</v>
      </c>
      <c r="GY186" s="4">
        <v>0</v>
      </c>
    </row>
    <row r="187" spans="1:207" x14ac:dyDescent="0.35">
      <c r="A187" s="54">
        <v>65</v>
      </c>
      <c r="B187" s="32">
        <v>16596490</v>
      </c>
      <c r="C187" s="2">
        <v>45126</v>
      </c>
      <c r="D187" s="2">
        <v>22895</v>
      </c>
      <c r="E187" s="4">
        <v>60</v>
      </c>
      <c r="F187" s="4" t="s">
        <v>178</v>
      </c>
      <c r="G187" s="4">
        <v>85</v>
      </c>
      <c r="H187" s="4">
        <v>171</v>
      </c>
      <c r="I187" s="4">
        <v>1.97</v>
      </c>
      <c r="J187" s="4">
        <v>30</v>
      </c>
      <c r="K187" s="2">
        <v>45092</v>
      </c>
      <c r="L187" s="2">
        <v>45092</v>
      </c>
      <c r="M187" s="2">
        <v>45097</v>
      </c>
      <c r="N187" s="2">
        <v>45107</v>
      </c>
      <c r="O187" s="4">
        <v>0</v>
      </c>
      <c r="Q187" s="46">
        <f t="shared" si="225"/>
        <v>5</v>
      </c>
      <c r="R187" s="46">
        <f t="shared" si="226"/>
        <v>15</v>
      </c>
      <c r="S187" s="46"/>
      <c r="T187" s="4">
        <v>0</v>
      </c>
      <c r="U187" s="4">
        <v>1</v>
      </c>
      <c r="V187" s="4">
        <v>1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16</v>
      </c>
      <c r="AD187" s="4">
        <v>36</v>
      </c>
      <c r="AE187" s="4">
        <v>9</v>
      </c>
      <c r="AF187" s="4">
        <v>9</v>
      </c>
      <c r="AG187" s="4">
        <v>0</v>
      </c>
      <c r="AL187" s="4">
        <v>0</v>
      </c>
      <c r="AM187">
        <v>1</v>
      </c>
      <c r="AN187" s="4" t="s">
        <v>215</v>
      </c>
      <c r="AQ187" s="4">
        <v>0</v>
      </c>
      <c r="AY187" s="4">
        <v>1</v>
      </c>
      <c r="AZ187" s="4">
        <v>0</v>
      </c>
      <c r="BP187" s="4">
        <v>0</v>
      </c>
      <c r="BQ187" s="4">
        <v>0</v>
      </c>
      <c r="BS187">
        <v>113</v>
      </c>
      <c r="BT187">
        <v>69</v>
      </c>
      <c r="BU187">
        <v>84</v>
      </c>
      <c r="BV187">
        <v>89</v>
      </c>
      <c r="CN187" s="4">
        <v>0</v>
      </c>
      <c r="CO187" s="4">
        <v>0</v>
      </c>
      <c r="CP187" s="4">
        <v>0</v>
      </c>
      <c r="CS187" s="4">
        <v>0</v>
      </c>
      <c r="CT187" s="4">
        <v>1</v>
      </c>
      <c r="CU187" s="4"/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10</v>
      </c>
      <c r="DM187" s="4">
        <v>10</v>
      </c>
      <c r="DN187" s="4">
        <v>55</v>
      </c>
      <c r="DO187" s="4">
        <v>29</v>
      </c>
      <c r="DP187" s="4">
        <v>47</v>
      </c>
      <c r="DQ187" s="4">
        <v>78</v>
      </c>
      <c r="DR187" s="11">
        <v>52</v>
      </c>
      <c r="DS187" s="4">
        <v>50</v>
      </c>
      <c r="DT187" s="4">
        <v>104</v>
      </c>
      <c r="DU187" s="4">
        <f t="shared" si="275"/>
        <v>54</v>
      </c>
      <c r="DV187" s="11">
        <v>17.7</v>
      </c>
      <c r="DW187" s="4">
        <v>1029</v>
      </c>
      <c r="DX187" s="4">
        <v>95</v>
      </c>
      <c r="DY187" s="4">
        <v>93</v>
      </c>
      <c r="DZ187" s="4">
        <v>5.0999999999999996</v>
      </c>
      <c r="EA187" s="4">
        <f t="shared" si="281"/>
        <v>2.5888324873096447</v>
      </c>
      <c r="EB187" s="4">
        <v>29.7</v>
      </c>
      <c r="EC187" s="4">
        <v>298</v>
      </c>
      <c r="ED187" s="4">
        <v>96</v>
      </c>
      <c r="EE187" s="4">
        <v>9.18</v>
      </c>
      <c r="EF187" s="4">
        <f t="shared" si="287"/>
        <v>4.6598984771573599</v>
      </c>
      <c r="EG187" s="45">
        <f t="shared" si="229"/>
        <v>1.7508417508417509</v>
      </c>
      <c r="EH187" s="45">
        <f t="shared" si="230"/>
        <v>0.59595959595959591</v>
      </c>
      <c r="EI187" s="4">
        <v>12</v>
      </c>
      <c r="EJ187" s="4">
        <v>65</v>
      </c>
      <c r="EK187" s="4">
        <v>100</v>
      </c>
      <c r="EL187" s="11">
        <f t="shared" si="267"/>
        <v>0.65</v>
      </c>
      <c r="EM187" s="4">
        <v>155</v>
      </c>
      <c r="EN187" s="11">
        <v>8</v>
      </c>
      <c r="EO187" s="4">
        <v>7</v>
      </c>
      <c r="EP187" s="11">
        <f t="shared" si="268"/>
        <v>8.6666666666666661</v>
      </c>
      <c r="EQ187" s="4">
        <v>40</v>
      </c>
      <c r="ER187" s="4">
        <f t="shared" si="231"/>
        <v>20.304568527918782</v>
      </c>
      <c r="ES187" s="4">
        <v>17</v>
      </c>
      <c r="ET187" s="4">
        <v>37</v>
      </c>
      <c r="EU187" s="11">
        <v>23</v>
      </c>
      <c r="EV187" s="4">
        <v>8</v>
      </c>
      <c r="EW187" s="9">
        <v>15</v>
      </c>
      <c r="EX187" s="4">
        <v>73</v>
      </c>
      <c r="EY187" s="4">
        <v>111</v>
      </c>
      <c r="EZ187" s="4">
        <v>52</v>
      </c>
      <c r="FA187" s="4">
        <v>55</v>
      </c>
      <c r="FB187" s="4">
        <v>45</v>
      </c>
      <c r="FC187" s="25">
        <f t="shared" si="219"/>
        <v>298</v>
      </c>
      <c r="FD187" s="9">
        <f t="shared" si="232"/>
        <v>0.55905163394338953</v>
      </c>
      <c r="FE187" s="9">
        <f t="shared" si="220"/>
        <v>0.15100671140939598</v>
      </c>
      <c r="FF187" s="9">
        <f t="shared" si="233"/>
        <v>0.19547405438885501</v>
      </c>
      <c r="FG187" s="9">
        <f t="shared" si="221"/>
        <v>1.059375</v>
      </c>
      <c r="FH187" s="9">
        <f t="shared" si="222"/>
        <v>0.2432873680987559</v>
      </c>
      <c r="FI187" s="9">
        <f t="shared" si="223"/>
        <v>1.8949501900700534</v>
      </c>
      <c r="FJ187" s="11">
        <v>16.5</v>
      </c>
      <c r="FK187" s="11">
        <v>67</v>
      </c>
      <c r="FL187" s="4">
        <v>36</v>
      </c>
      <c r="FM187" s="4">
        <v>32</v>
      </c>
      <c r="FN187" s="4">
        <v>44</v>
      </c>
      <c r="FO187" s="4">
        <f t="shared" si="288"/>
        <v>22.335025380710661</v>
      </c>
      <c r="FP187" s="11">
        <v>36</v>
      </c>
      <c r="FQ187" s="11">
        <v>20</v>
      </c>
      <c r="FR187" s="4">
        <v>22</v>
      </c>
      <c r="FS187" s="4">
        <v>69</v>
      </c>
      <c r="FT187" s="4">
        <v>58</v>
      </c>
      <c r="FU187" s="11">
        <f t="shared" si="234"/>
        <v>1.1896551724137931</v>
      </c>
      <c r="FV187" s="4">
        <v>10</v>
      </c>
      <c r="FW187" s="11">
        <f t="shared" si="269"/>
        <v>6.9</v>
      </c>
      <c r="FX187" s="4">
        <v>48</v>
      </c>
      <c r="FY187" s="4">
        <v>13.8</v>
      </c>
      <c r="FZ187">
        <v>21</v>
      </c>
      <c r="GA187" s="11">
        <f t="shared" si="289"/>
        <v>13.8</v>
      </c>
      <c r="GB187" s="4">
        <f t="shared" si="235"/>
        <v>0.69000000000000006</v>
      </c>
      <c r="GC187" s="4">
        <f t="shared" si="236"/>
        <v>1.7142857142857142</v>
      </c>
      <c r="GD187" s="4">
        <f t="shared" si="237"/>
        <v>0.7857142857142857</v>
      </c>
      <c r="GG187" s="4" t="e">
        <f t="shared" si="270"/>
        <v>#DIV/0!</v>
      </c>
      <c r="GJ187" s="4" t="e">
        <f t="shared" si="290"/>
        <v>#DIV/0!</v>
      </c>
      <c r="GW187" t="e">
        <f t="shared" si="291"/>
        <v>#DIV/0!</v>
      </c>
    </row>
    <row r="188" spans="1:207" x14ac:dyDescent="0.35">
      <c r="A188" s="54">
        <v>65</v>
      </c>
      <c r="B188" s="32">
        <v>16596490</v>
      </c>
      <c r="C188" s="2">
        <v>45321</v>
      </c>
      <c r="D188" s="2">
        <v>22895</v>
      </c>
      <c r="E188" s="4">
        <v>60</v>
      </c>
      <c r="F188" s="4" t="s">
        <v>178</v>
      </c>
      <c r="G188" s="4">
        <v>85</v>
      </c>
      <c r="H188" s="4">
        <v>171</v>
      </c>
      <c r="I188" s="4">
        <v>1.97</v>
      </c>
      <c r="J188" s="4">
        <v>180</v>
      </c>
      <c r="K188" s="2">
        <v>45092</v>
      </c>
      <c r="L188" s="2">
        <v>45092</v>
      </c>
      <c r="M188" s="2">
        <v>45097</v>
      </c>
      <c r="N188" s="2">
        <v>45107</v>
      </c>
      <c r="O188" s="4">
        <v>0</v>
      </c>
      <c r="Q188" s="46">
        <f t="shared" si="225"/>
        <v>5</v>
      </c>
      <c r="R188" s="46">
        <f t="shared" si="226"/>
        <v>15</v>
      </c>
      <c r="S188" s="46"/>
      <c r="T188" s="4">
        <v>0</v>
      </c>
      <c r="U188" s="4">
        <v>1</v>
      </c>
      <c r="V188" s="4">
        <v>1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16</v>
      </c>
      <c r="AD188" s="4">
        <v>36</v>
      </c>
      <c r="AE188" s="4">
        <v>9</v>
      </c>
      <c r="AF188" s="4">
        <v>9</v>
      </c>
      <c r="AG188" s="4">
        <v>0</v>
      </c>
      <c r="AL188" s="4">
        <v>0</v>
      </c>
      <c r="AM188">
        <v>1</v>
      </c>
      <c r="AN188" s="4" t="s">
        <v>215</v>
      </c>
      <c r="AQ188" s="4">
        <v>0</v>
      </c>
      <c r="AY188" s="4">
        <v>1</v>
      </c>
      <c r="AZ188" s="4">
        <v>0</v>
      </c>
      <c r="BP188" s="4">
        <v>0</v>
      </c>
      <c r="BQ188" s="4">
        <v>0</v>
      </c>
      <c r="BS188">
        <v>115</v>
      </c>
      <c r="BT188">
        <v>72</v>
      </c>
      <c r="BU188">
        <v>86</v>
      </c>
      <c r="BV188">
        <v>78</v>
      </c>
      <c r="CN188" s="4">
        <v>0</v>
      </c>
      <c r="CO188" s="4">
        <v>0</v>
      </c>
      <c r="CP188" s="4">
        <v>0</v>
      </c>
      <c r="CS188" s="4">
        <v>0</v>
      </c>
      <c r="CT188" s="4">
        <v>1</v>
      </c>
      <c r="CU188" s="4"/>
      <c r="CV188" s="4">
        <v>0</v>
      </c>
      <c r="CW188" s="4">
        <v>0</v>
      </c>
      <c r="CX188" s="4">
        <v>0</v>
      </c>
      <c r="CY188" s="4">
        <v>0</v>
      </c>
      <c r="CZ188" s="4">
        <v>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9</v>
      </c>
      <c r="DM188" s="4">
        <v>8</v>
      </c>
      <c r="DN188" s="4">
        <v>45</v>
      </c>
      <c r="DO188" s="4">
        <v>28</v>
      </c>
      <c r="DP188" s="4">
        <v>34</v>
      </c>
      <c r="DQ188" s="4">
        <v>62</v>
      </c>
      <c r="DR188" s="11">
        <v>61</v>
      </c>
      <c r="DS188" s="4">
        <v>31</v>
      </c>
      <c r="DT188" s="4">
        <v>76</v>
      </c>
      <c r="DU188" s="4">
        <f t="shared" si="275"/>
        <v>45</v>
      </c>
      <c r="DV188" s="11">
        <v>20.100000000000001</v>
      </c>
      <c r="DW188" s="4">
        <v>1483</v>
      </c>
      <c r="DX188" s="4">
        <v>94</v>
      </c>
      <c r="DY188" s="4">
        <v>64</v>
      </c>
      <c r="DZ188" s="4">
        <v>3.4</v>
      </c>
      <c r="EA188" s="17">
        <f t="shared" si="281"/>
        <v>1.7258883248730965</v>
      </c>
      <c r="EB188" s="4">
        <v>24</v>
      </c>
      <c r="EC188" s="4">
        <v>298</v>
      </c>
      <c r="ED188" s="4">
        <v>81</v>
      </c>
      <c r="EE188" s="4">
        <v>4.9000000000000004</v>
      </c>
      <c r="EF188" s="4">
        <f t="shared" si="287"/>
        <v>2.4873096446700509</v>
      </c>
      <c r="EG188" s="45">
        <f t="shared" si="229"/>
        <v>2.5416666666666665</v>
      </c>
      <c r="EH188" s="45">
        <f t="shared" si="230"/>
        <v>0.83750000000000002</v>
      </c>
      <c r="EI188" s="4">
        <v>11</v>
      </c>
      <c r="EJ188" s="4">
        <v>70</v>
      </c>
      <c r="EK188" s="4">
        <v>63</v>
      </c>
      <c r="EL188" s="11">
        <f t="shared" ref="EL188" si="292">(EJ188/EK188)</f>
        <v>1.1111111111111112</v>
      </c>
      <c r="EM188" s="4">
        <v>280</v>
      </c>
      <c r="EN188" s="11">
        <v>10</v>
      </c>
      <c r="EO188" s="4">
        <v>8</v>
      </c>
      <c r="EP188" s="11">
        <f t="shared" ref="EP188" si="293">EJ188/((EN188+EO188)/2)</f>
        <v>7.7777777777777777</v>
      </c>
      <c r="EQ188" s="4">
        <v>21</v>
      </c>
      <c r="ER188" s="4">
        <f t="shared" si="231"/>
        <v>10.659898477157361</v>
      </c>
      <c r="ES188" s="4">
        <v>8</v>
      </c>
      <c r="ET188" s="4">
        <v>8</v>
      </c>
      <c r="EU188" s="11">
        <v>27</v>
      </c>
      <c r="EV188" s="4">
        <v>19</v>
      </c>
      <c r="EW188" s="9">
        <v>18</v>
      </c>
      <c r="EX188" s="4">
        <v>98</v>
      </c>
      <c r="EY188" s="4">
        <v>124</v>
      </c>
      <c r="EZ188" s="4">
        <v>49</v>
      </c>
      <c r="FA188" s="4">
        <v>87</v>
      </c>
      <c r="FB188" s="4">
        <v>85</v>
      </c>
      <c r="FC188" s="4">
        <f t="shared" si="219"/>
        <v>298</v>
      </c>
      <c r="FD188" s="9">
        <f t="shared" si="232"/>
        <v>0.94945806296213342</v>
      </c>
      <c r="FE188" s="9">
        <f t="shared" si="220"/>
        <v>0.28523489932885904</v>
      </c>
      <c r="FF188" s="9">
        <f t="shared" si="233"/>
        <v>0.3999041638679518</v>
      </c>
      <c r="FG188" s="9">
        <f t="shared" si="221"/>
        <v>1.2777777777777777</v>
      </c>
      <c r="FH188" s="9">
        <f t="shared" si="222"/>
        <v>0.33880829656590822</v>
      </c>
      <c r="FI188" s="9">
        <f t="shared" si="223"/>
        <v>1.3457969631553262</v>
      </c>
      <c r="FJ188" s="11">
        <v>20.8</v>
      </c>
      <c r="FK188" s="11">
        <v>28</v>
      </c>
      <c r="FL188" s="4">
        <v>19</v>
      </c>
      <c r="FM188" s="4">
        <v>12</v>
      </c>
      <c r="FN188" s="4">
        <v>22</v>
      </c>
      <c r="FO188" s="4">
        <f t="shared" si="288"/>
        <v>11.167512690355331</v>
      </c>
      <c r="FP188" s="11">
        <v>46</v>
      </c>
      <c r="FQ188" s="11">
        <v>22</v>
      </c>
      <c r="FR188" s="4">
        <v>18</v>
      </c>
      <c r="FS188" s="4">
        <v>64</v>
      </c>
      <c r="FT188" s="4">
        <v>55</v>
      </c>
      <c r="FU188" s="11">
        <f t="shared" si="234"/>
        <v>1.1636363636363636</v>
      </c>
      <c r="FV188" s="4">
        <v>12</v>
      </c>
      <c r="FW188" s="11">
        <f t="shared" ref="FW188" si="294">(FS188/FV188)</f>
        <v>5.333333333333333</v>
      </c>
      <c r="FX188" s="4">
        <v>124</v>
      </c>
      <c r="FY188" s="4">
        <v>14.5</v>
      </c>
      <c r="FZ188">
        <v>14.1</v>
      </c>
      <c r="GA188" s="11">
        <f t="shared" si="289"/>
        <v>14.5</v>
      </c>
      <c r="GB188" s="4">
        <f t="shared" si="235"/>
        <v>0.65909090909090906</v>
      </c>
      <c r="GC188" s="4">
        <f t="shared" si="236"/>
        <v>3.2624113475177308</v>
      </c>
      <c r="GD188" s="4">
        <f t="shared" si="237"/>
        <v>1.4751773049645391</v>
      </c>
      <c r="GE188" s="4">
        <v>12</v>
      </c>
      <c r="GF188" s="4">
        <v>8</v>
      </c>
      <c r="GG188" s="4">
        <f t="shared" ref="GG188" si="295">((GE188-GF188)/GE188)*100</f>
        <v>33.333333333333329</v>
      </c>
      <c r="GH188" s="4">
        <v>19</v>
      </c>
      <c r="GI188" s="4">
        <v>16</v>
      </c>
      <c r="GJ188" s="4">
        <f t="shared" si="290"/>
        <v>15.789473684210526</v>
      </c>
      <c r="GK188">
        <v>1</v>
      </c>
      <c r="GL188">
        <v>0</v>
      </c>
      <c r="GM188">
        <v>0</v>
      </c>
      <c r="GN188">
        <v>1</v>
      </c>
      <c r="GO188">
        <v>0</v>
      </c>
      <c r="GP188">
        <v>0</v>
      </c>
      <c r="GQ188">
        <v>0</v>
      </c>
      <c r="GR188">
        <v>1</v>
      </c>
      <c r="GS188">
        <v>0</v>
      </c>
      <c r="GT188">
        <v>0</v>
      </c>
      <c r="GU188">
        <v>17</v>
      </c>
      <c r="GV188">
        <v>11</v>
      </c>
      <c r="GW188">
        <f t="shared" si="291"/>
        <v>0.35294117647058826</v>
      </c>
      <c r="GX188">
        <v>1</v>
      </c>
      <c r="GY188">
        <v>0</v>
      </c>
    </row>
    <row r="189" spans="1:207" x14ac:dyDescent="0.35">
      <c r="A189" s="54">
        <v>66</v>
      </c>
      <c r="B189" s="32">
        <v>7402326</v>
      </c>
      <c r="C189" s="2">
        <v>45098</v>
      </c>
      <c r="D189" s="2">
        <v>25715</v>
      </c>
      <c r="E189" s="4">
        <v>53</v>
      </c>
      <c r="F189" s="4" t="s">
        <v>178</v>
      </c>
      <c r="G189" s="4">
        <v>95</v>
      </c>
      <c r="H189" s="4">
        <v>185</v>
      </c>
      <c r="I189" s="4">
        <v>2.19</v>
      </c>
      <c r="J189" s="4">
        <v>1</v>
      </c>
      <c r="K189" s="2">
        <v>45092</v>
      </c>
      <c r="L189" s="2">
        <v>45097</v>
      </c>
      <c r="M189" s="2">
        <v>45104</v>
      </c>
      <c r="N189" s="2">
        <v>45135</v>
      </c>
      <c r="O189" s="4">
        <v>0</v>
      </c>
      <c r="Q189" s="46">
        <f t="shared" si="225"/>
        <v>7</v>
      </c>
      <c r="R189" s="46">
        <f t="shared" si="226"/>
        <v>43</v>
      </c>
      <c r="S189" s="46"/>
      <c r="T189" s="4">
        <v>1</v>
      </c>
      <c r="U189" s="4">
        <v>0</v>
      </c>
      <c r="V189" s="4">
        <v>0</v>
      </c>
      <c r="W189" s="4">
        <v>0</v>
      </c>
      <c r="X189" s="4">
        <v>1</v>
      </c>
      <c r="Y189" s="4">
        <v>0</v>
      </c>
      <c r="Z189" s="4">
        <v>0</v>
      </c>
      <c r="AA189" s="4">
        <v>0</v>
      </c>
      <c r="AB189" s="4">
        <v>0</v>
      </c>
      <c r="AC189" s="4">
        <v>20</v>
      </c>
      <c r="AD189" s="4">
        <v>52</v>
      </c>
      <c r="AE189" s="4">
        <v>0</v>
      </c>
      <c r="AF189" s="4">
        <v>3</v>
      </c>
      <c r="AG189" s="4">
        <v>3</v>
      </c>
      <c r="AH189" s="4">
        <v>1160</v>
      </c>
      <c r="AI189" s="4">
        <v>16682</v>
      </c>
      <c r="AJ189" s="4">
        <v>20.3</v>
      </c>
      <c r="AK189" s="4">
        <v>3.62</v>
      </c>
      <c r="AL189" s="4">
        <v>0</v>
      </c>
      <c r="AM189" s="4">
        <v>1</v>
      </c>
      <c r="AN189" s="4" t="s">
        <v>216</v>
      </c>
      <c r="AO189" s="4">
        <v>63</v>
      </c>
      <c r="AP189" s="4">
        <v>1068</v>
      </c>
      <c r="AQ189" s="4">
        <v>0</v>
      </c>
      <c r="AR189" s="4">
        <v>12.5</v>
      </c>
      <c r="AS189" s="4">
        <v>1.1000000000000001</v>
      </c>
      <c r="AT189" s="4">
        <v>27.1</v>
      </c>
      <c r="AU189" s="29">
        <v>2.09</v>
      </c>
      <c r="AW189" s="4">
        <v>690</v>
      </c>
      <c r="AX189" s="4">
        <v>202</v>
      </c>
      <c r="AY189" s="4">
        <v>0</v>
      </c>
      <c r="AZ189" s="4">
        <v>0</v>
      </c>
      <c r="BA189" s="4">
        <v>1</v>
      </c>
      <c r="BB189" s="4">
        <v>28</v>
      </c>
      <c r="BC189" s="4">
        <v>142</v>
      </c>
      <c r="BD189" s="4">
        <v>4.2</v>
      </c>
      <c r="BE189" s="4">
        <v>2.2999999999999998</v>
      </c>
      <c r="BF189" s="4">
        <v>2.4</v>
      </c>
      <c r="BG189" s="4">
        <v>8.4</v>
      </c>
      <c r="BH189" s="4">
        <v>5.6</v>
      </c>
      <c r="BI189" s="4">
        <v>3.6</v>
      </c>
      <c r="BJ189" s="4">
        <v>4478</v>
      </c>
      <c r="BK189" s="4">
        <v>132</v>
      </c>
      <c r="BL189" s="4">
        <v>98</v>
      </c>
      <c r="BM189" s="4">
        <v>0.5</v>
      </c>
      <c r="BN189" s="4">
        <v>116</v>
      </c>
      <c r="BO189" s="4">
        <v>323</v>
      </c>
      <c r="BP189" s="4">
        <v>1</v>
      </c>
      <c r="BQ189" s="4">
        <v>2</v>
      </c>
      <c r="BR189" s="4">
        <v>215</v>
      </c>
      <c r="BS189">
        <v>105</v>
      </c>
      <c r="BT189">
        <v>48</v>
      </c>
      <c r="BU189">
        <v>65</v>
      </c>
      <c r="BV189" s="4">
        <v>55</v>
      </c>
      <c r="BW189">
        <v>6</v>
      </c>
      <c r="BX189">
        <v>1340</v>
      </c>
      <c r="BY189">
        <v>745</v>
      </c>
      <c r="BZ189">
        <v>1.1000000000000001</v>
      </c>
      <c r="CA189">
        <v>73.5</v>
      </c>
      <c r="CB189">
        <v>5.2</v>
      </c>
      <c r="CC189" s="4">
        <v>2.1</v>
      </c>
      <c r="CD189" s="4">
        <v>38</v>
      </c>
      <c r="CE189" s="4">
        <v>61</v>
      </c>
      <c r="CF189" s="4">
        <v>7</v>
      </c>
      <c r="CG189" s="4">
        <v>9</v>
      </c>
      <c r="CH189" s="4">
        <v>1980</v>
      </c>
      <c r="CI189" s="4">
        <f t="shared" si="238"/>
        <v>2247.6190476190477</v>
      </c>
      <c r="CJ189" s="4">
        <v>7.45</v>
      </c>
      <c r="CK189" s="4">
        <v>45</v>
      </c>
      <c r="CL189" s="4">
        <v>88</v>
      </c>
      <c r="CM189" s="4">
        <v>27.3</v>
      </c>
      <c r="CN189" s="4">
        <v>0.21</v>
      </c>
      <c r="CO189" s="4">
        <v>0</v>
      </c>
      <c r="CP189" s="4">
        <v>0</v>
      </c>
      <c r="CQ189" s="4">
        <v>30</v>
      </c>
      <c r="CR189" s="4">
        <v>627</v>
      </c>
      <c r="CS189" s="4">
        <v>0</v>
      </c>
      <c r="CT189" s="4">
        <v>3</v>
      </c>
      <c r="CU189" s="4"/>
      <c r="CV189" s="4">
        <v>0</v>
      </c>
      <c r="CW189" s="4">
        <v>0</v>
      </c>
      <c r="CX189" s="4">
        <v>0</v>
      </c>
      <c r="CY189" s="4">
        <v>0</v>
      </c>
      <c r="CZ189" s="4">
        <v>1</v>
      </c>
      <c r="DA189" s="4">
        <v>0</v>
      </c>
      <c r="DB189" s="4">
        <v>0</v>
      </c>
      <c r="DC189" s="4">
        <v>0</v>
      </c>
      <c r="DD189" s="4">
        <v>1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10</v>
      </c>
      <c r="DM189" s="4">
        <v>10</v>
      </c>
      <c r="DN189" s="4">
        <v>56</v>
      </c>
      <c r="DO189" s="4">
        <v>28</v>
      </c>
      <c r="DP189" s="4">
        <v>49</v>
      </c>
      <c r="DQ189" s="4">
        <v>80</v>
      </c>
      <c r="DR189" s="11">
        <v>59</v>
      </c>
      <c r="DS189" s="4">
        <v>61</v>
      </c>
      <c r="DT189" s="4">
        <v>150</v>
      </c>
      <c r="DU189" s="4">
        <f t="shared" si="275"/>
        <v>89</v>
      </c>
      <c r="DV189" s="11">
        <v>16.2</v>
      </c>
      <c r="DW189" s="4">
        <v>1185</v>
      </c>
      <c r="DX189" s="4">
        <v>77</v>
      </c>
      <c r="DY189" s="4">
        <v>55</v>
      </c>
      <c r="DZ189" s="4">
        <v>4.9000000000000004</v>
      </c>
      <c r="EA189" s="4">
        <f t="shared" si="281"/>
        <v>2.2374429223744294</v>
      </c>
      <c r="EB189" s="4" t="s">
        <v>217</v>
      </c>
      <c r="EC189" s="4">
        <v>313</v>
      </c>
      <c r="ED189" s="4">
        <v>78</v>
      </c>
      <c r="EE189" s="4">
        <v>4.0999999999999996</v>
      </c>
      <c r="EF189" s="4">
        <f t="shared" si="287"/>
        <v>1.872146118721461</v>
      </c>
      <c r="EG189" s="45"/>
      <c r="EH189" s="45"/>
      <c r="EI189" s="4">
        <v>14</v>
      </c>
      <c r="EJ189" s="4">
        <v>67</v>
      </c>
      <c r="EK189" s="4">
        <v>51</v>
      </c>
      <c r="EL189" s="11">
        <f t="shared" si="267"/>
        <v>1.3137254901960784</v>
      </c>
      <c r="EM189" s="4">
        <v>243</v>
      </c>
      <c r="EN189" s="11">
        <v>16</v>
      </c>
      <c r="EO189" s="4">
        <v>13</v>
      </c>
      <c r="EP189" s="11">
        <f t="shared" si="268"/>
        <v>4.6206896551724137</v>
      </c>
      <c r="EQ189" s="4">
        <v>59</v>
      </c>
      <c r="ER189" s="4">
        <f t="shared" si="231"/>
        <v>26.940639269406393</v>
      </c>
      <c r="ES189" s="4">
        <v>35</v>
      </c>
      <c r="ET189" s="4">
        <v>51</v>
      </c>
      <c r="EU189" s="11">
        <v>13</v>
      </c>
      <c r="EV189" s="4">
        <v>8</v>
      </c>
      <c r="EW189" s="9">
        <v>5</v>
      </c>
      <c r="EX189" s="4">
        <v>97</v>
      </c>
      <c r="EY189" s="4">
        <v>125</v>
      </c>
      <c r="EZ189" s="4">
        <v>48</v>
      </c>
      <c r="FA189" s="4">
        <v>76</v>
      </c>
      <c r="FB189" s="4">
        <v>80</v>
      </c>
      <c r="FC189" s="25">
        <f t="shared" si="219"/>
        <v>313</v>
      </c>
      <c r="FD189" s="9">
        <f t="shared" si="232"/>
        <v>1.1110060742926606</v>
      </c>
      <c r="FE189" s="9">
        <f t="shared" si="220"/>
        <v>0.25559105431309903</v>
      </c>
      <c r="FF189" s="9">
        <f t="shared" si="233"/>
        <v>0.36263057652819058</v>
      </c>
      <c r="FG189" s="9">
        <f t="shared" si="221"/>
        <v>1.2115384615384615</v>
      </c>
      <c r="FH189" s="9">
        <f t="shared" si="222"/>
        <v>0.26732303262630386</v>
      </c>
      <c r="FI189" s="9">
        <f t="shared" si="223"/>
        <v>1.0904877026075726</v>
      </c>
      <c r="FJ189" s="11">
        <v>19.5</v>
      </c>
      <c r="FK189" s="11">
        <v>22</v>
      </c>
      <c r="FL189" s="4">
        <v>20</v>
      </c>
      <c r="FM189" s="4">
        <v>2</v>
      </c>
      <c r="FN189" s="4">
        <v>65</v>
      </c>
      <c r="FO189" s="4">
        <f t="shared" si="288"/>
        <v>29.680365296803654</v>
      </c>
      <c r="FP189" s="11">
        <v>47</v>
      </c>
      <c r="FQ189" s="11">
        <v>22</v>
      </c>
      <c r="FR189" s="4">
        <v>18</v>
      </c>
      <c r="FS189" s="4">
        <v>71</v>
      </c>
      <c r="FT189" s="4">
        <v>47</v>
      </c>
      <c r="FU189" s="11">
        <f t="shared" si="234"/>
        <v>1.5106382978723405</v>
      </c>
      <c r="FV189" s="4">
        <v>10</v>
      </c>
      <c r="FW189" s="11">
        <f t="shared" si="269"/>
        <v>7.1</v>
      </c>
      <c r="FX189" s="4">
        <v>121</v>
      </c>
      <c r="FY189" s="4">
        <v>26.2</v>
      </c>
      <c r="FZ189">
        <v>19.2</v>
      </c>
      <c r="GA189" s="11">
        <f t="shared" si="289"/>
        <v>32.200000000000003</v>
      </c>
      <c r="GB189" s="4">
        <f t="shared" si="235"/>
        <v>1.4636363636363638</v>
      </c>
      <c r="GC189" s="4">
        <f t="shared" si="236"/>
        <v>2.447916666666667</v>
      </c>
      <c r="GD189" s="4">
        <f t="shared" si="237"/>
        <v>1.015625</v>
      </c>
      <c r="GE189" s="4">
        <v>22</v>
      </c>
      <c r="GF189" s="4">
        <v>15</v>
      </c>
      <c r="GG189" s="4">
        <f t="shared" si="270"/>
        <v>31.818181818181817</v>
      </c>
      <c r="GH189" s="4">
        <v>25</v>
      </c>
      <c r="GI189" s="4">
        <v>22</v>
      </c>
      <c r="GJ189" s="4">
        <f t="shared" si="253"/>
        <v>12</v>
      </c>
      <c r="GK189" s="4">
        <v>1</v>
      </c>
      <c r="GL189" s="4">
        <v>0</v>
      </c>
      <c r="GM189" s="4">
        <v>0</v>
      </c>
      <c r="GN189" s="4">
        <v>1</v>
      </c>
      <c r="GO189" s="4">
        <v>0</v>
      </c>
      <c r="GP189" s="4">
        <v>0</v>
      </c>
      <c r="GQ189" s="4">
        <v>0</v>
      </c>
      <c r="GR189" s="4">
        <v>1</v>
      </c>
      <c r="GS189" s="4">
        <v>0</v>
      </c>
      <c r="GT189" s="4">
        <v>0</v>
      </c>
      <c r="GU189" s="4">
        <v>45</v>
      </c>
      <c r="GV189" s="4">
        <v>18</v>
      </c>
      <c r="GW189">
        <f t="shared" si="291"/>
        <v>0.6</v>
      </c>
      <c r="GX189" s="4">
        <v>1</v>
      </c>
      <c r="GY189" s="4">
        <v>0</v>
      </c>
    </row>
    <row r="190" spans="1:207" x14ac:dyDescent="0.35">
      <c r="A190" s="54">
        <v>66</v>
      </c>
      <c r="B190" s="32">
        <v>7402326</v>
      </c>
      <c r="C190" s="2">
        <v>45105</v>
      </c>
      <c r="D190" s="2">
        <v>25715</v>
      </c>
      <c r="E190" s="4">
        <v>53</v>
      </c>
      <c r="F190" s="4" t="s">
        <v>178</v>
      </c>
      <c r="G190" s="4">
        <v>95</v>
      </c>
      <c r="H190" s="4">
        <v>185</v>
      </c>
      <c r="I190" s="4">
        <v>2.19</v>
      </c>
      <c r="J190" s="4">
        <v>8</v>
      </c>
      <c r="K190" s="2">
        <v>45092</v>
      </c>
      <c r="L190" s="2">
        <v>45097</v>
      </c>
      <c r="M190" s="2">
        <v>45104</v>
      </c>
      <c r="N190" s="2">
        <v>45135</v>
      </c>
      <c r="O190" s="4">
        <v>0</v>
      </c>
      <c r="Q190" s="46">
        <f t="shared" si="225"/>
        <v>7</v>
      </c>
      <c r="R190" s="46">
        <f t="shared" si="226"/>
        <v>43</v>
      </c>
      <c r="S190" s="46"/>
      <c r="T190" s="4">
        <v>1</v>
      </c>
      <c r="U190" s="4">
        <v>0</v>
      </c>
      <c r="V190" s="4">
        <v>0</v>
      </c>
      <c r="W190" s="4">
        <v>0</v>
      </c>
      <c r="X190" s="4">
        <v>1</v>
      </c>
      <c r="Y190" s="4">
        <v>0</v>
      </c>
      <c r="Z190" s="4">
        <v>0</v>
      </c>
      <c r="AA190" s="4">
        <v>0</v>
      </c>
      <c r="AB190" s="4">
        <v>0</v>
      </c>
      <c r="AC190" s="4">
        <v>20</v>
      </c>
      <c r="AD190" s="4">
        <v>52</v>
      </c>
      <c r="AE190" s="4">
        <v>0</v>
      </c>
      <c r="AF190" s="4">
        <v>3</v>
      </c>
      <c r="AG190" s="4">
        <v>3</v>
      </c>
      <c r="AH190" s="4">
        <v>2397</v>
      </c>
      <c r="AI190" s="4">
        <v>12861</v>
      </c>
      <c r="AJ190" s="4">
        <v>6.29</v>
      </c>
      <c r="AK190" s="4">
        <v>0.17</v>
      </c>
      <c r="AL190" s="4">
        <v>0</v>
      </c>
      <c r="AM190" s="4">
        <v>1</v>
      </c>
      <c r="AN190" s="4" t="s">
        <v>216</v>
      </c>
      <c r="AO190" s="4">
        <v>117</v>
      </c>
      <c r="AP190" s="4">
        <v>483</v>
      </c>
      <c r="AQ190" s="4">
        <v>0</v>
      </c>
      <c r="AR190" s="4">
        <v>12.2</v>
      </c>
      <c r="AS190" s="4">
        <v>1.0900000000000001</v>
      </c>
      <c r="AT190" s="4">
        <v>28.7</v>
      </c>
      <c r="AU190" s="29">
        <v>2.63</v>
      </c>
      <c r="AW190" s="4">
        <v>925</v>
      </c>
      <c r="AX190" s="4">
        <v>345</v>
      </c>
      <c r="AY190" s="4">
        <v>0</v>
      </c>
      <c r="AZ190" s="4">
        <v>0</v>
      </c>
      <c r="BA190" s="4">
        <v>0.8</v>
      </c>
      <c r="BB190" s="4">
        <v>25</v>
      </c>
      <c r="BC190" s="4">
        <v>137</v>
      </c>
      <c r="BD190" s="4">
        <v>4.3</v>
      </c>
      <c r="BE190" s="4">
        <v>2</v>
      </c>
      <c r="BF190" s="4">
        <v>3</v>
      </c>
      <c r="BG190" s="4">
        <v>9</v>
      </c>
      <c r="BH190" s="4">
        <v>6.4</v>
      </c>
      <c r="BJ190" s="4">
        <v>163</v>
      </c>
      <c r="BK190" s="4">
        <v>34</v>
      </c>
      <c r="BL190" s="4">
        <v>72</v>
      </c>
      <c r="BM190" s="4">
        <v>0.15</v>
      </c>
      <c r="BN190" s="4">
        <v>114</v>
      </c>
      <c r="BO190" s="4">
        <v>265</v>
      </c>
      <c r="BP190" s="4">
        <v>1</v>
      </c>
      <c r="BQ190" s="4">
        <v>2</v>
      </c>
      <c r="BS190">
        <v>102</v>
      </c>
      <c r="BT190">
        <v>65</v>
      </c>
      <c r="BU190">
        <v>76</v>
      </c>
      <c r="BV190" s="4">
        <v>113</v>
      </c>
      <c r="CN190" s="4">
        <v>0</v>
      </c>
      <c r="CO190" s="4">
        <v>0</v>
      </c>
      <c r="CP190" s="4">
        <v>0</v>
      </c>
      <c r="CQ190" s="4">
        <v>14</v>
      </c>
      <c r="CR190" s="4">
        <v>201</v>
      </c>
      <c r="CS190" s="4">
        <v>1</v>
      </c>
      <c r="CT190" s="4">
        <v>3</v>
      </c>
      <c r="CU190" s="4"/>
      <c r="CV190" s="4">
        <v>1</v>
      </c>
      <c r="CW190" s="4">
        <v>1</v>
      </c>
      <c r="CX190" s="4">
        <v>1</v>
      </c>
      <c r="CY190" s="4">
        <v>0</v>
      </c>
      <c r="CZ190" s="4">
        <v>0</v>
      </c>
      <c r="DA190" s="4">
        <v>0</v>
      </c>
      <c r="DB190" s="4">
        <v>0</v>
      </c>
      <c r="DC190" s="4">
        <v>0</v>
      </c>
      <c r="DD190" s="4">
        <v>0</v>
      </c>
      <c r="DE190" s="4">
        <v>1</v>
      </c>
      <c r="DF190" s="4">
        <v>1</v>
      </c>
      <c r="DG190" s="4">
        <v>1</v>
      </c>
      <c r="DH190" s="4">
        <v>1</v>
      </c>
      <c r="DI190" s="4">
        <v>1</v>
      </c>
      <c r="DJ190" s="4">
        <v>0</v>
      </c>
      <c r="DK190" s="4">
        <v>1</v>
      </c>
      <c r="DL190" s="4">
        <v>10</v>
      </c>
      <c r="DM190" s="4">
        <v>10</v>
      </c>
      <c r="DN190" s="4">
        <v>45</v>
      </c>
      <c r="DO190" s="4">
        <v>20</v>
      </c>
      <c r="DP190" s="4">
        <v>55</v>
      </c>
      <c r="DQ190" s="4">
        <v>86</v>
      </c>
      <c r="DR190" s="11">
        <v>49</v>
      </c>
      <c r="DS190" s="4">
        <v>53</v>
      </c>
      <c r="DT190" s="4">
        <v>105</v>
      </c>
      <c r="DU190" s="4">
        <f t="shared" ref="DU190:DU206" si="296">(DT190-DS190)</f>
        <v>52</v>
      </c>
      <c r="DV190" s="11">
        <v>16.3</v>
      </c>
      <c r="DW190" s="4">
        <v>1115</v>
      </c>
      <c r="DX190" s="4">
        <v>89</v>
      </c>
      <c r="DY190" s="4">
        <v>113</v>
      </c>
      <c r="DZ190" s="4">
        <v>5.9</v>
      </c>
      <c r="EA190" s="4">
        <f t="shared" si="281"/>
        <v>2.6940639269406397</v>
      </c>
      <c r="EB190" s="4">
        <v>18.600000000000001</v>
      </c>
      <c r="EC190" s="4">
        <v>239</v>
      </c>
      <c r="ED190" s="4">
        <v>61</v>
      </c>
      <c r="EE190" s="4">
        <v>7</v>
      </c>
      <c r="EF190" s="4">
        <f t="shared" si="287"/>
        <v>3.1963470319634704</v>
      </c>
      <c r="EG190" s="45">
        <f t="shared" si="229"/>
        <v>2.6344086021505375</v>
      </c>
      <c r="EH190" s="45">
        <f t="shared" si="230"/>
        <v>0.87634408602150538</v>
      </c>
      <c r="EI190" s="4">
        <v>13</v>
      </c>
      <c r="EJ190" s="4">
        <v>90</v>
      </c>
      <c r="EK190" s="4">
        <v>75</v>
      </c>
      <c r="EL190" s="11">
        <f t="shared" ref="EL190:EL192" si="297">(EJ190/EK190)</f>
        <v>1.2</v>
      </c>
      <c r="EM190" s="4">
        <v>143</v>
      </c>
      <c r="EN190" s="11">
        <v>15</v>
      </c>
      <c r="EO190" s="4">
        <v>10</v>
      </c>
      <c r="EP190" s="11">
        <f t="shared" ref="EP190:EP192" si="298">EJ190/((EN190+EO190)/2)</f>
        <v>7.2</v>
      </c>
      <c r="EQ190" s="4">
        <v>55</v>
      </c>
      <c r="ER190" s="4">
        <f t="shared" si="231"/>
        <v>25.114155251141554</v>
      </c>
      <c r="EU190" s="11">
        <v>25</v>
      </c>
      <c r="EV190" s="4">
        <v>15</v>
      </c>
      <c r="EW190" s="9">
        <v>10</v>
      </c>
      <c r="EX190" s="4">
        <v>62</v>
      </c>
      <c r="EY190" s="4">
        <v>114</v>
      </c>
      <c r="EZ190" s="4">
        <v>32</v>
      </c>
      <c r="FA190" s="4">
        <v>83</v>
      </c>
      <c r="FB190" s="4">
        <v>69</v>
      </c>
      <c r="FC190" s="4">
        <f t="shared" si="219"/>
        <v>239</v>
      </c>
      <c r="FD190" s="9">
        <f t="shared" si="232"/>
        <v>1.0600166279012364</v>
      </c>
      <c r="FE190" s="9">
        <f t="shared" si="220"/>
        <v>0.28870292887029286</v>
      </c>
      <c r="FF190" s="9">
        <f t="shared" si="233"/>
        <v>0.40390774863689771</v>
      </c>
      <c r="FG190" s="9">
        <f t="shared" si="221"/>
        <v>1.5049180327868852</v>
      </c>
      <c r="FH190" s="9">
        <f t="shared" si="222"/>
        <v>0.36434484348917878</v>
      </c>
      <c r="FI190" s="9">
        <f t="shared" si="223"/>
        <v>1.4197117226043183</v>
      </c>
      <c r="FJ190" s="11">
        <v>13.2</v>
      </c>
      <c r="FK190" s="11">
        <v>18</v>
      </c>
      <c r="FL190" s="4">
        <v>17</v>
      </c>
      <c r="FM190" s="4">
        <v>1</v>
      </c>
      <c r="FN190" s="4">
        <v>26</v>
      </c>
      <c r="FO190" s="4">
        <f t="shared" si="288"/>
        <v>11.872146118721462</v>
      </c>
      <c r="FP190" s="11">
        <v>41</v>
      </c>
      <c r="FQ190" s="11">
        <v>20</v>
      </c>
      <c r="FR190" s="4">
        <v>20</v>
      </c>
      <c r="FS190" s="4">
        <v>76</v>
      </c>
      <c r="FT190" s="4">
        <v>47</v>
      </c>
      <c r="FU190" s="11">
        <f t="shared" si="234"/>
        <v>1.6170212765957446</v>
      </c>
      <c r="FV190" s="4">
        <v>19</v>
      </c>
      <c r="FW190" s="11">
        <f t="shared" ref="FW190:FW192" si="299">(FS190/FV190)</f>
        <v>4</v>
      </c>
      <c r="FX190" s="4">
        <v>62</v>
      </c>
      <c r="FY190" s="4">
        <v>24.1</v>
      </c>
      <c r="FZ190">
        <v>17.399999999999999</v>
      </c>
      <c r="GA190" s="11">
        <f t="shared" si="289"/>
        <v>24.1</v>
      </c>
      <c r="GB190" s="4">
        <f t="shared" si="235"/>
        <v>1.2050000000000001</v>
      </c>
      <c r="GC190" s="4">
        <f t="shared" si="236"/>
        <v>2.3563218390804601</v>
      </c>
      <c r="GD190" s="4">
        <f t="shared" si="237"/>
        <v>0.75862068965517249</v>
      </c>
      <c r="GE190" s="4">
        <v>20</v>
      </c>
      <c r="GF190" s="4">
        <v>12</v>
      </c>
      <c r="GG190" s="4">
        <f t="shared" ref="GG190:GG206" si="300">((GE190-GF190)/GE190)*100</f>
        <v>40</v>
      </c>
      <c r="GH190" s="4">
        <v>17</v>
      </c>
      <c r="GI190" s="4">
        <v>13</v>
      </c>
      <c r="GJ190" s="4">
        <f t="shared" ref="GJ190:GJ192" si="301">((GH190-GI190)/GH190)*100</f>
        <v>23.52941176470588</v>
      </c>
      <c r="GK190" s="4">
        <v>1</v>
      </c>
      <c r="GL190" s="4">
        <v>0</v>
      </c>
      <c r="GM190" s="4">
        <v>0</v>
      </c>
      <c r="GN190" s="4">
        <v>0</v>
      </c>
      <c r="GO190" s="4">
        <v>1</v>
      </c>
      <c r="GP190" s="4">
        <v>0</v>
      </c>
      <c r="GQ190" s="4">
        <v>0</v>
      </c>
      <c r="GR190" s="4">
        <v>1</v>
      </c>
      <c r="GS190" s="4">
        <v>0</v>
      </c>
      <c r="GT190" s="4">
        <v>0</v>
      </c>
    </row>
    <row r="191" spans="1:207" x14ac:dyDescent="0.35">
      <c r="A191" s="54">
        <v>66</v>
      </c>
      <c r="B191" s="32">
        <v>7402326</v>
      </c>
      <c r="C191" s="2">
        <v>45126</v>
      </c>
      <c r="D191" s="2">
        <v>25715</v>
      </c>
      <c r="E191" s="4">
        <v>53</v>
      </c>
      <c r="F191" s="4" t="s">
        <v>178</v>
      </c>
      <c r="G191" s="4">
        <v>95</v>
      </c>
      <c r="H191" s="4">
        <v>185</v>
      </c>
      <c r="I191" s="4">
        <v>2.19</v>
      </c>
      <c r="J191" s="4">
        <v>29</v>
      </c>
      <c r="K191" s="2">
        <v>45092</v>
      </c>
      <c r="L191" s="2">
        <v>45097</v>
      </c>
      <c r="M191" s="2">
        <v>45104</v>
      </c>
      <c r="N191" s="2">
        <v>45135</v>
      </c>
      <c r="O191" s="4">
        <v>0</v>
      </c>
      <c r="Q191" s="46">
        <f t="shared" si="225"/>
        <v>7</v>
      </c>
      <c r="R191" s="46">
        <f t="shared" si="226"/>
        <v>43</v>
      </c>
      <c r="S191" s="46"/>
      <c r="T191" s="4">
        <v>1</v>
      </c>
      <c r="U191" s="4">
        <v>0</v>
      </c>
      <c r="V191" s="4">
        <v>0</v>
      </c>
      <c r="W191" s="4">
        <v>0</v>
      </c>
      <c r="X191" s="4">
        <v>1</v>
      </c>
      <c r="Y191" s="4">
        <v>0</v>
      </c>
      <c r="Z191" s="4">
        <v>0</v>
      </c>
      <c r="AA191" s="4">
        <v>0</v>
      </c>
      <c r="AB191" s="4">
        <v>0</v>
      </c>
      <c r="AC191" s="4">
        <v>20</v>
      </c>
      <c r="AD191" s="4">
        <v>52</v>
      </c>
      <c r="AE191" s="4">
        <v>0</v>
      </c>
      <c r="AF191" s="4">
        <v>3</v>
      </c>
      <c r="AG191" s="4">
        <v>3</v>
      </c>
      <c r="AH191" s="4">
        <v>2230</v>
      </c>
      <c r="AI191" s="4">
        <v>10100</v>
      </c>
      <c r="AJ191" s="4">
        <v>0.79</v>
      </c>
      <c r="AK191" s="4">
        <v>0.04</v>
      </c>
      <c r="AL191" s="4">
        <v>0</v>
      </c>
      <c r="AM191" s="4">
        <v>1</v>
      </c>
      <c r="AN191" s="4" t="s">
        <v>216</v>
      </c>
      <c r="AO191" s="4">
        <v>42</v>
      </c>
      <c r="AQ191" s="4">
        <v>0</v>
      </c>
      <c r="AR191" s="4">
        <v>12.2</v>
      </c>
      <c r="AS191" s="4">
        <v>1.05</v>
      </c>
      <c r="AT191" s="4">
        <v>30.2</v>
      </c>
      <c r="AU191" s="29">
        <v>2.2599999999999998</v>
      </c>
      <c r="AV191" s="4">
        <v>0.23</v>
      </c>
      <c r="AW191" s="4">
        <v>471</v>
      </c>
      <c r="AX191" s="4">
        <v>215</v>
      </c>
      <c r="AY191" s="4">
        <v>0</v>
      </c>
      <c r="AZ191" s="4">
        <v>0</v>
      </c>
      <c r="BA191" s="4">
        <v>0.8</v>
      </c>
      <c r="BB191" s="4">
        <v>20</v>
      </c>
      <c r="BC191" s="4">
        <v>140</v>
      </c>
      <c r="BD191" s="4">
        <v>4.0999999999999996</v>
      </c>
      <c r="BE191" s="4">
        <v>2</v>
      </c>
      <c r="BF191" s="4">
        <v>3</v>
      </c>
      <c r="BG191" s="4">
        <v>8.8000000000000007</v>
      </c>
      <c r="BH191" s="4">
        <v>6.1</v>
      </c>
      <c r="BI191" s="4">
        <v>4.0999999999999996</v>
      </c>
      <c r="BJ191" s="4">
        <v>207</v>
      </c>
      <c r="BK191" s="4">
        <v>15</v>
      </c>
      <c r="BL191" s="4">
        <v>15</v>
      </c>
      <c r="BM191" s="4">
        <v>0.2</v>
      </c>
      <c r="BN191" s="4">
        <v>125</v>
      </c>
      <c r="BO191" s="4">
        <v>159</v>
      </c>
      <c r="BP191" s="4">
        <v>1</v>
      </c>
      <c r="BQ191" s="4">
        <v>2</v>
      </c>
      <c r="BS191">
        <v>113</v>
      </c>
      <c r="BT191">
        <v>69</v>
      </c>
      <c r="BU191">
        <v>84</v>
      </c>
      <c r="BV191" s="4">
        <v>94</v>
      </c>
      <c r="CN191" s="4">
        <v>0</v>
      </c>
      <c r="CO191" s="4">
        <v>0</v>
      </c>
      <c r="CP191" s="4">
        <v>0</v>
      </c>
      <c r="CQ191" s="4">
        <v>16</v>
      </c>
      <c r="CR191" s="4">
        <v>172</v>
      </c>
      <c r="CS191" s="4">
        <v>1</v>
      </c>
      <c r="CT191" s="4">
        <v>3</v>
      </c>
      <c r="CU191" s="4"/>
      <c r="CV191" s="4">
        <v>1</v>
      </c>
      <c r="CW191" s="4">
        <v>1</v>
      </c>
      <c r="CX191" s="4">
        <v>1</v>
      </c>
      <c r="CY191" s="4">
        <v>0</v>
      </c>
      <c r="CZ191" s="4">
        <v>1</v>
      </c>
      <c r="DA191" s="4">
        <v>0</v>
      </c>
      <c r="DB191" s="4">
        <v>0</v>
      </c>
      <c r="DC191" s="4">
        <v>0</v>
      </c>
      <c r="DD191" s="4">
        <v>1</v>
      </c>
      <c r="DE191" s="4">
        <v>1</v>
      </c>
      <c r="DF191" s="4">
        <v>1</v>
      </c>
      <c r="DG191" s="4">
        <v>0</v>
      </c>
      <c r="DH191" s="4">
        <v>1</v>
      </c>
      <c r="DI191" s="4">
        <v>1</v>
      </c>
      <c r="DJ191" s="4">
        <v>0</v>
      </c>
      <c r="DK191" s="4">
        <v>1</v>
      </c>
      <c r="DL191" s="4">
        <v>9</v>
      </c>
      <c r="DM191" s="4">
        <v>8</v>
      </c>
      <c r="DN191" s="4">
        <v>47</v>
      </c>
      <c r="DO191" s="4">
        <v>32</v>
      </c>
      <c r="DP191" s="4">
        <v>33</v>
      </c>
      <c r="DQ191" s="4">
        <v>61</v>
      </c>
      <c r="DR191" s="11">
        <v>45</v>
      </c>
      <c r="DS191" s="4">
        <v>43</v>
      </c>
      <c r="DT191" s="4">
        <v>80</v>
      </c>
      <c r="DU191" s="4">
        <f t="shared" si="296"/>
        <v>37</v>
      </c>
      <c r="DV191" s="11">
        <v>18.100000000000001</v>
      </c>
      <c r="DW191" s="4">
        <v>1613</v>
      </c>
      <c r="DX191" s="4">
        <v>84</v>
      </c>
      <c r="DY191" s="4">
        <v>94</v>
      </c>
      <c r="DZ191" s="4">
        <v>3.2</v>
      </c>
      <c r="EA191" s="4">
        <f t="shared" si="281"/>
        <v>1.4611872146118723</v>
      </c>
      <c r="EB191" s="4">
        <v>19</v>
      </c>
      <c r="EC191" s="4">
        <v>285</v>
      </c>
      <c r="ED191" s="4">
        <v>41</v>
      </c>
      <c r="EE191" s="4">
        <v>3.6</v>
      </c>
      <c r="EF191" s="4">
        <f t="shared" si="287"/>
        <v>1.6438356164383563</v>
      </c>
      <c r="EG191" s="45">
        <f t="shared" si="229"/>
        <v>2.3684210526315788</v>
      </c>
      <c r="EH191" s="45">
        <f t="shared" si="230"/>
        <v>0.9526315789473685</v>
      </c>
      <c r="EI191" s="4">
        <v>10</v>
      </c>
      <c r="EJ191" s="4">
        <v>66</v>
      </c>
      <c r="EK191" s="4">
        <v>81</v>
      </c>
      <c r="EL191" s="11">
        <f t="shared" si="297"/>
        <v>0.81481481481481477</v>
      </c>
      <c r="EM191" s="4">
        <v>199</v>
      </c>
      <c r="EN191" s="11">
        <v>12</v>
      </c>
      <c r="EO191" s="4">
        <v>10</v>
      </c>
      <c r="EP191" s="11">
        <f t="shared" si="298"/>
        <v>6</v>
      </c>
      <c r="EQ191" s="4">
        <v>42</v>
      </c>
      <c r="ER191" s="4">
        <f t="shared" si="231"/>
        <v>19.178082191780824</v>
      </c>
      <c r="ES191" s="4">
        <v>26</v>
      </c>
      <c r="ET191" s="4">
        <v>34</v>
      </c>
      <c r="EU191" s="11">
        <v>16</v>
      </c>
      <c r="EV191" s="4">
        <v>10</v>
      </c>
      <c r="EW191" s="9">
        <v>6</v>
      </c>
      <c r="EX191" s="4">
        <v>76</v>
      </c>
      <c r="EY191" s="4">
        <v>103</v>
      </c>
      <c r="EZ191" s="4">
        <v>27</v>
      </c>
      <c r="FA191" s="4">
        <v>45</v>
      </c>
      <c r="FB191" s="4">
        <v>38</v>
      </c>
      <c r="FC191" s="4">
        <f t="shared" si="219"/>
        <v>285</v>
      </c>
      <c r="FD191" s="9">
        <f t="shared" si="232"/>
        <v>0.54995894307819704</v>
      </c>
      <c r="FE191" s="9">
        <f t="shared" si="220"/>
        <v>0.13333333333333333</v>
      </c>
      <c r="FF191" s="9">
        <f t="shared" si="233"/>
        <v>0.16808971328760855</v>
      </c>
      <c r="FG191" s="9">
        <f t="shared" si="221"/>
        <v>2.4804878048780488</v>
      </c>
      <c r="FH191" s="9">
        <f t="shared" si="222"/>
        <v>0.24073443243161394</v>
      </c>
      <c r="FI191" s="9">
        <f t="shared" si="223"/>
        <v>4.5103145172881671</v>
      </c>
      <c r="FJ191" s="11">
        <v>14.2</v>
      </c>
      <c r="FK191" s="11">
        <v>19</v>
      </c>
      <c r="FL191" s="4">
        <v>11</v>
      </c>
      <c r="FM191" s="4">
        <v>8</v>
      </c>
      <c r="FN191" s="4">
        <v>17</v>
      </c>
      <c r="FO191" s="4">
        <f t="shared" si="288"/>
        <v>7.762557077625571</v>
      </c>
      <c r="FP191" s="11">
        <v>49</v>
      </c>
      <c r="FQ191" s="11">
        <v>16</v>
      </c>
      <c r="FS191" s="4">
        <v>60</v>
      </c>
      <c r="FT191" s="4">
        <v>56</v>
      </c>
      <c r="FU191" s="11">
        <f t="shared" si="234"/>
        <v>1.0714285714285714</v>
      </c>
      <c r="FX191" s="4">
        <v>52</v>
      </c>
      <c r="FY191" s="4">
        <v>28.6</v>
      </c>
      <c r="FZ191">
        <v>16.2</v>
      </c>
      <c r="GA191" s="11">
        <f t="shared" si="289"/>
        <v>28.6</v>
      </c>
      <c r="GB191" s="4">
        <f t="shared" si="235"/>
        <v>1.7875000000000001</v>
      </c>
      <c r="GC191" s="4">
        <f t="shared" si="236"/>
        <v>3.0246913580246915</v>
      </c>
      <c r="GD191" s="4">
        <f t="shared" si="237"/>
        <v>0.87654320987654322</v>
      </c>
      <c r="GE191" s="4">
        <v>19</v>
      </c>
      <c r="GF191" s="4">
        <v>16</v>
      </c>
      <c r="GG191" s="4">
        <f t="shared" si="300"/>
        <v>15.789473684210526</v>
      </c>
      <c r="GH191" s="4">
        <v>34</v>
      </c>
      <c r="GI191" s="4">
        <v>22</v>
      </c>
      <c r="GJ191" s="4">
        <f t="shared" si="301"/>
        <v>35.294117647058826</v>
      </c>
      <c r="GK191" s="4">
        <v>1</v>
      </c>
      <c r="GL191" s="4">
        <v>0</v>
      </c>
      <c r="GM191" s="4">
        <v>0</v>
      </c>
      <c r="GN191" s="4">
        <v>0</v>
      </c>
      <c r="GO191" s="4">
        <v>1</v>
      </c>
      <c r="GP191" s="4">
        <v>0</v>
      </c>
      <c r="GQ191" s="4">
        <v>1</v>
      </c>
      <c r="GR191" s="4">
        <v>0</v>
      </c>
      <c r="GS191" s="4">
        <v>0</v>
      </c>
      <c r="GT191" s="4">
        <v>1</v>
      </c>
    </row>
    <row r="192" spans="1:207" x14ac:dyDescent="0.35">
      <c r="A192" s="54">
        <v>66</v>
      </c>
      <c r="B192" s="32">
        <v>7402326</v>
      </c>
      <c r="C192" s="2">
        <v>45274</v>
      </c>
      <c r="D192" s="2">
        <v>25715</v>
      </c>
      <c r="E192" s="4">
        <v>53</v>
      </c>
      <c r="F192" s="4" t="s">
        <v>178</v>
      </c>
      <c r="G192" s="4">
        <v>95</v>
      </c>
      <c r="H192" s="4">
        <v>185</v>
      </c>
      <c r="I192" s="4">
        <v>2.19</v>
      </c>
      <c r="J192" s="4">
        <v>180</v>
      </c>
      <c r="K192" s="2">
        <v>45092</v>
      </c>
      <c r="L192" s="2">
        <v>45097</v>
      </c>
      <c r="M192" s="2">
        <v>45104</v>
      </c>
      <c r="N192" s="2">
        <v>45135</v>
      </c>
      <c r="O192" s="4">
        <v>0</v>
      </c>
      <c r="Q192" s="46">
        <f t="shared" si="225"/>
        <v>7</v>
      </c>
      <c r="R192" s="46">
        <f t="shared" si="226"/>
        <v>43</v>
      </c>
      <c r="S192" s="46"/>
      <c r="T192" s="4">
        <v>1</v>
      </c>
      <c r="U192" s="4">
        <v>0</v>
      </c>
      <c r="V192" s="4">
        <v>0</v>
      </c>
      <c r="W192" s="4">
        <v>0</v>
      </c>
      <c r="X192" s="4">
        <v>1</v>
      </c>
      <c r="Y192" s="4">
        <v>0</v>
      </c>
      <c r="Z192" s="4">
        <v>0</v>
      </c>
      <c r="AA192" s="4">
        <v>0</v>
      </c>
      <c r="AB192" s="4">
        <v>0</v>
      </c>
      <c r="AC192" s="4">
        <v>20</v>
      </c>
      <c r="AD192" s="4">
        <v>52</v>
      </c>
      <c r="AE192" s="4">
        <v>0</v>
      </c>
      <c r="AF192" s="4">
        <v>3</v>
      </c>
      <c r="AG192" s="4">
        <v>3</v>
      </c>
      <c r="AL192" s="4">
        <v>0</v>
      </c>
      <c r="AM192" s="4">
        <v>1</v>
      </c>
      <c r="AN192" s="4" t="s">
        <v>216</v>
      </c>
      <c r="AQ192" s="4">
        <v>0</v>
      </c>
      <c r="AY192" s="4">
        <v>0</v>
      </c>
      <c r="AZ192" s="4">
        <v>0</v>
      </c>
      <c r="BP192" s="4">
        <v>1</v>
      </c>
      <c r="BQ192" s="4">
        <v>2</v>
      </c>
      <c r="BS192">
        <v>115</v>
      </c>
      <c r="BT192">
        <v>72</v>
      </c>
      <c r="BU192">
        <v>86</v>
      </c>
      <c r="BV192" s="4">
        <v>64</v>
      </c>
      <c r="CN192" s="4">
        <v>0</v>
      </c>
      <c r="CO192" s="4">
        <v>0</v>
      </c>
      <c r="CP192" s="4">
        <v>0</v>
      </c>
      <c r="CS192" s="4">
        <v>0</v>
      </c>
      <c r="CT192" s="4">
        <v>3</v>
      </c>
      <c r="CU192" s="4"/>
      <c r="CV192" s="4">
        <v>0</v>
      </c>
      <c r="CW192" s="4">
        <v>0</v>
      </c>
      <c r="CX192" s="4">
        <v>0</v>
      </c>
      <c r="CY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9</v>
      </c>
      <c r="DM192" s="4">
        <v>8</v>
      </c>
      <c r="DN192" s="4">
        <v>45</v>
      </c>
      <c r="DO192" s="4">
        <v>28</v>
      </c>
      <c r="DP192" s="4">
        <v>34</v>
      </c>
      <c r="DQ192" s="4">
        <v>62</v>
      </c>
      <c r="DR192" s="11">
        <v>61</v>
      </c>
      <c r="DS192" s="4">
        <v>31</v>
      </c>
      <c r="DT192" s="4">
        <v>76</v>
      </c>
      <c r="DU192" s="4">
        <f t="shared" si="296"/>
        <v>45</v>
      </c>
      <c r="DV192" s="11">
        <v>20.100000000000001</v>
      </c>
      <c r="DW192" s="4">
        <v>1483</v>
      </c>
      <c r="DX192" s="4">
        <v>94</v>
      </c>
      <c r="DY192" s="4">
        <v>64</v>
      </c>
      <c r="DZ192" s="4">
        <v>3.4</v>
      </c>
      <c r="EA192" s="17">
        <f t="shared" si="281"/>
        <v>1.5525114155251141</v>
      </c>
      <c r="EB192" s="4">
        <v>24</v>
      </c>
      <c r="EC192" s="4">
        <v>298</v>
      </c>
      <c r="ED192" s="4">
        <v>81</v>
      </c>
      <c r="EE192" s="4">
        <v>4.9000000000000004</v>
      </c>
      <c r="EF192" s="4">
        <f t="shared" si="287"/>
        <v>2.2374429223744294</v>
      </c>
      <c r="EG192" s="45">
        <f t="shared" si="229"/>
        <v>2.5416666666666665</v>
      </c>
      <c r="EH192" s="45">
        <f t="shared" si="230"/>
        <v>0.83750000000000002</v>
      </c>
      <c r="EI192" s="4">
        <v>11</v>
      </c>
      <c r="EJ192" s="4">
        <v>70</v>
      </c>
      <c r="EK192" s="4">
        <v>63</v>
      </c>
      <c r="EL192" s="11">
        <f t="shared" si="297"/>
        <v>1.1111111111111112</v>
      </c>
      <c r="EM192" s="4">
        <v>280</v>
      </c>
      <c r="EN192" s="11">
        <v>10</v>
      </c>
      <c r="EO192" s="4">
        <v>8</v>
      </c>
      <c r="EP192" s="11">
        <f t="shared" si="298"/>
        <v>7.7777777777777777</v>
      </c>
      <c r="EQ192" s="4">
        <v>21</v>
      </c>
      <c r="ER192" s="4">
        <f t="shared" si="231"/>
        <v>9.589041095890412</v>
      </c>
      <c r="ES192" s="4">
        <v>8</v>
      </c>
      <c r="ET192" s="4">
        <v>8</v>
      </c>
      <c r="EU192" s="11">
        <v>27</v>
      </c>
      <c r="EV192" s="4">
        <v>19</v>
      </c>
      <c r="EW192" s="9">
        <v>18</v>
      </c>
      <c r="EX192" s="4">
        <v>98</v>
      </c>
      <c r="EY192" s="4">
        <v>124</v>
      </c>
      <c r="EZ192" s="4">
        <v>49</v>
      </c>
      <c r="FA192" s="4">
        <v>87</v>
      </c>
      <c r="FB192" s="4">
        <v>85</v>
      </c>
      <c r="FC192" s="4">
        <f t="shared" si="219"/>
        <v>298</v>
      </c>
      <c r="FD192" s="9">
        <f t="shared" si="232"/>
        <v>0.94945806296213342</v>
      </c>
      <c r="FE192" s="9">
        <f t="shared" si="220"/>
        <v>0.28523489932885904</v>
      </c>
      <c r="FF192" s="9">
        <f t="shared" si="233"/>
        <v>0.3999041638679518</v>
      </c>
      <c r="FG192" s="9">
        <f t="shared" si="221"/>
        <v>1.2777777777777777</v>
      </c>
      <c r="FH192" s="9">
        <f t="shared" si="222"/>
        <v>0.33880829656590822</v>
      </c>
      <c r="FI192" s="9">
        <f t="shared" si="223"/>
        <v>1.3457969631553262</v>
      </c>
      <c r="FJ192" s="11">
        <v>20.8</v>
      </c>
      <c r="FK192" s="11">
        <v>28</v>
      </c>
      <c r="FL192" s="4">
        <v>19</v>
      </c>
      <c r="FM192" s="4">
        <v>12</v>
      </c>
      <c r="FN192" s="4">
        <v>22</v>
      </c>
      <c r="FO192" s="4">
        <f t="shared" si="288"/>
        <v>10.045662100456621</v>
      </c>
      <c r="FP192" s="11">
        <v>46</v>
      </c>
      <c r="FQ192" s="11">
        <v>22</v>
      </c>
      <c r="FR192" s="4">
        <v>18</v>
      </c>
      <c r="FS192" s="4">
        <v>64</v>
      </c>
      <c r="FT192" s="4">
        <v>55</v>
      </c>
      <c r="FU192" s="11">
        <f t="shared" si="234"/>
        <v>1.1636363636363636</v>
      </c>
      <c r="FV192" s="4">
        <v>12</v>
      </c>
      <c r="FW192" s="11">
        <f t="shared" si="299"/>
        <v>5.333333333333333</v>
      </c>
      <c r="FX192" s="4">
        <v>124</v>
      </c>
      <c r="FY192" s="4">
        <v>14.5</v>
      </c>
      <c r="FZ192">
        <v>14.1</v>
      </c>
      <c r="GA192" s="11">
        <f t="shared" si="289"/>
        <v>14.5</v>
      </c>
      <c r="GB192" s="4">
        <f t="shared" si="235"/>
        <v>0.65909090909090906</v>
      </c>
      <c r="GC192" s="4">
        <f t="shared" si="236"/>
        <v>3.2624113475177308</v>
      </c>
      <c r="GD192" s="4">
        <f t="shared" si="237"/>
        <v>1.4751773049645391</v>
      </c>
      <c r="GE192" s="4">
        <v>12</v>
      </c>
      <c r="GF192" s="4">
        <v>8</v>
      </c>
      <c r="GG192" s="4">
        <f t="shared" si="300"/>
        <v>33.333333333333329</v>
      </c>
      <c r="GH192" s="4">
        <v>19</v>
      </c>
      <c r="GI192" s="4">
        <v>16</v>
      </c>
      <c r="GJ192" s="4">
        <f t="shared" si="301"/>
        <v>15.789473684210526</v>
      </c>
      <c r="GK192">
        <v>1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0</v>
      </c>
      <c r="GR192">
        <v>1</v>
      </c>
      <c r="GS192">
        <v>0</v>
      </c>
      <c r="GT192">
        <v>0</v>
      </c>
      <c r="GU192">
        <v>17</v>
      </c>
      <c r="GV192">
        <v>11</v>
      </c>
      <c r="GW192">
        <f t="shared" ref="GW192" si="302">(GU192-GV192)/GU192</f>
        <v>0.35294117647058826</v>
      </c>
      <c r="GX192">
        <v>1</v>
      </c>
      <c r="GY192">
        <v>0</v>
      </c>
    </row>
    <row r="193" spans="1:207" x14ac:dyDescent="0.35">
      <c r="A193" s="54">
        <v>67</v>
      </c>
      <c r="B193" s="32">
        <v>23013895</v>
      </c>
      <c r="C193" s="2">
        <v>45099</v>
      </c>
      <c r="D193" s="2">
        <v>32466</v>
      </c>
      <c r="E193" s="4">
        <v>34</v>
      </c>
      <c r="F193" s="4" t="s">
        <v>178</v>
      </c>
      <c r="G193" s="4">
        <v>85</v>
      </c>
      <c r="H193" s="4">
        <v>185</v>
      </c>
      <c r="I193" s="4">
        <v>2.09</v>
      </c>
      <c r="J193" s="4">
        <v>1</v>
      </c>
      <c r="K193" s="2">
        <v>45098</v>
      </c>
      <c r="L193" s="2">
        <v>45098</v>
      </c>
      <c r="M193" s="2">
        <v>45127</v>
      </c>
      <c r="N193" s="2">
        <v>45135</v>
      </c>
      <c r="O193" s="4">
        <v>0</v>
      </c>
      <c r="Q193" s="46">
        <f t="shared" si="225"/>
        <v>29</v>
      </c>
      <c r="R193" s="46">
        <f t="shared" si="226"/>
        <v>37</v>
      </c>
      <c r="S193" s="46"/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8</v>
      </c>
      <c r="AD193" s="4">
        <v>31</v>
      </c>
      <c r="AE193" s="4">
        <v>2</v>
      </c>
      <c r="AF193" s="4">
        <v>2</v>
      </c>
      <c r="AG193" s="4">
        <v>0</v>
      </c>
      <c r="AH193" s="4">
        <v>686</v>
      </c>
      <c r="AI193" s="4">
        <v>13022</v>
      </c>
      <c r="AJ193" s="4">
        <v>8.73</v>
      </c>
      <c r="AK193" s="4">
        <v>7.0000000000000007E-2</v>
      </c>
      <c r="AL193" s="4">
        <v>0</v>
      </c>
      <c r="AM193" s="4">
        <v>0</v>
      </c>
      <c r="AN193" s="4">
        <v>0</v>
      </c>
      <c r="AO193" s="4">
        <v>120</v>
      </c>
      <c r="AP193" s="4">
        <v>248</v>
      </c>
      <c r="AQ193" s="4">
        <v>0</v>
      </c>
      <c r="AR193" s="4">
        <v>11</v>
      </c>
      <c r="AS193" s="4">
        <v>1.08</v>
      </c>
      <c r="AT193" s="4">
        <v>26.7</v>
      </c>
      <c r="AU193" s="29">
        <v>3.01</v>
      </c>
      <c r="AV193" s="4">
        <v>0.36</v>
      </c>
      <c r="AW193" s="4">
        <v>755</v>
      </c>
      <c r="AX193" s="4">
        <v>385</v>
      </c>
      <c r="AY193" s="4">
        <v>0</v>
      </c>
      <c r="AZ193" s="4">
        <v>0</v>
      </c>
      <c r="BA193" s="4">
        <v>0.9</v>
      </c>
      <c r="BB193" s="4">
        <v>30</v>
      </c>
      <c r="BC193" s="4">
        <v>139</v>
      </c>
      <c r="BD193" s="4">
        <v>4.5</v>
      </c>
      <c r="BE193" s="4">
        <v>2.5</v>
      </c>
      <c r="BF193" s="4">
        <v>3.4</v>
      </c>
      <c r="BG193" s="4">
        <v>8.5</v>
      </c>
      <c r="BH193" s="4">
        <v>5.7</v>
      </c>
      <c r="BI193" s="4">
        <v>3.4</v>
      </c>
      <c r="BJ193" s="4">
        <v>43</v>
      </c>
      <c r="BK193" s="4">
        <v>14</v>
      </c>
      <c r="BL193" s="4">
        <v>53</v>
      </c>
      <c r="BM193" s="4">
        <v>0.2</v>
      </c>
      <c r="BN193" s="4">
        <v>54</v>
      </c>
      <c r="BO193" s="4">
        <v>257</v>
      </c>
      <c r="BP193" s="4">
        <v>1</v>
      </c>
      <c r="BQ193" s="4">
        <v>12</v>
      </c>
      <c r="BR193" s="4">
        <v>230</v>
      </c>
      <c r="BS193">
        <v>89</v>
      </c>
      <c r="BT193">
        <v>48</v>
      </c>
      <c r="BU193">
        <v>64</v>
      </c>
      <c r="BV193">
        <v>110</v>
      </c>
      <c r="BW193">
        <v>3</v>
      </c>
      <c r="BX193">
        <v>2100</v>
      </c>
      <c r="BY193">
        <v>546</v>
      </c>
      <c r="BZ193">
        <v>1.1000000000000001</v>
      </c>
      <c r="CA193">
        <v>64.5</v>
      </c>
      <c r="CB193">
        <v>8.4</v>
      </c>
      <c r="CC193" s="4">
        <v>2.2999999999999998</v>
      </c>
      <c r="CD193" s="4">
        <v>21</v>
      </c>
      <c r="CE193" s="4">
        <v>67</v>
      </c>
      <c r="CF193" s="4">
        <v>15</v>
      </c>
      <c r="CG193" s="4">
        <v>18</v>
      </c>
      <c r="CH193" s="4">
        <v>2130</v>
      </c>
      <c r="CI193" s="4">
        <f t="shared" si="238"/>
        <v>2121.739130434783</v>
      </c>
      <c r="CJ193" s="4">
        <v>7.46</v>
      </c>
      <c r="CK193" s="4">
        <v>38</v>
      </c>
      <c r="CL193" s="4">
        <v>96</v>
      </c>
      <c r="CM193" s="4">
        <v>23.8</v>
      </c>
      <c r="CN193" s="4">
        <v>0.15</v>
      </c>
      <c r="CO193" s="4">
        <v>0</v>
      </c>
      <c r="CP193" s="4">
        <v>0</v>
      </c>
      <c r="CQ193" s="4">
        <v>13</v>
      </c>
      <c r="CR193" s="4">
        <v>173</v>
      </c>
      <c r="CS193" s="4">
        <v>1</v>
      </c>
      <c r="CT193" s="4">
        <v>0</v>
      </c>
      <c r="CU193" s="4"/>
      <c r="CV193" s="4">
        <v>1</v>
      </c>
      <c r="CW193" s="4">
        <v>1</v>
      </c>
      <c r="CX193" s="4">
        <v>1</v>
      </c>
      <c r="CY193" s="4">
        <v>1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1</v>
      </c>
      <c r="DF193" s="4">
        <v>1</v>
      </c>
      <c r="DG193" s="4">
        <v>1</v>
      </c>
      <c r="DH193" s="4">
        <v>1</v>
      </c>
      <c r="DI193" s="4">
        <v>0</v>
      </c>
      <c r="DJ193" s="4">
        <v>0</v>
      </c>
      <c r="DK193" s="4">
        <v>0</v>
      </c>
      <c r="DL193" s="4">
        <v>11</v>
      </c>
      <c r="DM193" s="4">
        <v>10</v>
      </c>
      <c r="DN193" s="4">
        <v>34</v>
      </c>
      <c r="DO193" s="4">
        <v>18</v>
      </c>
      <c r="DP193" s="4">
        <v>46</v>
      </c>
      <c r="DQ193" s="4">
        <v>79</v>
      </c>
      <c r="DR193" s="11">
        <v>41</v>
      </c>
      <c r="DS193" s="4">
        <v>61</v>
      </c>
      <c r="DT193" s="4">
        <v>104</v>
      </c>
      <c r="DU193" s="4">
        <f t="shared" si="296"/>
        <v>43</v>
      </c>
      <c r="DV193" s="11">
        <v>11.1</v>
      </c>
      <c r="DW193" s="4">
        <v>963</v>
      </c>
      <c r="DX193" s="4">
        <v>81</v>
      </c>
      <c r="DY193" s="4">
        <v>98</v>
      </c>
      <c r="DZ193" s="4">
        <v>4.0999999999999996</v>
      </c>
      <c r="EA193" s="4">
        <f t="shared" si="281"/>
        <v>1.9617224880382775</v>
      </c>
      <c r="EB193" s="4">
        <v>12.9</v>
      </c>
      <c r="EC193" s="4">
        <v>339</v>
      </c>
      <c r="ED193" s="4">
        <v>47</v>
      </c>
      <c r="EE193" s="4">
        <v>4.3</v>
      </c>
      <c r="EF193" s="4">
        <f t="shared" si="287"/>
        <v>2.0574162679425836</v>
      </c>
      <c r="EG193" s="45">
        <f t="shared" si="229"/>
        <v>3.1782945736434107</v>
      </c>
      <c r="EH193" s="45">
        <f t="shared" si="230"/>
        <v>0.86046511627906974</v>
      </c>
      <c r="EI193" s="4">
        <v>14</v>
      </c>
      <c r="EJ193" s="4">
        <v>66</v>
      </c>
      <c r="EK193" s="4">
        <v>45</v>
      </c>
      <c r="EL193" s="11">
        <f t="shared" si="267"/>
        <v>1.4666666666666666</v>
      </c>
      <c r="EM193" s="4">
        <v>226</v>
      </c>
      <c r="EN193" s="11">
        <v>12</v>
      </c>
      <c r="EO193" s="4">
        <v>10</v>
      </c>
      <c r="EP193" s="11">
        <f t="shared" si="268"/>
        <v>6</v>
      </c>
      <c r="EQ193" s="4">
        <v>32</v>
      </c>
      <c r="ER193" s="4">
        <f t="shared" si="231"/>
        <v>15.311004784688997</v>
      </c>
      <c r="ES193" s="4">
        <v>7</v>
      </c>
      <c r="ET193" s="4">
        <v>16</v>
      </c>
      <c r="EU193" s="11">
        <v>17</v>
      </c>
      <c r="EV193" s="4">
        <v>15</v>
      </c>
      <c r="EW193" s="9">
        <v>2</v>
      </c>
      <c r="EX193" s="4">
        <v>76</v>
      </c>
      <c r="EY193" s="4">
        <v>125</v>
      </c>
      <c r="EZ193" s="4">
        <v>24</v>
      </c>
      <c r="FA193" s="4">
        <v>93</v>
      </c>
      <c r="FB193" s="4">
        <v>104</v>
      </c>
      <c r="FC193" s="25">
        <f t="shared" si="219"/>
        <v>339</v>
      </c>
      <c r="FD193" s="9">
        <f t="shared" si="232"/>
        <v>1.4584329247048833</v>
      </c>
      <c r="FE193" s="9">
        <f t="shared" si="220"/>
        <v>0.30678466076696165</v>
      </c>
      <c r="FF193" s="9">
        <f t="shared" si="233"/>
        <v>0.42366590907281421</v>
      </c>
      <c r="FG193" s="9">
        <f t="shared" si="221"/>
        <v>1.7042553191489362</v>
      </c>
      <c r="FH193" s="9">
        <f t="shared" si="222"/>
        <v>0.35549771845339817</v>
      </c>
      <c r="FI193" s="9">
        <f t="shared" si="223"/>
        <v>1.1685524169675445</v>
      </c>
      <c r="FJ193" s="11">
        <v>11.5</v>
      </c>
      <c r="FK193" s="11">
        <v>25</v>
      </c>
      <c r="FL193" s="4">
        <v>16</v>
      </c>
      <c r="FM193" s="4">
        <v>9</v>
      </c>
      <c r="FN193" s="4">
        <v>19</v>
      </c>
      <c r="FO193" s="4">
        <f t="shared" si="288"/>
        <v>9.0909090909090917</v>
      </c>
      <c r="FP193" s="11">
        <v>32</v>
      </c>
      <c r="FQ193" s="11">
        <v>14</v>
      </c>
      <c r="FR193" s="4">
        <v>15</v>
      </c>
      <c r="FS193" s="4">
        <v>41</v>
      </c>
      <c r="FT193" s="4">
        <v>50</v>
      </c>
      <c r="FU193" s="11">
        <f t="shared" si="234"/>
        <v>0.82</v>
      </c>
      <c r="FV193" s="4">
        <v>12</v>
      </c>
      <c r="FW193" s="11">
        <f t="shared" si="269"/>
        <v>3.4166666666666665</v>
      </c>
      <c r="FX193" s="4">
        <v>83</v>
      </c>
      <c r="FY193" s="4">
        <v>9</v>
      </c>
      <c r="FZ193">
        <v>9.6999999999999993</v>
      </c>
      <c r="GA193" s="11">
        <f t="shared" si="289"/>
        <v>12</v>
      </c>
      <c r="GB193" s="4">
        <f t="shared" si="235"/>
        <v>0.8571428571428571</v>
      </c>
      <c r="GC193" s="4">
        <f t="shared" si="236"/>
        <v>3.2989690721649487</v>
      </c>
      <c r="GD193" s="4">
        <f t="shared" si="237"/>
        <v>1.1855670103092784</v>
      </c>
      <c r="GE193" s="4">
        <v>14</v>
      </c>
      <c r="GF193" s="4">
        <v>7</v>
      </c>
      <c r="GG193" s="4">
        <f t="shared" si="300"/>
        <v>50</v>
      </c>
      <c r="GH193" s="4">
        <v>24</v>
      </c>
      <c r="GI193" s="4">
        <v>17</v>
      </c>
      <c r="GJ193" s="4">
        <f t="shared" si="253"/>
        <v>29.166666666666668</v>
      </c>
      <c r="GK193" s="4">
        <v>1</v>
      </c>
      <c r="GL193" s="4">
        <v>0</v>
      </c>
      <c r="GM193" s="4">
        <v>0</v>
      </c>
      <c r="GN193" s="4">
        <v>0</v>
      </c>
      <c r="GO193" s="4">
        <v>1</v>
      </c>
      <c r="GP193" s="4">
        <v>0</v>
      </c>
      <c r="GQ193" s="4">
        <v>0</v>
      </c>
      <c r="GR193" s="4">
        <v>1</v>
      </c>
      <c r="GS193" s="4">
        <v>0</v>
      </c>
      <c r="GT193" s="4">
        <v>0</v>
      </c>
      <c r="GW193" t="e">
        <f t="shared" si="291"/>
        <v>#DIV/0!</v>
      </c>
    </row>
    <row r="194" spans="1:207" x14ac:dyDescent="0.35">
      <c r="A194" s="54">
        <v>67</v>
      </c>
      <c r="B194" s="32">
        <v>23013895</v>
      </c>
      <c r="C194" s="2">
        <v>45105</v>
      </c>
      <c r="D194" s="2">
        <v>32466</v>
      </c>
      <c r="E194" s="4">
        <v>34</v>
      </c>
      <c r="F194" s="4" t="s">
        <v>178</v>
      </c>
      <c r="G194" s="4">
        <v>85</v>
      </c>
      <c r="H194" s="4">
        <v>185</v>
      </c>
      <c r="I194" s="4">
        <v>2.09</v>
      </c>
      <c r="J194" s="4">
        <v>7</v>
      </c>
      <c r="K194" s="2">
        <v>45098</v>
      </c>
      <c r="L194" s="2">
        <v>45098</v>
      </c>
      <c r="M194" s="2">
        <v>45127</v>
      </c>
      <c r="N194" s="2">
        <v>45135</v>
      </c>
      <c r="O194" s="4">
        <v>0</v>
      </c>
      <c r="Q194" s="46">
        <f t="shared" si="225"/>
        <v>29</v>
      </c>
      <c r="R194" s="46">
        <f t="shared" si="226"/>
        <v>37</v>
      </c>
      <c r="S194" s="46"/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8</v>
      </c>
      <c r="AD194" s="4">
        <v>31</v>
      </c>
      <c r="AE194" s="4">
        <v>2</v>
      </c>
      <c r="AF194" s="4">
        <v>2</v>
      </c>
      <c r="AG194" s="4">
        <v>0</v>
      </c>
      <c r="AH194" s="4">
        <v>2314</v>
      </c>
      <c r="AI194" s="4">
        <v>13819</v>
      </c>
      <c r="AJ194" s="4">
        <v>1.44</v>
      </c>
      <c r="AK194" s="4">
        <v>7.0000000000000007E-2</v>
      </c>
      <c r="AL194" s="4">
        <v>0</v>
      </c>
      <c r="AM194" s="4">
        <v>0</v>
      </c>
      <c r="AN194" s="4">
        <v>0</v>
      </c>
      <c r="AO194" s="4">
        <v>70</v>
      </c>
      <c r="AQ194" s="4">
        <v>0</v>
      </c>
      <c r="AR194" s="4">
        <v>12.5</v>
      </c>
      <c r="AS194" s="4">
        <v>1.07</v>
      </c>
      <c r="AT194" s="4">
        <v>27.2</v>
      </c>
      <c r="AU194" s="29">
        <v>3.06</v>
      </c>
      <c r="AV194" s="4">
        <v>0.32</v>
      </c>
      <c r="AX194" s="4">
        <v>430</v>
      </c>
      <c r="AY194" s="4">
        <v>0</v>
      </c>
      <c r="AZ194" s="4">
        <v>0</v>
      </c>
      <c r="BA194" s="4">
        <v>0.7</v>
      </c>
      <c r="BB194" s="4">
        <v>39</v>
      </c>
      <c r="BC194" s="4">
        <v>136</v>
      </c>
      <c r="BD194" s="4">
        <v>4.2</v>
      </c>
      <c r="BE194" s="4">
        <v>2.1</v>
      </c>
      <c r="BF194" s="4">
        <v>3</v>
      </c>
      <c r="BG194" s="4">
        <v>9.6999999999999993</v>
      </c>
      <c r="BH194" s="4">
        <v>6.5</v>
      </c>
      <c r="BJ194" s="4">
        <v>113</v>
      </c>
      <c r="BK194" s="4">
        <v>27</v>
      </c>
      <c r="BL194" s="4">
        <v>55</v>
      </c>
      <c r="BM194" s="4">
        <v>0.3</v>
      </c>
      <c r="BN194" s="4">
        <v>42</v>
      </c>
      <c r="BO194" s="4">
        <v>215</v>
      </c>
      <c r="BP194" s="4">
        <v>1</v>
      </c>
      <c r="BQ194" s="4">
        <v>12</v>
      </c>
      <c r="BS194">
        <v>133</v>
      </c>
      <c r="BT194">
        <v>58</v>
      </c>
      <c r="BU194">
        <v>83</v>
      </c>
      <c r="BV194">
        <v>104</v>
      </c>
      <c r="CN194" s="4">
        <v>0</v>
      </c>
      <c r="CO194" s="4">
        <v>0</v>
      </c>
      <c r="CP194" s="4">
        <v>0</v>
      </c>
      <c r="CQ194" s="4">
        <v>13</v>
      </c>
      <c r="CS194" s="4">
        <v>1</v>
      </c>
      <c r="CT194" s="4">
        <v>0</v>
      </c>
      <c r="CU194" s="4"/>
      <c r="CV194" s="4">
        <v>1</v>
      </c>
      <c r="CW194" s="4">
        <v>1</v>
      </c>
      <c r="CX194" s="4">
        <v>1</v>
      </c>
      <c r="CY194" s="4">
        <v>1</v>
      </c>
      <c r="CZ194" s="4">
        <v>1</v>
      </c>
      <c r="DA194" s="4"/>
      <c r="DB194" s="4">
        <v>1</v>
      </c>
      <c r="DC194" s="4">
        <v>1</v>
      </c>
      <c r="DD194" s="4">
        <v>0</v>
      </c>
      <c r="DE194" s="4">
        <v>1</v>
      </c>
      <c r="DF194" s="4">
        <v>1</v>
      </c>
      <c r="DG194" s="4">
        <v>0</v>
      </c>
      <c r="DH194" s="4">
        <v>1</v>
      </c>
      <c r="DI194" s="4">
        <v>0</v>
      </c>
      <c r="DJ194" s="4">
        <v>0</v>
      </c>
      <c r="DK194" s="4">
        <v>0</v>
      </c>
      <c r="DL194" s="4">
        <v>10</v>
      </c>
      <c r="DM194" s="4">
        <v>10</v>
      </c>
      <c r="DN194" s="4">
        <v>61</v>
      </c>
      <c r="DO194" s="4">
        <v>45</v>
      </c>
      <c r="DP194" s="4">
        <v>25</v>
      </c>
      <c r="DQ194" s="4">
        <v>49</v>
      </c>
      <c r="DR194" s="11">
        <v>43</v>
      </c>
      <c r="DS194" s="4">
        <v>62</v>
      </c>
      <c r="DT194" s="4">
        <v>109</v>
      </c>
      <c r="DU194" s="4">
        <f t="shared" si="296"/>
        <v>47</v>
      </c>
      <c r="DV194" s="11">
        <v>11.9</v>
      </c>
      <c r="DW194" s="4">
        <v>800</v>
      </c>
      <c r="DX194" s="4">
        <v>82</v>
      </c>
      <c r="DY194" s="4">
        <v>113</v>
      </c>
      <c r="DZ194" s="4">
        <v>5.3</v>
      </c>
      <c r="EA194" s="4">
        <f t="shared" si="281"/>
        <v>2.535885167464115</v>
      </c>
      <c r="EB194" s="4">
        <v>11.9</v>
      </c>
      <c r="EC194" s="4">
        <v>218</v>
      </c>
      <c r="ED194" s="4">
        <v>44</v>
      </c>
      <c r="EE194" s="4">
        <v>5</v>
      </c>
      <c r="EF194" s="4">
        <f t="shared" si="287"/>
        <v>2.3923444976076556</v>
      </c>
      <c r="EG194" s="45">
        <f t="shared" si="229"/>
        <v>3.6134453781512605</v>
      </c>
      <c r="EH194" s="45">
        <f t="shared" si="230"/>
        <v>1</v>
      </c>
      <c r="EI194" s="4">
        <v>8</v>
      </c>
      <c r="EJ194" s="4">
        <v>82</v>
      </c>
      <c r="EK194" s="4">
        <v>50</v>
      </c>
      <c r="EL194" s="11">
        <f t="shared" si="267"/>
        <v>1.64</v>
      </c>
      <c r="EM194" s="4">
        <v>118</v>
      </c>
      <c r="EN194" s="11">
        <v>3</v>
      </c>
      <c r="EO194" s="4">
        <v>3</v>
      </c>
      <c r="EP194" s="11">
        <f t="shared" si="268"/>
        <v>27.333333333333332</v>
      </c>
      <c r="EQ194" s="4">
        <v>46</v>
      </c>
      <c r="ER194" s="4">
        <f t="shared" si="231"/>
        <v>22.009569377990431</v>
      </c>
      <c r="ES194" s="4">
        <v>15</v>
      </c>
      <c r="ET194" s="4">
        <v>41</v>
      </c>
      <c r="EU194" s="11">
        <v>22</v>
      </c>
      <c r="EV194" s="4">
        <v>2</v>
      </c>
      <c r="EW194" s="9">
        <v>20</v>
      </c>
      <c r="EX194" s="4">
        <v>93</v>
      </c>
      <c r="EY194" s="4">
        <v>113</v>
      </c>
      <c r="EZ194" s="4">
        <v>34</v>
      </c>
      <c r="FA194" s="4">
        <v>79</v>
      </c>
      <c r="FB194" s="4">
        <v>89</v>
      </c>
      <c r="FC194" s="25">
        <f t="shared" si="219"/>
        <v>218</v>
      </c>
      <c r="FD194" s="9">
        <f t="shared" si="232"/>
        <v>2.9906823274342957</v>
      </c>
      <c r="FE194" s="9">
        <f t="shared" si="220"/>
        <v>0.40825688073394495</v>
      </c>
      <c r="FF194" s="9">
        <f t="shared" si="233"/>
        <v>0.51084380163198706</v>
      </c>
      <c r="FG194" s="9">
        <f t="shared" si="221"/>
        <v>2.7204545454545457</v>
      </c>
      <c r="FH194" s="9">
        <f t="shared" si="222"/>
        <v>0.36312568566002218</v>
      </c>
      <c r="FI194" s="9">
        <f t="shared" si="223"/>
        <v>0.90964343504461131</v>
      </c>
      <c r="FJ194" s="11">
        <v>14.6</v>
      </c>
      <c r="FK194" s="11">
        <v>29</v>
      </c>
      <c r="FL194" s="4">
        <v>28</v>
      </c>
      <c r="FM194" s="4">
        <v>0</v>
      </c>
      <c r="FN194" s="4">
        <v>36</v>
      </c>
      <c r="FO194" s="4">
        <f t="shared" si="288"/>
        <v>17.224880382775122</v>
      </c>
      <c r="FP194" s="11">
        <v>40</v>
      </c>
      <c r="FQ194" s="11">
        <v>20</v>
      </c>
      <c r="FR194" s="4">
        <v>14</v>
      </c>
      <c r="FS194" s="4">
        <v>47</v>
      </c>
      <c r="FT194" s="4">
        <v>41</v>
      </c>
      <c r="FU194" s="11">
        <f t="shared" si="234"/>
        <v>1.1463414634146341</v>
      </c>
      <c r="FV194" s="4">
        <v>24</v>
      </c>
      <c r="FW194" s="11">
        <f t="shared" si="269"/>
        <v>1.9583333333333333</v>
      </c>
      <c r="FX194" s="4">
        <v>62</v>
      </c>
      <c r="FY194" s="4">
        <v>10.1</v>
      </c>
      <c r="FZ194">
        <v>11</v>
      </c>
      <c r="GA194" s="11">
        <f t="shared" si="289"/>
        <v>10.1</v>
      </c>
      <c r="GB194" s="4">
        <f t="shared" si="235"/>
        <v>0.505</v>
      </c>
      <c r="GC194" s="4">
        <f t="shared" si="236"/>
        <v>3.6363636363636362</v>
      </c>
      <c r="GD194" s="4">
        <f t="shared" si="237"/>
        <v>1.3272727272727272</v>
      </c>
      <c r="GE194" s="4">
        <v>24</v>
      </c>
      <c r="GF194" s="4">
        <v>17</v>
      </c>
      <c r="GG194" s="4">
        <f t="shared" si="300"/>
        <v>29.166666666666668</v>
      </c>
      <c r="GH194" s="4">
        <v>19</v>
      </c>
      <c r="GI194" s="4">
        <v>14</v>
      </c>
      <c r="GJ194" s="4">
        <f t="shared" ref="GJ194:GJ206" si="303">((GH194-GI194)/GH194)*100</f>
        <v>26.315789473684209</v>
      </c>
      <c r="GK194" s="4">
        <v>1</v>
      </c>
      <c r="GL194" s="4">
        <v>0</v>
      </c>
      <c r="GM194" s="4">
        <v>0</v>
      </c>
      <c r="GN194" s="4">
        <v>1</v>
      </c>
      <c r="GO194" s="4">
        <v>0</v>
      </c>
      <c r="GP194" s="4">
        <v>0</v>
      </c>
      <c r="GQ194" s="4">
        <v>0</v>
      </c>
      <c r="GR194" s="4">
        <v>1</v>
      </c>
      <c r="GS194" s="4">
        <v>0</v>
      </c>
      <c r="GT194" s="4">
        <v>0</v>
      </c>
      <c r="GU194" s="4">
        <v>56</v>
      </c>
      <c r="GV194" s="4">
        <v>25</v>
      </c>
      <c r="GW194">
        <f t="shared" si="291"/>
        <v>0.5535714285714286</v>
      </c>
      <c r="GX194" s="4">
        <v>1</v>
      </c>
      <c r="GY194" s="4">
        <v>0</v>
      </c>
    </row>
    <row r="195" spans="1:207" x14ac:dyDescent="0.35">
      <c r="A195" s="54">
        <v>67</v>
      </c>
      <c r="B195" s="32">
        <v>23013895</v>
      </c>
      <c r="C195" s="2">
        <v>45125</v>
      </c>
      <c r="D195" s="2">
        <v>32466</v>
      </c>
      <c r="E195" s="4">
        <v>34</v>
      </c>
      <c r="F195" s="4" t="s">
        <v>178</v>
      </c>
      <c r="G195" s="4">
        <v>85</v>
      </c>
      <c r="H195" s="4">
        <v>185</v>
      </c>
      <c r="I195" s="4">
        <v>2.09</v>
      </c>
      <c r="J195" s="4">
        <v>27</v>
      </c>
      <c r="K195" s="2">
        <v>45098</v>
      </c>
      <c r="L195" s="2">
        <v>45098</v>
      </c>
      <c r="M195" s="2">
        <v>45127</v>
      </c>
      <c r="N195" s="2">
        <v>45135</v>
      </c>
      <c r="O195" s="4">
        <v>0</v>
      </c>
      <c r="Q195" s="46">
        <f t="shared" si="225"/>
        <v>29</v>
      </c>
      <c r="R195" s="46">
        <f t="shared" si="226"/>
        <v>37</v>
      </c>
      <c r="S195" s="46"/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8</v>
      </c>
      <c r="AD195" s="4">
        <v>31</v>
      </c>
      <c r="AE195" s="4">
        <v>2</v>
      </c>
      <c r="AF195" s="4">
        <v>2</v>
      </c>
      <c r="AG195" s="4">
        <v>0</v>
      </c>
      <c r="AH195" s="4">
        <v>1215</v>
      </c>
      <c r="AI195" s="4">
        <v>11058</v>
      </c>
      <c r="AJ195" s="4">
        <v>3.42</v>
      </c>
      <c r="AK195" s="4">
        <v>0.02</v>
      </c>
      <c r="AL195" s="4">
        <v>0</v>
      </c>
      <c r="AM195" s="4">
        <v>0</v>
      </c>
      <c r="AN195" s="4">
        <v>0</v>
      </c>
      <c r="AO195" s="4">
        <v>60</v>
      </c>
      <c r="AP195" s="4">
        <v>262</v>
      </c>
      <c r="AQ195" s="4">
        <v>0</v>
      </c>
      <c r="AR195" s="4">
        <v>10.7</v>
      </c>
      <c r="AS195" s="4">
        <v>1.1100000000000001</v>
      </c>
      <c r="AT195" s="4">
        <v>30.4</v>
      </c>
      <c r="AU195" s="29">
        <v>2.42</v>
      </c>
      <c r="AV195" s="4">
        <v>0.28999999999999998</v>
      </c>
      <c r="AW195" s="4">
        <v>594</v>
      </c>
      <c r="AX195" s="4">
        <v>379</v>
      </c>
      <c r="AY195" s="4">
        <v>0</v>
      </c>
      <c r="AZ195" s="4">
        <v>0</v>
      </c>
      <c r="BA195" s="4">
        <v>0.5</v>
      </c>
      <c r="BB195" s="4">
        <v>34</v>
      </c>
      <c r="BC195" s="4">
        <v>149</v>
      </c>
      <c r="BD195" s="4">
        <v>3.8</v>
      </c>
      <c r="BE195" s="4">
        <v>1.5</v>
      </c>
      <c r="BF195" s="4">
        <v>1.7</v>
      </c>
      <c r="BG195" s="4">
        <v>7.4</v>
      </c>
      <c r="BH195" s="4">
        <v>5</v>
      </c>
      <c r="BJ195" s="4">
        <v>110</v>
      </c>
      <c r="BK195" s="4">
        <v>21</v>
      </c>
      <c r="BL195" s="4">
        <v>37</v>
      </c>
      <c r="BM195" s="4">
        <v>0.15</v>
      </c>
      <c r="BN195" s="4">
        <v>53</v>
      </c>
      <c r="BO195" s="4">
        <v>170</v>
      </c>
      <c r="BP195" s="4">
        <v>1</v>
      </c>
      <c r="BQ195" s="4">
        <v>12</v>
      </c>
      <c r="BS195">
        <v>113</v>
      </c>
      <c r="BT195">
        <v>69</v>
      </c>
      <c r="BU195">
        <v>84</v>
      </c>
      <c r="BV195">
        <v>89</v>
      </c>
      <c r="CN195" s="4">
        <v>0</v>
      </c>
      <c r="CO195" s="4">
        <v>0</v>
      </c>
      <c r="CP195" s="4">
        <v>0</v>
      </c>
      <c r="CQ195" s="4">
        <v>13</v>
      </c>
      <c r="CR195" s="4">
        <v>20</v>
      </c>
      <c r="CS195" s="4">
        <v>1</v>
      </c>
      <c r="CT195" s="4">
        <v>0</v>
      </c>
      <c r="CU195" s="4"/>
      <c r="CV195" s="4">
        <v>0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10</v>
      </c>
      <c r="DM195" s="4">
        <v>10</v>
      </c>
      <c r="DN195" s="4">
        <v>55</v>
      </c>
      <c r="DO195" s="4">
        <v>29</v>
      </c>
      <c r="DP195" s="4">
        <v>47</v>
      </c>
      <c r="DQ195" s="4">
        <v>78</v>
      </c>
      <c r="DR195" s="11">
        <v>52</v>
      </c>
      <c r="DS195" s="4">
        <v>50</v>
      </c>
      <c r="DT195" s="4">
        <v>104</v>
      </c>
      <c r="DU195" s="4">
        <f t="shared" si="296"/>
        <v>54</v>
      </c>
      <c r="DV195" s="11">
        <v>17.7</v>
      </c>
      <c r="DW195" s="4">
        <v>1029</v>
      </c>
      <c r="DX195" s="4">
        <v>95</v>
      </c>
      <c r="DY195" s="4">
        <v>93</v>
      </c>
      <c r="DZ195" s="4">
        <v>5.0999999999999996</v>
      </c>
      <c r="EA195" s="4">
        <f t="shared" si="281"/>
        <v>2.4401913875598087</v>
      </c>
      <c r="EB195" s="4">
        <v>29.7</v>
      </c>
      <c r="EC195" s="4">
        <v>298</v>
      </c>
      <c r="ED195" s="4">
        <v>96</v>
      </c>
      <c r="EE195" s="4">
        <v>9.18</v>
      </c>
      <c r="EF195" s="4">
        <f t="shared" si="287"/>
        <v>4.392344497607656</v>
      </c>
      <c r="EG195" s="45">
        <f t="shared" si="229"/>
        <v>1.7508417508417509</v>
      </c>
      <c r="EH195" s="45">
        <f t="shared" si="230"/>
        <v>0.59595959595959591</v>
      </c>
      <c r="EI195" s="4">
        <v>12</v>
      </c>
      <c r="EJ195" s="4">
        <v>65</v>
      </c>
      <c r="EK195" s="4">
        <v>100</v>
      </c>
      <c r="EL195" s="11">
        <f t="shared" si="267"/>
        <v>0.65</v>
      </c>
      <c r="EM195" s="4">
        <v>155</v>
      </c>
      <c r="EN195" s="11">
        <v>8</v>
      </c>
      <c r="EO195" s="4">
        <v>7</v>
      </c>
      <c r="EP195" s="11">
        <f t="shared" si="268"/>
        <v>8.6666666666666661</v>
      </c>
      <c r="EQ195" s="4">
        <v>40</v>
      </c>
      <c r="ER195" s="4">
        <f t="shared" si="231"/>
        <v>19.138755980861244</v>
      </c>
      <c r="ES195" s="4">
        <v>17</v>
      </c>
      <c r="ET195" s="4">
        <v>37</v>
      </c>
      <c r="EU195" s="11">
        <v>23</v>
      </c>
      <c r="EV195" s="4">
        <v>8</v>
      </c>
      <c r="EW195" s="9">
        <v>15</v>
      </c>
      <c r="EX195" s="4">
        <v>73</v>
      </c>
      <c r="EY195" s="4">
        <v>111</v>
      </c>
      <c r="EZ195" s="4">
        <v>52</v>
      </c>
      <c r="FA195" s="4">
        <v>55</v>
      </c>
      <c r="FB195" s="4">
        <v>45</v>
      </c>
      <c r="FC195" s="25">
        <f t="shared" ref="FC195:FC225" si="304">EC195</f>
        <v>298</v>
      </c>
      <c r="FD195" s="9">
        <f t="shared" si="232"/>
        <v>0.55905163394338953</v>
      </c>
      <c r="FE195" s="9">
        <f t="shared" ref="FE195:FE258" si="305">FB195/FC195</f>
        <v>0.15100671140939598</v>
      </c>
      <c r="FF195" s="9">
        <f t="shared" si="233"/>
        <v>0.19547405438885501</v>
      </c>
      <c r="FG195" s="9">
        <f t="shared" ref="FG195:FG258" si="306">(BS195*0.9)/ED195</f>
        <v>1.059375</v>
      </c>
      <c r="FH195" s="9">
        <f t="shared" ref="FH195:FH258" si="307">0.0275-0.165*(DR195/100)+0.3656*((BT195/BS195)*0.9)+0.515*FF195</f>
        <v>0.2432873680987559</v>
      </c>
      <c r="FI195" s="9">
        <f t="shared" ref="FI195:FI258" si="308">(BT195-(FH195*BS195*0.9))/(FH195*ED195)</f>
        <v>1.8949501900700534</v>
      </c>
      <c r="FJ195" s="11">
        <v>16.5</v>
      </c>
      <c r="FK195" s="11">
        <v>67</v>
      </c>
      <c r="FL195" s="4">
        <v>36</v>
      </c>
      <c r="FM195" s="4">
        <v>32</v>
      </c>
      <c r="FN195" s="4">
        <v>44</v>
      </c>
      <c r="FO195" s="4">
        <f t="shared" si="288"/>
        <v>21.05263157894737</v>
      </c>
      <c r="FP195" s="11">
        <v>36</v>
      </c>
      <c r="FQ195" s="11">
        <v>20</v>
      </c>
      <c r="FR195" s="4">
        <v>22</v>
      </c>
      <c r="FS195" s="4">
        <v>69</v>
      </c>
      <c r="FT195" s="4">
        <v>58</v>
      </c>
      <c r="FU195" s="11">
        <f t="shared" si="234"/>
        <v>1.1896551724137931</v>
      </c>
      <c r="FV195" s="4">
        <v>10</v>
      </c>
      <c r="FW195" s="11">
        <f t="shared" si="269"/>
        <v>6.9</v>
      </c>
      <c r="FX195" s="4">
        <v>48</v>
      </c>
      <c r="FY195" s="4">
        <v>13.8</v>
      </c>
      <c r="FZ195">
        <v>21</v>
      </c>
      <c r="GA195" s="11">
        <f t="shared" si="289"/>
        <v>13.8</v>
      </c>
      <c r="GB195" s="4">
        <f t="shared" si="235"/>
        <v>0.69000000000000006</v>
      </c>
      <c r="GC195" s="4">
        <f t="shared" si="236"/>
        <v>1.7142857142857142</v>
      </c>
      <c r="GD195" s="4">
        <f t="shared" si="237"/>
        <v>0.7857142857142857</v>
      </c>
      <c r="GG195" s="4" t="e">
        <f t="shared" si="300"/>
        <v>#DIV/0!</v>
      </c>
      <c r="GJ195" s="4" t="e">
        <f t="shared" si="303"/>
        <v>#DIV/0!</v>
      </c>
      <c r="GW195" t="e">
        <f t="shared" si="291"/>
        <v>#DIV/0!</v>
      </c>
    </row>
    <row r="196" spans="1:207" x14ac:dyDescent="0.35">
      <c r="A196" s="54">
        <v>67</v>
      </c>
      <c r="B196" s="32">
        <v>23013895</v>
      </c>
      <c r="C196" s="2">
        <v>45275</v>
      </c>
      <c r="D196" s="2">
        <v>32466</v>
      </c>
      <c r="E196" s="4">
        <v>34</v>
      </c>
      <c r="F196" s="4" t="s">
        <v>178</v>
      </c>
      <c r="G196" s="4">
        <v>85</v>
      </c>
      <c r="H196" s="4">
        <v>185</v>
      </c>
      <c r="I196" s="4">
        <v>2.09</v>
      </c>
      <c r="J196" s="4">
        <v>180</v>
      </c>
      <c r="K196" s="2">
        <v>45098</v>
      </c>
      <c r="L196" s="2">
        <v>45098</v>
      </c>
      <c r="M196" s="2">
        <v>45127</v>
      </c>
      <c r="N196" s="2">
        <v>45135</v>
      </c>
      <c r="O196" s="4">
        <v>0</v>
      </c>
      <c r="Q196" s="46">
        <f t="shared" ref="Q196:Q259" si="309">_xlfn.DAYS(M196,L196)</f>
        <v>29</v>
      </c>
      <c r="R196" s="46">
        <f t="shared" ref="R196:R259" si="310">_xlfn.DAYS(N196,K196)</f>
        <v>37</v>
      </c>
      <c r="S196" s="46"/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8</v>
      </c>
      <c r="AD196" s="4">
        <v>31</v>
      </c>
      <c r="AE196" s="4">
        <v>2</v>
      </c>
      <c r="AF196" s="4">
        <v>2</v>
      </c>
      <c r="AG196" s="4">
        <v>0</v>
      </c>
      <c r="AL196" s="4">
        <v>0</v>
      </c>
      <c r="AM196" s="4">
        <v>0</v>
      </c>
      <c r="AN196" s="4">
        <v>0</v>
      </c>
      <c r="AQ196" s="4">
        <v>0</v>
      </c>
      <c r="AY196" s="4">
        <v>0</v>
      </c>
      <c r="AZ196" s="4">
        <v>0</v>
      </c>
      <c r="BP196" s="4">
        <v>1</v>
      </c>
      <c r="BQ196" s="4">
        <v>12</v>
      </c>
      <c r="BS196">
        <v>115</v>
      </c>
      <c r="BT196">
        <v>72</v>
      </c>
      <c r="BU196">
        <v>86</v>
      </c>
      <c r="BV196">
        <v>78</v>
      </c>
      <c r="CN196" s="4">
        <v>0</v>
      </c>
      <c r="CO196" s="4">
        <v>0</v>
      </c>
      <c r="CP196" s="4">
        <v>0</v>
      </c>
      <c r="CS196" s="4">
        <v>1</v>
      </c>
      <c r="CT196" s="4">
        <v>0</v>
      </c>
      <c r="CU196" s="4"/>
      <c r="CV196" s="4">
        <v>1</v>
      </c>
      <c r="CW196" s="4">
        <v>1</v>
      </c>
      <c r="CX196" s="4">
        <v>1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0</v>
      </c>
      <c r="DE196" s="4">
        <v>1</v>
      </c>
      <c r="DF196" s="4">
        <v>1</v>
      </c>
      <c r="DG196" s="4">
        <v>0</v>
      </c>
      <c r="DH196" s="4">
        <v>1</v>
      </c>
      <c r="DI196" s="4">
        <v>0</v>
      </c>
      <c r="DJ196" s="4">
        <v>0</v>
      </c>
      <c r="DK196" s="4">
        <v>0</v>
      </c>
      <c r="DL196" s="4">
        <v>10</v>
      </c>
      <c r="DM196" s="4">
        <v>10</v>
      </c>
      <c r="DN196" s="4">
        <v>45</v>
      </c>
      <c r="DO196" s="4">
        <v>20</v>
      </c>
      <c r="DP196" s="4">
        <v>55</v>
      </c>
      <c r="DQ196" s="4">
        <v>86</v>
      </c>
      <c r="DR196" s="11">
        <v>49</v>
      </c>
      <c r="DS196" s="4">
        <v>53</v>
      </c>
      <c r="DT196" s="4">
        <v>105</v>
      </c>
      <c r="DU196" s="4">
        <f t="shared" ref="DU196" si="311">(DT196-DS196)</f>
        <v>52</v>
      </c>
      <c r="DV196" s="11">
        <v>16.3</v>
      </c>
      <c r="DW196" s="4">
        <v>1115</v>
      </c>
      <c r="DX196" s="4">
        <v>89</v>
      </c>
      <c r="DY196" s="4">
        <v>113</v>
      </c>
      <c r="DZ196" s="4">
        <v>5.9</v>
      </c>
      <c r="EA196" s="4">
        <f t="shared" si="281"/>
        <v>2.8229665071770338</v>
      </c>
      <c r="EB196" s="4">
        <v>18.600000000000001</v>
      </c>
      <c r="EC196" s="4">
        <v>239</v>
      </c>
      <c r="ED196" s="4">
        <v>61</v>
      </c>
      <c r="EE196" s="4">
        <v>7</v>
      </c>
      <c r="EF196" s="4">
        <f t="shared" si="287"/>
        <v>3.3492822966507179</v>
      </c>
      <c r="EG196" s="45">
        <f t="shared" ref="EG196:EG259" si="312">DR196/EB196</f>
        <v>2.6344086021505375</v>
      </c>
      <c r="EH196" s="45">
        <f t="shared" ref="EH196:EH259" si="313">DV196/EB196</f>
        <v>0.87634408602150538</v>
      </c>
      <c r="EI196" s="4">
        <v>13</v>
      </c>
      <c r="EJ196" s="4">
        <v>90</v>
      </c>
      <c r="EK196" s="4">
        <v>75</v>
      </c>
      <c r="EL196" s="11">
        <f t="shared" si="267"/>
        <v>1.2</v>
      </c>
      <c r="EM196" s="4">
        <v>143</v>
      </c>
      <c r="EN196" s="11">
        <v>15</v>
      </c>
      <c r="EO196" s="4">
        <v>10</v>
      </c>
      <c r="EP196" s="11">
        <f t="shared" si="268"/>
        <v>7.2</v>
      </c>
      <c r="EQ196" s="4">
        <v>55</v>
      </c>
      <c r="ER196" s="4">
        <f t="shared" ref="ER196:ER259" si="314">EQ196/I196</f>
        <v>26.315789473684212</v>
      </c>
      <c r="EU196" s="11">
        <v>25</v>
      </c>
      <c r="EV196" s="4">
        <v>15</v>
      </c>
      <c r="EW196" s="9">
        <v>10</v>
      </c>
      <c r="EX196" s="4">
        <v>62</v>
      </c>
      <c r="EY196" s="4">
        <v>114</v>
      </c>
      <c r="EZ196" s="4">
        <v>32</v>
      </c>
      <c r="FA196" s="4">
        <v>83</v>
      </c>
      <c r="FB196" s="4">
        <v>69</v>
      </c>
      <c r="FC196" s="4">
        <f t="shared" si="304"/>
        <v>239</v>
      </c>
      <c r="FD196" s="9">
        <f t="shared" ref="FD196:FD259" si="315">FG196/FI196</f>
        <v>1.0766850431930501</v>
      </c>
      <c r="FE196" s="9">
        <f t="shared" si="305"/>
        <v>0.28870292887029286</v>
      </c>
      <c r="FF196" s="9">
        <f t="shared" ref="FF196:FF259" si="316">0.35695-7.2266*FE196+74.249*(FE196^2)-307.39*(FE196^3)+684.54*(FE196^4)-856.92*(FE196^5)+571.95*(FE196^6)-159.1*(FE196^7)</f>
        <v>0.40390774863689771</v>
      </c>
      <c r="FG196" s="9">
        <f t="shared" si="306"/>
        <v>1.6967213114754098</v>
      </c>
      <c r="FH196" s="9">
        <f t="shared" si="307"/>
        <v>0.36067014272191539</v>
      </c>
      <c r="FI196" s="9">
        <f t="shared" si="308"/>
        <v>1.5758752498721085</v>
      </c>
      <c r="FJ196" s="11">
        <v>13.2</v>
      </c>
      <c r="FK196" s="11">
        <v>18</v>
      </c>
      <c r="FL196" s="4">
        <v>17</v>
      </c>
      <c r="FM196" s="4">
        <v>1</v>
      </c>
      <c r="FN196" s="4">
        <v>26</v>
      </c>
      <c r="FO196" s="4">
        <f t="shared" si="288"/>
        <v>12.440191387559809</v>
      </c>
      <c r="FP196" s="11">
        <v>41</v>
      </c>
      <c r="FQ196" s="11">
        <v>20</v>
      </c>
      <c r="FR196" s="4">
        <v>20</v>
      </c>
      <c r="FS196" s="4">
        <v>76</v>
      </c>
      <c r="FT196" s="4">
        <v>47</v>
      </c>
      <c r="FU196" s="11">
        <f t="shared" ref="FU196:FU259" si="317">FS196/FT196</f>
        <v>1.6170212765957446</v>
      </c>
      <c r="FV196" s="4">
        <v>19</v>
      </c>
      <c r="FW196" s="11">
        <f t="shared" si="269"/>
        <v>4</v>
      </c>
      <c r="FX196" s="4">
        <v>62</v>
      </c>
      <c r="FY196" s="4">
        <v>24.1</v>
      </c>
      <c r="FZ196">
        <v>17.399999999999999</v>
      </c>
      <c r="GA196" s="11">
        <f t="shared" si="289"/>
        <v>24.1</v>
      </c>
      <c r="GB196" s="4">
        <f t="shared" ref="GB196:GB259" si="318">GA196/FQ196</f>
        <v>1.2050000000000001</v>
      </c>
      <c r="GC196" s="4">
        <f t="shared" ref="GC196:GC259" si="319">FP196/FZ196</f>
        <v>2.3563218390804601</v>
      </c>
      <c r="GD196" s="4">
        <f t="shared" ref="GD196:GD259" si="320">FJ196/FZ196</f>
        <v>0.75862068965517249</v>
      </c>
      <c r="GE196" s="4">
        <v>20</v>
      </c>
      <c r="GF196" s="4">
        <v>12</v>
      </c>
      <c r="GG196" s="4">
        <f t="shared" ref="GG196" si="321">((GE196-GF196)/GE196)*100</f>
        <v>40</v>
      </c>
      <c r="GH196" s="4">
        <v>17</v>
      </c>
      <c r="GI196" s="4">
        <v>13</v>
      </c>
      <c r="GJ196" s="4">
        <f t="shared" si="303"/>
        <v>23.52941176470588</v>
      </c>
      <c r="GK196" s="4">
        <v>1</v>
      </c>
      <c r="GL196" s="4">
        <v>0</v>
      </c>
      <c r="GM196" s="4">
        <v>0</v>
      </c>
      <c r="GN196" s="4">
        <v>0</v>
      </c>
      <c r="GO196" s="4">
        <v>1</v>
      </c>
      <c r="GP196" s="4">
        <v>0</v>
      </c>
      <c r="GQ196" s="4">
        <v>0</v>
      </c>
      <c r="GR196" s="4">
        <v>1</v>
      </c>
      <c r="GS196" s="4">
        <v>0</v>
      </c>
      <c r="GT196" s="4">
        <v>0</v>
      </c>
    </row>
    <row r="197" spans="1:207" x14ac:dyDescent="0.35">
      <c r="A197" s="54">
        <v>68</v>
      </c>
      <c r="B197" s="32">
        <v>13525747</v>
      </c>
      <c r="C197" s="2">
        <v>45103</v>
      </c>
      <c r="D197" s="2">
        <v>26698</v>
      </c>
      <c r="E197" s="4">
        <v>50</v>
      </c>
      <c r="F197" s="4" t="s">
        <v>178</v>
      </c>
      <c r="G197" s="4">
        <v>75</v>
      </c>
      <c r="H197" s="4">
        <v>175</v>
      </c>
      <c r="I197" s="4">
        <v>1.9</v>
      </c>
      <c r="J197" s="4">
        <v>1</v>
      </c>
      <c r="K197" s="2">
        <v>45102</v>
      </c>
      <c r="L197" s="2">
        <v>45102</v>
      </c>
      <c r="M197" s="2">
        <v>45121</v>
      </c>
      <c r="N197" s="2">
        <v>45121</v>
      </c>
      <c r="O197" s="4">
        <v>0</v>
      </c>
      <c r="Q197" s="46">
        <f t="shared" si="309"/>
        <v>19</v>
      </c>
      <c r="R197" s="46">
        <f t="shared" si="310"/>
        <v>19</v>
      </c>
      <c r="S197" s="46"/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9</v>
      </c>
      <c r="AD197" s="4">
        <v>34</v>
      </c>
      <c r="AE197" s="4">
        <v>2</v>
      </c>
      <c r="AF197" s="4">
        <v>2</v>
      </c>
      <c r="AG197" s="4">
        <v>0</v>
      </c>
      <c r="AH197" s="4">
        <v>2358</v>
      </c>
      <c r="AI197" s="4">
        <v>14394</v>
      </c>
      <c r="AJ197" s="4">
        <v>11.5</v>
      </c>
      <c r="AK197" s="4">
        <v>6.34</v>
      </c>
      <c r="AL197" s="4">
        <v>0</v>
      </c>
      <c r="AM197" s="4">
        <v>1</v>
      </c>
      <c r="AN197" s="4" t="s">
        <v>218</v>
      </c>
      <c r="AO197" s="4">
        <v>4</v>
      </c>
      <c r="AP197" s="4">
        <v>373</v>
      </c>
      <c r="AQ197" s="4">
        <v>0</v>
      </c>
      <c r="AR197" s="4">
        <v>13.6</v>
      </c>
      <c r="AS197" s="4">
        <v>1.1000000000000001</v>
      </c>
      <c r="AT197" s="4">
        <v>28.4</v>
      </c>
      <c r="AU197" s="29">
        <v>2.85</v>
      </c>
      <c r="AV197" s="4">
        <v>6.84</v>
      </c>
      <c r="AW197" s="4">
        <v>284</v>
      </c>
      <c r="AX197" s="4">
        <v>286</v>
      </c>
      <c r="AY197" s="4">
        <v>1</v>
      </c>
      <c r="AZ197" s="4">
        <v>0</v>
      </c>
      <c r="BA197" s="4">
        <v>1.3</v>
      </c>
      <c r="BB197" s="4">
        <v>35</v>
      </c>
      <c r="BC197" s="4">
        <v>141</v>
      </c>
      <c r="BD197" s="4">
        <v>4.8</v>
      </c>
      <c r="BE197" s="4">
        <v>2</v>
      </c>
      <c r="BF197" s="4">
        <v>3.7</v>
      </c>
      <c r="BG197" s="4">
        <v>8.6</v>
      </c>
      <c r="BI197" s="4">
        <v>3.5</v>
      </c>
      <c r="BJ197" s="4">
        <v>6278</v>
      </c>
      <c r="BK197" s="4">
        <v>136</v>
      </c>
      <c r="BL197" s="4">
        <v>74</v>
      </c>
      <c r="BM197" s="4">
        <v>0.5</v>
      </c>
      <c r="BN197" s="4">
        <v>58</v>
      </c>
      <c r="BP197" s="4">
        <v>1</v>
      </c>
      <c r="BQ197" s="4">
        <v>5</v>
      </c>
      <c r="BR197" s="4">
        <v>448</v>
      </c>
      <c r="BS197">
        <v>129</v>
      </c>
      <c r="BT197">
        <v>52</v>
      </c>
      <c r="BU197">
        <v>75</v>
      </c>
      <c r="BV197">
        <v>95</v>
      </c>
      <c r="BW197">
        <v>7</v>
      </c>
      <c r="BX197">
        <v>-67</v>
      </c>
      <c r="BY197">
        <v>610</v>
      </c>
      <c r="BZ197">
        <v>2.5</v>
      </c>
      <c r="CA197">
        <v>75</v>
      </c>
      <c r="CB197">
        <v>7</v>
      </c>
      <c r="CC197" s="4">
        <v>2.8</v>
      </c>
      <c r="CD197" s="4">
        <v>30</v>
      </c>
      <c r="CE197" s="4">
        <v>63</v>
      </c>
      <c r="CF197" s="4">
        <v>5</v>
      </c>
      <c r="CG197" s="4">
        <v>6</v>
      </c>
      <c r="CH197" s="4">
        <v>1987</v>
      </c>
      <c r="CI197" s="4">
        <f t="shared" ref="CI197:CI259" si="322">((BU197-BW197)/CC197)*80</f>
        <v>1942.8571428571431</v>
      </c>
      <c r="CJ197" s="4">
        <v>7.43</v>
      </c>
      <c r="CK197" s="4">
        <v>38</v>
      </c>
      <c r="CL197" s="4">
        <v>112</v>
      </c>
      <c r="CM197" s="4">
        <v>25</v>
      </c>
      <c r="CN197" s="4">
        <v>0.71</v>
      </c>
      <c r="CO197" s="4">
        <v>0</v>
      </c>
      <c r="CP197" s="4">
        <v>0</v>
      </c>
      <c r="CQ197" s="4">
        <v>22</v>
      </c>
      <c r="CR197" s="4">
        <v>209</v>
      </c>
      <c r="CS197" s="4">
        <v>0</v>
      </c>
      <c r="CT197" s="4">
        <v>0</v>
      </c>
      <c r="CU197" s="4"/>
      <c r="CV197" s="4">
        <v>0</v>
      </c>
      <c r="CW197" s="4">
        <v>0</v>
      </c>
      <c r="CX197" s="4">
        <v>0</v>
      </c>
      <c r="CY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9</v>
      </c>
      <c r="DM197" s="4">
        <v>9</v>
      </c>
      <c r="DN197" s="4">
        <v>71</v>
      </c>
      <c r="DO197" s="4">
        <v>37</v>
      </c>
      <c r="DP197" s="4">
        <v>48</v>
      </c>
      <c r="DQ197" s="4">
        <v>78</v>
      </c>
      <c r="DR197" s="11">
        <v>57</v>
      </c>
      <c r="DS197" s="4">
        <v>66</v>
      </c>
      <c r="DT197" s="4">
        <v>152</v>
      </c>
      <c r="DU197" s="4">
        <f t="shared" si="296"/>
        <v>86</v>
      </c>
      <c r="DV197" s="11">
        <v>15.1</v>
      </c>
      <c r="DW197" s="4">
        <v>1219</v>
      </c>
      <c r="DX197" s="4">
        <v>85</v>
      </c>
      <c r="DY197" s="4">
        <v>80</v>
      </c>
      <c r="DZ197" s="4">
        <v>6.7</v>
      </c>
      <c r="EA197" s="4">
        <f t="shared" si="281"/>
        <v>3.5263157894736845</v>
      </c>
      <c r="EB197" s="4">
        <v>19.399999999999999</v>
      </c>
      <c r="EC197" s="4">
        <v>289</v>
      </c>
      <c r="ED197" s="4">
        <v>55</v>
      </c>
      <c r="EE197" s="4">
        <v>4.4000000000000004</v>
      </c>
      <c r="EF197" s="4">
        <f t="shared" si="287"/>
        <v>2.3157894736842106</v>
      </c>
      <c r="EG197" s="45">
        <f t="shared" si="312"/>
        <v>2.9381443298969074</v>
      </c>
      <c r="EH197" s="45">
        <f t="shared" si="313"/>
        <v>0.77835051546391754</v>
      </c>
      <c r="EI197" s="4">
        <v>11</v>
      </c>
      <c r="EJ197" s="4">
        <v>56</v>
      </c>
      <c r="EK197" s="4">
        <v>56</v>
      </c>
      <c r="EL197" s="11">
        <f t="shared" si="267"/>
        <v>1</v>
      </c>
      <c r="EM197" s="4">
        <v>183</v>
      </c>
      <c r="EN197" s="11">
        <v>9</v>
      </c>
      <c r="EO197" s="4">
        <v>9</v>
      </c>
      <c r="EP197" s="11">
        <f t="shared" si="268"/>
        <v>6.2222222222222223</v>
      </c>
      <c r="EQ197" s="4">
        <v>43</v>
      </c>
      <c r="ER197" s="4">
        <f t="shared" si="314"/>
        <v>22.631578947368421</v>
      </c>
      <c r="ES197" s="4">
        <v>12</v>
      </c>
      <c r="ET197" s="4">
        <v>22</v>
      </c>
      <c r="EU197" s="11">
        <v>37</v>
      </c>
      <c r="EV197" s="4">
        <v>18</v>
      </c>
      <c r="EW197" s="9">
        <v>19</v>
      </c>
      <c r="EX197" s="4">
        <v>59</v>
      </c>
      <c r="EY197" s="4">
        <v>83</v>
      </c>
      <c r="EZ197" s="4">
        <v>31</v>
      </c>
      <c r="FA197" s="4">
        <v>55</v>
      </c>
      <c r="FB197" s="4">
        <v>55</v>
      </c>
      <c r="FC197" s="25">
        <f t="shared" si="304"/>
        <v>289</v>
      </c>
      <c r="FD197" s="9">
        <f t="shared" si="315"/>
        <v>0.81359383472221181</v>
      </c>
      <c r="FE197" s="9">
        <f t="shared" si="305"/>
        <v>0.19031141868512111</v>
      </c>
      <c r="FF197" s="9">
        <f t="shared" si="316"/>
        <v>0.2618270397788085</v>
      </c>
      <c r="FG197" s="9">
        <f t="shared" si="306"/>
        <v>2.1109090909090908</v>
      </c>
      <c r="FH197" s="9">
        <f t="shared" si="307"/>
        <v>0.20092720455585383</v>
      </c>
      <c r="FI197" s="9">
        <f t="shared" si="308"/>
        <v>2.5945490253497629</v>
      </c>
      <c r="FJ197" s="11">
        <v>15.1</v>
      </c>
      <c r="FK197" s="11">
        <v>32</v>
      </c>
      <c r="FL197" s="4">
        <v>15</v>
      </c>
      <c r="FM197" s="4">
        <v>17</v>
      </c>
      <c r="FN197" s="4">
        <v>32</v>
      </c>
      <c r="FO197" s="4">
        <f t="shared" si="288"/>
        <v>16.842105263157894</v>
      </c>
      <c r="FP197" s="11">
        <v>47</v>
      </c>
      <c r="FQ197" s="11">
        <v>23</v>
      </c>
      <c r="FR197" s="4">
        <v>19</v>
      </c>
      <c r="FS197" s="4">
        <v>45</v>
      </c>
      <c r="FT197" s="4">
        <v>40</v>
      </c>
      <c r="FU197" s="11">
        <f t="shared" si="317"/>
        <v>1.125</v>
      </c>
      <c r="FV197" s="4">
        <v>13</v>
      </c>
      <c r="FW197" s="11">
        <f t="shared" si="269"/>
        <v>3.4615384615384617</v>
      </c>
      <c r="FX197" s="4">
        <v>97</v>
      </c>
      <c r="FY197" s="4">
        <v>15.8</v>
      </c>
      <c r="FZ197">
        <v>13.6</v>
      </c>
      <c r="GA197" s="11">
        <f t="shared" si="289"/>
        <v>22.8</v>
      </c>
      <c r="GB197" s="4">
        <f t="shared" si="318"/>
        <v>0.99130434782608701</v>
      </c>
      <c r="GC197" s="4">
        <f t="shared" si="319"/>
        <v>3.4558823529411766</v>
      </c>
      <c r="GD197" s="4">
        <f t="shared" si="320"/>
        <v>1.1102941176470589</v>
      </c>
      <c r="GE197" s="4">
        <v>10</v>
      </c>
      <c r="GF197" s="4">
        <v>4</v>
      </c>
      <c r="GG197" s="4">
        <f t="shared" si="300"/>
        <v>60</v>
      </c>
      <c r="GH197" s="4">
        <v>28</v>
      </c>
      <c r="GI197" s="4">
        <v>19</v>
      </c>
      <c r="GJ197" s="4">
        <f t="shared" si="303"/>
        <v>32.142857142857146</v>
      </c>
      <c r="GK197" s="4">
        <v>1</v>
      </c>
      <c r="GL197" s="4">
        <v>0</v>
      </c>
      <c r="GM197" s="4">
        <v>0</v>
      </c>
      <c r="GN197" s="4">
        <v>0</v>
      </c>
      <c r="GO197" s="4">
        <v>1</v>
      </c>
      <c r="GP197" s="4">
        <v>0</v>
      </c>
      <c r="GQ197" s="4">
        <v>0</v>
      </c>
      <c r="GR197" s="4">
        <v>1</v>
      </c>
      <c r="GS197" s="4">
        <v>0</v>
      </c>
      <c r="GT197" s="4">
        <v>0</v>
      </c>
      <c r="GU197" s="4">
        <v>47</v>
      </c>
      <c r="GV197" s="4">
        <v>16</v>
      </c>
      <c r="GW197">
        <f t="shared" si="291"/>
        <v>0.65957446808510634</v>
      </c>
      <c r="GX197" s="4">
        <v>1</v>
      </c>
      <c r="GY197" s="4">
        <v>0</v>
      </c>
    </row>
    <row r="198" spans="1:207" x14ac:dyDescent="0.35">
      <c r="A198" s="54">
        <v>68</v>
      </c>
      <c r="B198" s="32">
        <v>13525747</v>
      </c>
      <c r="C198" s="2">
        <v>45111</v>
      </c>
      <c r="D198" s="2">
        <v>26698</v>
      </c>
      <c r="E198" s="4">
        <v>50</v>
      </c>
      <c r="F198" s="4" t="s">
        <v>178</v>
      </c>
      <c r="G198" s="4">
        <v>75</v>
      </c>
      <c r="H198" s="4">
        <v>175</v>
      </c>
      <c r="I198" s="4">
        <v>1.9</v>
      </c>
      <c r="J198" s="4">
        <v>9</v>
      </c>
      <c r="K198" s="2">
        <v>45102</v>
      </c>
      <c r="L198" s="2">
        <v>45102</v>
      </c>
      <c r="M198" s="2">
        <v>45121</v>
      </c>
      <c r="N198" s="2">
        <v>45121</v>
      </c>
      <c r="O198" s="4">
        <v>0</v>
      </c>
      <c r="Q198" s="46">
        <f t="shared" si="309"/>
        <v>19</v>
      </c>
      <c r="R198" s="46">
        <f t="shared" si="310"/>
        <v>19</v>
      </c>
      <c r="S198" s="46"/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9</v>
      </c>
      <c r="AD198" s="4">
        <v>34</v>
      </c>
      <c r="AE198" s="4">
        <v>2</v>
      </c>
      <c r="AF198" s="4">
        <v>2</v>
      </c>
      <c r="AG198" s="4">
        <v>0</v>
      </c>
      <c r="AH198" s="4">
        <v>1842</v>
      </c>
      <c r="AI198" s="4">
        <v>14895</v>
      </c>
      <c r="AJ198" s="4">
        <v>12.09</v>
      </c>
      <c r="AK198" s="4">
        <v>0.34</v>
      </c>
      <c r="AL198" s="4">
        <v>0</v>
      </c>
      <c r="AM198" s="4">
        <v>1</v>
      </c>
      <c r="AN198" s="4" t="s">
        <v>218</v>
      </c>
      <c r="AO198" s="4">
        <v>113</v>
      </c>
      <c r="AP198" s="4">
        <v>1349</v>
      </c>
      <c r="AQ198" s="4">
        <v>0</v>
      </c>
      <c r="AR198" s="4">
        <v>10.1</v>
      </c>
      <c r="AS198" s="4">
        <v>1.08</v>
      </c>
      <c r="AT198" s="4">
        <v>27.7</v>
      </c>
      <c r="AU198" s="29">
        <v>4.43</v>
      </c>
      <c r="AX198" s="4">
        <v>552</v>
      </c>
      <c r="AY198" s="4">
        <v>0</v>
      </c>
      <c r="AZ198" s="4">
        <v>0</v>
      </c>
      <c r="BA198" s="4">
        <v>0.8</v>
      </c>
      <c r="BB198" s="4">
        <v>32</v>
      </c>
      <c r="BC198" s="4">
        <v>144</v>
      </c>
      <c r="BD198" s="4">
        <v>4.5</v>
      </c>
      <c r="BE198" s="4">
        <v>2.1</v>
      </c>
      <c r="BF198" s="4">
        <v>3.4</v>
      </c>
      <c r="BG198" s="4">
        <v>8.5</v>
      </c>
      <c r="BH198" s="4">
        <v>6</v>
      </c>
      <c r="BI198" s="4">
        <v>3.3</v>
      </c>
      <c r="BJ198" s="4">
        <v>636</v>
      </c>
      <c r="BK198" s="4">
        <v>119</v>
      </c>
      <c r="BL198" s="4">
        <v>132</v>
      </c>
      <c r="BM198" s="4">
        <v>0.4</v>
      </c>
      <c r="BN198" s="4">
        <v>131</v>
      </c>
      <c r="BO198" s="4">
        <v>593</v>
      </c>
      <c r="BP198" s="4">
        <v>1</v>
      </c>
      <c r="BQ198" s="4">
        <v>5</v>
      </c>
      <c r="BS198">
        <v>113</v>
      </c>
      <c r="BT198">
        <v>69</v>
      </c>
      <c r="BU198">
        <v>84</v>
      </c>
      <c r="BV198">
        <v>89</v>
      </c>
      <c r="CN198" s="4">
        <v>0</v>
      </c>
      <c r="CO198" s="4">
        <v>0</v>
      </c>
      <c r="CP198" s="4">
        <v>0</v>
      </c>
      <c r="CQ198" s="4">
        <v>14</v>
      </c>
      <c r="CR198" s="4">
        <v>253</v>
      </c>
      <c r="CS198" s="4">
        <v>0</v>
      </c>
      <c r="CT198" s="4">
        <v>0</v>
      </c>
      <c r="CU198" s="4"/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10</v>
      </c>
      <c r="DM198" s="4">
        <v>10</v>
      </c>
      <c r="DN198" s="4">
        <v>54</v>
      </c>
      <c r="DO198" s="4">
        <v>32</v>
      </c>
      <c r="DP198" s="4">
        <v>40</v>
      </c>
      <c r="DQ198" s="4">
        <v>70</v>
      </c>
      <c r="DR198" s="11">
        <v>53</v>
      </c>
      <c r="DS198" s="4">
        <v>56</v>
      </c>
      <c r="DT198" s="4">
        <v>121</v>
      </c>
      <c r="DU198" s="4">
        <f t="shared" si="296"/>
        <v>65</v>
      </c>
      <c r="DV198" s="11">
        <v>17.2</v>
      </c>
      <c r="DW198" s="4">
        <v>1364</v>
      </c>
      <c r="DX198" s="4">
        <v>95</v>
      </c>
      <c r="DY198" s="4">
        <v>56</v>
      </c>
      <c r="DZ198" s="4">
        <v>3.7</v>
      </c>
      <c r="EA198" s="4">
        <f t="shared" si="281"/>
        <v>1.9473684210526319</v>
      </c>
      <c r="EB198" s="4">
        <v>18.3</v>
      </c>
      <c r="EC198" s="4">
        <v>367</v>
      </c>
      <c r="ED198" s="4">
        <v>83</v>
      </c>
      <c r="EE198" s="4">
        <v>4.4000000000000004</v>
      </c>
      <c r="EF198" s="4">
        <f t="shared" si="287"/>
        <v>2.3157894736842106</v>
      </c>
      <c r="EG198" s="45">
        <f t="shared" si="312"/>
        <v>2.8961748633879782</v>
      </c>
      <c r="EH198" s="45">
        <f t="shared" si="313"/>
        <v>0.93989071038251359</v>
      </c>
      <c r="EI198" s="4">
        <v>10</v>
      </c>
      <c r="EJ198" s="4">
        <v>61</v>
      </c>
      <c r="EK198" s="4">
        <v>35</v>
      </c>
      <c r="EL198" s="11">
        <f t="shared" si="267"/>
        <v>1.7428571428571429</v>
      </c>
      <c r="EM198" s="4">
        <v>239</v>
      </c>
      <c r="EN198" s="11">
        <v>13</v>
      </c>
      <c r="EO198" s="4">
        <v>8</v>
      </c>
      <c r="EP198" s="11">
        <f t="shared" si="268"/>
        <v>5.8095238095238093</v>
      </c>
      <c r="EQ198" s="4">
        <v>34</v>
      </c>
      <c r="ER198" s="4">
        <f t="shared" si="314"/>
        <v>17.894736842105264</v>
      </c>
      <c r="ES198" s="4">
        <v>11</v>
      </c>
      <c r="ET198" s="4">
        <v>22</v>
      </c>
      <c r="EU198" s="11">
        <v>34</v>
      </c>
      <c r="EV198" s="4">
        <v>20</v>
      </c>
      <c r="EW198" s="9">
        <v>14</v>
      </c>
      <c r="EX198" s="4">
        <v>114</v>
      </c>
      <c r="EY198" s="4">
        <v>246</v>
      </c>
      <c r="EZ198" s="4">
        <v>74</v>
      </c>
      <c r="FA198" s="4">
        <v>97</v>
      </c>
      <c r="FB198" s="4">
        <v>104</v>
      </c>
      <c r="FC198" s="4">
        <f t="shared" si="304"/>
        <v>367</v>
      </c>
      <c r="FD198" s="9">
        <f t="shared" si="315"/>
        <v>1.0394813129783909</v>
      </c>
      <c r="FE198" s="9">
        <f t="shared" si="305"/>
        <v>0.28337874659400547</v>
      </c>
      <c r="FF198" s="9">
        <f t="shared" si="316"/>
        <v>0.39773175409313877</v>
      </c>
      <c r="FG198" s="9">
        <f t="shared" si="306"/>
        <v>1.2253012048192771</v>
      </c>
      <c r="FH198" s="9">
        <f t="shared" si="307"/>
        <v>0.34580008344646196</v>
      </c>
      <c r="FI198" s="9">
        <f t="shared" si="308"/>
        <v>1.1787621283046088</v>
      </c>
      <c r="FJ198" s="11">
        <v>16.3</v>
      </c>
      <c r="FK198" s="11">
        <v>33</v>
      </c>
      <c r="FL198" s="4">
        <v>20</v>
      </c>
      <c r="FM198" s="4">
        <v>13</v>
      </c>
      <c r="FN198" s="4">
        <v>51</v>
      </c>
      <c r="FO198" s="4">
        <f t="shared" si="288"/>
        <v>26.842105263157897</v>
      </c>
      <c r="FP198" s="11">
        <v>46</v>
      </c>
      <c r="FQ198" s="11">
        <v>22</v>
      </c>
      <c r="FR198" s="4">
        <v>12</v>
      </c>
      <c r="FS198" s="4">
        <v>39</v>
      </c>
      <c r="FT198" s="4">
        <v>27</v>
      </c>
      <c r="FU198" s="11">
        <f t="shared" si="317"/>
        <v>1.4444444444444444</v>
      </c>
      <c r="FV198" s="4">
        <v>8</v>
      </c>
      <c r="FW198" s="11">
        <f t="shared" si="269"/>
        <v>4.875</v>
      </c>
      <c r="FX198" s="4">
        <v>117</v>
      </c>
      <c r="FY198" s="4">
        <v>14.4</v>
      </c>
      <c r="FZ198">
        <v>12.8</v>
      </c>
      <c r="GA198" s="11">
        <f t="shared" si="289"/>
        <v>14.4</v>
      </c>
      <c r="GB198" s="4">
        <f t="shared" si="318"/>
        <v>0.65454545454545454</v>
      </c>
      <c r="GC198" s="4">
        <f t="shared" si="319"/>
        <v>3.59375</v>
      </c>
      <c r="GD198" s="4">
        <f t="shared" si="320"/>
        <v>1.2734375</v>
      </c>
      <c r="GE198" s="4">
        <v>23</v>
      </c>
      <c r="GF198" s="4">
        <v>16</v>
      </c>
      <c r="GG198" s="4">
        <f t="shared" si="300"/>
        <v>30.434782608695656</v>
      </c>
      <c r="GH198" s="4">
        <v>31</v>
      </c>
      <c r="GI198" s="4">
        <v>21</v>
      </c>
      <c r="GJ198" s="4">
        <f t="shared" si="303"/>
        <v>32.258064516129032</v>
      </c>
      <c r="GK198" s="4">
        <v>1</v>
      </c>
      <c r="GL198" s="4">
        <v>0</v>
      </c>
      <c r="GM198" s="4">
        <v>0</v>
      </c>
      <c r="GN198" s="4">
        <v>0</v>
      </c>
      <c r="GO198" s="4">
        <v>1</v>
      </c>
      <c r="GP198" s="4">
        <v>0</v>
      </c>
      <c r="GQ198" s="4">
        <v>0</v>
      </c>
      <c r="GR198" s="4">
        <v>1</v>
      </c>
      <c r="GS198" s="4">
        <v>0</v>
      </c>
      <c r="GT198" s="4">
        <v>0</v>
      </c>
      <c r="GW198" t="e">
        <f t="shared" si="291"/>
        <v>#DIV/0!</v>
      </c>
    </row>
    <row r="199" spans="1:207" x14ac:dyDescent="0.35">
      <c r="A199" s="54">
        <v>69</v>
      </c>
      <c r="B199" s="54">
        <v>13538605</v>
      </c>
      <c r="C199" s="2">
        <v>45107</v>
      </c>
      <c r="D199" s="2">
        <v>18353</v>
      </c>
      <c r="E199" s="4">
        <v>73</v>
      </c>
      <c r="F199" s="4" t="s">
        <v>178</v>
      </c>
      <c r="G199" s="4">
        <v>75</v>
      </c>
      <c r="H199" s="4">
        <v>165</v>
      </c>
      <c r="I199" s="4">
        <v>1.82</v>
      </c>
      <c r="J199" s="4">
        <v>1</v>
      </c>
      <c r="K199" s="2">
        <v>45041</v>
      </c>
      <c r="L199" s="2">
        <v>45105</v>
      </c>
      <c r="M199" s="2">
        <v>45114</v>
      </c>
      <c r="N199" s="2">
        <v>45114</v>
      </c>
      <c r="O199" s="4">
        <v>1</v>
      </c>
      <c r="P199" s="2">
        <v>45114</v>
      </c>
      <c r="Q199" s="46">
        <f t="shared" si="309"/>
        <v>9</v>
      </c>
      <c r="R199" s="46">
        <f t="shared" si="310"/>
        <v>73</v>
      </c>
      <c r="S199" s="46">
        <f t="shared" ref="S199:S258" si="323">_xlfn.DAYS(P199,L199)</f>
        <v>9</v>
      </c>
      <c r="T199" s="4">
        <v>0</v>
      </c>
      <c r="U199" s="4">
        <v>1</v>
      </c>
      <c r="V199" s="4">
        <v>0</v>
      </c>
      <c r="W199" s="4">
        <v>0</v>
      </c>
      <c r="X199" s="4">
        <v>1</v>
      </c>
      <c r="Y199" s="4">
        <v>0</v>
      </c>
      <c r="Z199" s="4">
        <v>0</v>
      </c>
      <c r="AA199" s="4">
        <v>1</v>
      </c>
      <c r="AB199" s="4">
        <v>1</v>
      </c>
      <c r="AC199" s="4">
        <v>30</v>
      </c>
      <c r="AD199" s="4">
        <v>71</v>
      </c>
      <c r="AE199" s="4">
        <v>10</v>
      </c>
      <c r="AF199" s="4">
        <v>13</v>
      </c>
      <c r="AG199" s="4">
        <v>3</v>
      </c>
      <c r="AH199" s="4">
        <v>3900</v>
      </c>
      <c r="AI199" s="4">
        <v>18800</v>
      </c>
      <c r="AJ199" s="4">
        <v>19.32</v>
      </c>
      <c r="AK199" s="4">
        <v>1.51</v>
      </c>
      <c r="AL199" s="4">
        <v>0</v>
      </c>
      <c r="AM199" s="4">
        <v>0</v>
      </c>
      <c r="AN199" s="4">
        <v>0</v>
      </c>
      <c r="AQ199" s="4">
        <v>0</v>
      </c>
      <c r="AR199" s="4">
        <v>9</v>
      </c>
      <c r="AS199" s="4">
        <v>1.08</v>
      </c>
      <c r="AT199" s="4">
        <v>29.4</v>
      </c>
      <c r="AX199" s="4">
        <v>132</v>
      </c>
      <c r="AY199" s="4">
        <v>1</v>
      </c>
      <c r="AZ199" s="4">
        <v>1</v>
      </c>
      <c r="BA199" s="4">
        <v>1</v>
      </c>
      <c r="BB199" s="4">
        <v>37</v>
      </c>
      <c r="BC199" s="4">
        <v>132</v>
      </c>
      <c r="BD199" s="4">
        <v>4.9000000000000004</v>
      </c>
      <c r="BE199" s="4">
        <v>1.7</v>
      </c>
      <c r="BF199" s="4">
        <v>2</v>
      </c>
      <c r="BG199" s="4">
        <v>9.4</v>
      </c>
      <c r="BI199" s="4">
        <v>2.2999999999999998</v>
      </c>
      <c r="BJ199" s="4">
        <v>29</v>
      </c>
      <c r="BK199" s="4">
        <v>93</v>
      </c>
      <c r="BL199" s="4">
        <v>23</v>
      </c>
      <c r="BM199" s="4">
        <v>0.6</v>
      </c>
      <c r="BN199" s="4">
        <v>890</v>
      </c>
      <c r="BO199" s="4">
        <v>630</v>
      </c>
      <c r="BP199" s="4">
        <v>1</v>
      </c>
      <c r="BQ199" s="4">
        <v>8</v>
      </c>
      <c r="BR199" s="4">
        <v>280</v>
      </c>
      <c r="BS199">
        <v>130</v>
      </c>
      <c r="BT199">
        <v>55</v>
      </c>
      <c r="BU199">
        <v>77</v>
      </c>
      <c r="BV199">
        <v>110</v>
      </c>
      <c r="BW199">
        <v>9</v>
      </c>
      <c r="BX199">
        <v>1500</v>
      </c>
      <c r="BY199">
        <v>0</v>
      </c>
      <c r="BZ199">
        <v>1.8</v>
      </c>
      <c r="CA199">
        <v>61.2</v>
      </c>
      <c r="CB199">
        <v>1.1000000000000001</v>
      </c>
      <c r="CC199" s="4">
        <v>2.5</v>
      </c>
      <c r="CD199" s="4">
        <v>22.7</v>
      </c>
      <c r="CE199" s="4">
        <v>75</v>
      </c>
      <c r="CF199" s="4">
        <v>12</v>
      </c>
      <c r="CG199" s="4">
        <v>8</v>
      </c>
      <c r="CH199" s="4">
        <v>2150</v>
      </c>
      <c r="CI199" s="4">
        <f t="shared" si="322"/>
        <v>2176</v>
      </c>
      <c r="CJ199" s="4">
        <v>7.34</v>
      </c>
      <c r="CK199" s="4">
        <v>45</v>
      </c>
      <c r="CL199" s="4">
        <v>84</v>
      </c>
      <c r="CM199" s="4">
        <v>22.7</v>
      </c>
      <c r="CN199" s="4">
        <v>0.79</v>
      </c>
      <c r="CO199" s="4">
        <v>1</v>
      </c>
      <c r="CP199" s="4">
        <v>0</v>
      </c>
      <c r="CQ199" s="4">
        <v>34.6</v>
      </c>
      <c r="CR199" s="4">
        <v>8813</v>
      </c>
      <c r="CS199" s="4">
        <v>1</v>
      </c>
      <c r="CT199" s="4">
        <v>0</v>
      </c>
      <c r="CU199" s="4"/>
      <c r="CV199" s="4">
        <v>1</v>
      </c>
      <c r="CW199" s="4">
        <v>1</v>
      </c>
      <c r="CX199" s="4">
        <v>1</v>
      </c>
      <c r="CY199" s="4">
        <v>1</v>
      </c>
      <c r="CZ199" s="4">
        <v>1</v>
      </c>
      <c r="DA199" s="4">
        <v>0</v>
      </c>
      <c r="DB199" s="4">
        <v>1</v>
      </c>
      <c r="DC199" s="4">
        <v>0</v>
      </c>
      <c r="DD199" s="4">
        <v>1</v>
      </c>
      <c r="DE199" s="4">
        <v>1</v>
      </c>
      <c r="DF199" s="4">
        <v>1</v>
      </c>
      <c r="DG199" s="4">
        <v>0</v>
      </c>
      <c r="DH199" s="4">
        <v>1</v>
      </c>
      <c r="DI199" s="4">
        <v>1</v>
      </c>
      <c r="DJ199" s="4">
        <v>0</v>
      </c>
      <c r="DK199" s="4">
        <v>1</v>
      </c>
      <c r="DL199" s="27">
        <v>10</v>
      </c>
      <c r="DM199" s="27">
        <v>10</v>
      </c>
      <c r="DN199" s="27">
        <v>50</v>
      </c>
      <c r="DO199" s="27">
        <v>38</v>
      </c>
      <c r="DP199" s="27">
        <v>26</v>
      </c>
      <c r="DQ199" s="27">
        <v>50</v>
      </c>
      <c r="DR199" s="62">
        <v>45</v>
      </c>
      <c r="DS199" s="27">
        <v>68</v>
      </c>
      <c r="DT199" s="27">
        <v>125</v>
      </c>
      <c r="DU199" s="4">
        <f t="shared" si="296"/>
        <v>57</v>
      </c>
      <c r="DV199" s="62">
        <v>10.7</v>
      </c>
      <c r="DW199" s="27">
        <v>533</v>
      </c>
      <c r="DX199" s="27">
        <v>73</v>
      </c>
      <c r="DY199" s="27">
        <v>91</v>
      </c>
      <c r="DZ199" s="27">
        <v>5.2</v>
      </c>
      <c r="EA199" s="4">
        <f t="shared" si="281"/>
        <v>2.8571428571428572</v>
      </c>
      <c r="EB199" s="27">
        <v>31.6</v>
      </c>
      <c r="EC199" s="27">
        <v>278</v>
      </c>
      <c r="ED199" s="27">
        <v>89</v>
      </c>
      <c r="EE199" s="27">
        <v>8</v>
      </c>
      <c r="EF199" s="4">
        <f t="shared" si="287"/>
        <v>4.3956043956043951</v>
      </c>
      <c r="EG199" s="45">
        <f t="shared" si="312"/>
        <v>1.4240506329113924</v>
      </c>
      <c r="EH199" s="45">
        <f t="shared" si="313"/>
        <v>0.33860759493670883</v>
      </c>
      <c r="EI199" s="27">
        <v>11</v>
      </c>
      <c r="EJ199" s="27">
        <v>62</v>
      </c>
      <c r="EK199" s="27">
        <v>122</v>
      </c>
      <c r="EL199" s="11">
        <f t="shared" ref="EL199:EL206" si="324">(EJ199/EK199)</f>
        <v>0.50819672131147542</v>
      </c>
      <c r="EM199" s="27">
        <v>124</v>
      </c>
      <c r="EN199" s="62">
        <v>6</v>
      </c>
      <c r="EO199" s="27">
        <v>6</v>
      </c>
      <c r="EP199" s="11">
        <f t="shared" ref="EP199:EP203" si="325">EJ199/((EN199+EO199)/2)</f>
        <v>10.333333333333334</v>
      </c>
      <c r="EQ199" s="27">
        <v>58</v>
      </c>
      <c r="ER199" s="4">
        <f t="shared" si="314"/>
        <v>31.868131868131869</v>
      </c>
      <c r="ES199" s="27">
        <v>28</v>
      </c>
      <c r="ET199" s="27">
        <v>44</v>
      </c>
      <c r="EU199" s="62">
        <v>14</v>
      </c>
      <c r="EV199" s="27">
        <v>10</v>
      </c>
      <c r="EW199" s="16">
        <v>4</v>
      </c>
      <c r="EX199" s="27">
        <v>58</v>
      </c>
      <c r="EY199" s="27">
        <v>79</v>
      </c>
      <c r="EZ199" s="27">
        <v>41</v>
      </c>
      <c r="FA199" s="27">
        <v>55</v>
      </c>
      <c r="FB199" s="27">
        <v>79</v>
      </c>
      <c r="FC199" s="4">
        <f t="shared" si="304"/>
        <v>278</v>
      </c>
      <c r="FD199" s="9">
        <f t="shared" si="315"/>
        <v>1.7280661225130656</v>
      </c>
      <c r="FE199" s="9">
        <f t="shared" si="305"/>
        <v>0.28417266187050361</v>
      </c>
      <c r="FF199" s="9">
        <f t="shared" si="316"/>
        <v>0.39866348592085116</v>
      </c>
      <c r="FG199" s="9">
        <f t="shared" si="306"/>
        <v>1.3146067415730338</v>
      </c>
      <c r="FH199" s="9">
        <f t="shared" si="307"/>
        <v>0.29777092601846911</v>
      </c>
      <c r="FI199" s="9">
        <f t="shared" si="308"/>
        <v>0.76073868033547676</v>
      </c>
      <c r="FJ199" s="62">
        <v>12.2</v>
      </c>
      <c r="FK199" s="62">
        <v>14</v>
      </c>
      <c r="FL199" s="27">
        <v>6</v>
      </c>
      <c r="FM199" s="27">
        <v>9</v>
      </c>
      <c r="FN199" s="27">
        <v>43</v>
      </c>
      <c r="FO199" s="4">
        <f t="shared" si="288"/>
        <v>23.626373626373624</v>
      </c>
      <c r="FP199" s="62">
        <v>47</v>
      </c>
      <c r="FQ199" s="62">
        <v>18</v>
      </c>
      <c r="FR199" s="27">
        <v>17</v>
      </c>
      <c r="FS199" s="27">
        <v>54</v>
      </c>
      <c r="FT199" s="27">
        <v>45</v>
      </c>
      <c r="FU199" s="11">
        <f t="shared" si="317"/>
        <v>1.2</v>
      </c>
      <c r="FV199" s="27">
        <v>10</v>
      </c>
      <c r="FW199" s="11">
        <f t="shared" ref="FW199:FW203" si="326">(FS199/FV199)</f>
        <v>5.4</v>
      </c>
      <c r="FX199" s="27">
        <v>93</v>
      </c>
      <c r="FY199" s="27">
        <v>23.1</v>
      </c>
      <c r="FZ199" s="24">
        <v>33.700000000000003</v>
      </c>
      <c r="GA199" s="11">
        <f t="shared" si="289"/>
        <v>32.1</v>
      </c>
      <c r="GB199" s="4">
        <f t="shared" si="318"/>
        <v>1.7833333333333334</v>
      </c>
      <c r="GC199" s="4">
        <f t="shared" si="319"/>
        <v>1.3946587537091988</v>
      </c>
      <c r="GD199" s="4">
        <f t="shared" si="320"/>
        <v>0.36201780415430262</v>
      </c>
      <c r="GE199" s="27">
        <v>20</v>
      </c>
      <c r="GF199" s="27">
        <v>8</v>
      </c>
      <c r="GG199" s="4">
        <f t="shared" si="300"/>
        <v>60</v>
      </c>
      <c r="GH199" s="27"/>
      <c r="GI199" s="27"/>
      <c r="GJ199" s="4" t="e">
        <f t="shared" si="303"/>
        <v>#DIV/0!</v>
      </c>
    </row>
    <row r="200" spans="1:207" x14ac:dyDescent="0.35">
      <c r="A200" s="54">
        <v>70</v>
      </c>
      <c r="B200" s="54">
        <v>23014730</v>
      </c>
      <c r="C200" s="2">
        <v>45110</v>
      </c>
      <c r="D200" s="2">
        <v>38289</v>
      </c>
      <c r="E200" s="4">
        <v>18</v>
      </c>
      <c r="F200" s="4" t="s">
        <v>178</v>
      </c>
      <c r="G200" s="4">
        <v>85</v>
      </c>
      <c r="H200" s="4">
        <v>185</v>
      </c>
      <c r="I200" s="4">
        <v>2.09</v>
      </c>
      <c r="J200" s="4">
        <v>1</v>
      </c>
      <c r="K200" s="2">
        <v>45108</v>
      </c>
      <c r="L200" s="2">
        <v>45108</v>
      </c>
      <c r="M200" s="2">
        <v>45294</v>
      </c>
      <c r="N200" s="2">
        <v>45353</v>
      </c>
      <c r="O200" s="4">
        <v>0</v>
      </c>
      <c r="Q200" s="46">
        <f t="shared" si="309"/>
        <v>186</v>
      </c>
      <c r="R200" s="46">
        <f t="shared" si="310"/>
        <v>245</v>
      </c>
      <c r="S200" s="46"/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5</v>
      </c>
      <c r="AD200" s="4">
        <v>12</v>
      </c>
      <c r="AE200" s="4">
        <v>1</v>
      </c>
      <c r="AF200" s="4">
        <v>2</v>
      </c>
      <c r="AG200" s="4">
        <v>1</v>
      </c>
      <c r="AH200" s="4">
        <v>1073</v>
      </c>
      <c r="AI200" s="4">
        <v>23207</v>
      </c>
      <c r="AJ200" s="4">
        <v>39.119999999999997</v>
      </c>
      <c r="AK200" s="4">
        <v>35.200000000000003</v>
      </c>
      <c r="AL200" s="4">
        <v>0</v>
      </c>
      <c r="AM200" s="4">
        <v>1</v>
      </c>
      <c r="AN200" s="4" t="s">
        <v>219</v>
      </c>
      <c r="AO200" s="4">
        <v>96</v>
      </c>
      <c r="AP200" s="4">
        <v>471</v>
      </c>
      <c r="AQ200" s="4">
        <v>0</v>
      </c>
      <c r="AR200" s="4">
        <v>11.7</v>
      </c>
      <c r="AS200" s="4">
        <v>1.7</v>
      </c>
      <c r="AT200" s="4">
        <v>29.6</v>
      </c>
      <c r="AU200" s="29">
        <v>1.92</v>
      </c>
      <c r="AV200" s="4">
        <v>3.12</v>
      </c>
      <c r="AW200" s="4">
        <v>721</v>
      </c>
      <c r="AX200" s="4">
        <v>378</v>
      </c>
      <c r="AY200" s="4">
        <v>0</v>
      </c>
      <c r="AZ200" s="4">
        <v>0</v>
      </c>
      <c r="BA200" s="4">
        <v>1</v>
      </c>
      <c r="BB200" s="4">
        <v>53</v>
      </c>
      <c r="BC200" s="4">
        <v>135</v>
      </c>
      <c r="BD200" s="4">
        <v>4.7</v>
      </c>
      <c r="BE200" s="4">
        <v>2.8</v>
      </c>
      <c r="BF200" s="4">
        <v>4.0999999999999996</v>
      </c>
      <c r="BG200" s="4">
        <v>7.7</v>
      </c>
      <c r="BH200" s="4">
        <v>4.9000000000000004</v>
      </c>
      <c r="BI200" s="4">
        <v>2.7</v>
      </c>
      <c r="BJ200" s="4">
        <v>1902</v>
      </c>
      <c r="BK200" s="4">
        <v>85</v>
      </c>
      <c r="BL200" s="4">
        <v>33</v>
      </c>
      <c r="BM200" s="4">
        <v>1.6</v>
      </c>
      <c r="BN200" s="4">
        <v>52</v>
      </c>
      <c r="BO200" s="4">
        <v>284</v>
      </c>
      <c r="BP200" s="4">
        <v>1</v>
      </c>
      <c r="BQ200" s="4">
        <v>180</v>
      </c>
      <c r="BR200" s="4">
        <v>182.2</v>
      </c>
      <c r="BS200">
        <v>117</v>
      </c>
      <c r="BT200">
        <v>42</v>
      </c>
      <c r="BU200">
        <v>62</v>
      </c>
      <c r="BV200">
        <v>76</v>
      </c>
      <c r="BW200">
        <v>8</v>
      </c>
      <c r="BX200">
        <v>1400</v>
      </c>
      <c r="BY200">
        <v>1300</v>
      </c>
      <c r="BZ200">
        <v>1.4</v>
      </c>
      <c r="CA200">
        <v>80</v>
      </c>
      <c r="CB200">
        <v>6.3</v>
      </c>
      <c r="CC200" s="4">
        <v>4</v>
      </c>
      <c r="CD200" s="4">
        <v>51</v>
      </c>
      <c r="CE200" s="4">
        <v>64.3</v>
      </c>
      <c r="CF200" s="4">
        <v>6</v>
      </c>
      <c r="CG200" s="4">
        <v>7</v>
      </c>
      <c r="CH200" s="4">
        <v>1270</v>
      </c>
      <c r="CI200" s="4">
        <f t="shared" si="322"/>
        <v>1080</v>
      </c>
      <c r="CJ200" s="4">
        <v>7.38</v>
      </c>
      <c r="CK200" s="4">
        <v>48</v>
      </c>
      <c r="CL200" s="4">
        <v>82</v>
      </c>
      <c r="CM200" s="4">
        <v>26</v>
      </c>
      <c r="CN200" s="4">
        <v>0.24</v>
      </c>
      <c r="CO200" s="4">
        <v>0</v>
      </c>
      <c r="CP200" s="4">
        <v>0</v>
      </c>
      <c r="CQ200" s="4">
        <v>13</v>
      </c>
      <c r="CR200" s="4">
        <v>579</v>
      </c>
      <c r="CS200" s="4">
        <v>1</v>
      </c>
      <c r="CT200" s="4">
        <v>1</v>
      </c>
      <c r="CU200" s="4">
        <v>7</v>
      </c>
      <c r="CV200" s="4">
        <v>1</v>
      </c>
      <c r="CW200" s="4">
        <v>1</v>
      </c>
      <c r="CX200" s="4">
        <v>1</v>
      </c>
      <c r="CY200" s="4">
        <v>1</v>
      </c>
      <c r="CZ200" s="4">
        <v>1</v>
      </c>
      <c r="DA200" s="4">
        <v>0</v>
      </c>
      <c r="DB200" s="4">
        <v>0</v>
      </c>
      <c r="DC200" s="4">
        <v>0</v>
      </c>
      <c r="DD200" s="4">
        <v>1</v>
      </c>
      <c r="DE200" s="4">
        <v>1</v>
      </c>
      <c r="DF200" s="4">
        <v>1</v>
      </c>
      <c r="DG200" s="4">
        <v>1</v>
      </c>
      <c r="DH200" s="4">
        <v>1</v>
      </c>
      <c r="DI200" s="4">
        <v>1</v>
      </c>
      <c r="DJ200" s="4">
        <v>0</v>
      </c>
      <c r="DK200" s="4">
        <v>1</v>
      </c>
      <c r="DL200" s="4">
        <v>9</v>
      </c>
      <c r="DM200" s="4">
        <v>9</v>
      </c>
      <c r="DN200" s="4">
        <v>62</v>
      </c>
      <c r="DO200" s="4">
        <v>50</v>
      </c>
      <c r="DP200" s="4">
        <v>19</v>
      </c>
      <c r="DQ200" s="4">
        <v>39</v>
      </c>
      <c r="DR200" s="11">
        <v>39</v>
      </c>
      <c r="DS200" s="4">
        <v>67</v>
      </c>
      <c r="DT200" s="4">
        <v>110</v>
      </c>
      <c r="DU200" s="4">
        <f t="shared" si="296"/>
        <v>43</v>
      </c>
      <c r="DV200" s="11">
        <v>13.4</v>
      </c>
      <c r="DW200" s="4">
        <v>1043</v>
      </c>
      <c r="DX200" s="4">
        <v>84</v>
      </c>
      <c r="DY200" s="4">
        <v>75</v>
      </c>
      <c r="DZ200" s="4">
        <v>3.2</v>
      </c>
      <c r="EA200" s="4">
        <f t="shared" si="281"/>
        <v>1.5311004784688997</v>
      </c>
      <c r="EB200" s="4">
        <v>11.4</v>
      </c>
      <c r="EC200" s="4">
        <v>281</v>
      </c>
      <c r="ED200" s="4">
        <v>49</v>
      </c>
      <c r="EE200" s="4">
        <v>3.74</v>
      </c>
      <c r="EF200" s="4">
        <f t="shared" si="287"/>
        <v>1.7894736842105265</v>
      </c>
      <c r="EG200" s="45">
        <f t="shared" si="312"/>
        <v>3.4210526315789473</v>
      </c>
      <c r="EH200" s="45">
        <f t="shared" si="313"/>
        <v>1.1754385964912282</v>
      </c>
      <c r="EI200" s="4">
        <v>9</v>
      </c>
      <c r="EJ200" s="4">
        <v>79</v>
      </c>
      <c r="EK200" s="4">
        <v>50</v>
      </c>
      <c r="EL200" s="11">
        <f t="shared" si="324"/>
        <v>1.58</v>
      </c>
      <c r="EM200" s="4">
        <v>110</v>
      </c>
      <c r="EN200" s="11">
        <v>12</v>
      </c>
      <c r="EO200" s="4">
        <v>10</v>
      </c>
      <c r="EP200" s="11">
        <f t="shared" si="325"/>
        <v>7.1818181818181817</v>
      </c>
      <c r="EQ200" s="4">
        <v>40</v>
      </c>
      <c r="ER200" s="4">
        <f t="shared" si="314"/>
        <v>19.138755980861244</v>
      </c>
      <c r="ES200" s="4">
        <v>21</v>
      </c>
      <c r="ET200" s="4">
        <v>31</v>
      </c>
      <c r="EU200" s="11">
        <v>17</v>
      </c>
      <c r="EV200" s="4">
        <v>10</v>
      </c>
      <c r="EW200" s="9">
        <v>7</v>
      </c>
      <c r="EX200" s="4">
        <v>97</v>
      </c>
      <c r="EY200" s="4">
        <v>107</v>
      </c>
      <c r="EZ200" s="4">
        <v>62</v>
      </c>
      <c r="FA200" s="4">
        <v>55</v>
      </c>
      <c r="FB200" s="4">
        <v>73</v>
      </c>
      <c r="FC200" s="4">
        <f t="shared" si="304"/>
        <v>281</v>
      </c>
      <c r="FD200" s="9">
        <f t="shared" si="315"/>
        <v>2.1174099358859713</v>
      </c>
      <c r="FE200" s="9">
        <f t="shared" si="305"/>
        <v>0.2597864768683274</v>
      </c>
      <c r="FF200" s="9">
        <f t="shared" si="316"/>
        <v>0.36824735935954017</v>
      </c>
      <c r="FG200" s="9">
        <f t="shared" si="306"/>
        <v>2.1489795918367345</v>
      </c>
      <c r="FH200" s="9">
        <f t="shared" si="307"/>
        <v>0.27091431314708625</v>
      </c>
      <c r="FI200" s="9">
        <f t="shared" si="308"/>
        <v>1.0149095625819635</v>
      </c>
      <c r="FJ200" s="11">
        <v>14.8</v>
      </c>
      <c r="FK200" s="11">
        <v>17</v>
      </c>
      <c r="FL200" s="4">
        <v>10</v>
      </c>
      <c r="FM200" s="4">
        <v>6</v>
      </c>
      <c r="FN200" s="4">
        <v>71</v>
      </c>
      <c r="FO200" s="4">
        <f t="shared" si="288"/>
        <v>33.971291866028707</v>
      </c>
      <c r="FP200" s="11">
        <v>42</v>
      </c>
      <c r="FQ200" s="11">
        <v>15</v>
      </c>
      <c r="FR200" s="4">
        <v>12</v>
      </c>
      <c r="FS200" s="4">
        <v>52</v>
      </c>
      <c r="FT200" s="4">
        <v>32</v>
      </c>
      <c r="FU200" s="11">
        <f t="shared" si="317"/>
        <v>1.625</v>
      </c>
      <c r="FV200" s="4">
        <v>13</v>
      </c>
      <c r="FW200" s="11">
        <f t="shared" si="326"/>
        <v>4</v>
      </c>
      <c r="FX200" s="4">
        <v>111</v>
      </c>
      <c r="FY200" s="4">
        <v>18.100000000000001</v>
      </c>
      <c r="FZ200">
        <v>7.7</v>
      </c>
      <c r="GA200" s="11">
        <f t="shared" si="289"/>
        <v>26.1</v>
      </c>
      <c r="GB200" s="4">
        <f t="shared" si="318"/>
        <v>1.74</v>
      </c>
      <c r="GC200" s="4">
        <f t="shared" si="319"/>
        <v>5.4545454545454541</v>
      </c>
      <c r="GD200" s="4">
        <f t="shared" si="320"/>
        <v>1.9220779220779221</v>
      </c>
      <c r="GE200" s="4">
        <v>23</v>
      </c>
      <c r="GF200" s="4">
        <v>8</v>
      </c>
      <c r="GG200" s="4">
        <f t="shared" si="300"/>
        <v>65.217391304347828</v>
      </c>
      <c r="GH200" s="4">
        <v>35</v>
      </c>
      <c r="GI200" s="4">
        <v>29</v>
      </c>
      <c r="GJ200" s="4">
        <f t="shared" si="303"/>
        <v>17.142857142857142</v>
      </c>
      <c r="GK200">
        <v>1</v>
      </c>
      <c r="GL200">
        <v>0</v>
      </c>
      <c r="GM200">
        <v>0</v>
      </c>
      <c r="GN200">
        <v>1</v>
      </c>
      <c r="GO200">
        <v>0</v>
      </c>
      <c r="GP200">
        <v>0</v>
      </c>
      <c r="GQ200">
        <v>0</v>
      </c>
      <c r="GR200">
        <v>1</v>
      </c>
      <c r="GS200">
        <v>0</v>
      </c>
      <c r="GT200">
        <v>0</v>
      </c>
      <c r="GU200">
        <v>38</v>
      </c>
      <c r="GV200">
        <v>12</v>
      </c>
      <c r="GW200">
        <f t="shared" ref="GW200:GW206" si="327">(GU200-GV200)/GU200</f>
        <v>0.68421052631578949</v>
      </c>
      <c r="GX200">
        <v>1</v>
      </c>
      <c r="GY200">
        <v>0</v>
      </c>
    </row>
    <row r="201" spans="1:207" x14ac:dyDescent="0.35">
      <c r="A201" s="54">
        <v>70</v>
      </c>
      <c r="B201" s="54">
        <v>23014730</v>
      </c>
      <c r="C201" s="2">
        <v>45118</v>
      </c>
      <c r="D201" s="2">
        <v>38289</v>
      </c>
      <c r="E201" s="4">
        <v>18</v>
      </c>
      <c r="F201" s="4" t="s">
        <v>178</v>
      </c>
      <c r="G201" s="4">
        <v>85</v>
      </c>
      <c r="H201" s="4">
        <v>185</v>
      </c>
      <c r="I201" s="4">
        <v>2.09</v>
      </c>
      <c r="J201" s="4">
        <v>9</v>
      </c>
      <c r="K201" s="2">
        <v>45108</v>
      </c>
      <c r="L201" s="2">
        <v>45108</v>
      </c>
      <c r="M201" s="2">
        <v>45294</v>
      </c>
      <c r="N201" s="2">
        <v>45353</v>
      </c>
      <c r="O201" s="4">
        <v>0</v>
      </c>
      <c r="Q201" s="46">
        <f t="shared" si="309"/>
        <v>186</v>
      </c>
      <c r="R201" s="46">
        <f t="shared" si="310"/>
        <v>245</v>
      </c>
      <c r="S201" s="46"/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5</v>
      </c>
      <c r="AD201" s="4">
        <v>12</v>
      </c>
      <c r="AE201" s="4">
        <v>1</v>
      </c>
      <c r="AF201" s="4">
        <v>2</v>
      </c>
      <c r="AG201" s="4">
        <v>1</v>
      </c>
      <c r="AH201" s="4">
        <v>1407</v>
      </c>
      <c r="AI201" s="4">
        <v>10639</v>
      </c>
      <c r="AJ201" s="4">
        <v>4.37</v>
      </c>
      <c r="AK201" s="4">
        <v>0.41</v>
      </c>
      <c r="AL201" s="4">
        <v>0</v>
      </c>
      <c r="AM201" s="4">
        <v>1</v>
      </c>
      <c r="AN201" s="4" t="s">
        <v>219</v>
      </c>
      <c r="AO201" s="4">
        <v>79</v>
      </c>
      <c r="AP201" s="4">
        <v>477</v>
      </c>
      <c r="AQ201" s="4">
        <v>0</v>
      </c>
      <c r="AR201" s="4">
        <v>9.4</v>
      </c>
      <c r="AS201" s="4">
        <v>1.27</v>
      </c>
      <c r="AT201" s="4">
        <v>30</v>
      </c>
      <c r="AU201" s="29">
        <v>1.77</v>
      </c>
      <c r="AX201" s="4">
        <v>646</v>
      </c>
      <c r="AY201" s="4">
        <v>0</v>
      </c>
      <c r="AZ201" s="4">
        <v>0</v>
      </c>
      <c r="BA201" s="4">
        <v>0.3</v>
      </c>
      <c r="BB201" s="4">
        <v>26</v>
      </c>
      <c r="BC201" s="4">
        <v>143</v>
      </c>
      <c r="BD201" s="4">
        <v>4.3</v>
      </c>
      <c r="BE201" s="4">
        <v>1.8</v>
      </c>
      <c r="BF201" s="4">
        <v>4.8</v>
      </c>
      <c r="BG201" s="4">
        <v>8.6999999999999993</v>
      </c>
      <c r="BH201" s="4">
        <v>5.3</v>
      </c>
      <c r="BI201" s="4">
        <v>2.8</v>
      </c>
      <c r="BJ201" s="4">
        <v>61</v>
      </c>
      <c r="BK201" s="4">
        <v>28</v>
      </c>
      <c r="BL201" s="4">
        <v>30</v>
      </c>
      <c r="BM201" s="4">
        <v>0.3</v>
      </c>
      <c r="BN201" s="4">
        <v>63</v>
      </c>
      <c r="BO201" s="4">
        <v>275</v>
      </c>
      <c r="BP201" s="4">
        <v>1</v>
      </c>
      <c r="BQ201" s="4">
        <v>180</v>
      </c>
      <c r="BS201">
        <v>128</v>
      </c>
      <c r="BT201">
        <v>53</v>
      </c>
      <c r="BU201">
        <v>81</v>
      </c>
      <c r="BV201">
        <v>53</v>
      </c>
      <c r="CN201" s="4">
        <v>0</v>
      </c>
      <c r="CO201" s="4">
        <v>0</v>
      </c>
      <c r="CP201" s="4">
        <v>0</v>
      </c>
      <c r="CQ201" s="4">
        <v>31</v>
      </c>
      <c r="CR201" s="4">
        <v>471</v>
      </c>
      <c r="CS201" s="4">
        <v>0</v>
      </c>
      <c r="CT201" s="4">
        <v>1</v>
      </c>
      <c r="CU201" s="4"/>
      <c r="CV201" s="4">
        <v>1</v>
      </c>
      <c r="CW201" s="4">
        <v>0</v>
      </c>
      <c r="CX201" s="4">
        <v>0</v>
      </c>
      <c r="CY201" s="4">
        <v>0</v>
      </c>
      <c r="CZ201" s="4">
        <v>1</v>
      </c>
      <c r="DA201" s="4">
        <v>0</v>
      </c>
      <c r="DB201" s="4">
        <v>0</v>
      </c>
      <c r="DC201" s="4">
        <v>0</v>
      </c>
      <c r="DD201" s="4">
        <v>1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9</v>
      </c>
      <c r="DM201" s="4">
        <v>9</v>
      </c>
      <c r="DN201" s="4">
        <v>57</v>
      </c>
      <c r="DO201" s="4">
        <v>36</v>
      </c>
      <c r="DP201" s="4">
        <v>36</v>
      </c>
      <c r="DQ201" s="4">
        <v>65</v>
      </c>
      <c r="DR201" s="11">
        <v>63</v>
      </c>
      <c r="DS201" s="4">
        <v>51</v>
      </c>
      <c r="DT201" s="4">
        <v>135</v>
      </c>
      <c r="DU201" s="4">
        <f t="shared" si="296"/>
        <v>84</v>
      </c>
      <c r="DV201" s="11">
        <v>17.600000000000001</v>
      </c>
      <c r="DW201" s="4">
        <v>1247</v>
      </c>
      <c r="DX201" s="4">
        <v>91</v>
      </c>
      <c r="DY201" s="4">
        <v>97</v>
      </c>
      <c r="DZ201" s="4">
        <v>8.1999999999999993</v>
      </c>
      <c r="EA201" s="4">
        <f t="shared" si="281"/>
        <v>3.9234449760765551</v>
      </c>
      <c r="EB201" s="4">
        <v>18.899999999999999</v>
      </c>
      <c r="EC201" s="4">
        <v>262</v>
      </c>
      <c r="ED201" s="4">
        <v>86</v>
      </c>
      <c r="EE201" s="4">
        <v>8.3699999999999992</v>
      </c>
      <c r="EF201" s="4">
        <f t="shared" si="287"/>
        <v>4.0047846889952154</v>
      </c>
      <c r="EG201" s="45">
        <f t="shared" si="312"/>
        <v>3.3333333333333335</v>
      </c>
      <c r="EH201" s="45">
        <f t="shared" si="313"/>
        <v>0.93121693121693139</v>
      </c>
      <c r="EI201" s="4">
        <v>20</v>
      </c>
      <c r="EJ201" s="4">
        <v>84</v>
      </c>
      <c r="EK201" s="4">
        <v>47</v>
      </c>
      <c r="EL201" s="11">
        <f t="shared" si="324"/>
        <v>1.7872340425531914</v>
      </c>
      <c r="EM201" s="4">
        <v>113</v>
      </c>
      <c r="EN201" s="11">
        <v>18</v>
      </c>
      <c r="EO201" s="4">
        <v>11</v>
      </c>
      <c r="EP201" s="11">
        <f t="shared" si="325"/>
        <v>5.7931034482758621</v>
      </c>
      <c r="EQ201" s="4">
        <v>57</v>
      </c>
      <c r="ER201" s="4">
        <f t="shared" si="314"/>
        <v>27.272727272727273</v>
      </c>
      <c r="ES201" s="4">
        <v>26</v>
      </c>
      <c r="ET201" s="4">
        <v>43</v>
      </c>
      <c r="EU201" s="11">
        <v>17</v>
      </c>
      <c r="EV201" s="4">
        <v>8</v>
      </c>
      <c r="EW201" s="9">
        <v>8</v>
      </c>
      <c r="EX201" s="4">
        <v>83</v>
      </c>
      <c r="EY201" s="4">
        <v>104</v>
      </c>
      <c r="EZ201" s="4">
        <v>38</v>
      </c>
      <c r="FA201" s="4">
        <v>76</v>
      </c>
      <c r="FB201" s="4">
        <v>45</v>
      </c>
      <c r="FC201" s="4">
        <f t="shared" si="304"/>
        <v>262</v>
      </c>
      <c r="FD201" s="9">
        <f t="shared" si="315"/>
        <v>0.63312558361999682</v>
      </c>
      <c r="FE201" s="9">
        <f t="shared" si="305"/>
        <v>0.1717557251908397</v>
      </c>
      <c r="FF201" s="9">
        <f t="shared" si="316"/>
        <v>0.23022391749742754</v>
      </c>
      <c r="FG201" s="9">
        <f t="shared" si="306"/>
        <v>1.3395348837209302</v>
      </c>
      <c r="FH201" s="9">
        <f t="shared" si="307"/>
        <v>0.17835844251117516</v>
      </c>
      <c r="FI201" s="9">
        <f t="shared" si="308"/>
        <v>2.115749099984122</v>
      </c>
      <c r="FJ201" s="11">
        <v>21.7</v>
      </c>
      <c r="FK201" s="11">
        <v>21</v>
      </c>
      <c r="FL201" s="4">
        <v>14</v>
      </c>
      <c r="FM201" s="4">
        <v>8</v>
      </c>
      <c r="FN201" s="4">
        <v>88</v>
      </c>
      <c r="FO201" s="4">
        <f t="shared" si="288"/>
        <v>42.10526315789474</v>
      </c>
      <c r="FP201" s="11">
        <v>36</v>
      </c>
      <c r="FQ201" s="11">
        <v>18</v>
      </c>
      <c r="FR201" s="4">
        <v>21</v>
      </c>
      <c r="FS201" s="4">
        <v>56</v>
      </c>
      <c r="FT201" s="4">
        <v>76</v>
      </c>
      <c r="FU201" s="11">
        <f t="shared" si="317"/>
        <v>0.73684210526315785</v>
      </c>
      <c r="FV201" s="4">
        <v>21</v>
      </c>
      <c r="FW201" s="11">
        <f t="shared" si="326"/>
        <v>2.6666666666666665</v>
      </c>
      <c r="FX201" s="4">
        <v>100</v>
      </c>
      <c r="FY201" s="4">
        <v>23.8</v>
      </c>
      <c r="FZ201">
        <v>11</v>
      </c>
      <c r="GA201" s="11">
        <f t="shared" si="289"/>
        <v>23.8</v>
      </c>
      <c r="GB201" s="4">
        <f t="shared" si="318"/>
        <v>1.3222222222222222</v>
      </c>
      <c r="GC201" s="4">
        <f t="shared" si="319"/>
        <v>3.2727272727272729</v>
      </c>
      <c r="GD201" s="4">
        <f t="shared" si="320"/>
        <v>1.9727272727272727</v>
      </c>
      <c r="GE201" s="4">
        <v>18</v>
      </c>
      <c r="GF201" s="4">
        <v>5</v>
      </c>
      <c r="GG201" s="4">
        <f t="shared" si="300"/>
        <v>72.222222222222214</v>
      </c>
      <c r="GH201" s="4">
        <v>23</v>
      </c>
      <c r="GI201" s="4">
        <v>17</v>
      </c>
      <c r="GJ201" s="4">
        <f t="shared" si="303"/>
        <v>26.086956521739129</v>
      </c>
      <c r="GK201">
        <v>1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1</v>
      </c>
      <c r="GS201">
        <v>0</v>
      </c>
      <c r="GT201">
        <v>0</v>
      </c>
      <c r="GW201" t="e">
        <f t="shared" si="327"/>
        <v>#DIV/0!</v>
      </c>
    </row>
    <row r="202" spans="1:207" x14ac:dyDescent="0.35">
      <c r="A202" s="54">
        <v>70</v>
      </c>
      <c r="B202" s="54">
        <v>23014730</v>
      </c>
      <c r="C202" s="2">
        <v>45133</v>
      </c>
      <c r="D202" s="2">
        <v>38289</v>
      </c>
      <c r="E202" s="4">
        <v>18</v>
      </c>
      <c r="F202" s="4" t="s">
        <v>178</v>
      </c>
      <c r="G202" s="4">
        <v>85</v>
      </c>
      <c r="H202" s="4">
        <v>185</v>
      </c>
      <c r="I202" s="4">
        <v>2.09</v>
      </c>
      <c r="J202" s="4">
        <v>25</v>
      </c>
      <c r="K202" s="2">
        <v>45108</v>
      </c>
      <c r="L202" s="2">
        <v>45108</v>
      </c>
      <c r="M202" s="2">
        <v>45294</v>
      </c>
      <c r="N202" s="2">
        <v>45353</v>
      </c>
      <c r="O202" s="4">
        <v>0</v>
      </c>
      <c r="Q202" s="46">
        <f t="shared" si="309"/>
        <v>186</v>
      </c>
      <c r="R202" s="46">
        <f t="shared" si="310"/>
        <v>245</v>
      </c>
      <c r="S202" s="46"/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5</v>
      </c>
      <c r="AD202" s="4">
        <v>12</v>
      </c>
      <c r="AE202" s="4">
        <v>1</v>
      </c>
      <c r="AF202" s="4">
        <v>2</v>
      </c>
      <c r="AG202" s="4">
        <v>1</v>
      </c>
      <c r="AH202" s="4">
        <v>2237</v>
      </c>
      <c r="AI202" s="4">
        <v>7855</v>
      </c>
      <c r="AJ202" s="4">
        <v>7.87</v>
      </c>
      <c r="AK202" s="4">
        <v>6.68</v>
      </c>
      <c r="AL202" s="4">
        <v>0</v>
      </c>
      <c r="AM202" s="4">
        <v>1</v>
      </c>
      <c r="AN202" s="4" t="s">
        <v>219</v>
      </c>
      <c r="AO202" s="4">
        <v>19</v>
      </c>
      <c r="AP202" s="4">
        <v>12478</v>
      </c>
      <c r="AQ202" s="4">
        <v>0</v>
      </c>
      <c r="AR202" s="4">
        <v>7.8</v>
      </c>
      <c r="AS202" s="4">
        <v>1.38</v>
      </c>
      <c r="AT202" s="4">
        <v>27.5</v>
      </c>
      <c r="AU202" s="29">
        <v>0.79</v>
      </c>
      <c r="AX202" s="4">
        <v>321</v>
      </c>
      <c r="AY202" s="4">
        <v>0</v>
      </c>
      <c r="AZ202" s="4">
        <v>0</v>
      </c>
      <c r="BA202" s="4">
        <v>0.7</v>
      </c>
      <c r="BB202" s="4">
        <v>49</v>
      </c>
      <c r="BC202" s="4">
        <v>137</v>
      </c>
      <c r="BD202" s="4">
        <v>4.4000000000000004</v>
      </c>
      <c r="BE202" s="4">
        <v>2.1</v>
      </c>
      <c r="BF202" s="4">
        <v>4.2</v>
      </c>
      <c r="BG202" s="4">
        <v>7.4</v>
      </c>
      <c r="BH202" s="4">
        <v>4.8</v>
      </c>
      <c r="BI202" s="4">
        <v>2.5</v>
      </c>
      <c r="BJ202" s="4">
        <v>377</v>
      </c>
      <c r="BK202" s="4">
        <v>675</v>
      </c>
      <c r="BL202" s="4">
        <v>685</v>
      </c>
      <c r="BM202" s="4">
        <v>0.5</v>
      </c>
      <c r="BN202" s="4">
        <v>113</v>
      </c>
      <c r="BO202" s="4">
        <v>1120</v>
      </c>
      <c r="BP202" s="4">
        <v>1</v>
      </c>
      <c r="BQ202" s="4">
        <v>180</v>
      </c>
      <c r="BS202">
        <v>125</v>
      </c>
      <c r="BT202">
        <v>39</v>
      </c>
      <c r="BU202">
        <v>63</v>
      </c>
      <c r="BV202">
        <v>68</v>
      </c>
      <c r="CN202" s="4">
        <v>0</v>
      </c>
      <c r="CO202" s="4">
        <v>0</v>
      </c>
      <c r="CP202" s="4">
        <v>0</v>
      </c>
      <c r="CQ202" s="4">
        <v>59</v>
      </c>
      <c r="CR202" s="4">
        <v>1517</v>
      </c>
      <c r="CS202" s="4">
        <v>0</v>
      </c>
      <c r="CT202" s="4">
        <v>1</v>
      </c>
      <c r="CU202" s="4"/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8</v>
      </c>
      <c r="DM202" s="4">
        <v>8</v>
      </c>
      <c r="DN202" s="4">
        <v>48</v>
      </c>
      <c r="DO202" s="4">
        <v>30</v>
      </c>
      <c r="DP202" s="4">
        <v>35</v>
      </c>
      <c r="DQ202" s="4">
        <v>65</v>
      </c>
      <c r="DR202" s="11">
        <v>59</v>
      </c>
      <c r="DS202" s="4">
        <v>31</v>
      </c>
      <c r="DT202" s="4">
        <v>75</v>
      </c>
      <c r="DU202" s="4">
        <f t="shared" si="296"/>
        <v>44</v>
      </c>
      <c r="DV202" s="11">
        <v>18.2</v>
      </c>
      <c r="DW202" s="4">
        <v>1345</v>
      </c>
      <c r="DX202" s="4">
        <v>93</v>
      </c>
      <c r="DY202" s="4">
        <v>65</v>
      </c>
      <c r="DZ202" s="4">
        <v>3.2</v>
      </c>
      <c r="EA202" s="17">
        <f t="shared" si="281"/>
        <v>1.5311004784688997</v>
      </c>
      <c r="EB202" s="4">
        <v>24.8</v>
      </c>
      <c r="EC202" s="4">
        <v>302</v>
      </c>
      <c r="ED202" s="4">
        <v>85</v>
      </c>
      <c r="EE202" s="4">
        <v>5.3</v>
      </c>
      <c r="EF202" s="4">
        <f t="shared" si="287"/>
        <v>2.535885167464115</v>
      </c>
      <c r="EG202" s="45">
        <f t="shared" si="312"/>
        <v>2.379032258064516</v>
      </c>
      <c r="EH202" s="45">
        <f t="shared" si="313"/>
        <v>0.73387096774193539</v>
      </c>
      <c r="EI202" s="4">
        <v>10</v>
      </c>
      <c r="EJ202" s="4">
        <v>71</v>
      </c>
      <c r="EK202" s="4">
        <v>62</v>
      </c>
      <c r="EL202" s="11">
        <f t="shared" si="324"/>
        <v>1.1451612903225807</v>
      </c>
      <c r="EM202" s="4">
        <v>268</v>
      </c>
      <c r="EN202" s="11">
        <v>10</v>
      </c>
      <c r="EO202" s="4">
        <v>7</v>
      </c>
      <c r="EP202" s="11">
        <f t="shared" si="325"/>
        <v>8.3529411764705888</v>
      </c>
      <c r="EQ202" s="4">
        <v>20</v>
      </c>
      <c r="ER202" s="4">
        <f t="shared" si="314"/>
        <v>9.5693779904306222</v>
      </c>
      <c r="ES202" s="4">
        <v>7</v>
      </c>
      <c r="ET202" s="4">
        <v>10</v>
      </c>
      <c r="EU202" s="11">
        <v>28</v>
      </c>
      <c r="EV202" s="4">
        <v>21</v>
      </c>
      <c r="EW202" s="9">
        <v>19</v>
      </c>
      <c r="EX202" s="4">
        <v>102</v>
      </c>
      <c r="EY202" s="4">
        <v>132</v>
      </c>
      <c r="EZ202" s="4">
        <v>56</v>
      </c>
      <c r="FA202" s="4">
        <v>91</v>
      </c>
      <c r="FB202" s="4">
        <v>79</v>
      </c>
      <c r="FC202" s="4">
        <f t="shared" si="304"/>
        <v>302</v>
      </c>
      <c r="FD202" s="9">
        <f t="shared" si="315"/>
        <v>1.818799641566069</v>
      </c>
      <c r="FE202" s="9">
        <f t="shared" si="305"/>
        <v>0.26158940397350994</v>
      </c>
      <c r="FF202" s="9">
        <f t="shared" si="316"/>
        <v>0.37062601053658417</v>
      </c>
      <c r="FG202" s="9">
        <f t="shared" si="306"/>
        <v>1.3235294117647058</v>
      </c>
      <c r="FH202" s="9">
        <f t="shared" si="307"/>
        <v>0.22368287542634085</v>
      </c>
      <c r="FI202" s="9">
        <f t="shared" si="308"/>
        <v>0.72769390399983092</v>
      </c>
      <c r="FJ202" s="11">
        <v>19</v>
      </c>
      <c r="FK202" s="11">
        <v>29</v>
      </c>
      <c r="FL202" s="4">
        <v>21</v>
      </c>
      <c r="FM202" s="4">
        <v>10</v>
      </c>
      <c r="FN202" s="4">
        <v>24</v>
      </c>
      <c r="FO202" s="4">
        <f t="shared" si="288"/>
        <v>11.483253588516748</v>
      </c>
      <c r="FP202" s="11">
        <v>45</v>
      </c>
      <c r="FQ202" s="11">
        <v>22</v>
      </c>
      <c r="FR202" s="4">
        <v>18</v>
      </c>
      <c r="FS202" s="4">
        <v>65</v>
      </c>
      <c r="FT202" s="4">
        <v>58</v>
      </c>
      <c r="FU202" s="11">
        <f t="shared" si="317"/>
        <v>1.1206896551724137</v>
      </c>
      <c r="FV202" s="4">
        <v>12</v>
      </c>
      <c r="FW202" s="11">
        <f t="shared" si="326"/>
        <v>5.416666666666667</v>
      </c>
      <c r="FX202" s="4">
        <v>132</v>
      </c>
      <c r="FY202" s="4">
        <v>13</v>
      </c>
      <c r="FZ202">
        <v>13.7</v>
      </c>
      <c r="GA202" s="11">
        <f t="shared" si="289"/>
        <v>13</v>
      </c>
      <c r="GB202" s="4">
        <f t="shared" si="318"/>
        <v>0.59090909090909094</v>
      </c>
      <c r="GC202" s="4">
        <f t="shared" si="319"/>
        <v>3.2846715328467155</v>
      </c>
      <c r="GD202" s="4">
        <f t="shared" si="320"/>
        <v>1.3868613138686132</v>
      </c>
      <c r="GE202" s="4">
        <v>12</v>
      </c>
      <c r="GF202" s="4">
        <v>8</v>
      </c>
      <c r="GG202" s="4">
        <f t="shared" si="300"/>
        <v>33.333333333333329</v>
      </c>
      <c r="GH202" s="4">
        <v>23</v>
      </c>
      <c r="GI202" s="4">
        <v>20</v>
      </c>
      <c r="GJ202" s="4">
        <f t="shared" si="303"/>
        <v>13.043478260869565</v>
      </c>
      <c r="GK202">
        <v>1</v>
      </c>
      <c r="GL202">
        <v>0</v>
      </c>
      <c r="GM202">
        <v>0</v>
      </c>
      <c r="GN202">
        <v>1</v>
      </c>
      <c r="GO202">
        <v>0</v>
      </c>
      <c r="GP202">
        <v>0</v>
      </c>
      <c r="GQ202">
        <v>0</v>
      </c>
      <c r="GR202">
        <v>1</v>
      </c>
      <c r="GS202">
        <v>0</v>
      </c>
      <c r="GT202">
        <v>0</v>
      </c>
      <c r="GU202">
        <v>19</v>
      </c>
      <c r="GV202">
        <v>14</v>
      </c>
      <c r="GW202">
        <f t="shared" si="327"/>
        <v>0.26315789473684209</v>
      </c>
      <c r="GX202">
        <v>1</v>
      </c>
      <c r="GY202">
        <v>0</v>
      </c>
    </row>
    <row r="203" spans="1:207" x14ac:dyDescent="0.35">
      <c r="A203" s="54">
        <v>70</v>
      </c>
      <c r="B203" s="54">
        <v>23014730</v>
      </c>
      <c r="C203" s="2">
        <v>45311</v>
      </c>
      <c r="D203" s="2">
        <v>38289</v>
      </c>
      <c r="E203" s="4">
        <v>18</v>
      </c>
      <c r="F203" s="4" t="s">
        <v>178</v>
      </c>
      <c r="G203" s="4">
        <v>85</v>
      </c>
      <c r="H203" s="4">
        <v>185</v>
      </c>
      <c r="I203" s="4">
        <v>2.09</v>
      </c>
      <c r="J203" s="4">
        <v>180</v>
      </c>
      <c r="K203" s="2">
        <v>45108</v>
      </c>
      <c r="L203" s="2">
        <v>45108</v>
      </c>
      <c r="M203" s="2">
        <v>45294</v>
      </c>
      <c r="N203" s="2">
        <v>45353</v>
      </c>
      <c r="O203" s="4">
        <v>0</v>
      </c>
      <c r="Q203" s="46">
        <f t="shared" si="309"/>
        <v>186</v>
      </c>
      <c r="R203" s="46">
        <f t="shared" si="310"/>
        <v>245</v>
      </c>
      <c r="S203" s="46"/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5</v>
      </c>
      <c r="AD203" s="4">
        <v>12</v>
      </c>
      <c r="AE203" s="4">
        <v>1</v>
      </c>
      <c r="AF203" s="4">
        <v>2</v>
      </c>
      <c r="AG203" s="4">
        <v>1</v>
      </c>
      <c r="AL203" s="4">
        <v>0</v>
      </c>
      <c r="AM203" s="4">
        <v>1</v>
      </c>
      <c r="AN203" s="4" t="s">
        <v>219</v>
      </c>
      <c r="AQ203" s="4">
        <v>0</v>
      </c>
      <c r="AY203" s="4">
        <v>0</v>
      </c>
      <c r="AZ203" s="4">
        <v>0</v>
      </c>
      <c r="BP203" s="4">
        <v>1</v>
      </c>
      <c r="BQ203" s="4">
        <v>180</v>
      </c>
      <c r="BS203">
        <v>121</v>
      </c>
      <c r="BT203">
        <v>68</v>
      </c>
      <c r="BU203">
        <v>92</v>
      </c>
      <c r="BV203">
        <v>74</v>
      </c>
      <c r="CN203" s="4">
        <v>0</v>
      </c>
      <c r="CO203" s="4">
        <v>0</v>
      </c>
      <c r="CP203" s="4">
        <v>0</v>
      </c>
      <c r="CS203" s="4">
        <v>0</v>
      </c>
      <c r="CT203" s="4">
        <v>1</v>
      </c>
      <c r="CU203" s="4"/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9</v>
      </c>
      <c r="DM203" s="4">
        <v>8</v>
      </c>
      <c r="DN203" s="4">
        <v>45</v>
      </c>
      <c r="DO203" s="4">
        <v>28</v>
      </c>
      <c r="DP203" s="4">
        <v>34</v>
      </c>
      <c r="DQ203" s="4">
        <v>62</v>
      </c>
      <c r="DR203" s="11">
        <v>61</v>
      </c>
      <c r="DS203" s="4">
        <v>31</v>
      </c>
      <c r="DT203" s="4">
        <v>76</v>
      </c>
      <c r="DU203" s="4">
        <f t="shared" si="296"/>
        <v>45</v>
      </c>
      <c r="DV203" s="11">
        <v>20.100000000000001</v>
      </c>
      <c r="DW203" s="4">
        <v>1483</v>
      </c>
      <c r="DX203" s="4">
        <v>94</v>
      </c>
      <c r="DY203" s="4">
        <v>64</v>
      </c>
      <c r="DZ203" s="4">
        <v>3.4</v>
      </c>
      <c r="EA203" s="17">
        <f t="shared" si="281"/>
        <v>1.6267942583732058</v>
      </c>
      <c r="EB203" s="4">
        <v>24</v>
      </c>
      <c r="EC203" s="4">
        <v>298</v>
      </c>
      <c r="ED203" s="4">
        <v>81</v>
      </c>
      <c r="EE203" s="4">
        <v>4.9000000000000004</v>
      </c>
      <c r="EF203" s="4">
        <f t="shared" si="287"/>
        <v>2.3444976076555029</v>
      </c>
      <c r="EG203" s="45">
        <f t="shared" si="312"/>
        <v>2.5416666666666665</v>
      </c>
      <c r="EH203" s="45">
        <f t="shared" si="313"/>
        <v>0.83750000000000002</v>
      </c>
      <c r="EI203" s="4">
        <v>11</v>
      </c>
      <c r="EJ203" s="4">
        <v>70</v>
      </c>
      <c r="EK203" s="4">
        <v>63</v>
      </c>
      <c r="EL203" s="11">
        <f t="shared" si="324"/>
        <v>1.1111111111111112</v>
      </c>
      <c r="EM203" s="4">
        <v>280</v>
      </c>
      <c r="EN203" s="11">
        <v>10</v>
      </c>
      <c r="EO203" s="4">
        <v>8</v>
      </c>
      <c r="EP203" s="11">
        <f t="shared" si="325"/>
        <v>7.7777777777777777</v>
      </c>
      <c r="EQ203" s="4">
        <v>21</v>
      </c>
      <c r="ER203" s="4">
        <f t="shared" si="314"/>
        <v>10.047846889952154</v>
      </c>
      <c r="ES203" s="4">
        <v>8</v>
      </c>
      <c r="ET203" s="4">
        <v>8</v>
      </c>
      <c r="EU203" s="11">
        <v>27</v>
      </c>
      <c r="EV203" s="4">
        <v>19</v>
      </c>
      <c r="EW203" s="9">
        <v>18</v>
      </c>
      <c r="EX203" s="4">
        <v>98</v>
      </c>
      <c r="EY203" s="4">
        <v>124</v>
      </c>
      <c r="EZ203" s="4">
        <v>49</v>
      </c>
      <c r="FA203" s="4">
        <v>87</v>
      </c>
      <c r="FB203" s="4">
        <v>85</v>
      </c>
      <c r="FC203" s="4">
        <f t="shared" si="304"/>
        <v>298</v>
      </c>
      <c r="FD203" s="9">
        <f t="shared" si="315"/>
        <v>1.0358817069751376</v>
      </c>
      <c r="FE203" s="9">
        <f t="shared" si="305"/>
        <v>0.28523489932885904</v>
      </c>
      <c r="FF203" s="9">
        <f t="shared" si="316"/>
        <v>0.3999041638679518</v>
      </c>
      <c r="FG203" s="9">
        <f t="shared" si="306"/>
        <v>1.3444444444444446</v>
      </c>
      <c r="FH203" s="9">
        <f t="shared" si="307"/>
        <v>0.31771568571430925</v>
      </c>
      <c r="FI203" s="9">
        <f t="shared" si="308"/>
        <v>1.2978744922239589</v>
      </c>
      <c r="FJ203" s="11">
        <v>20.8</v>
      </c>
      <c r="FK203" s="11">
        <v>28</v>
      </c>
      <c r="FL203" s="4">
        <v>19</v>
      </c>
      <c r="FM203" s="4">
        <v>12</v>
      </c>
      <c r="FN203" s="4">
        <v>22</v>
      </c>
      <c r="FO203" s="4">
        <f t="shared" si="288"/>
        <v>10.526315789473685</v>
      </c>
      <c r="FP203" s="11">
        <v>46</v>
      </c>
      <c r="FQ203" s="11">
        <v>22</v>
      </c>
      <c r="FR203" s="4">
        <v>18</v>
      </c>
      <c r="FS203" s="4">
        <v>64</v>
      </c>
      <c r="FT203" s="4">
        <v>55</v>
      </c>
      <c r="FU203" s="11">
        <f t="shared" si="317"/>
        <v>1.1636363636363636</v>
      </c>
      <c r="FV203" s="4">
        <v>12</v>
      </c>
      <c r="FW203" s="11">
        <f t="shared" si="326"/>
        <v>5.333333333333333</v>
      </c>
      <c r="FX203" s="4">
        <v>124</v>
      </c>
      <c r="FY203" s="4">
        <v>14.5</v>
      </c>
      <c r="FZ203">
        <v>14.1</v>
      </c>
      <c r="GA203" s="11">
        <f t="shared" si="289"/>
        <v>14.5</v>
      </c>
      <c r="GB203" s="4">
        <f t="shared" si="318"/>
        <v>0.65909090909090906</v>
      </c>
      <c r="GC203" s="4">
        <f t="shared" si="319"/>
        <v>3.2624113475177308</v>
      </c>
      <c r="GD203" s="4">
        <f t="shared" si="320"/>
        <v>1.4751773049645391</v>
      </c>
      <c r="GE203" s="4">
        <v>12</v>
      </c>
      <c r="GF203" s="4">
        <v>8</v>
      </c>
      <c r="GG203" s="4">
        <f t="shared" si="300"/>
        <v>33.333333333333329</v>
      </c>
      <c r="GH203" s="4">
        <v>19</v>
      </c>
      <c r="GI203" s="4">
        <v>16</v>
      </c>
      <c r="GJ203" s="4">
        <f t="shared" si="303"/>
        <v>15.789473684210526</v>
      </c>
      <c r="GK203">
        <v>1</v>
      </c>
      <c r="GL203">
        <v>0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1</v>
      </c>
      <c r="GS203">
        <v>0</v>
      </c>
      <c r="GT203">
        <v>0</v>
      </c>
      <c r="GU203">
        <v>17</v>
      </c>
      <c r="GV203">
        <v>11</v>
      </c>
      <c r="GW203">
        <f t="shared" si="327"/>
        <v>0.35294117647058826</v>
      </c>
      <c r="GX203">
        <v>1</v>
      </c>
      <c r="GY203">
        <v>0</v>
      </c>
    </row>
    <row r="204" spans="1:207" x14ac:dyDescent="0.35">
      <c r="A204" s="54">
        <v>71</v>
      </c>
      <c r="B204" s="32">
        <v>23015905</v>
      </c>
      <c r="C204" s="2">
        <v>45125</v>
      </c>
      <c r="D204" s="2">
        <v>28626</v>
      </c>
      <c r="E204" s="4">
        <v>45</v>
      </c>
      <c r="F204" s="4" t="s">
        <v>178</v>
      </c>
      <c r="G204" s="4">
        <v>90</v>
      </c>
      <c r="H204" s="4">
        <v>185</v>
      </c>
      <c r="I204" s="4">
        <v>2.14</v>
      </c>
      <c r="J204" s="4">
        <v>1</v>
      </c>
      <c r="K204" s="2">
        <v>45125</v>
      </c>
      <c r="L204" s="2">
        <v>45125</v>
      </c>
      <c r="M204" s="2">
        <v>45127</v>
      </c>
      <c r="N204" s="2">
        <v>45134</v>
      </c>
      <c r="O204" s="4">
        <v>0</v>
      </c>
      <c r="Q204" s="46">
        <f t="shared" si="309"/>
        <v>2</v>
      </c>
      <c r="R204" s="46">
        <f t="shared" si="310"/>
        <v>9</v>
      </c>
      <c r="S204" s="46"/>
      <c r="T204" s="4">
        <v>0</v>
      </c>
      <c r="U204" s="4">
        <v>1</v>
      </c>
      <c r="V204" s="4">
        <v>1</v>
      </c>
      <c r="W204" s="4">
        <v>0</v>
      </c>
      <c r="X204" s="4">
        <v>1</v>
      </c>
      <c r="Y204" s="4">
        <v>0</v>
      </c>
      <c r="Z204" s="4">
        <v>0</v>
      </c>
      <c r="AA204" s="4">
        <v>0</v>
      </c>
      <c r="AB204" s="4">
        <v>0</v>
      </c>
      <c r="AC204" s="4">
        <v>9</v>
      </c>
      <c r="AD204" s="4">
        <v>24</v>
      </c>
      <c r="AE204" s="4">
        <v>6</v>
      </c>
      <c r="AF204" s="4">
        <v>6</v>
      </c>
      <c r="AG204" s="4">
        <v>0</v>
      </c>
      <c r="AH204" s="4">
        <v>677</v>
      </c>
      <c r="AI204" s="4">
        <v>6737</v>
      </c>
      <c r="AJ204" s="4">
        <v>10.6</v>
      </c>
      <c r="AK204" s="4">
        <v>50.6</v>
      </c>
      <c r="AL204" s="4">
        <v>0</v>
      </c>
      <c r="AM204">
        <v>1</v>
      </c>
      <c r="AN204" s="4" t="s">
        <v>177</v>
      </c>
      <c r="AO204" s="4">
        <v>4</v>
      </c>
      <c r="AP204" s="4">
        <v>183</v>
      </c>
      <c r="AQ204" s="4">
        <v>0</v>
      </c>
      <c r="AR204" s="4">
        <v>13.5</v>
      </c>
      <c r="AS204" s="4">
        <v>1.65</v>
      </c>
      <c r="AT204" s="4">
        <v>25.7</v>
      </c>
      <c r="AU204" s="29">
        <v>2.87</v>
      </c>
      <c r="AV204" s="4">
        <v>0.84</v>
      </c>
      <c r="AW204" s="4">
        <v>448</v>
      </c>
      <c r="AX204" s="4">
        <v>163</v>
      </c>
      <c r="AY204" s="4">
        <v>1</v>
      </c>
      <c r="AZ204" s="4">
        <v>0</v>
      </c>
      <c r="BA204" s="4">
        <v>2.2999999999999998</v>
      </c>
      <c r="BB204" s="4">
        <v>69</v>
      </c>
      <c r="BC204" s="4">
        <v>135</v>
      </c>
      <c r="BD204" s="4">
        <v>4.0999999999999996</v>
      </c>
      <c r="BE204" s="4">
        <v>1.4</v>
      </c>
      <c r="BF204" s="4">
        <v>3.4</v>
      </c>
      <c r="BG204" s="4">
        <v>7.8</v>
      </c>
      <c r="BH204" s="4">
        <v>5.2</v>
      </c>
      <c r="BI204" s="4">
        <v>3.2</v>
      </c>
      <c r="BJ204" s="4">
        <v>75</v>
      </c>
      <c r="BK204" s="4">
        <v>14</v>
      </c>
      <c r="BL204" s="4">
        <v>18</v>
      </c>
      <c r="BM204" s="4">
        <v>0.3</v>
      </c>
      <c r="BN204" s="4">
        <v>22</v>
      </c>
      <c r="BO204" s="4">
        <v>115</v>
      </c>
      <c r="BP204" s="4">
        <v>0</v>
      </c>
      <c r="BQ204" s="4">
        <v>0</v>
      </c>
      <c r="BR204" s="4">
        <v>379</v>
      </c>
      <c r="BS204">
        <v>88</v>
      </c>
      <c r="BT204">
        <v>46</v>
      </c>
      <c r="BU204">
        <v>54</v>
      </c>
      <c r="BV204">
        <v>84</v>
      </c>
      <c r="BX204">
        <v>3049</v>
      </c>
      <c r="BY204">
        <v>890</v>
      </c>
      <c r="BZ204">
        <v>1.6</v>
      </c>
      <c r="CA204">
        <v>69</v>
      </c>
      <c r="CB204">
        <v>6</v>
      </c>
      <c r="CC204" s="4">
        <v>2.6</v>
      </c>
      <c r="CD204" s="4">
        <v>29</v>
      </c>
      <c r="CE204" s="4">
        <v>69</v>
      </c>
      <c r="CF204" s="4">
        <v>15</v>
      </c>
      <c r="CG204" s="4">
        <v>17</v>
      </c>
      <c r="CH204" s="4">
        <v>2634</v>
      </c>
      <c r="CI204" s="4">
        <f t="shared" si="322"/>
        <v>1661.5384615384617</v>
      </c>
      <c r="CJ204" s="4">
        <v>7.35</v>
      </c>
      <c r="CK204" s="4">
        <v>35</v>
      </c>
      <c r="CL204" s="4">
        <v>93</v>
      </c>
      <c r="CM204" s="4">
        <v>18</v>
      </c>
      <c r="CN204" s="4">
        <v>0.1</v>
      </c>
      <c r="CO204" s="4">
        <v>0</v>
      </c>
      <c r="CP204" s="4">
        <v>0</v>
      </c>
      <c r="CQ204" s="4">
        <v>13</v>
      </c>
      <c r="CR204" s="4">
        <v>671</v>
      </c>
      <c r="CS204" s="4">
        <v>1</v>
      </c>
      <c r="CT204" s="4">
        <v>0</v>
      </c>
      <c r="CU204" s="4"/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1</v>
      </c>
      <c r="DF204" s="4">
        <v>0</v>
      </c>
      <c r="DG204" s="4">
        <v>0</v>
      </c>
      <c r="DH204" s="4">
        <v>0</v>
      </c>
      <c r="DI204" s="4">
        <v>1</v>
      </c>
      <c r="DJ204" s="4">
        <v>0</v>
      </c>
      <c r="DK204" s="4">
        <v>1</v>
      </c>
      <c r="DL204" s="4">
        <v>10</v>
      </c>
      <c r="DM204" s="4">
        <v>10</v>
      </c>
      <c r="DN204" s="4">
        <v>46</v>
      </c>
      <c r="DO204" s="4">
        <v>30</v>
      </c>
      <c r="DP204" s="4">
        <v>34</v>
      </c>
      <c r="DQ204" s="4">
        <v>63</v>
      </c>
      <c r="DR204" s="11">
        <v>61</v>
      </c>
      <c r="DS204" s="4">
        <v>43</v>
      </c>
      <c r="DT204" s="4">
        <v>100</v>
      </c>
      <c r="DU204" s="4">
        <f t="shared" si="296"/>
        <v>57</v>
      </c>
      <c r="DV204" s="11">
        <v>19.2</v>
      </c>
      <c r="DW204" s="4">
        <v>1598</v>
      </c>
      <c r="DX204" s="4">
        <v>92</v>
      </c>
      <c r="DY204" s="4">
        <v>95</v>
      </c>
      <c r="DZ204" s="4">
        <v>5.8</v>
      </c>
      <c r="EA204" s="4">
        <f t="shared" si="281"/>
        <v>2.7102803738317753</v>
      </c>
      <c r="EB204" s="4">
        <v>23</v>
      </c>
      <c r="EC204" s="4">
        <v>297</v>
      </c>
      <c r="ED204" s="4">
        <v>58</v>
      </c>
      <c r="EE204" s="4">
        <v>4.55</v>
      </c>
      <c r="EF204" s="4">
        <f t="shared" si="287"/>
        <v>2.1261682242990654</v>
      </c>
      <c r="EG204" s="45">
        <f t="shared" si="312"/>
        <v>2.652173913043478</v>
      </c>
      <c r="EH204" s="45">
        <f t="shared" si="313"/>
        <v>0.83478260869565213</v>
      </c>
      <c r="EI204" s="4">
        <v>13</v>
      </c>
      <c r="EJ204" s="4">
        <v>82</v>
      </c>
      <c r="EK204" s="4">
        <v>62</v>
      </c>
      <c r="EL204" s="11">
        <f t="shared" si="324"/>
        <v>1.3225806451612903</v>
      </c>
      <c r="EM204" s="4">
        <v>115</v>
      </c>
      <c r="EN204" s="11">
        <v>16</v>
      </c>
      <c r="EO204" s="4">
        <v>14</v>
      </c>
      <c r="EP204" s="11">
        <f>EJ204/((EN204+EO204)/2)</f>
        <v>5.4666666666666668</v>
      </c>
      <c r="EQ204" s="4">
        <v>46</v>
      </c>
      <c r="ER204" s="4">
        <f t="shared" si="314"/>
        <v>21.495327102803738</v>
      </c>
      <c r="ES204" s="4">
        <v>24</v>
      </c>
      <c r="ET204" s="4">
        <v>46</v>
      </c>
      <c r="EU204" s="11">
        <v>20</v>
      </c>
      <c r="EV204" s="4">
        <v>12</v>
      </c>
      <c r="EW204" s="9">
        <v>8</v>
      </c>
      <c r="EX204" s="4">
        <v>89</v>
      </c>
      <c r="EY204" s="4">
        <v>82</v>
      </c>
      <c r="EZ204" s="4">
        <v>45</v>
      </c>
      <c r="FA204" s="4">
        <v>48</v>
      </c>
      <c r="FB204" s="4">
        <v>48</v>
      </c>
      <c r="FC204" s="4">
        <f t="shared" si="304"/>
        <v>297</v>
      </c>
      <c r="FD204" s="9">
        <f t="shared" si="315"/>
        <v>0.56029618585582441</v>
      </c>
      <c r="FE204" s="9">
        <f t="shared" si="305"/>
        <v>0.16161616161616163</v>
      </c>
      <c r="FF204" s="9">
        <f t="shared" si="316"/>
        <v>0.21304408076919429</v>
      </c>
      <c r="FG204" s="9">
        <f t="shared" si="306"/>
        <v>1.3655172413793104</v>
      </c>
      <c r="FH204" s="9">
        <f t="shared" si="307"/>
        <v>0.20856588341431687</v>
      </c>
      <c r="FI204" s="9">
        <f t="shared" si="308"/>
        <v>2.4371346367342319</v>
      </c>
      <c r="FJ204" s="11">
        <v>15.1</v>
      </c>
      <c r="FK204" s="11">
        <v>18</v>
      </c>
      <c r="FL204" s="4">
        <v>12</v>
      </c>
      <c r="FM204" s="4">
        <v>5</v>
      </c>
      <c r="FN204" s="4">
        <v>51</v>
      </c>
      <c r="FO204" s="4">
        <f t="shared" si="288"/>
        <v>23.831775700934578</v>
      </c>
      <c r="FP204" s="11">
        <v>37</v>
      </c>
      <c r="FQ204" s="11">
        <v>20</v>
      </c>
      <c r="FR204" s="4">
        <v>19</v>
      </c>
      <c r="FS204" s="4">
        <v>65</v>
      </c>
      <c r="FT204" s="4">
        <v>59</v>
      </c>
      <c r="FU204" s="11">
        <f t="shared" si="317"/>
        <v>1.1016949152542372</v>
      </c>
      <c r="FV204" s="4">
        <v>14</v>
      </c>
      <c r="FW204" s="63">
        <f>(FS204/FV204)</f>
        <v>4.6428571428571432</v>
      </c>
      <c r="FX204" s="4">
        <v>76</v>
      </c>
      <c r="FY204" s="4">
        <v>24.22</v>
      </c>
      <c r="GA204" s="11">
        <f t="shared" si="289"/>
        <v>24.22</v>
      </c>
      <c r="GB204" s="4">
        <f t="shared" si="318"/>
        <v>1.2109999999999999</v>
      </c>
      <c r="GE204" s="4">
        <v>6</v>
      </c>
      <c r="GF204" s="4">
        <v>5</v>
      </c>
      <c r="GG204" s="4">
        <f t="shared" si="300"/>
        <v>16.666666666666664</v>
      </c>
      <c r="GH204" s="4">
        <v>19</v>
      </c>
      <c r="GI204" s="4">
        <v>12</v>
      </c>
      <c r="GJ204" s="4">
        <f t="shared" si="303"/>
        <v>36.84210526315789</v>
      </c>
      <c r="GK204" s="4">
        <v>1</v>
      </c>
      <c r="GL204" s="4">
        <v>0</v>
      </c>
      <c r="GM204" s="4">
        <v>0</v>
      </c>
      <c r="GN204" s="4">
        <v>0</v>
      </c>
      <c r="GO204" s="4">
        <v>1</v>
      </c>
      <c r="GP204" s="4">
        <v>0</v>
      </c>
      <c r="GQ204" s="4">
        <v>0</v>
      </c>
      <c r="GR204" s="4">
        <v>1</v>
      </c>
      <c r="GS204" s="4">
        <v>0</v>
      </c>
      <c r="GT204" s="4">
        <v>0</v>
      </c>
      <c r="GU204" s="4">
        <v>18</v>
      </c>
      <c r="GV204" s="4">
        <v>10</v>
      </c>
      <c r="GW204">
        <f t="shared" si="327"/>
        <v>0.44444444444444442</v>
      </c>
      <c r="GX204" s="4">
        <v>1</v>
      </c>
      <c r="GY204" s="4">
        <v>0</v>
      </c>
    </row>
    <row r="205" spans="1:207" x14ac:dyDescent="0.35">
      <c r="A205" s="54">
        <v>71</v>
      </c>
      <c r="B205" s="32">
        <v>23015905</v>
      </c>
      <c r="C205" s="2">
        <v>45131</v>
      </c>
      <c r="D205" s="2">
        <v>28626</v>
      </c>
      <c r="E205" s="4">
        <v>45</v>
      </c>
      <c r="F205" s="4" t="s">
        <v>178</v>
      </c>
      <c r="G205" s="4">
        <v>90</v>
      </c>
      <c r="H205" s="4">
        <v>185</v>
      </c>
      <c r="I205" s="4">
        <v>2.14</v>
      </c>
      <c r="J205" s="4">
        <v>7</v>
      </c>
      <c r="K205" s="2">
        <v>45125</v>
      </c>
      <c r="L205" s="2">
        <v>45125</v>
      </c>
      <c r="M205" s="2">
        <v>45127</v>
      </c>
      <c r="N205" s="2">
        <v>45134</v>
      </c>
      <c r="O205" s="4">
        <v>0</v>
      </c>
      <c r="Q205" s="46">
        <f t="shared" si="309"/>
        <v>2</v>
      </c>
      <c r="R205" s="46">
        <f t="shared" si="310"/>
        <v>9</v>
      </c>
      <c r="S205" s="46"/>
      <c r="T205" s="4">
        <v>0</v>
      </c>
      <c r="U205" s="4">
        <v>1</v>
      </c>
      <c r="V205" s="4">
        <v>1</v>
      </c>
      <c r="W205" s="4">
        <v>0</v>
      </c>
      <c r="X205" s="4">
        <v>1</v>
      </c>
      <c r="Y205" s="4">
        <v>0</v>
      </c>
      <c r="Z205" s="4">
        <v>0</v>
      </c>
      <c r="AA205" s="4">
        <v>0</v>
      </c>
      <c r="AB205" s="4">
        <v>0</v>
      </c>
      <c r="AC205" s="4">
        <v>9</v>
      </c>
      <c r="AD205" s="4">
        <v>24</v>
      </c>
      <c r="AE205" s="4">
        <v>6</v>
      </c>
      <c r="AF205" s="4">
        <v>6</v>
      </c>
      <c r="AG205" s="4">
        <v>0</v>
      </c>
      <c r="AH205" s="4">
        <v>1180</v>
      </c>
      <c r="AI205" s="4">
        <v>4700</v>
      </c>
      <c r="AJ205" s="4">
        <v>1.54</v>
      </c>
      <c r="AK205" s="4">
        <v>1.24</v>
      </c>
      <c r="AL205" s="4">
        <v>0</v>
      </c>
      <c r="AM205">
        <v>1</v>
      </c>
      <c r="AN205" s="4" t="s">
        <v>177</v>
      </c>
      <c r="AQ205" s="4">
        <v>0</v>
      </c>
      <c r="AR205" s="4">
        <v>13.6</v>
      </c>
      <c r="AV205" s="4">
        <v>0.3</v>
      </c>
      <c r="AW205" s="4">
        <v>561</v>
      </c>
      <c r="AX205" s="4">
        <v>240</v>
      </c>
      <c r="AY205" s="4">
        <v>1</v>
      </c>
      <c r="AZ205" s="4">
        <v>0</v>
      </c>
      <c r="BA205" s="4">
        <v>1.1000000000000001</v>
      </c>
      <c r="BB205" s="4">
        <v>21</v>
      </c>
      <c r="BC205" s="4">
        <v>136</v>
      </c>
      <c r="BD205" s="4">
        <v>4.3</v>
      </c>
      <c r="BE205" s="4">
        <v>2.1</v>
      </c>
      <c r="BF205" s="4">
        <v>2.8</v>
      </c>
      <c r="BG205" s="4">
        <v>8.9</v>
      </c>
      <c r="BH205" s="4">
        <v>5.8</v>
      </c>
      <c r="BI205" s="4">
        <v>3.6</v>
      </c>
      <c r="BJ205" s="4">
        <v>27</v>
      </c>
      <c r="BK205" s="4">
        <v>109</v>
      </c>
      <c r="BL205" s="4">
        <v>193</v>
      </c>
      <c r="BM205" s="4">
        <v>0.4</v>
      </c>
      <c r="BN205" s="4">
        <v>32</v>
      </c>
      <c r="BO205" s="4">
        <v>211</v>
      </c>
      <c r="BP205" s="4">
        <v>0</v>
      </c>
      <c r="BQ205" s="4">
        <v>0</v>
      </c>
      <c r="BS205">
        <v>127</v>
      </c>
      <c r="BT205">
        <v>82</v>
      </c>
      <c r="BU205">
        <v>95</v>
      </c>
      <c r="BV205">
        <v>75</v>
      </c>
      <c r="CN205" s="4">
        <v>0</v>
      </c>
      <c r="CO205" s="4">
        <v>0</v>
      </c>
      <c r="CP205" s="4">
        <v>0</v>
      </c>
      <c r="CQ205" s="4">
        <v>13</v>
      </c>
      <c r="CS205" s="4">
        <v>1</v>
      </c>
      <c r="CT205" s="4">
        <v>0</v>
      </c>
      <c r="CU205" s="4"/>
      <c r="CV205" s="4">
        <v>1</v>
      </c>
      <c r="CW205" s="4">
        <v>0</v>
      </c>
      <c r="CX205" s="4">
        <v>0</v>
      </c>
      <c r="CY205" s="4">
        <v>0</v>
      </c>
      <c r="CZ205" s="4">
        <v>1</v>
      </c>
      <c r="DA205" s="4">
        <v>0</v>
      </c>
      <c r="DB205" s="4">
        <v>0</v>
      </c>
      <c r="DC205" s="4">
        <v>0</v>
      </c>
      <c r="DD205" s="4">
        <v>1</v>
      </c>
      <c r="DE205" s="4">
        <v>1</v>
      </c>
      <c r="DF205" s="4">
        <v>0</v>
      </c>
      <c r="DG205" s="4">
        <v>0</v>
      </c>
      <c r="DH205" s="4">
        <v>0</v>
      </c>
      <c r="DI205" s="4">
        <v>1</v>
      </c>
      <c r="DJ205" s="4">
        <v>0</v>
      </c>
      <c r="DK205" s="4">
        <v>1</v>
      </c>
      <c r="DL205" s="4">
        <v>10</v>
      </c>
      <c r="DM205" s="4">
        <v>10</v>
      </c>
      <c r="DN205" s="4">
        <v>44</v>
      </c>
      <c r="DO205" s="4">
        <v>28</v>
      </c>
      <c r="DP205" s="4">
        <v>35</v>
      </c>
      <c r="DQ205" s="4">
        <v>65</v>
      </c>
      <c r="DR205" s="11">
        <v>61</v>
      </c>
      <c r="DS205" s="4">
        <v>41</v>
      </c>
      <c r="DT205" s="4">
        <v>98</v>
      </c>
      <c r="DU205" s="4">
        <f t="shared" si="296"/>
        <v>57</v>
      </c>
      <c r="DV205" s="11">
        <v>20.3</v>
      </c>
      <c r="DW205" s="4">
        <v>1789</v>
      </c>
      <c r="DX205" s="4">
        <v>93</v>
      </c>
      <c r="DY205" s="4">
        <v>89</v>
      </c>
      <c r="DZ205" s="4">
        <v>6.1</v>
      </c>
      <c r="EA205" s="4">
        <f t="shared" si="281"/>
        <v>2.8504672897196257</v>
      </c>
      <c r="EB205" s="4">
        <v>22</v>
      </c>
      <c r="EC205" s="4">
        <v>291</v>
      </c>
      <c r="ED205" s="4">
        <v>56</v>
      </c>
      <c r="EE205" s="4">
        <v>4.42</v>
      </c>
      <c r="EF205" s="4">
        <f t="shared" si="287"/>
        <v>2.0654205607476634</v>
      </c>
      <c r="EG205" s="45">
        <f t="shared" si="312"/>
        <v>2.7727272727272729</v>
      </c>
      <c r="EH205" s="45">
        <f t="shared" si="313"/>
        <v>0.92272727272727273</v>
      </c>
      <c r="EI205" s="4">
        <v>14</v>
      </c>
      <c r="EJ205" s="4">
        <v>84</v>
      </c>
      <c r="EK205" s="4">
        <v>60</v>
      </c>
      <c r="EL205" s="11">
        <f t="shared" si="324"/>
        <v>1.4</v>
      </c>
      <c r="EM205" s="4">
        <v>136</v>
      </c>
      <c r="EN205" s="11">
        <v>16</v>
      </c>
      <c r="EO205" s="4">
        <v>12</v>
      </c>
      <c r="EP205" s="11">
        <f t="shared" ref="EP205:EP206" si="328">EJ205/((EN205+EO205)/2)</f>
        <v>6</v>
      </c>
      <c r="EQ205" s="4">
        <v>42</v>
      </c>
      <c r="ER205" s="4">
        <f t="shared" si="314"/>
        <v>19.626168224299064</v>
      </c>
      <c r="ES205" s="4">
        <v>22</v>
      </c>
      <c r="ET205" s="4">
        <v>38</v>
      </c>
      <c r="EU205" s="11">
        <v>18</v>
      </c>
      <c r="EV205" s="4">
        <v>10</v>
      </c>
      <c r="EW205" s="9">
        <v>6</v>
      </c>
      <c r="EX205" s="4">
        <v>102</v>
      </c>
      <c r="EY205" s="4">
        <v>86</v>
      </c>
      <c r="EZ205" s="4">
        <v>64</v>
      </c>
      <c r="FA205" s="4">
        <v>51</v>
      </c>
      <c r="FB205" s="4">
        <v>39</v>
      </c>
      <c r="FC205" s="4">
        <f t="shared" si="304"/>
        <v>291</v>
      </c>
      <c r="FD205" s="9">
        <f t="shared" si="315"/>
        <v>0.4610405251651184</v>
      </c>
      <c r="FE205" s="9">
        <f t="shared" si="305"/>
        <v>0.13402061855670103</v>
      </c>
      <c r="FF205" s="9">
        <f t="shared" si="316"/>
        <v>0.16909187438836404</v>
      </c>
      <c r="FG205" s="9">
        <f t="shared" si="306"/>
        <v>2.0410714285714286</v>
      </c>
      <c r="FH205" s="9">
        <f t="shared" si="307"/>
        <v>0.2263833389320547</v>
      </c>
      <c r="FI205" s="9">
        <f t="shared" si="308"/>
        <v>4.427097656633185</v>
      </c>
      <c r="FJ205" s="11">
        <v>18.8</v>
      </c>
      <c r="FK205" s="11">
        <v>17</v>
      </c>
      <c r="FL205" s="4">
        <v>11</v>
      </c>
      <c r="FM205" s="4">
        <v>6</v>
      </c>
      <c r="FN205" s="4">
        <v>46</v>
      </c>
      <c r="FO205" s="4">
        <f t="shared" si="288"/>
        <v>21.495327102803738</v>
      </c>
      <c r="FP205" s="11">
        <v>41</v>
      </c>
      <c r="FQ205" s="11">
        <v>22</v>
      </c>
      <c r="FR205" s="4">
        <v>16</v>
      </c>
      <c r="FS205" s="4">
        <v>62</v>
      </c>
      <c r="FT205" s="4">
        <v>48</v>
      </c>
      <c r="FU205" s="11">
        <f t="shared" si="317"/>
        <v>1.2916666666666667</v>
      </c>
      <c r="FV205" s="4">
        <v>13</v>
      </c>
      <c r="FW205" s="63">
        <f t="shared" ref="FW205:FW206" si="329">(FS205/FV205)</f>
        <v>4.7692307692307692</v>
      </c>
      <c r="FX205" s="4">
        <v>96</v>
      </c>
      <c r="FY205" s="4">
        <v>21</v>
      </c>
      <c r="GA205" s="11">
        <f t="shared" si="289"/>
        <v>21</v>
      </c>
      <c r="GB205" s="4">
        <f t="shared" si="318"/>
        <v>0.95454545454545459</v>
      </c>
      <c r="GE205" s="4">
        <v>18</v>
      </c>
      <c r="GF205" s="4">
        <v>14</v>
      </c>
      <c r="GG205" s="4">
        <f t="shared" si="300"/>
        <v>22.222222222222221</v>
      </c>
      <c r="GH205" s="4">
        <v>18</v>
      </c>
      <c r="GI205" s="4">
        <v>14</v>
      </c>
      <c r="GJ205" s="4">
        <f t="shared" si="303"/>
        <v>22.222222222222221</v>
      </c>
      <c r="GK205" s="4">
        <v>1</v>
      </c>
      <c r="GL205" s="4">
        <v>0</v>
      </c>
      <c r="GM205" s="4">
        <v>0</v>
      </c>
      <c r="GN205" s="4">
        <v>1</v>
      </c>
      <c r="GO205" s="4">
        <v>0</v>
      </c>
      <c r="GP205" s="4">
        <v>0</v>
      </c>
      <c r="GQ205" s="4">
        <v>0</v>
      </c>
      <c r="GR205" s="4">
        <v>1</v>
      </c>
      <c r="GS205" s="4">
        <v>0</v>
      </c>
      <c r="GT205" s="4">
        <v>0</v>
      </c>
      <c r="GU205" s="4">
        <v>19</v>
      </c>
      <c r="GV205" s="4">
        <v>12</v>
      </c>
      <c r="GW205">
        <f t="shared" si="327"/>
        <v>0.36842105263157893</v>
      </c>
      <c r="GX205" s="4">
        <v>1</v>
      </c>
      <c r="GY205" s="4">
        <v>0</v>
      </c>
    </row>
    <row r="206" spans="1:207" x14ac:dyDescent="0.35">
      <c r="A206" s="54">
        <v>71</v>
      </c>
      <c r="B206" s="32">
        <v>23015905</v>
      </c>
      <c r="C206" s="2">
        <v>45154</v>
      </c>
      <c r="D206" s="2">
        <v>28626</v>
      </c>
      <c r="E206" s="4">
        <v>45</v>
      </c>
      <c r="F206" s="4" t="s">
        <v>178</v>
      </c>
      <c r="G206" s="4">
        <v>90</v>
      </c>
      <c r="H206" s="4">
        <v>185</v>
      </c>
      <c r="I206" s="4">
        <v>2.14</v>
      </c>
      <c r="J206" s="4">
        <v>30</v>
      </c>
      <c r="K206" s="2">
        <v>45125</v>
      </c>
      <c r="L206" s="2">
        <v>45125</v>
      </c>
      <c r="M206" s="2">
        <v>45127</v>
      </c>
      <c r="N206" s="2">
        <v>45134</v>
      </c>
      <c r="O206" s="4">
        <v>0</v>
      </c>
      <c r="Q206" s="46">
        <f t="shared" si="309"/>
        <v>2</v>
      </c>
      <c r="R206" s="46">
        <f t="shared" si="310"/>
        <v>9</v>
      </c>
      <c r="S206" s="46"/>
      <c r="T206" s="4">
        <v>0</v>
      </c>
      <c r="U206" s="4">
        <v>1</v>
      </c>
      <c r="V206" s="4">
        <v>1</v>
      </c>
      <c r="W206" s="4">
        <v>0</v>
      </c>
      <c r="X206" s="4">
        <v>1</v>
      </c>
      <c r="Y206" s="4">
        <v>0</v>
      </c>
      <c r="Z206" s="4">
        <v>0</v>
      </c>
      <c r="AA206" s="4">
        <v>0</v>
      </c>
      <c r="AB206" s="4">
        <v>0</v>
      </c>
      <c r="AC206" s="4">
        <v>9</v>
      </c>
      <c r="AD206" s="4">
        <v>24</v>
      </c>
      <c r="AE206" s="4">
        <v>6</v>
      </c>
      <c r="AF206" s="4">
        <v>6</v>
      </c>
      <c r="AG206" s="4">
        <v>0</v>
      </c>
      <c r="AH206" s="4">
        <v>2150</v>
      </c>
      <c r="AI206" s="4">
        <v>4400</v>
      </c>
      <c r="AJ206" s="4">
        <v>0.13</v>
      </c>
      <c r="AK206" s="4">
        <v>0.05</v>
      </c>
      <c r="AL206" s="4">
        <v>0</v>
      </c>
      <c r="AM206">
        <v>1</v>
      </c>
      <c r="AN206" s="4" t="s">
        <v>177</v>
      </c>
      <c r="AQ206" s="4">
        <v>0</v>
      </c>
      <c r="AR206" s="4">
        <v>14.1</v>
      </c>
      <c r="AS206" s="4">
        <v>0.99</v>
      </c>
      <c r="AT206" s="4">
        <v>30.1</v>
      </c>
      <c r="AV206" s="4">
        <v>0.14000000000000001</v>
      </c>
      <c r="AW206" s="4">
        <v>368</v>
      </c>
      <c r="AX206" s="4">
        <v>209</v>
      </c>
      <c r="AY206" s="4">
        <v>1</v>
      </c>
      <c r="AZ206" s="4">
        <v>0</v>
      </c>
      <c r="BA206" s="4">
        <v>1</v>
      </c>
      <c r="BB206" s="4">
        <v>28</v>
      </c>
      <c r="BC206" s="4">
        <v>140</v>
      </c>
      <c r="BD206" s="4">
        <v>4.4000000000000004</v>
      </c>
      <c r="BE206" s="4">
        <v>2</v>
      </c>
      <c r="BF206" s="4">
        <v>4.2</v>
      </c>
      <c r="BG206" s="4">
        <v>10.199999999999999</v>
      </c>
      <c r="BH206" s="4">
        <v>7.5</v>
      </c>
      <c r="BJ206" s="4">
        <v>94</v>
      </c>
      <c r="BK206" s="4">
        <v>23</v>
      </c>
      <c r="BL206" s="4">
        <v>40</v>
      </c>
      <c r="BM206" s="4">
        <v>0.3</v>
      </c>
      <c r="BN206" s="4">
        <v>39</v>
      </c>
      <c r="BO206" s="4">
        <v>140</v>
      </c>
      <c r="BP206" s="4">
        <v>0</v>
      </c>
      <c r="BQ206" s="4">
        <v>0</v>
      </c>
      <c r="BS206">
        <v>115</v>
      </c>
      <c r="BT206">
        <v>72</v>
      </c>
      <c r="BU206">
        <v>86</v>
      </c>
      <c r="BV206">
        <v>78</v>
      </c>
      <c r="CN206" s="4">
        <v>0</v>
      </c>
      <c r="CO206" s="4">
        <v>0</v>
      </c>
      <c r="CP206" s="4">
        <v>0</v>
      </c>
      <c r="CQ206" s="4">
        <v>13</v>
      </c>
      <c r="CS206" s="4">
        <v>1</v>
      </c>
      <c r="CT206" s="4">
        <v>0</v>
      </c>
      <c r="CU206" s="4"/>
      <c r="CV206" s="4">
        <v>1</v>
      </c>
      <c r="CW206" s="4">
        <v>0</v>
      </c>
      <c r="CX206" s="4">
        <v>0</v>
      </c>
      <c r="CY206" s="4">
        <v>0</v>
      </c>
      <c r="CZ206" s="4">
        <v>1</v>
      </c>
      <c r="DA206" s="4">
        <v>0</v>
      </c>
      <c r="DB206" s="4">
        <v>0</v>
      </c>
      <c r="DC206" s="4">
        <v>0</v>
      </c>
      <c r="DD206" s="4">
        <v>1</v>
      </c>
      <c r="DE206" s="4">
        <v>1</v>
      </c>
      <c r="DF206" s="4">
        <v>0</v>
      </c>
      <c r="DG206" s="4">
        <v>0</v>
      </c>
      <c r="DH206" s="4">
        <v>0</v>
      </c>
      <c r="DI206" s="4">
        <v>1</v>
      </c>
      <c r="DJ206" s="4">
        <v>0</v>
      </c>
      <c r="DK206" s="4">
        <v>1</v>
      </c>
      <c r="DL206" s="4">
        <v>10</v>
      </c>
      <c r="DM206" s="4">
        <v>10</v>
      </c>
      <c r="DN206" s="4">
        <v>46</v>
      </c>
      <c r="DO206" s="4">
        <v>30</v>
      </c>
      <c r="DP206" s="4">
        <v>34</v>
      </c>
      <c r="DQ206" s="4">
        <v>63</v>
      </c>
      <c r="DR206" s="11">
        <v>61</v>
      </c>
      <c r="DS206" s="4">
        <v>40</v>
      </c>
      <c r="DT206" s="4">
        <v>95</v>
      </c>
      <c r="DU206" s="4">
        <f t="shared" si="296"/>
        <v>55</v>
      </c>
      <c r="DV206" s="11">
        <v>21.4</v>
      </c>
      <c r="DW206" s="4">
        <v>1842</v>
      </c>
      <c r="DX206" s="4">
        <v>94</v>
      </c>
      <c r="DY206" s="4">
        <v>76</v>
      </c>
      <c r="DZ206" s="4">
        <v>6.4</v>
      </c>
      <c r="EA206" s="4">
        <f t="shared" si="281"/>
        <v>2.9906542056074765</v>
      </c>
      <c r="EB206" s="4">
        <v>22</v>
      </c>
      <c r="EC206" s="4">
        <v>293</v>
      </c>
      <c r="ED206" s="4">
        <v>56</v>
      </c>
      <c r="EE206" s="4">
        <v>4.3</v>
      </c>
      <c r="EF206" s="4">
        <f t="shared" si="287"/>
        <v>2.009345794392523</v>
      </c>
      <c r="EG206" s="45">
        <f t="shared" si="312"/>
        <v>2.7727272727272729</v>
      </c>
      <c r="EH206" s="45">
        <f t="shared" si="313"/>
        <v>0.97272727272727266</v>
      </c>
      <c r="EI206" s="4">
        <v>14</v>
      </c>
      <c r="EJ206" s="4">
        <v>76</v>
      </c>
      <c r="EK206" s="4">
        <v>54</v>
      </c>
      <c r="EL206" s="11">
        <f t="shared" si="324"/>
        <v>1.4074074074074074</v>
      </c>
      <c r="EM206" s="4">
        <v>163</v>
      </c>
      <c r="EN206" s="11">
        <v>15</v>
      </c>
      <c r="EO206" s="4">
        <v>12</v>
      </c>
      <c r="EP206" s="11">
        <f t="shared" si="328"/>
        <v>5.6296296296296298</v>
      </c>
      <c r="EQ206" s="4">
        <v>40</v>
      </c>
      <c r="ER206" s="4">
        <f t="shared" si="314"/>
        <v>18.691588785046729</v>
      </c>
      <c r="ES206" s="4">
        <v>21</v>
      </c>
      <c r="ET206" s="4">
        <v>34</v>
      </c>
      <c r="EU206" s="11">
        <v>18</v>
      </c>
      <c r="EV206" s="4">
        <v>10</v>
      </c>
      <c r="EW206" s="9">
        <v>7</v>
      </c>
      <c r="EX206" s="4">
        <v>115</v>
      </c>
      <c r="EY206" s="4">
        <v>88</v>
      </c>
      <c r="EZ206" s="4">
        <v>68</v>
      </c>
      <c r="FA206" s="4">
        <v>54</v>
      </c>
      <c r="FB206" s="4">
        <v>41</v>
      </c>
      <c r="FC206" s="4">
        <f t="shared" si="304"/>
        <v>293</v>
      </c>
      <c r="FD206" s="9">
        <f t="shared" si="315"/>
        <v>0.47649445852881311</v>
      </c>
      <c r="FE206" s="9">
        <f t="shared" si="305"/>
        <v>0.13993174061433447</v>
      </c>
      <c r="FF206" s="9">
        <f t="shared" si="316"/>
        <v>0.17794814759890792</v>
      </c>
      <c r="FG206" s="9">
        <f t="shared" si="306"/>
        <v>1.8482142857142858</v>
      </c>
      <c r="FH206" s="9">
        <f t="shared" si="307"/>
        <v>0.22450094818735061</v>
      </c>
      <c r="FI206" s="9">
        <f t="shared" si="308"/>
        <v>3.8787739345819197</v>
      </c>
      <c r="FJ206" s="11">
        <v>20.3</v>
      </c>
      <c r="FK206" s="11">
        <v>18</v>
      </c>
      <c r="FL206" s="4">
        <v>11</v>
      </c>
      <c r="FM206" s="4">
        <v>5</v>
      </c>
      <c r="FN206" s="4">
        <v>45</v>
      </c>
      <c r="FO206" s="4">
        <f t="shared" si="288"/>
        <v>21.028037383177569</v>
      </c>
      <c r="FP206" s="11">
        <v>42</v>
      </c>
      <c r="FQ206" s="11">
        <v>21</v>
      </c>
      <c r="FR206" s="4">
        <v>17</v>
      </c>
      <c r="FS206" s="4">
        <v>60</v>
      </c>
      <c r="FT206" s="4">
        <v>45</v>
      </c>
      <c r="FU206" s="11">
        <f t="shared" si="317"/>
        <v>1.3333333333333333</v>
      </c>
      <c r="FV206" s="4">
        <v>12</v>
      </c>
      <c r="FW206" s="63">
        <f t="shared" si="329"/>
        <v>5</v>
      </c>
      <c r="FX206" s="4">
        <v>109</v>
      </c>
      <c r="FY206" s="4">
        <v>18</v>
      </c>
      <c r="GA206" s="11">
        <f t="shared" si="289"/>
        <v>18</v>
      </c>
      <c r="GB206" s="4">
        <f t="shared" si="318"/>
        <v>0.8571428571428571</v>
      </c>
      <c r="GE206" s="4">
        <v>16</v>
      </c>
      <c r="GF206" s="4">
        <v>12</v>
      </c>
      <c r="GG206" s="4">
        <f t="shared" si="300"/>
        <v>25</v>
      </c>
      <c r="GH206" s="4">
        <v>18</v>
      </c>
      <c r="GI206" s="4">
        <v>16</v>
      </c>
      <c r="GJ206" s="4">
        <f t="shared" si="303"/>
        <v>11.111111111111111</v>
      </c>
      <c r="GK206" s="4">
        <v>1</v>
      </c>
      <c r="GL206" s="4">
        <v>0</v>
      </c>
      <c r="GM206" s="4">
        <v>0</v>
      </c>
      <c r="GN206" s="4">
        <v>1</v>
      </c>
      <c r="GO206" s="4">
        <v>0</v>
      </c>
      <c r="GP206" s="4">
        <v>0</v>
      </c>
      <c r="GQ206" s="4">
        <v>0</v>
      </c>
      <c r="GR206" s="4">
        <v>1</v>
      </c>
      <c r="GS206" s="4">
        <v>0</v>
      </c>
      <c r="GT206" s="4">
        <v>0</v>
      </c>
      <c r="GU206" s="4">
        <v>18</v>
      </c>
      <c r="GV206" s="4">
        <v>14</v>
      </c>
      <c r="GW206">
        <f t="shared" si="327"/>
        <v>0.22222222222222221</v>
      </c>
      <c r="GX206" s="4">
        <v>1</v>
      </c>
      <c r="GY206" s="4">
        <v>0</v>
      </c>
    </row>
    <row r="207" spans="1:207" x14ac:dyDescent="0.35">
      <c r="A207" s="54">
        <v>72</v>
      </c>
      <c r="B207" s="31">
        <v>93015490</v>
      </c>
      <c r="C207" s="2">
        <v>45129</v>
      </c>
      <c r="D207" s="2">
        <v>17370</v>
      </c>
      <c r="E207" s="4">
        <v>76</v>
      </c>
      <c r="F207" s="4" t="s">
        <v>178</v>
      </c>
      <c r="G207" s="4">
        <v>85</v>
      </c>
      <c r="H207" s="4">
        <v>171</v>
      </c>
      <c r="I207" s="4">
        <v>1.97</v>
      </c>
      <c r="J207" s="4">
        <v>1</v>
      </c>
      <c r="K207" s="2">
        <v>45125</v>
      </c>
      <c r="L207" s="2">
        <v>45127</v>
      </c>
      <c r="M207" s="2">
        <v>45146</v>
      </c>
      <c r="N207" s="2">
        <v>45205</v>
      </c>
      <c r="O207" s="4">
        <v>1</v>
      </c>
      <c r="P207" s="2">
        <v>45221</v>
      </c>
      <c r="Q207" s="46">
        <f t="shared" si="309"/>
        <v>19</v>
      </c>
      <c r="R207" s="46">
        <f t="shared" si="310"/>
        <v>80</v>
      </c>
      <c r="S207" s="46">
        <f t="shared" si="323"/>
        <v>94</v>
      </c>
      <c r="T207" s="4">
        <v>0</v>
      </c>
      <c r="U207" s="4">
        <v>1</v>
      </c>
      <c r="V207" s="4">
        <v>1</v>
      </c>
      <c r="W207" s="4">
        <v>0</v>
      </c>
      <c r="X207" s="4">
        <v>1</v>
      </c>
      <c r="Y207" s="4">
        <v>1</v>
      </c>
      <c r="Z207" s="4">
        <v>1</v>
      </c>
      <c r="AA207" s="4">
        <v>0</v>
      </c>
      <c r="AB207" s="4">
        <v>0</v>
      </c>
      <c r="AC207" s="4">
        <v>25</v>
      </c>
      <c r="AD207" s="4">
        <v>42</v>
      </c>
      <c r="AE207" s="4">
        <v>6</v>
      </c>
      <c r="AF207" s="4">
        <v>6</v>
      </c>
      <c r="AG207" s="4">
        <v>0</v>
      </c>
      <c r="AH207" s="4">
        <v>590</v>
      </c>
      <c r="AI207" s="4">
        <v>900</v>
      </c>
      <c r="AJ207" s="4">
        <v>68</v>
      </c>
      <c r="AK207" s="4">
        <v>100</v>
      </c>
      <c r="AL207" s="4">
        <v>0</v>
      </c>
      <c r="AM207">
        <v>1</v>
      </c>
      <c r="AN207" s="4" t="s">
        <v>220</v>
      </c>
      <c r="AO207" s="4">
        <v>120</v>
      </c>
      <c r="AP207" s="4">
        <v>2452</v>
      </c>
      <c r="AQ207" s="4">
        <v>0</v>
      </c>
      <c r="AR207" s="4">
        <v>11</v>
      </c>
      <c r="AS207" s="4">
        <v>1</v>
      </c>
      <c r="AT207" s="4">
        <v>40</v>
      </c>
      <c r="AU207"/>
      <c r="AV207" s="4">
        <v>7.5</v>
      </c>
      <c r="AW207" s="4">
        <v>1000</v>
      </c>
      <c r="AX207" s="4">
        <v>75000</v>
      </c>
      <c r="AY207" s="4">
        <v>1</v>
      </c>
      <c r="AZ207" s="4">
        <v>1</v>
      </c>
      <c r="BA207" s="4">
        <v>4.6399999999999997</v>
      </c>
      <c r="BB207" s="4">
        <v>137</v>
      </c>
      <c r="BC207" s="4">
        <v>140</v>
      </c>
      <c r="BD207" s="4">
        <v>4.5</v>
      </c>
      <c r="BE207" s="4">
        <v>3</v>
      </c>
      <c r="BF207" s="4">
        <v>8.8000000000000007</v>
      </c>
      <c r="BG207" s="4">
        <v>7.1</v>
      </c>
      <c r="BH207" s="4">
        <v>4.3</v>
      </c>
      <c r="BI207" s="4">
        <v>1.9</v>
      </c>
      <c r="BJ207" s="4">
        <v>1551</v>
      </c>
      <c r="BK207" s="4">
        <v>287</v>
      </c>
      <c r="BL207" s="4">
        <v>134</v>
      </c>
      <c r="BM207" s="4">
        <v>0.83</v>
      </c>
      <c r="BN207" s="4">
        <v>59</v>
      </c>
      <c r="BO207" s="4">
        <v>535</v>
      </c>
      <c r="BP207" s="4">
        <v>1</v>
      </c>
      <c r="BQ207" s="4">
        <v>9</v>
      </c>
      <c r="BR207" s="4">
        <v>283</v>
      </c>
      <c r="BS207">
        <v>128</v>
      </c>
      <c r="BT207">
        <v>53</v>
      </c>
      <c r="BU207">
        <v>81</v>
      </c>
      <c r="BV207">
        <v>53</v>
      </c>
      <c r="BW207">
        <v>14</v>
      </c>
      <c r="BX207">
        <v>3634</v>
      </c>
      <c r="BY207">
        <v>885</v>
      </c>
      <c r="BZ207">
        <v>2.5</v>
      </c>
      <c r="CA207">
        <v>66</v>
      </c>
      <c r="CB207">
        <v>6.8</v>
      </c>
      <c r="CC207" s="4">
        <v>3.2</v>
      </c>
      <c r="CD207" s="4">
        <v>23</v>
      </c>
      <c r="CE207" s="4">
        <v>72</v>
      </c>
      <c r="CF207" s="4">
        <v>2</v>
      </c>
      <c r="CG207" s="4">
        <v>5</v>
      </c>
      <c r="CH207" s="4">
        <v>1579</v>
      </c>
      <c r="CI207" s="4">
        <f t="shared" si="322"/>
        <v>1675</v>
      </c>
      <c r="CJ207" s="4">
        <v>7.26</v>
      </c>
      <c r="CK207" s="4">
        <v>58</v>
      </c>
      <c r="CL207" s="4">
        <v>88</v>
      </c>
      <c r="CM207" s="4">
        <v>22</v>
      </c>
      <c r="CN207" s="4">
        <v>2</v>
      </c>
      <c r="CO207" s="4">
        <v>1</v>
      </c>
      <c r="CP207" s="4">
        <v>1</v>
      </c>
      <c r="CQ207" s="4">
        <v>116</v>
      </c>
      <c r="CR207" s="4">
        <v>35000</v>
      </c>
      <c r="CS207" s="4">
        <v>0</v>
      </c>
      <c r="CT207" s="4">
        <v>0</v>
      </c>
      <c r="CU207" s="4"/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12</v>
      </c>
      <c r="DM207" s="4">
        <v>10</v>
      </c>
      <c r="DN207" s="4">
        <v>64</v>
      </c>
      <c r="DO207" s="4">
        <v>42</v>
      </c>
      <c r="DP207" s="4">
        <v>27</v>
      </c>
      <c r="DQ207" s="4">
        <v>51</v>
      </c>
      <c r="DR207" s="11">
        <v>57</v>
      </c>
      <c r="DS207" s="4">
        <v>51</v>
      </c>
      <c r="DT207" s="4">
        <v>119</v>
      </c>
      <c r="DU207" s="4">
        <f t="shared" ref="DU207:DU218" si="330">(DT207-DS207)</f>
        <v>68</v>
      </c>
      <c r="DV207" s="11">
        <v>16.3</v>
      </c>
      <c r="DW207" s="4">
        <v>953</v>
      </c>
      <c r="DX207" s="4">
        <v>85</v>
      </c>
      <c r="DY207" s="4">
        <v>53</v>
      </c>
      <c r="DZ207" s="4">
        <v>3.5</v>
      </c>
      <c r="EA207" s="17">
        <f t="shared" si="281"/>
        <v>1.7766497461928934</v>
      </c>
      <c r="EB207" s="4">
        <v>25.9</v>
      </c>
      <c r="EC207" s="4">
        <v>325</v>
      </c>
      <c r="ED207" s="4">
        <v>80</v>
      </c>
      <c r="EE207" s="4">
        <v>4.59</v>
      </c>
      <c r="EF207" s="4">
        <f t="shared" si="287"/>
        <v>2.32994923857868</v>
      </c>
      <c r="EG207" s="45">
        <f t="shared" si="312"/>
        <v>2.2007722007722008</v>
      </c>
      <c r="EH207" s="45">
        <f t="shared" si="313"/>
        <v>0.62934362934362942</v>
      </c>
      <c r="EI207" s="4">
        <v>11</v>
      </c>
      <c r="EJ207" s="4">
        <v>69</v>
      </c>
      <c r="EK207" s="4">
        <v>50</v>
      </c>
      <c r="EL207" s="11">
        <f t="shared" ref="EL207:EL218" si="331">(EJ207/EK207)</f>
        <v>1.38</v>
      </c>
      <c r="EM207" s="4">
        <v>234</v>
      </c>
      <c r="EN207" s="11">
        <v>16</v>
      </c>
      <c r="EO207" s="4">
        <v>10</v>
      </c>
      <c r="EP207" s="11">
        <f t="shared" ref="EP207:EP218" si="332">EJ207/((EN207+EO207)/2)</f>
        <v>5.3076923076923075</v>
      </c>
      <c r="EQ207" s="4">
        <v>63</v>
      </c>
      <c r="ER207" s="4">
        <f t="shared" si="314"/>
        <v>31.979695431472081</v>
      </c>
      <c r="ES207" s="4">
        <v>34</v>
      </c>
      <c r="ET207" s="4">
        <v>51</v>
      </c>
      <c r="EU207" s="11">
        <v>32</v>
      </c>
      <c r="EV207" s="4">
        <v>14</v>
      </c>
      <c r="EW207" s="9">
        <v>18</v>
      </c>
      <c r="EX207" s="4">
        <v>65</v>
      </c>
      <c r="EY207" s="4">
        <v>82</v>
      </c>
      <c r="EZ207" s="4">
        <v>45</v>
      </c>
      <c r="FA207" s="4">
        <v>82</v>
      </c>
      <c r="FB207" s="4">
        <v>72</v>
      </c>
      <c r="FC207" s="4">
        <f t="shared" si="304"/>
        <v>325</v>
      </c>
      <c r="FD207" s="9">
        <f t="shared" si="315"/>
        <v>1.0070045569554866</v>
      </c>
      <c r="FE207" s="9">
        <f t="shared" si="305"/>
        <v>0.22153846153846155</v>
      </c>
      <c r="FF207" s="9">
        <f t="shared" si="316"/>
        <v>0.31290180802150414</v>
      </c>
      <c r="FG207" s="9">
        <f t="shared" si="306"/>
        <v>1.44</v>
      </c>
      <c r="FH207" s="9">
        <f t="shared" si="307"/>
        <v>0.23083755613107462</v>
      </c>
      <c r="FI207" s="9">
        <f t="shared" si="308"/>
        <v>1.4299835984393199</v>
      </c>
      <c r="FJ207" s="11">
        <v>23</v>
      </c>
      <c r="FK207" s="11">
        <v>63</v>
      </c>
      <c r="FL207" s="4">
        <v>14</v>
      </c>
      <c r="FM207" s="4">
        <v>49</v>
      </c>
      <c r="FN207" s="4">
        <v>25</v>
      </c>
      <c r="FO207" s="4">
        <f t="shared" si="288"/>
        <v>12.690355329949238</v>
      </c>
      <c r="FP207" s="11">
        <v>57</v>
      </c>
      <c r="FQ207" s="11">
        <v>22</v>
      </c>
      <c r="FR207" s="4">
        <v>14</v>
      </c>
      <c r="FS207" s="4">
        <v>51</v>
      </c>
      <c r="FT207" s="4">
        <v>45</v>
      </c>
      <c r="FU207" s="11">
        <f t="shared" si="317"/>
        <v>1.1333333333333333</v>
      </c>
      <c r="FV207" s="4">
        <v>11</v>
      </c>
      <c r="FW207" s="11">
        <f t="shared" ref="FW207:FW218" si="333">(FS207/FV207)</f>
        <v>4.6363636363636367</v>
      </c>
      <c r="FX207" s="4">
        <v>131</v>
      </c>
      <c r="FY207" s="4">
        <v>41.72</v>
      </c>
      <c r="GA207" s="11">
        <f t="shared" si="289"/>
        <v>55.72</v>
      </c>
      <c r="GB207" s="4">
        <f t="shared" si="318"/>
        <v>2.5327272727272727</v>
      </c>
      <c r="GE207" s="4">
        <v>26</v>
      </c>
      <c r="GF207" s="4">
        <v>20</v>
      </c>
      <c r="GG207" s="4">
        <f t="shared" ref="GG207:GG218" si="334">((GE207-GF207)/GE207)*100</f>
        <v>23.076923076923077</v>
      </c>
      <c r="GH207" s="4">
        <v>15</v>
      </c>
      <c r="GI207" s="4">
        <v>12</v>
      </c>
      <c r="GJ207" s="4">
        <f t="shared" ref="GJ207:GJ218" si="335">((GH207-GI207)/GH207)*100</f>
        <v>20</v>
      </c>
      <c r="GK207">
        <v>1</v>
      </c>
      <c r="GL207">
        <v>0</v>
      </c>
      <c r="GM207">
        <v>0</v>
      </c>
      <c r="GN207">
        <v>0</v>
      </c>
      <c r="GO207">
        <v>1</v>
      </c>
      <c r="GP207">
        <v>0</v>
      </c>
      <c r="GQ207">
        <v>0</v>
      </c>
      <c r="GR207">
        <v>1</v>
      </c>
      <c r="GS207">
        <v>0</v>
      </c>
      <c r="GT207">
        <v>0</v>
      </c>
      <c r="GU207">
        <v>20</v>
      </c>
      <c r="GV207">
        <v>14</v>
      </c>
      <c r="GW207">
        <f t="shared" ref="GW207:GW209" si="336">(GU207-GV207)/GU207</f>
        <v>0.3</v>
      </c>
      <c r="GX207">
        <v>1</v>
      </c>
      <c r="GY207">
        <v>0</v>
      </c>
    </row>
    <row r="208" spans="1:207" x14ac:dyDescent="0.35">
      <c r="A208" s="54">
        <v>72</v>
      </c>
      <c r="B208" s="31">
        <v>93015490</v>
      </c>
      <c r="C208" s="2">
        <v>45138</v>
      </c>
      <c r="D208" s="2">
        <v>17370</v>
      </c>
      <c r="E208" s="4">
        <v>76</v>
      </c>
      <c r="F208" s="4" t="s">
        <v>178</v>
      </c>
      <c r="G208" s="4">
        <v>85</v>
      </c>
      <c r="H208" s="4">
        <v>171</v>
      </c>
      <c r="I208" s="4">
        <v>1.97</v>
      </c>
      <c r="J208" s="4">
        <v>10</v>
      </c>
      <c r="K208" s="2">
        <v>45125</v>
      </c>
      <c r="L208" s="2">
        <v>45127</v>
      </c>
      <c r="M208" s="2">
        <v>45146</v>
      </c>
      <c r="N208" s="2">
        <v>45205</v>
      </c>
      <c r="O208" s="4">
        <v>1</v>
      </c>
      <c r="P208" s="2">
        <v>45221</v>
      </c>
      <c r="Q208" s="46">
        <f t="shared" si="309"/>
        <v>19</v>
      </c>
      <c r="R208" s="46">
        <f t="shared" si="310"/>
        <v>80</v>
      </c>
      <c r="S208" s="46">
        <f t="shared" si="323"/>
        <v>94</v>
      </c>
      <c r="T208" s="4">
        <v>0</v>
      </c>
      <c r="U208" s="4">
        <v>1</v>
      </c>
      <c r="V208" s="4">
        <v>1</v>
      </c>
      <c r="W208" s="4">
        <v>0</v>
      </c>
      <c r="X208" s="4">
        <v>1</v>
      </c>
      <c r="Y208" s="4">
        <v>1</v>
      </c>
      <c r="Z208" s="4">
        <v>1</v>
      </c>
      <c r="AA208" s="4">
        <v>0</v>
      </c>
      <c r="AB208" s="4">
        <v>0</v>
      </c>
      <c r="AC208" s="4">
        <v>25</v>
      </c>
      <c r="AD208" s="4">
        <v>42</v>
      </c>
      <c r="AE208" s="4">
        <v>6</v>
      </c>
      <c r="AF208" s="4">
        <v>6</v>
      </c>
      <c r="AG208" s="4">
        <v>0</v>
      </c>
      <c r="AH208" s="4">
        <v>580</v>
      </c>
      <c r="AI208" s="4">
        <v>12600</v>
      </c>
      <c r="AJ208" s="4">
        <v>8.5</v>
      </c>
      <c r="AK208" s="4">
        <v>2.78</v>
      </c>
      <c r="AL208" s="4">
        <v>0</v>
      </c>
      <c r="AM208">
        <v>1</v>
      </c>
      <c r="AN208" s="4" t="s">
        <v>220</v>
      </c>
      <c r="AO208" s="4">
        <v>63</v>
      </c>
      <c r="AP208" s="4">
        <v>635</v>
      </c>
      <c r="AQ208" s="4">
        <v>0</v>
      </c>
      <c r="AR208" s="4">
        <v>7</v>
      </c>
      <c r="AS208" s="4">
        <v>1.1399999999999999</v>
      </c>
      <c r="AT208" s="4">
        <v>24</v>
      </c>
      <c r="AU208" s="29">
        <v>9.84</v>
      </c>
      <c r="AX208" s="4">
        <v>125</v>
      </c>
      <c r="AY208" s="4">
        <v>1</v>
      </c>
      <c r="AZ208" s="4">
        <v>1</v>
      </c>
      <c r="BA208" s="4">
        <v>1.05</v>
      </c>
      <c r="BB208" s="4">
        <v>103</v>
      </c>
      <c r="BC208" s="4">
        <v>146</v>
      </c>
      <c r="BD208" s="4">
        <v>3.79</v>
      </c>
      <c r="BE208" s="4">
        <v>1.27</v>
      </c>
      <c r="BF208" s="4">
        <v>2.87</v>
      </c>
      <c r="BG208" s="4">
        <v>7</v>
      </c>
      <c r="BH208" s="4">
        <v>4.5</v>
      </c>
      <c r="BI208" s="4">
        <v>1.97</v>
      </c>
      <c r="BJ208" s="4">
        <v>132</v>
      </c>
      <c r="BK208" s="4">
        <v>27</v>
      </c>
      <c r="BL208" s="4">
        <v>19</v>
      </c>
      <c r="BM208" s="4">
        <v>0.36</v>
      </c>
      <c r="BN208" s="4">
        <v>91</v>
      </c>
      <c r="BO208" s="4">
        <v>339</v>
      </c>
      <c r="BP208" s="4">
        <v>1</v>
      </c>
      <c r="BQ208" s="4">
        <v>9</v>
      </c>
      <c r="BR208" s="4">
        <v>590</v>
      </c>
      <c r="BS208">
        <v>125</v>
      </c>
      <c r="BT208">
        <v>39</v>
      </c>
      <c r="BU208">
        <v>63</v>
      </c>
      <c r="BV208">
        <v>68</v>
      </c>
      <c r="BX208">
        <v>-2112</v>
      </c>
      <c r="BY208">
        <v>5325</v>
      </c>
      <c r="BZ208">
        <v>1.5</v>
      </c>
      <c r="CJ208" s="4">
        <v>7.43</v>
      </c>
      <c r="CK208" s="4">
        <v>33</v>
      </c>
      <c r="CL208" s="4">
        <v>124</v>
      </c>
      <c r="CM208" s="4">
        <v>23</v>
      </c>
      <c r="CN208" s="4">
        <v>0</v>
      </c>
      <c r="CO208" s="4">
        <v>0</v>
      </c>
      <c r="CP208" s="4">
        <v>0</v>
      </c>
      <c r="CQ208" s="4">
        <v>24.2</v>
      </c>
      <c r="CR208" s="4">
        <v>8947</v>
      </c>
      <c r="CS208" s="4">
        <v>0</v>
      </c>
      <c r="CT208" s="4">
        <v>0</v>
      </c>
      <c r="CU208" s="4"/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12</v>
      </c>
      <c r="DM208" s="4">
        <v>10</v>
      </c>
      <c r="DN208" s="4">
        <v>61</v>
      </c>
      <c r="DO208" s="4">
        <v>39</v>
      </c>
      <c r="DP208" s="4">
        <v>29</v>
      </c>
      <c r="DQ208" s="4">
        <v>56</v>
      </c>
      <c r="DR208" s="11">
        <v>55</v>
      </c>
      <c r="DS208" s="4">
        <v>45</v>
      </c>
      <c r="DT208" s="4">
        <v>105</v>
      </c>
      <c r="DU208" s="4">
        <f t="shared" si="330"/>
        <v>60</v>
      </c>
      <c r="DV208" s="11">
        <v>17.100000000000001</v>
      </c>
      <c r="DW208" s="4">
        <v>1223</v>
      </c>
      <c r="DX208" s="4">
        <v>89</v>
      </c>
      <c r="DY208" s="4">
        <v>64</v>
      </c>
      <c r="DZ208" s="4">
        <v>3.8</v>
      </c>
      <c r="EA208" s="17">
        <f t="shared" ref="EA208:EA226" si="337">(DZ208/I208)</f>
        <v>1.9289340101522843</v>
      </c>
      <c r="EB208" s="4">
        <v>24.1</v>
      </c>
      <c r="EC208" s="4">
        <v>302</v>
      </c>
      <c r="ED208" s="4">
        <v>75</v>
      </c>
      <c r="EE208" s="4">
        <v>4.4000000000000004</v>
      </c>
      <c r="EF208" s="4">
        <f t="shared" si="287"/>
        <v>2.233502538071066</v>
      </c>
      <c r="EG208" s="45">
        <f t="shared" si="312"/>
        <v>2.2821576763485476</v>
      </c>
      <c r="EH208" s="45">
        <f t="shared" si="313"/>
        <v>0.70954356846473032</v>
      </c>
      <c r="EI208" s="4">
        <v>12</v>
      </c>
      <c r="EJ208" s="4">
        <v>75</v>
      </c>
      <c r="EK208" s="4">
        <v>55</v>
      </c>
      <c r="EL208" s="11">
        <f t="shared" si="331"/>
        <v>1.3636363636363635</v>
      </c>
      <c r="EM208" s="4">
        <v>267</v>
      </c>
      <c r="EN208" s="11">
        <v>14</v>
      </c>
      <c r="EO208" s="4">
        <v>10</v>
      </c>
      <c r="EP208" s="11">
        <f t="shared" si="332"/>
        <v>6.25</v>
      </c>
      <c r="EQ208" s="4">
        <v>58</v>
      </c>
      <c r="ER208" s="4">
        <f t="shared" si="314"/>
        <v>29.441624365482234</v>
      </c>
      <c r="ES208" s="4">
        <v>24</v>
      </c>
      <c r="ET208" s="4">
        <v>46</v>
      </c>
      <c r="EU208" s="11">
        <v>24</v>
      </c>
      <c r="EV208" s="4">
        <v>18</v>
      </c>
      <c r="EW208" s="9">
        <v>17</v>
      </c>
      <c r="EX208" s="4">
        <v>63</v>
      </c>
      <c r="EY208" s="4">
        <v>79</v>
      </c>
      <c r="EZ208" s="4">
        <v>43</v>
      </c>
      <c r="FA208" s="4">
        <v>85</v>
      </c>
      <c r="FB208" s="4">
        <v>68</v>
      </c>
      <c r="FC208" s="4">
        <f t="shared" si="304"/>
        <v>302</v>
      </c>
      <c r="FD208" s="9">
        <f t="shared" si="315"/>
        <v>1.4206639650933213</v>
      </c>
      <c r="FE208" s="9">
        <f t="shared" si="305"/>
        <v>0.2251655629139073</v>
      </c>
      <c r="FF208" s="9">
        <f t="shared" si="316"/>
        <v>0.31853357332491777</v>
      </c>
      <c r="FG208" s="9">
        <f t="shared" si="306"/>
        <v>1.5</v>
      </c>
      <c r="FH208" s="9">
        <f t="shared" si="307"/>
        <v>0.20345527026233262</v>
      </c>
      <c r="FI208" s="9">
        <f t="shared" si="308"/>
        <v>1.0558443353643219</v>
      </c>
      <c r="FJ208" s="11">
        <v>21</v>
      </c>
      <c r="FK208" s="11">
        <v>29</v>
      </c>
      <c r="FL208" s="4">
        <v>16</v>
      </c>
      <c r="FM208" s="4">
        <v>14</v>
      </c>
      <c r="FN208" s="4">
        <v>26</v>
      </c>
      <c r="FO208" s="4">
        <f t="shared" si="288"/>
        <v>13.197969543147208</v>
      </c>
      <c r="FP208" s="11">
        <v>51</v>
      </c>
      <c r="FQ208" s="11">
        <v>21</v>
      </c>
      <c r="FR208" s="4">
        <v>13</v>
      </c>
      <c r="FS208" s="4">
        <v>68</v>
      </c>
      <c r="FT208" s="4">
        <v>48</v>
      </c>
      <c r="FU208" s="11">
        <f t="shared" si="317"/>
        <v>1.4166666666666667</v>
      </c>
      <c r="FV208" s="4">
        <v>12</v>
      </c>
      <c r="FW208" s="11">
        <f t="shared" si="333"/>
        <v>5.666666666666667</v>
      </c>
      <c r="FX208" s="4">
        <v>123</v>
      </c>
      <c r="FY208" s="4">
        <v>39</v>
      </c>
      <c r="GA208" s="11">
        <f t="shared" si="289"/>
        <v>39</v>
      </c>
      <c r="GB208" s="4">
        <f t="shared" si="318"/>
        <v>1.8571428571428572</v>
      </c>
      <c r="GE208" s="4">
        <v>22</v>
      </c>
      <c r="GF208" s="4">
        <v>18</v>
      </c>
      <c r="GG208" s="4">
        <f t="shared" si="334"/>
        <v>18.181818181818183</v>
      </c>
      <c r="GH208" s="4">
        <v>16</v>
      </c>
      <c r="GI208" s="4">
        <v>12</v>
      </c>
      <c r="GJ208" s="4">
        <f t="shared" si="335"/>
        <v>25</v>
      </c>
      <c r="GK208">
        <v>1</v>
      </c>
      <c r="GL208">
        <v>0</v>
      </c>
      <c r="GM208">
        <v>0</v>
      </c>
      <c r="GN208">
        <v>0</v>
      </c>
      <c r="GO208">
        <v>1</v>
      </c>
      <c r="GP208">
        <v>0</v>
      </c>
      <c r="GQ208">
        <v>0</v>
      </c>
      <c r="GR208">
        <v>1</v>
      </c>
      <c r="GS208">
        <v>0</v>
      </c>
      <c r="GT208">
        <v>0</v>
      </c>
      <c r="GU208">
        <v>21</v>
      </c>
      <c r="GV208">
        <v>12</v>
      </c>
      <c r="GW208">
        <f t="shared" si="336"/>
        <v>0.42857142857142855</v>
      </c>
      <c r="GX208">
        <v>1</v>
      </c>
      <c r="GY208">
        <v>0</v>
      </c>
    </row>
    <row r="209" spans="1:207" x14ac:dyDescent="0.35">
      <c r="A209" s="54">
        <v>72</v>
      </c>
      <c r="B209" s="31">
        <v>93015490</v>
      </c>
      <c r="C209" s="2">
        <v>45159</v>
      </c>
      <c r="D209" s="2">
        <v>17370</v>
      </c>
      <c r="E209" s="4">
        <v>76</v>
      </c>
      <c r="F209" s="4" t="s">
        <v>178</v>
      </c>
      <c r="G209" s="4">
        <v>85</v>
      </c>
      <c r="H209" s="4">
        <v>171</v>
      </c>
      <c r="I209" s="4">
        <v>1.97</v>
      </c>
      <c r="J209" s="4">
        <v>28</v>
      </c>
      <c r="K209" s="2">
        <v>45125</v>
      </c>
      <c r="L209" s="2">
        <v>45127</v>
      </c>
      <c r="M209" s="2">
        <v>45146</v>
      </c>
      <c r="N209" s="2">
        <v>45205</v>
      </c>
      <c r="O209" s="4">
        <v>1</v>
      </c>
      <c r="P209" s="2">
        <v>45221</v>
      </c>
      <c r="Q209" s="46">
        <f t="shared" si="309"/>
        <v>19</v>
      </c>
      <c r="R209" s="46">
        <f t="shared" si="310"/>
        <v>80</v>
      </c>
      <c r="S209" s="46">
        <f t="shared" si="323"/>
        <v>94</v>
      </c>
      <c r="T209" s="4">
        <v>0</v>
      </c>
      <c r="U209" s="4">
        <v>1</v>
      </c>
      <c r="V209" s="4">
        <v>1</v>
      </c>
      <c r="W209" s="4">
        <v>0</v>
      </c>
      <c r="X209" s="4">
        <v>1</v>
      </c>
      <c r="Y209" s="4">
        <v>1</v>
      </c>
      <c r="Z209" s="4">
        <v>1</v>
      </c>
      <c r="AA209" s="4">
        <v>0</v>
      </c>
      <c r="AB209" s="4">
        <v>0</v>
      </c>
      <c r="AC209" s="4">
        <v>25</v>
      </c>
      <c r="AD209" s="4">
        <v>42</v>
      </c>
      <c r="AE209" s="4">
        <v>6</v>
      </c>
      <c r="AF209" s="4">
        <v>6</v>
      </c>
      <c r="AG209" s="4">
        <v>0</v>
      </c>
      <c r="AH209" s="4">
        <v>1460</v>
      </c>
      <c r="AI209" s="4">
        <v>9600</v>
      </c>
      <c r="AJ209" s="4">
        <v>7.95</v>
      </c>
      <c r="AK209" s="4">
        <v>0.61</v>
      </c>
      <c r="AL209" s="4">
        <v>0</v>
      </c>
      <c r="AM209" s="4">
        <v>0</v>
      </c>
      <c r="AN209" s="4">
        <v>0</v>
      </c>
      <c r="AQ209" s="4">
        <v>0</v>
      </c>
      <c r="AR209" s="4">
        <v>9</v>
      </c>
      <c r="AS209" s="4">
        <v>1.2</v>
      </c>
      <c r="AT209" s="4">
        <v>30.9</v>
      </c>
      <c r="AY209" s="4">
        <v>1</v>
      </c>
      <c r="AZ209" s="4">
        <v>1</v>
      </c>
      <c r="BA209" s="4">
        <v>0.9</v>
      </c>
      <c r="BB209" s="4">
        <v>21</v>
      </c>
      <c r="BC209" s="4">
        <v>138</v>
      </c>
      <c r="BD209" s="4">
        <v>3.2</v>
      </c>
      <c r="BE209" s="4">
        <v>1.2</v>
      </c>
      <c r="BF209" s="4">
        <v>3</v>
      </c>
      <c r="BH209" s="4">
        <v>6.1</v>
      </c>
      <c r="BI209" s="4">
        <v>2.4</v>
      </c>
      <c r="BK209" s="4">
        <v>16</v>
      </c>
      <c r="BL209" s="4">
        <v>12</v>
      </c>
      <c r="BN209" s="4">
        <v>104</v>
      </c>
      <c r="BO209" s="4">
        <v>231</v>
      </c>
      <c r="BP209" s="4">
        <v>1</v>
      </c>
      <c r="BQ209" s="4">
        <v>9</v>
      </c>
      <c r="BS209">
        <v>121</v>
      </c>
      <c r="BT209">
        <v>68</v>
      </c>
      <c r="BU209">
        <v>92</v>
      </c>
      <c r="BV209">
        <v>74</v>
      </c>
      <c r="CN209" s="4">
        <v>0</v>
      </c>
      <c r="CO209" s="4">
        <v>0</v>
      </c>
      <c r="CP209" s="4">
        <v>0</v>
      </c>
      <c r="CS209" s="4">
        <v>0</v>
      </c>
      <c r="CT209" s="4">
        <v>0</v>
      </c>
      <c r="CU209" s="4"/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12</v>
      </c>
      <c r="DM209" s="4">
        <v>10</v>
      </c>
      <c r="DN209" s="4">
        <v>60</v>
      </c>
      <c r="DO209" s="4">
        <v>37</v>
      </c>
      <c r="DP209" s="4">
        <v>29</v>
      </c>
      <c r="DQ209" s="4">
        <v>56</v>
      </c>
      <c r="DR209" s="11">
        <v>55</v>
      </c>
      <c r="DS209" s="4">
        <v>44</v>
      </c>
      <c r="DT209" s="4">
        <v>104</v>
      </c>
      <c r="DU209" s="4">
        <f t="shared" si="330"/>
        <v>60</v>
      </c>
      <c r="DV209" s="11">
        <v>17</v>
      </c>
      <c r="DW209" s="4">
        <v>1234</v>
      </c>
      <c r="DX209" s="4">
        <v>91</v>
      </c>
      <c r="DY209" s="4">
        <v>67</v>
      </c>
      <c r="DZ209" s="4">
        <v>3.8</v>
      </c>
      <c r="EA209" s="17">
        <f t="shared" si="337"/>
        <v>1.9289340101522843</v>
      </c>
      <c r="EB209" s="4">
        <v>22</v>
      </c>
      <c r="EC209" s="4">
        <v>289</v>
      </c>
      <c r="ED209" s="4">
        <v>76</v>
      </c>
      <c r="EE209" s="4">
        <v>4.5</v>
      </c>
      <c r="EF209" s="4">
        <f t="shared" si="287"/>
        <v>2.2842639593908629</v>
      </c>
      <c r="EG209" s="45">
        <f t="shared" si="312"/>
        <v>2.5</v>
      </c>
      <c r="EH209" s="45">
        <f t="shared" si="313"/>
        <v>0.77272727272727271</v>
      </c>
      <c r="EI209" s="4">
        <v>12</v>
      </c>
      <c r="EJ209" s="4">
        <v>73</v>
      </c>
      <c r="EK209" s="4">
        <v>56</v>
      </c>
      <c r="EL209" s="11">
        <f t="shared" si="331"/>
        <v>1.3035714285714286</v>
      </c>
      <c r="EM209" s="4">
        <v>273</v>
      </c>
      <c r="EN209" s="11">
        <v>14</v>
      </c>
      <c r="EO209" s="4">
        <v>9</v>
      </c>
      <c r="EP209" s="11">
        <f t="shared" si="332"/>
        <v>6.3478260869565215</v>
      </c>
      <c r="EQ209" s="4">
        <v>56</v>
      </c>
      <c r="ER209" s="4">
        <f t="shared" si="314"/>
        <v>28.426395939086294</v>
      </c>
      <c r="ES209" s="4">
        <v>22</v>
      </c>
      <c r="ET209" s="4">
        <v>47</v>
      </c>
      <c r="EU209" s="11">
        <v>23</v>
      </c>
      <c r="EV209" s="4">
        <v>16</v>
      </c>
      <c r="EW209" s="9">
        <v>12</v>
      </c>
      <c r="EX209" s="4">
        <v>62</v>
      </c>
      <c r="EY209" s="4">
        <v>78</v>
      </c>
      <c r="EZ209" s="4">
        <v>44</v>
      </c>
      <c r="FA209" s="4">
        <v>80</v>
      </c>
      <c r="FB209" s="4">
        <v>59</v>
      </c>
      <c r="FC209" s="4">
        <f t="shared" si="304"/>
        <v>289</v>
      </c>
      <c r="FD209" s="9">
        <f t="shared" si="315"/>
        <v>0.75397512349920748</v>
      </c>
      <c r="FE209" s="9">
        <f t="shared" si="305"/>
        <v>0.20415224913494809</v>
      </c>
      <c r="FF209" s="9">
        <f t="shared" si="316"/>
        <v>0.28496078298239241</v>
      </c>
      <c r="FG209" s="9">
        <f t="shared" si="306"/>
        <v>1.4328947368421054</v>
      </c>
      <c r="FH209" s="9">
        <f t="shared" si="307"/>
        <v>0.26841984455824613</v>
      </c>
      <c r="FI209" s="9">
        <f t="shared" si="308"/>
        <v>1.9004535987766069</v>
      </c>
      <c r="FJ209" s="11">
        <v>20.7</v>
      </c>
      <c r="FK209" s="11">
        <v>26</v>
      </c>
      <c r="FL209" s="4">
        <v>15</v>
      </c>
      <c r="FM209" s="4">
        <v>12</v>
      </c>
      <c r="FN209" s="4">
        <v>24</v>
      </c>
      <c r="FO209" s="4">
        <f t="shared" si="288"/>
        <v>12.18274111675127</v>
      </c>
      <c r="FP209" s="11">
        <v>49</v>
      </c>
      <c r="FQ209" s="11">
        <v>22</v>
      </c>
      <c r="FR209" s="4">
        <v>14</v>
      </c>
      <c r="FS209" s="4">
        <v>71</v>
      </c>
      <c r="FT209" s="4">
        <v>49</v>
      </c>
      <c r="FU209" s="11">
        <f t="shared" si="317"/>
        <v>1.4489795918367347</v>
      </c>
      <c r="FV209" s="4">
        <v>12</v>
      </c>
      <c r="FW209" s="11">
        <f t="shared" si="333"/>
        <v>5.916666666666667</v>
      </c>
      <c r="FX209" s="4">
        <v>129</v>
      </c>
      <c r="FY209" s="4">
        <v>37</v>
      </c>
      <c r="GA209" s="11">
        <f t="shared" si="289"/>
        <v>37</v>
      </c>
      <c r="GB209" s="4">
        <f t="shared" si="318"/>
        <v>1.6818181818181819</v>
      </c>
      <c r="GE209" s="4">
        <v>18</v>
      </c>
      <c r="GF209" s="4">
        <v>14</v>
      </c>
      <c r="GG209" s="4">
        <f t="shared" si="334"/>
        <v>22.222222222222221</v>
      </c>
      <c r="GH209" s="4">
        <v>15</v>
      </c>
      <c r="GI209" s="4">
        <v>13</v>
      </c>
      <c r="GJ209" s="4">
        <f t="shared" si="335"/>
        <v>13.333333333333334</v>
      </c>
      <c r="GK209">
        <v>1</v>
      </c>
      <c r="GL209">
        <v>0</v>
      </c>
      <c r="GM209">
        <v>0</v>
      </c>
      <c r="GN209">
        <v>0</v>
      </c>
      <c r="GO209">
        <v>1</v>
      </c>
      <c r="GP209">
        <v>0</v>
      </c>
      <c r="GQ209">
        <v>0</v>
      </c>
      <c r="GR209">
        <v>1</v>
      </c>
      <c r="GS209">
        <v>0</v>
      </c>
      <c r="GT209">
        <v>0</v>
      </c>
      <c r="GU209">
        <v>23</v>
      </c>
      <c r="GV209">
        <v>13</v>
      </c>
      <c r="GW209">
        <f t="shared" si="336"/>
        <v>0.43478260869565216</v>
      </c>
      <c r="GX209">
        <v>1</v>
      </c>
      <c r="GY209">
        <v>0</v>
      </c>
    </row>
    <row r="210" spans="1:207" x14ac:dyDescent="0.35">
      <c r="A210" s="54">
        <v>73</v>
      </c>
      <c r="B210" s="31">
        <v>23015658</v>
      </c>
      <c r="C210" s="2">
        <v>45133</v>
      </c>
      <c r="D210" s="2">
        <v>25383</v>
      </c>
      <c r="E210" s="4">
        <v>54</v>
      </c>
      <c r="F210" s="4" t="s">
        <v>178</v>
      </c>
      <c r="G210" s="4">
        <v>75</v>
      </c>
      <c r="H210" s="4">
        <v>175</v>
      </c>
      <c r="I210" s="4">
        <v>1.9</v>
      </c>
      <c r="J210" s="4">
        <v>1</v>
      </c>
      <c r="K210" s="2">
        <v>45121</v>
      </c>
      <c r="L210" s="2">
        <v>45132</v>
      </c>
      <c r="M210" s="2">
        <v>45164</v>
      </c>
      <c r="N210" s="2">
        <v>45197</v>
      </c>
      <c r="O210" s="4">
        <v>0</v>
      </c>
      <c r="Q210" s="46">
        <f t="shared" si="309"/>
        <v>32</v>
      </c>
      <c r="R210" s="46">
        <f t="shared" si="310"/>
        <v>76</v>
      </c>
      <c r="S210" s="46"/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24</v>
      </c>
      <c r="AD210" s="4">
        <v>56</v>
      </c>
      <c r="AE210" s="4">
        <v>1</v>
      </c>
      <c r="AF210" s="4">
        <v>1</v>
      </c>
      <c r="AG210" s="4">
        <v>0</v>
      </c>
      <c r="AH210" s="4">
        <v>9200</v>
      </c>
      <c r="AI210" s="4">
        <v>19300</v>
      </c>
      <c r="AJ210" s="4">
        <v>30</v>
      </c>
      <c r="AK210" s="4">
        <v>15</v>
      </c>
      <c r="AL210" s="4">
        <v>0</v>
      </c>
      <c r="AM210" s="4">
        <v>1</v>
      </c>
      <c r="AN210" s="4" t="s">
        <v>221</v>
      </c>
      <c r="AO210" s="4">
        <v>109</v>
      </c>
      <c r="AP210" s="4">
        <v>8031</v>
      </c>
      <c r="AQ210" s="4">
        <v>0</v>
      </c>
      <c r="AR210" s="4">
        <v>7.6</v>
      </c>
      <c r="AS210" s="4">
        <v>1.91</v>
      </c>
      <c r="AT210" s="4">
        <v>26</v>
      </c>
      <c r="AU210" s="29">
        <v>1.39</v>
      </c>
      <c r="AV210" s="4">
        <v>3.66</v>
      </c>
      <c r="AW210" s="4">
        <v>548</v>
      </c>
      <c r="AX210" s="4">
        <v>564</v>
      </c>
      <c r="AY210" s="4">
        <v>1</v>
      </c>
      <c r="AZ210" s="4">
        <v>1</v>
      </c>
      <c r="BA210" s="4">
        <v>2.02</v>
      </c>
      <c r="BB210" s="4">
        <v>74</v>
      </c>
      <c r="BC210" s="4">
        <v>143</v>
      </c>
      <c r="BD210" s="4">
        <v>8.4</v>
      </c>
      <c r="BE210" s="4">
        <v>1.94</v>
      </c>
      <c r="BF210" s="4">
        <v>9.3000000000000007</v>
      </c>
      <c r="BG210" s="4">
        <v>7.6</v>
      </c>
      <c r="BH210" s="4">
        <v>5.2</v>
      </c>
      <c r="BI210" s="4">
        <v>2.15</v>
      </c>
      <c r="BJ210" s="4">
        <v>343</v>
      </c>
      <c r="BK210" s="4">
        <v>120</v>
      </c>
      <c r="BL210" s="4">
        <v>54</v>
      </c>
      <c r="BM210" s="4">
        <v>4.5</v>
      </c>
      <c r="BN210" s="4">
        <v>152</v>
      </c>
      <c r="BO210" s="4">
        <v>515</v>
      </c>
      <c r="BP210" s="4">
        <v>1</v>
      </c>
      <c r="BQ210" s="4">
        <v>26</v>
      </c>
      <c r="BR210" s="4">
        <v>286</v>
      </c>
      <c r="BS210">
        <v>90</v>
      </c>
      <c r="BT210">
        <v>52</v>
      </c>
      <c r="BU210">
        <v>68</v>
      </c>
      <c r="BV210">
        <v>81</v>
      </c>
      <c r="BW210">
        <v>3</v>
      </c>
      <c r="BX210">
        <v>-167</v>
      </c>
      <c r="BY210">
        <v>2610</v>
      </c>
      <c r="BZ210">
        <v>2.5</v>
      </c>
      <c r="CA210">
        <v>65</v>
      </c>
      <c r="CC210" s="4">
        <v>3.9</v>
      </c>
      <c r="CD210" s="4">
        <v>51.4</v>
      </c>
      <c r="CE210" s="4">
        <v>63</v>
      </c>
      <c r="CF210" s="4">
        <v>21</v>
      </c>
      <c r="CG210" s="4">
        <v>19</v>
      </c>
      <c r="CH210" s="4">
        <v>1773</v>
      </c>
      <c r="CI210" s="4">
        <f t="shared" si="322"/>
        <v>1333.3333333333335</v>
      </c>
      <c r="CJ210" s="4">
        <v>7.3</v>
      </c>
      <c r="CK210" s="4">
        <v>49</v>
      </c>
      <c r="CL210" s="4">
        <v>75</v>
      </c>
      <c r="CM210" s="4">
        <v>21</v>
      </c>
      <c r="CN210" s="4">
        <v>0.94</v>
      </c>
      <c r="CO210" s="4">
        <v>1</v>
      </c>
      <c r="CP210" s="4">
        <v>0</v>
      </c>
      <c r="CQ210" s="4">
        <v>46</v>
      </c>
      <c r="CR210" s="4">
        <v>61</v>
      </c>
      <c r="CS210" s="4">
        <v>1</v>
      </c>
      <c r="CT210" s="4">
        <v>1</v>
      </c>
      <c r="CU210" s="4">
        <v>7</v>
      </c>
      <c r="CV210" s="4">
        <v>1</v>
      </c>
      <c r="CW210" s="4">
        <v>1</v>
      </c>
      <c r="CX210" s="4">
        <v>1</v>
      </c>
      <c r="CY210" s="4">
        <v>1</v>
      </c>
      <c r="CZ210" s="4">
        <v>1</v>
      </c>
      <c r="DA210" s="4">
        <v>0</v>
      </c>
      <c r="DB210" s="4">
        <v>0</v>
      </c>
      <c r="DC210" s="4">
        <v>0</v>
      </c>
      <c r="DD210" s="4">
        <v>1</v>
      </c>
      <c r="DE210" s="4">
        <v>1</v>
      </c>
      <c r="DF210" s="4">
        <v>0</v>
      </c>
      <c r="DG210" s="4">
        <v>0</v>
      </c>
      <c r="DH210" s="4">
        <v>0</v>
      </c>
      <c r="DI210" s="4">
        <v>1</v>
      </c>
      <c r="DJ210" s="4">
        <v>0</v>
      </c>
      <c r="DK210" s="4">
        <v>1</v>
      </c>
      <c r="DL210" s="4">
        <v>12</v>
      </c>
      <c r="DM210" s="4">
        <v>12</v>
      </c>
      <c r="DN210" s="4">
        <v>38</v>
      </c>
      <c r="DO210" s="4">
        <v>26</v>
      </c>
      <c r="DP210" s="4">
        <v>31</v>
      </c>
      <c r="DQ210" s="4">
        <v>60</v>
      </c>
      <c r="DR210" s="11">
        <v>41</v>
      </c>
      <c r="DS210" s="4">
        <v>50</v>
      </c>
      <c r="DT210" s="4">
        <v>84</v>
      </c>
      <c r="DU210" s="4">
        <f t="shared" si="330"/>
        <v>34</v>
      </c>
      <c r="DV210" s="11">
        <v>10.1</v>
      </c>
      <c r="DW210" s="4">
        <v>806</v>
      </c>
      <c r="DX210" s="4">
        <v>78</v>
      </c>
      <c r="DY210" s="4">
        <v>82</v>
      </c>
      <c r="DZ210" s="4">
        <v>2.9</v>
      </c>
      <c r="EA210" s="17">
        <f t="shared" si="337"/>
        <v>1.5263157894736843</v>
      </c>
      <c r="EB210" s="4">
        <v>17.100000000000001</v>
      </c>
      <c r="EC210" s="4">
        <v>271</v>
      </c>
      <c r="ED210" s="4">
        <v>56</v>
      </c>
      <c r="EE210" s="4">
        <v>4.5999999999999996</v>
      </c>
      <c r="EF210" s="4">
        <f t="shared" si="287"/>
        <v>2.4210526315789473</v>
      </c>
      <c r="EG210" s="45">
        <f t="shared" si="312"/>
        <v>2.39766081871345</v>
      </c>
      <c r="EH210" s="45">
        <f t="shared" si="313"/>
        <v>0.59064327485380108</v>
      </c>
      <c r="EI210" s="4">
        <v>13</v>
      </c>
      <c r="EJ210" s="4">
        <v>50</v>
      </c>
      <c r="EK210" s="4">
        <v>39</v>
      </c>
      <c r="EL210" s="11">
        <f t="shared" si="331"/>
        <v>1.2820512820512822</v>
      </c>
      <c r="EM210" s="4">
        <v>225</v>
      </c>
      <c r="EN210" s="11">
        <v>10</v>
      </c>
      <c r="EO210" s="4">
        <v>9</v>
      </c>
      <c r="EP210" s="11">
        <f t="shared" si="332"/>
        <v>5.2631578947368425</v>
      </c>
      <c r="EQ210" s="4">
        <v>29</v>
      </c>
      <c r="ER210" s="4">
        <f t="shared" si="314"/>
        <v>15.263157894736842</v>
      </c>
      <c r="ES210" s="4">
        <v>21</v>
      </c>
      <c r="ET210" s="4">
        <v>26</v>
      </c>
      <c r="EU210" s="11">
        <v>5</v>
      </c>
      <c r="EV210" s="4">
        <v>3</v>
      </c>
      <c r="EW210" s="9">
        <v>3</v>
      </c>
      <c r="EX210" s="4">
        <v>86</v>
      </c>
      <c r="EY210" s="4">
        <v>113</v>
      </c>
      <c r="EZ210" s="4">
        <v>48</v>
      </c>
      <c r="FA210" s="4">
        <v>69</v>
      </c>
      <c r="FB210" s="4">
        <v>79</v>
      </c>
      <c r="FC210" s="4">
        <f t="shared" si="304"/>
        <v>271</v>
      </c>
      <c r="FD210" s="9">
        <f t="shared" si="315"/>
        <v>1.2736295764853687</v>
      </c>
      <c r="FE210" s="9">
        <f t="shared" si="305"/>
        <v>0.29151291512915128</v>
      </c>
      <c r="FF210" s="9">
        <f t="shared" si="316"/>
        <v>0.40709955813215243</v>
      </c>
      <c r="FG210" s="9">
        <f t="shared" si="306"/>
        <v>1.4464285714285714</v>
      </c>
      <c r="FH210" s="9">
        <f t="shared" si="307"/>
        <v>0.35961827243805849</v>
      </c>
      <c r="FI210" s="9">
        <f t="shared" si="308"/>
        <v>1.1356744520805244</v>
      </c>
      <c r="FJ210" s="11">
        <v>15.8</v>
      </c>
      <c r="FK210" s="11">
        <v>17</v>
      </c>
      <c r="FL210" s="4">
        <v>11</v>
      </c>
      <c r="FM210" s="4">
        <v>6</v>
      </c>
      <c r="FN210" s="4">
        <v>67</v>
      </c>
      <c r="FO210" s="4">
        <f t="shared" si="288"/>
        <v>35.263157894736842</v>
      </c>
      <c r="FP210" s="11">
        <v>40</v>
      </c>
      <c r="FQ210" s="11">
        <v>18</v>
      </c>
      <c r="FR210" s="4">
        <v>12</v>
      </c>
      <c r="FS210" s="4">
        <v>45</v>
      </c>
      <c r="FT210" s="4">
        <v>42</v>
      </c>
      <c r="FU210" s="11">
        <f t="shared" si="317"/>
        <v>1.0714285714285714</v>
      </c>
      <c r="FV210" s="4">
        <v>10</v>
      </c>
      <c r="FW210" s="11">
        <f t="shared" si="333"/>
        <v>4.5</v>
      </c>
      <c r="FX210" s="4">
        <v>52</v>
      </c>
      <c r="FY210" s="4">
        <v>54.9</v>
      </c>
      <c r="FZ210">
        <v>10.9</v>
      </c>
      <c r="GA210" s="11">
        <f t="shared" si="289"/>
        <v>57.9</v>
      </c>
      <c r="GB210" s="4">
        <f t="shared" si="318"/>
        <v>3.2166666666666668</v>
      </c>
      <c r="GC210" s="4">
        <f t="shared" si="319"/>
        <v>3.6697247706422016</v>
      </c>
      <c r="GD210" s="4">
        <f t="shared" si="320"/>
        <v>1.4495412844036697</v>
      </c>
      <c r="GE210" s="4">
        <v>15</v>
      </c>
      <c r="GF210" s="4">
        <v>11</v>
      </c>
      <c r="GG210" s="4">
        <f t="shared" si="334"/>
        <v>26.666666666666668</v>
      </c>
      <c r="GH210" s="4">
        <v>21</v>
      </c>
      <c r="GI210" s="4">
        <v>17</v>
      </c>
      <c r="GJ210" s="4">
        <f t="shared" si="335"/>
        <v>19.047619047619047</v>
      </c>
      <c r="GK210">
        <v>1</v>
      </c>
      <c r="GL210">
        <v>0</v>
      </c>
      <c r="GM210">
        <v>0</v>
      </c>
      <c r="GN210">
        <v>1</v>
      </c>
      <c r="GO210">
        <v>0</v>
      </c>
      <c r="GP210">
        <v>0</v>
      </c>
      <c r="GQ210">
        <v>0</v>
      </c>
      <c r="GR210">
        <v>1</v>
      </c>
      <c r="GS210">
        <v>0</v>
      </c>
      <c r="GT210">
        <v>0</v>
      </c>
    </row>
    <row r="211" spans="1:207" x14ac:dyDescent="0.35">
      <c r="A211" s="54">
        <v>73</v>
      </c>
      <c r="B211" s="31">
        <v>23015658</v>
      </c>
      <c r="C211" s="2">
        <v>45139</v>
      </c>
      <c r="D211" s="2">
        <v>25383</v>
      </c>
      <c r="E211" s="4">
        <v>54</v>
      </c>
      <c r="F211" s="4" t="s">
        <v>178</v>
      </c>
      <c r="G211" s="4">
        <v>75</v>
      </c>
      <c r="H211" s="4">
        <v>175</v>
      </c>
      <c r="I211" s="4">
        <v>1.9</v>
      </c>
      <c r="J211" s="4">
        <v>7</v>
      </c>
      <c r="K211" s="2">
        <v>45121</v>
      </c>
      <c r="L211" s="2">
        <v>45132</v>
      </c>
      <c r="M211" s="2">
        <v>45164</v>
      </c>
      <c r="N211" s="2">
        <v>45197</v>
      </c>
      <c r="O211" s="4">
        <v>0</v>
      </c>
      <c r="Q211" s="46">
        <f t="shared" si="309"/>
        <v>32</v>
      </c>
      <c r="R211" s="46">
        <f t="shared" si="310"/>
        <v>76</v>
      </c>
      <c r="S211" s="46"/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24</v>
      </c>
      <c r="AD211" s="4">
        <v>56</v>
      </c>
      <c r="AE211" s="4">
        <v>1</v>
      </c>
      <c r="AF211" s="4">
        <v>1</v>
      </c>
      <c r="AG211" s="4">
        <v>0</v>
      </c>
      <c r="AH211" s="4">
        <v>8600</v>
      </c>
      <c r="AI211" s="4">
        <v>18800</v>
      </c>
      <c r="AJ211" s="4">
        <v>20</v>
      </c>
      <c r="AK211" s="4">
        <v>10</v>
      </c>
      <c r="AL211" s="4">
        <v>0</v>
      </c>
      <c r="AM211" s="4">
        <v>1</v>
      </c>
      <c r="AN211" s="4" t="s">
        <v>221</v>
      </c>
      <c r="AO211" s="4">
        <v>26</v>
      </c>
      <c r="AP211" s="4">
        <v>2838</v>
      </c>
      <c r="AQ211" s="4">
        <v>0</v>
      </c>
      <c r="AR211" s="4">
        <v>7</v>
      </c>
      <c r="AS211" s="4">
        <v>1.2</v>
      </c>
      <c r="AT211" s="4">
        <v>28</v>
      </c>
      <c r="AU211" s="29">
        <v>2.65</v>
      </c>
      <c r="AV211" s="4">
        <v>6.5</v>
      </c>
      <c r="AW211" s="4">
        <v>593</v>
      </c>
      <c r="AX211" s="4">
        <v>224</v>
      </c>
      <c r="AY211" s="4">
        <v>1</v>
      </c>
      <c r="AZ211" s="4">
        <v>1</v>
      </c>
      <c r="BA211" s="4">
        <v>2.92</v>
      </c>
      <c r="BB211" s="4">
        <v>148</v>
      </c>
      <c r="BC211" s="4">
        <v>155</v>
      </c>
      <c r="BD211" s="4">
        <v>5.0999999999999996</v>
      </c>
      <c r="BE211" s="4">
        <v>2.5</v>
      </c>
      <c r="BF211" s="4">
        <v>6.6</v>
      </c>
      <c r="BG211" s="4">
        <v>7.1</v>
      </c>
      <c r="BH211" s="4">
        <v>4.9000000000000004</v>
      </c>
      <c r="BI211" s="4">
        <v>1.7</v>
      </c>
      <c r="BJ211" s="4">
        <v>251</v>
      </c>
      <c r="BK211" s="4">
        <v>140</v>
      </c>
      <c r="BL211" s="4">
        <v>78</v>
      </c>
      <c r="BM211" s="4">
        <v>3.2</v>
      </c>
      <c r="BN211" s="4">
        <v>269</v>
      </c>
      <c r="BO211" s="4">
        <v>535</v>
      </c>
      <c r="BP211" s="4">
        <v>1</v>
      </c>
      <c r="BQ211" s="4">
        <v>26</v>
      </c>
      <c r="BR211" s="4">
        <v>186</v>
      </c>
      <c r="BS211">
        <v>104</v>
      </c>
      <c r="BT211">
        <v>45</v>
      </c>
      <c r="BU211">
        <v>60</v>
      </c>
      <c r="BV211">
        <v>90</v>
      </c>
      <c r="BX211">
        <v>2014</v>
      </c>
      <c r="BY211">
        <v>1050</v>
      </c>
      <c r="BZ211">
        <v>1.23</v>
      </c>
      <c r="CJ211" s="4">
        <v>7.4</v>
      </c>
      <c r="CK211" s="4">
        <v>46</v>
      </c>
      <c r="CL211" s="4">
        <v>112</v>
      </c>
      <c r="CM211" s="4">
        <v>27.3</v>
      </c>
      <c r="CN211" s="4">
        <v>0.1</v>
      </c>
      <c r="CO211" s="4">
        <v>0</v>
      </c>
      <c r="CP211" s="4">
        <v>0</v>
      </c>
      <c r="CQ211" s="4">
        <v>507</v>
      </c>
      <c r="CR211" s="4">
        <v>12536</v>
      </c>
      <c r="CS211" s="4">
        <v>0</v>
      </c>
      <c r="CT211" s="4">
        <v>1</v>
      </c>
      <c r="CU211" s="4"/>
      <c r="CV211" s="4">
        <v>0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12</v>
      </c>
      <c r="DM211" s="4">
        <v>12</v>
      </c>
      <c r="DN211" s="4">
        <v>51</v>
      </c>
      <c r="DO211" s="4">
        <v>27</v>
      </c>
      <c r="DP211" s="4">
        <v>48</v>
      </c>
      <c r="DQ211" s="4">
        <v>79</v>
      </c>
      <c r="DR211" s="11">
        <v>51</v>
      </c>
      <c r="DS211" s="4">
        <v>47</v>
      </c>
      <c r="DT211" s="4">
        <v>96</v>
      </c>
      <c r="DU211" s="4">
        <f t="shared" si="330"/>
        <v>49</v>
      </c>
      <c r="DV211" s="11">
        <v>18.5</v>
      </c>
      <c r="DW211" s="4">
        <v>1136</v>
      </c>
      <c r="DX211" s="4">
        <v>86</v>
      </c>
      <c r="DY211" s="4">
        <v>101</v>
      </c>
      <c r="DZ211" s="4">
        <v>5.2</v>
      </c>
      <c r="EA211" s="4">
        <f t="shared" si="337"/>
        <v>2.736842105263158</v>
      </c>
      <c r="EB211" s="4">
        <v>16.399999999999999</v>
      </c>
      <c r="EC211" s="4">
        <v>306</v>
      </c>
      <c r="ED211" s="4">
        <v>38</v>
      </c>
      <c r="EE211" s="4">
        <v>6.7</v>
      </c>
      <c r="EF211" s="4">
        <f t="shared" si="287"/>
        <v>3.5263157894736845</v>
      </c>
      <c r="EG211" s="45">
        <f t="shared" si="312"/>
        <v>3.1097560975609757</v>
      </c>
      <c r="EH211" s="45">
        <f t="shared" si="313"/>
        <v>1.128048780487805</v>
      </c>
      <c r="EI211" s="4">
        <v>14</v>
      </c>
      <c r="EJ211" s="4">
        <v>80</v>
      </c>
      <c r="EK211" s="4">
        <v>46</v>
      </c>
      <c r="EL211" s="11">
        <f t="shared" si="331"/>
        <v>1.7391304347826086</v>
      </c>
      <c r="EM211" s="4">
        <v>110</v>
      </c>
      <c r="EN211" s="11">
        <v>5</v>
      </c>
      <c r="EO211" s="4">
        <v>9</v>
      </c>
      <c r="EP211" s="11">
        <f t="shared" si="332"/>
        <v>11.428571428571429</v>
      </c>
      <c r="EQ211" s="4">
        <v>34</v>
      </c>
      <c r="ER211" s="4">
        <f t="shared" si="314"/>
        <v>17.894736842105264</v>
      </c>
      <c r="ES211" s="4">
        <v>5</v>
      </c>
      <c r="ET211" s="4">
        <v>24</v>
      </c>
      <c r="EU211" s="11">
        <v>45</v>
      </c>
      <c r="EV211" s="4">
        <v>6</v>
      </c>
      <c r="EW211" s="9">
        <v>39</v>
      </c>
      <c r="EX211" s="4">
        <v>101</v>
      </c>
      <c r="EY211" s="4">
        <v>142</v>
      </c>
      <c r="EZ211" s="4">
        <v>38</v>
      </c>
      <c r="FA211" s="4">
        <v>77</v>
      </c>
      <c r="FB211" s="4">
        <v>72</v>
      </c>
      <c r="FC211" s="4">
        <f t="shared" si="304"/>
        <v>306</v>
      </c>
      <c r="FD211" s="9">
        <f t="shared" si="315"/>
        <v>1.1548404017400296</v>
      </c>
      <c r="FE211" s="9">
        <f t="shared" si="305"/>
        <v>0.23529411764705882</v>
      </c>
      <c r="FF211" s="9">
        <f t="shared" si="316"/>
        <v>0.33385409645205405</v>
      </c>
      <c r="FG211" s="9">
        <f t="shared" si="306"/>
        <v>2.4631578947368422</v>
      </c>
      <c r="FH211" s="9">
        <f t="shared" si="307"/>
        <v>0.25765793659588476</v>
      </c>
      <c r="FI211" s="9">
        <f t="shared" si="308"/>
        <v>2.1328989625107808</v>
      </c>
      <c r="FJ211" s="11">
        <v>17.7</v>
      </c>
      <c r="FK211" s="11">
        <v>38</v>
      </c>
      <c r="FL211" s="4">
        <v>4</v>
      </c>
      <c r="FM211" s="4">
        <v>34</v>
      </c>
      <c r="FN211" s="4">
        <v>18</v>
      </c>
      <c r="FO211" s="4">
        <f t="shared" si="288"/>
        <v>9.4736842105263168</v>
      </c>
      <c r="FP211" s="11">
        <v>42</v>
      </c>
      <c r="FQ211" s="11">
        <v>20</v>
      </c>
      <c r="FR211" s="4">
        <v>22</v>
      </c>
      <c r="FS211" s="4">
        <v>53</v>
      </c>
      <c r="FT211" s="4">
        <v>55</v>
      </c>
      <c r="FU211" s="11">
        <f t="shared" si="317"/>
        <v>0.96363636363636362</v>
      </c>
      <c r="FV211" s="4">
        <v>24</v>
      </c>
      <c r="FW211" s="11">
        <f t="shared" si="333"/>
        <v>2.2083333333333335</v>
      </c>
      <c r="FX211" s="4">
        <v>89</v>
      </c>
      <c r="FY211" s="4">
        <v>24.6</v>
      </c>
      <c r="FZ211">
        <v>12.7</v>
      </c>
      <c r="GA211" s="11">
        <f t="shared" si="289"/>
        <v>24.6</v>
      </c>
      <c r="GB211" s="4">
        <f t="shared" si="318"/>
        <v>1.23</v>
      </c>
      <c r="GC211" s="4">
        <f t="shared" si="319"/>
        <v>3.3070866141732287</v>
      </c>
      <c r="GD211" s="4">
        <f t="shared" si="320"/>
        <v>1.3937007874015748</v>
      </c>
      <c r="GE211" s="4">
        <v>11</v>
      </c>
      <c r="GF211" s="4">
        <v>5</v>
      </c>
      <c r="GG211" s="4">
        <f t="shared" si="334"/>
        <v>54.54545454545454</v>
      </c>
      <c r="GH211" s="4">
        <v>16</v>
      </c>
      <c r="GI211" s="4">
        <v>11</v>
      </c>
      <c r="GJ211" s="4">
        <f t="shared" si="335"/>
        <v>31.25</v>
      </c>
      <c r="GK211">
        <v>1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1</v>
      </c>
      <c r="GS211">
        <v>0</v>
      </c>
      <c r="GT211">
        <v>0</v>
      </c>
      <c r="GU211">
        <v>64</v>
      </c>
      <c r="GV211">
        <v>24</v>
      </c>
      <c r="GW211">
        <f t="shared" ref="GW211:GW221" si="338">(GU211-GV211)/GU211</f>
        <v>0.625</v>
      </c>
      <c r="GX211">
        <v>1</v>
      </c>
      <c r="GY211">
        <v>0</v>
      </c>
    </row>
    <row r="212" spans="1:207" x14ac:dyDescent="0.35">
      <c r="A212" s="54">
        <v>73</v>
      </c>
      <c r="B212" s="31">
        <v>23015658</v>
      </c>
      <c r="C212" s="2">
        <v>45159</v>
      </c>
      <c r="D212" s="2">
        <v>25383</v>
      </c>
      <c r="E212" s="4">
        <v>54</v>
      </c>
      <c r="F212" s="4" t="s">
        <v>178</v>
      </c>
      <c r="G212" s="4">
        <v>75</v>
      </c>
      <c r="H212" s="4">
        <v>175</v>
      </c>
      <c r="I212" s="4">
        <v>1.9</v>
      </c>
      <c r="J212" s="4">
        <v>28</v>
      </c>
      <c r="K212" s="2">
        <v>45121</v>
      </c>
      <c r="L212" s="2">
        <v>45132</v>
      </c>
      <c r="M212" s="2">
        <v>45164</v>
      </c>
      <c r="N212" s="2">
        <v>45197</v>
      </c>
      <c r="O212" s="4">
        <v>0</v>
      </c>
      <c r="Q212" s="46">
        <f t="shared" si="309"/>
        <v>32</v>
      </c>
      <c r="R212" s="46">
        <f t="shared" si="310"/>
        <v>76</v>
      </c>
      <c r="S212" s="46"/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24</v>
      </c>
      <c r="AD212" s="4">
        <v>56</v>
      </c>
      <c r="AE212" s="4">
        <v>1</v>
      </c>
      <c r="AF212" s="4">
        <v>1</v>
      </c>
      <c r="AG212" s="4">
        <v>0</v>
      </c>
      <c r="AH212" s="4">
        <v>1190</v>
      </c>
      <c r="AI212" s="4">
        <v>11800</v>
      </c>
      <c r="AJ212" s="4">
        <v>1.5</v>
      </c>
      <c r="AK212" s="4">
        <v>0.1</v>
      </c>
      <c r="AL212" s="4">
        <v>0</v>
      </c>
      <c r="AM212" s="4">
        <v>1</v>
      </c>
      <c r="AN212" s="4" t="s">
        <v>221</v>
      </c>
      <c r="AO212" s="4">
        <v>95</v>
      </c>
      <c r="AP212" s="4">
        <v>1871</v>
      </c>
      <c r="AQ212" s="4">
        <v>0</v>
      </c>
      <c r="AR212" s="4">
        <v>10.3</v>
      </c>
      <c r="AS212" s="4">
        <v>1.1000000000000001</v>
      </c>
      <c r="AT212" s="4">
        <v>29</v>
      </c>
      <c r="AU212" s="29">
        <v>1.39</v>
      </c>
      <c r="AV212" s="4">
        <v>2.15</v>
      </c>
      <c r="AW212" s="4">
        <v>459</v>
      </c>
      <c r="AX212" s="4">
        <v>239</v>
      </c>
      <c r="AY212" s="4">
        <v>1</v>
      </c>
      <c r="AZ212" s="4">
        <v>1</v>
      </c>
      <c r="BA212" s="4">
        <v>0.77</v>
      </c>
      <c r="BB212" s="4">
        <v>71</v>
      </c>
      <c r="BC212" s="4">
        <v>137</v>
      </c>
      <c r="BD212" s="4">
        <v>4.9000000000000004</v>
      </c>
      <c r="BE212" s="4">
        <v>1.7</v>
      </c>
      <c r="BF212" s="4">
        <v>3.5</v>
      </c>
      <c r="BG212" s="4">
        <v>9</v>
      </c>
      <c r="BH212" s="4">
        <v>6.2</v>
      </c>
      <c r="BI212" s="4">
        <v>2.9</v>
      </c>
      <c r="BJ212" s="4">
        <v>29</v>
      </c>
      <c r="BK212" s="4">
        <v>19</v>
      </c>
      <c r="BL212" s="4">
        <v>23</v>
      </c>
      <c r="BM212" s="4">
        <v>1.1000000000000001</v>
      </c>
      <c r="BN212" s="4">
        <v>115</v>
      </c>
      <c r="BO212" s="4">
        <v>258</v>
      </c>
      <c r="BP212" s="4">
        <v>1</v>
      </c>
      <c r="BQ212" s="4">
        <v>26</v>
      </c>
      <c r="BR212" s="4">
        <v>567</v>
      </c>
      <c r="BS212">
        <v>155</v>
      </c>
      <c r="BT212">
        <v>79</v>
      </c>
      <c r="BU212">
        <v>105</v>
      </c>
      <c r="BV212">
        <v>91</v>
      </c>
      <c r="BX212">
        <v>310</v>
      </c>
      <c r="BY212">
        <v>1705</v>
      </c>
      <c r="BZ212">
        <v>1.2</v>
      </c>
      <c r="CJ212" s="4">
        <v>7.42</v>
      </c>
      <c r="CK212" s="4">
        <v>46</v>
      </c>
      <c r="CL212" s="4">
        <v>159</v>
      </c>
      <c r="CM212" s="4">
        <v>27.9</v>
      </c>
      <c r="CN212" s="4">
        <v>0</v>
      </c>
      <c r="CO212" s="4">
        <v>0</v>
      </c>
      <c r="CP212" s="4">
        <v>0</v>
      </c>
      <c r="CQ212" s="4">
        <v>45</v>
      </c>
      <c r="CR212" s="4">
        <v>68.099999999999994</v>
      </c>
      <c r="CS212" s="4">
        <v>0</v>
      </c>
      <c r="CT212" s="4">
        <v>1</v>
      </c>
      <c r="CU212" s="4"/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12</v>
      </c>
      <c r="DM212" s="4">
        <v>12</v>
      </c>
      <c r="DN212" s="4">
        <v>61</v>
      </c>
      <c r="DO212" s="4">
        <v>39</v>
      </c>
      <c r="DP212" s="4">
        <v>29</v>
      </c>
      <c r="DQ212" s="4">
        <v>56</v>
      </c>
      <c r="DR212" s="11">
        <v>55</v>
      </c>
      <c r="DS212" s="4">
        <v>45</v>
      </c>
      <c r="DT212" s="4">
        <v>105</v>
      </c>
      <c r="DU212" s="4">
        <f t="shared" si="330"/>
        <v>60</v>
      </c>
      <c r="DV212" s="11">
        <v>17.100000000000001</v>
      </c>
      <c r="DW212" s="4">
        <v>1223</v>
      </c>
      <c r="DX212" s="4">
        <v>89</v>
      </c>
      <c r="DY212" s="4">
        <v>64</v>
      </c>
      <c r="DZ212" s="4">
        <v>3.8</v>
      </c>
      <c r="EA212" s="4">
        <f t="shared" si="337"/>
        <v>2</v>
      </c>
      <c r="EB212" s="4">
        <v>24.1</v>
      </c>
      <c r="EC212" s="4">
        <v>302</v>
      </c>
      <c r="ED212" s="4">
        <v>75</v>
      </c>
      <c r="EE212" s="4">
        <v>4.4000000000000004</v>
      </c>
      <c r="EF212" s="4">
        <f t="shared" ref="EF212:EF226" si="339">(EE212/I212)</f>
        <v>2.3157894736842106</v>
      </c>
      <c r="EG212" s="45">
        <f t="shared" si="312"/>
        <v>2.2821576763485476</v>
      </c>
      <c r="EH212" s="45">
        <f t="shared" si="313"/>
        <v>0.70954356846473032</v>
      </c>
      <c r="EI212" s="4">
        <v>12</v>
      </c>
      <c r="EJ212" s="4">
        <v>75</v>
      </c>
      <c r="EK212" s="4">
        <v>55</v>
      </c>
      <c r="EL212" s="11">
        <f t="shared" si="331"/>
        <v>1.3636363636363635</v>
      </c>
      <c r="EM212" s="4">
        <v>267</v>
      </c>
      <c r="EN212" s="11">
        <v>14</v>
      </c>
      <c r="EO212" s="4">
        <v>10</v>
      </c>
      <c r="EP212" s="11">
        <f t="shared" si="332"/>
        <v>6.25</v>
      </c>
      <c r="EQ212" s="4">
        <v>58</v>
      </c>
      <c r="ER212" s="4">
        <f t="shared" si="314"/>
        <v>30.526315789473685</v>
      </c>
      <c r="ES212" s="4">
        <v>24</v>
      </c>
      <c r="ET212" s="4">
        <v>46</v>
      </c>
      <c r="EU212" s="11">
        <v>24</v>
      </c>
      <c r="EV212" s="4">
        <v>18</v>
      </c>
      <c r="EW212" s="9">
        <v>17</v>
      </c>
      <c r="EX212" s="4">
        <v>63</v>
      </c>
      <c r="EY212" s="4">
        <v>79</v>
      </c>
      <c r="EZ212" s="4">
        <v>43</v>
      </c>
      <c r="FA212" s="4">
        <v>85</v>
      </c>
      <c r="FB212" s="4">
        <v>68</v>
      </c>
      <c r="FC212" s="4">
        <f t="shared" si="304"/>
        <v>302</v>
      </c>
      <c r="FD212" s="9">
        <f t="shared" si="315"/>
        <v>0.90158078552792986</v>
      </c>
      <c r="FE212" s="9">
        <f t="shared" si="305"/>
        <v>0.2251655629139073</v>
      </c>
      <c r="FF212" s="9">
        <f t="shared" si="316"/>
        <v>0.31853357332491777</v>
      </c>
      <c r="FG212" s="9">
        <f t="shared" si="306"/>
        <v>1.86</v>
      </c>
      <c r="FH212" s="9">
        <f t="shared" si="307"/>
        <v>0.26849904832684873</v>
      </c>
      <c r="FI212" s="9">
        <f t="shared" si="308"/>
        <v>2.0630430792853001</v>
      </c>
      <c r="FJ212" s="11">
        <v>21</v>
      </c>
      <c r="FK212" s="11">
        <v>29</v>
      </c>
      <c r="FL212" s="4">
        <v>16</v>
      </c>
      <c r="FM212" s="4">
        <v>14</v>
      </c>
      <c r="FN212" s="4">
        <v>26</v>
      </c>
      <c r="FO212" s="4">
        <f t="shared" si="288"/>
        <v>13.684210526315789</v>
      </c>
      <c r="FP212" s="11">
        <v>51</v>
      </c>
      <c r="FQ212" s="11">
        <v>21</v>
      </c>
      <c r="FR212" s="4">
        <v>13</v>
      </c>
      <c r="FS212" s="4">
        <v>68</v>
      </c>
      <c r="FT212" s="4">
        <v>48</v>
      </c>
      <c r="FU212" s="11">
        <f t="shared" si="317"/>
        <v>1.4166666666666667</v>
      </c>
      <c r="FV212" s="4">
        <v>12</v>
      </c>
      <c r="FW212" s="11">
        <f t="shared" si="333"/>
        <v>5.666666666666667</v>
      </c>
      <c r="FX212" s="4">
        <v>123</v>
      </c>
      <c r="FY212" s="4">
        <v>39</v>
      </c>
      <c r="FZ212">
        <v>13.4</v>
      </c>
      <c r="GA212" s="11">
        <f t="shared" si="289"/>
        <v>39</v>
      </c>
      <c r="GB212" s="4">
        <f t="shared" si="318"/>
        <v>1.8571428571428572</v>
      </c>
      <c r="GC212" s="4">
        <f t="shared" si="319"/>
        <v>3.8059701492537314</v>
      </c>
      <c r="GD212" s="4">
        <f t="shared" si="320"/>
        <v>1.5671641791044775</v>
      </c>
      <c r="GE212" s="4">
        <v>22</v>
      </c>
      <c r="GF212" s="4">
        <v>18</v>
      </c>
      <c r="GG212" s="4">
        <f t="shared" si="334"/>
        <v>18.181818181818183</v>
      </c>
      <c r="GH212" s="4">
        <v>16</v>
      </c>
      <c r="GI212" s="4">
        <v>12</v>
      </c>
      <c r="GJ212" s="4">
        <f t="shared" si="335"/>
        <v>25</v>
      </c>
      <c r="GK212">
        <v>1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21</v>
      </c>
      <c r="GV212">
        <v>12</v>
      </c>
      <c r="GW212">
        <f t="shared" si="338"/>
        <v>0.42857142857142855</v>
      </c>
      <c r="GX212">
        <v>1</v>
      </c>
      <c r="GY212">
        <v>0</v>
      </c>
    </row>
    <row r="213" spans="1:207" x14ac:dyDescent="0.35">
      <c r="A213" s="54">
        <v>73</v>
      </c>
      <c r="B213" s="31">
        <v>23015658</v>
      </c>
      <c r="C213" s="2">
        <v>45417</v>
      </c>
      <c r="D213" s="2">
        <v>25383</v>
      </c>
      <c r="E213" s="4">
        <v>54</v>
      </c>
      <c r="F213" s="4" t="s">
        <v>178</v>
      </c>
      <c r="G213" s="4">
        <v>75</v>
      </c>
      <c r="H213" s="4">
        <v>175</v>
      </c>
      <c r="I213" s="4">
        <v>1.9</v>
      </c>
      <c r="J213" s="4">
        <v>180</v>
      </c>
      <c r="K213" s="2">
        <v>45121</v>
      </c>
      <c r="L213" s="2">
        <v>45132</v>
      </c>
      <c r="M213" s="2">
        <v>45164</v>
      </c>
      <c r="N213" s="2">
        <v>45197</v>
      </c>
      <c r="O213" s="4">
        <v>0</v>
      </c>
      <c r="Q213" s="46">
        <f t="shared" si="309"/>
        <v>32</v>
      </c>
      <c r="R213" s="46">
        <f t="shared" si="310"/>
        <v>76</v>
      </c>
      <c r="S213" s="46"/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24</v>
      </c>
      <c r="AD213" s="4">
        <v>56</v>
      </c>
      <c r="AE213" s="4">
        <v>1</v>
      </c>
      <c r="AF213" s="4">
        <v>1</v>
      </c>
      <c r="AG213" s="4">
        <v>0</v>
      </c>
      <c r="AH213" s="4">
        <v>2150</v>
      </c>
      <c r="AI213" s="4">
        <v>5000</v>
      </c>
      <c r="AL213" s="4">
        <v>0</v>
      </c>
      <c r="AM213" s="4">
        <v>1</v>
      </c>
      <c r="AN213" s="4" t="s">
        <v>221</v>
      </c>
      <c r="AO213" s="4">
        <v>88</v>
      </c>
      <c r="AP213" s="4">
        <v>852</v>
      </c>
      <c r="AQ213" s="4">
        <v>0</v>
      </c>
      <c r="AR213" s="4">
        <v>12.6</v>
      </c>
      <c r="AS213" s="4">
        <v>1.05</v>
      </c>
      <c r="AT213" s="4">
        <v>31</v>
      </c>
      <c r="AV213" s="4">
        <v>0.28999999999999998</v>
      </c>
      <c r="AW213" s="4">
        <v>490</v>
      </c>
      <c r="AX213" s="4">
        <v>270</v>
      </c>
      <c r="AY213" s="4">
        <v>1</v>
      </c>
      <c r="AZ213" s="4">
        <v>1</v>
      </c>
      <c r="BA213" s="4">
        <v>1.1000000000000001</v>
      </c>
      <c r="BB213" s="4">
        <v>28</v>
      </c>
      <c r="BC213" s="4">
        <v>138</v>
      </c>
      <c r="BD213" s="4">
        <v>5.2</v>
      </c>
      <c r="BE213" s="4">
        <v>1.9</v>
      </c>
      <c r="BF213" s="4">
        <v>4</v>
      </c>
      <c r="BG213" s="4">
        <v>9.9</v>
      </c>
      <c r="BH213" s="4">
        <v>8.1999999999999993</v>
      </c>
      <c r="BI213" s="4">
        <v>4.5</v>
      </c>
      <c r="BK213" s="4">
        <v>16</v>
      </c>
      <c r="BL213" s="4">
        <v>6</v>
      </c>
      <c r="BM213" s="4">
        <v>0.4</v>
      </c>
      <c r="BN213" s="4">
        <v>58</v>
      </c>
      <c r="BO213" s="4">
        <v>143</v>
      </c>
      <c r="BP213" s="4">
        <v>1</v>
      </c>
      <c r="BQ213" s="4">
        <v>26</v>
      </c>
      <c r="BS213">
        <v>117</v>
      </c>
      <c r="BT213">
        <v>48</v>
      </c>
      <c r="BU213">
        <v>72</v>
      </c>
      <c r="BV213">
        <v>83</v>
      </c>
      <c r="CN213" s="4">
        <v>0</v>
      </c>
      <c r="CO213" s="4">
        <v>0</v>
      </c>
      <c r="CP213" s="4">
        <v>0</v>
      </c>
      <c r="CQ213" s="4">
        <v>13</v>
      </c>
      <c r="CR213" s="4">
        <v>26</v>
      </c>
      <c r="CS213" s="4">
        <v>0</v>
      </c>
      <c r="CT213" s="4">
        <v>1</v>
      </c>
      <c r="CU213" s="4"/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12</v>
      </c>
      <c r="DM213" s="4">
        <v>12</v>
      </c>
      <c r="DN213" s="4">
        <v>60</v>
      </c>
      <c r="DO213" s="4">
        <v>37</v>
      </c>
      <c r="DP213" s="4">
        <v>29</v>
      </c>
      <c r="DQ213" s="4">
        <v>56</v>
      </c>
      <c r="DR213" s="11">
        <v>55</v>
      </c>
      <c r="DS213" s="4">
        <v>44</v>
      </c>
      <c r="DT213" s="4">
        <v>104</v>
      </c>
      <c r="DU213" s="4">
        <f t="shared" si="330"/>
        <v>60</v>
      </c>
      <c r="DV213" s="11">
        <v>17</v>
      </c>
      <c r="DW213" s="4">
        <v>1234</v>
      </c>
      <c r="DX213" s="4">
        <v>91</v>
      </c>
      <c r="DY213" s="4">
        <v>67</v>
      </c>
      <c r="DZ213" s="4">
        <v>3.8</v>
      </c>
      <c r="EA213" s="4">
        <f t="shared" si="337"/>
        <v>2</v>
      </c>
      <c r="EB213" s="4">
        <v>22</v>
      </c>
      <c r="EC213" s="4">
        <v>289</v>
      </c>
      <c r="ED213" s="4">
        <v>76</v>
      </c>
      <c r="EE213" s="4">
        <v>4.5</v>
      </c>
      <c r="EF213" s="4">
        <f t="shared" si="339"/>
        <v>2.3684210526315792</v>
      </c>
      <c r="EG213" s="45">
        <f t="shared" si="312"/>
        <v>2.5</v>
      </c>
      <c r="EH213" s="45">
        <f t="shared" si="313"/>
        <v>0.77272727272727271</v>
      </c>
      <c r="EI213" s="4">
        <v>12</v>
      </c>
      <c r="EJ213" s="4">
        <v>73</v>
      </c>
      <c r="EK213" s="4">
        <v>56</v>
      </c>
      <c r="EL213" s="11">
        <f t="shared" si="331"/>
        <v>1.3035714285714286</v>
      </c>
      <c r="EM213" s="4">
        <v>273</v>
      </c>
      <c r="EN213" s="11">
        <v>14</v>
      </c>
      <c r="EO213" s="4">
        <v>9</v>
      </c>
      <c r="EP213" s="11">
        <f t="shared" si="332"/>
        <v>6.3478260869565215</v>
      </c>
      <c r="EQ213" s="4">
        <v>56</v>
      </c>
      <c r="ER213" s="4">
        <f t="shared" si="314"/>
        <v>29.473684210526319</v>
      </c>
      <c r="ES213" s="4">
        <v>22</v>
      </c>
      <c r="ET213" s="4">
        <v>47</v>
      </c>
      <c r="EU213" s="11">
        <v>23</v>
      </c>
      <c r="EV213" s="4">
        <v>16</v>
      </c>
      <c r="EW213" s="9">
        <v>12</v>
      </c>
      <c r="EX213" s="4">
        <v>62</v>
      </c>
      <c r="EY213" s="4">
        <v>78</v>
      </c>
      <c r="EZ213" s="4">
        <v>44</v>
      </c>
      <c r="FA213" s="4">
        <v>80</v>
      </c>
      <c r="FB213" s="4">
        <v>59</v>
      </c>
      <c r="FC213" s="4">
        <f t="shared" si="304"/>
        <v>289</v>
      </c>
      <c r="FD213" s="9">
        <f t="shared" si="315"/>
        <v>0.92058261109690498</v>
      </c>
      <c r="FE213" s="9">
        <f t="shared" si="305"/>
        <v>0.20415224913494809</v>
      </c>
      <c r="FF213" s="9">
        <f t="shared" si="316"/>
        <v>0.28496078298239241</v>
      </c>
      <c r="FG213" s="9">
        <f t="shared" si="306"/>
        <v>1.3855263157894737</v>
      </c>
      <c r="FH213" s="9">
        <f t="shared" si="307"/>
        <v>0.21849557246670132</v>
      </c>
      <c r="FI213" s="9">
        <f t="shared" si="308"/>
        <v>1.50505375518507</v>
      </c>
      <c r="FJ213" s="11">
        <v>20.7</v>
      </c>
      <c r="FK213" s="11">
        <v>26</v>
      </c>
      <c r="FL213" s="4">
        <v>15</v>
      </c>
      <c r="FM213" s="4">
        <v>12</v>
      </c>
      <c r="FN213" s="4">
        <v>24</v>
      </c>
      <c r="FO213" s="4">
        <f t="shared" si="288"/>
        <v>12.631578947368421</v>
      </c>
      <c r="FP213" s="11">
        <v>49</v>
      </c>
      <c r="FQ213" s="11">
        <v>22</v>
      </c>
      <c r="FR213" s="4">
        <v>14</v>
      </c>
      <c r="FS213" s="4">
        <v>71</v>
      </c>
      <c r="FT213" s="4">
        <v>49</v>
      </c>
      <c r="FU213" s="11">
        <f t="shared" si="317"/>
        <v>1.4489795918367347</v>
      </c>
      <c r="FV213" s="4">
        <v>12</v>
      </c>
      <c r="FW213" s="11">
        <f t="shared" si="333"/>
        <v>5.916666666666667</v>
      </c>
      <c r="FX213" s="4">
        <v>129</v>
      </c>
      <c r="FY213" s="4">
        <v>37</v>
      </c>
      <c r="FZ213">
        <v>14.7</v>
      </c>
      <c r="GA213" s="11">
        <f t="shared" si="289"/>
        <v>37</v>
      </c>
      <c r="GB213" s="4">
        <f t="shared" si="318"/>
        <v>1.6818181818181819</v>
      </c>
      <c r="GC213" s="4">
        <f t="shared" si="319"/>
        <v>3.3333333333333335</v>
      </c>
      <c r="GD213" s="4">
        <f t="shared" si="320"/>
        <v>1.4081632653061225</v>
      </c>
      <c r="GE213" s="4">
        <v>18</v>
      </c>
      <c r="GF213" s="4">
        <v>14</v>
      </c>
      <c r="GG213" s="4">
        <f t="shared" si="334"/>
        <v>22.222222222222221</v>
      </c>
      <c r="GH213" s="4">
        <v>15</v>
      </c>
      <c r="GI213" s="4">
        <v>13</v>
      </c>
      <c r="GJ213" s="4">
        <f t="shared" si="335"/>
        <v>13.333333333333334</v>
      </c>
      <c r="GK213">
        <v>1</v>
      </c>
      <c r="GL213">
        <v>0</v>
      </c>
      <c r="GM213">
        <v>0</v>
      </c>
      <c r="GN213">
        <v>1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23</v>
      </c>
      <c r="GV213">
        <v>13</v>
      </c>
      <c r="GW213">
        <f t="shared" si="338"/>
        <v>0.43478260869565216</v>
      </c>
      <c r="GX213">
        <v>1</v>
      </c>
      <c r="GY213">
        <v>0</v>
      </c>
    </row>
    <row r="214" spans="1:207" x14ac:dyDescent="0.35">
      <c r="A214" s="54">
        <v>74</v>
      </c>
      <c r="B214" s="31">
        <v>9432982</v>
      </c>
      <c r="C214" s="2">
        <v>45134</v>
      </c>
      <c r="D214" s="2">
        <v>19018</v>
      </c>
      <c r="E214" s="4">
        <v>71</v>
      </c>
      <c r="F214" s="4" t="s">
        <v>178</v>
      </c>
      <c r="G214" s="4">
        <v>80</v>
      </c>
      <c r="H214" s="4">
        <v>175</v>
      </c>
      <c r="I214" s="4">
        <v>1.96</v>
      </c>
      <c r="J214" s="4">
        <v>1</v>
      </c>
      <c r="K214" s="2">
        <v>45130</v>
      </c>
      <c r="L214" s="2">
        <v>45134</v>
      </c>
      <c r="M214" s="2">
        <v>45165</v>
      </c>
      <c r="N214" s="2">
        <v>45165</v>
      </c>
      <c r="O214" s="4">
        <v>1</v>
      </c>
      <c r="P214" s="2">
        <v>45165</v>
      </c>
      <c r="Q214" s="46">
        <f t="shared" si="309"/>
        <v>31</v>
      </c>
      <c r="R214" s="46">
        <f t="shared" si="310"/>
        <v>35</v>
      </c>
      <c r="S214" s="46">
        <f t="shared" si="323"/>
        <v>31</v>
      </c>
      <c r="T214" s="4">
        <v>0</v>
      </c>
      <c r="U214" s="4">
        <v>1</v>
      </c>
      <c r="V214" s="4">
        <v>1</v>
      </c>
      <c r="W214" s="4">
        <v>0</v>
      </c>
      <c r="X214" s="4">
        <v>1</v>
      </c>
      <c r="Y214" s="4">
        <v>0</v>
      </c>
      <c r="Z214" s="4">
        <v>0</v>
      </c>
      <c r="AA214" s="4">
        <v>0</v>
      </c>
      <c r="AB214" s="4">
        <v>0</v>
      </c>
      <c r="AC214" s="4">
        <v>22</v>
      </c>
      <c r="AD214" s="4">
        <v>50</v>
      </c>
      <c r="AE214" s="4">
        <v>12</v>
      </c>
      <c r="AF214" s="4">
        <v>14</v>
      </c>
      <c r="AG214" s="4">
        <v>2</v>
      </c>
      <c r="AH214" s="4">
        <v>190</v>
      </c>
      <c r="AI214" s="4">
        <v>8600</v>
      </c>
      <c r="AJ214" s="4">
        <v>37</v>
      </c>
      <c r="AK214" s="4">
        <v>17</v>
      </c>
      <c r="AL214" s="4">
        <v>0</v>
      </c>
      <c r="AM214" s="4">
        <v>1</v>
      </c>
      <c r="AN214" s="4" t="s">
        <v>222</v>
      </c>
      <c r="AO214" s="4">
        <v>120</v>
      </c>
      <c r="AP214" s="4">
        <v>497</v>
      </c>
      <c r="AQ214" s="4">
        <v>0</v>
      </c>
      <c r="AR214" s="4">
        <v>12.2</v>
      </c>
      <c r="AS214" s="4">
        <v>1.01</v>
      </c>
      <c r="AT214" s="4">
        <v>39</v>
      </c>
      <c r="AU214" s="29">
        <v>0.67</v>
      </c>
      <c r="AX214" s="4">
        <v>2800</v>
      </c>
      <c r="AY214" s="4">
        <v>1</v>
      </c>
      <c r="AZ214" s="4">
        <v>1</v>
      </c>
      <c r="BA214" s="4">
        <v>3.27</v>
      </c>
      <c r="BB214" s="4">
        <v>176</v>
      </c>
      <c r="BC214" s="4">
        <v>193</v>
      </c>
      <c r="BD214" s="4">
        <v>4.4000000000000004</v>
      </c>
      <c r="BE214" s="4">
        <v>3.3</v>
      </c>
      <c r="BF214" s="4">
        <v>3.8</v>
      </c>
      <c r="BG214" s="4">
        <v>7.8</v>
      </c>
      <c r="BH214" s="4">
        <v>4.0999999999999996</v>
      </c>
      <c r="BI214" s="4">
        <v>2.1</v>
      </c>
      <c r="BJ214" s="4">
        <v>300</v>
      </c>
      <c r="BK214" s="4">
        <v>21</v>
      </c>
      <c r="BL214" s="4">
        <v>21</v>
      </c>
      <c r="BM214" s="4">
        <v>0.97</v>
      </c>
      <c r="BN214" s="4">
        <v>38</v>
      </c>
      <c r="BO214" s="4">
        <v>162</v>
      </c>
      <c r="BP214" s="4">
        <v>1</v>
      </c>
      <c r="BQ214" s="4">
        <v>26</v>
      </c>
      <c r="BR214" s="4">
        <v>100</v>
      </c>
      <c r="BS214">
        <v>108</v>
      </c>
      <c r="BT214">
        <v>44</v>
      </c>
      <c r="BU214">
        <v>65</v>
      </c>
      <c r="BV214">
        <v>103</v>
      </c>
      <c r="BX214">
        <v>1382</v>
      </c>
      <c r="BY214">
        <v>280</v>
      </c>
      <c r="BZ214">
        <v>2.1</v>
      </c>
      <c r="CA214">
        <v>78.400000000000006</v>
      </c>
      <c r="CB214">
        <v>5.8</v>
      </c>
      <c r="CC214" s="4">
        <v>3.8</v>
      </c>
      <c r="CD214" s="4">
        <v>37</v>
      </c>
      <c r="CE214" s="4">
        <v>61</v>
      </c>
      <c r="CF214" s="4">
        <v>13</v>
      </c>
      <c r="CG214" s="4">
        <v>15</v>
      </c>
      <c r="CH214" s="4">
        <v>2298</v>
      </c>
      <c r="CI214" s="4">
        <f t="shared" si="322"/>
        <v>1368.421052631579</v>
      </c>
      <c r="CJ214" s="4">
        <v>7.27</v>
      </c>
      <c r="CK214" s="4">
        <v>51</v>
      </c>
      <c r="CL214" s="4">
        <v>85</v>
      </c>
      <c r="CM214" s="4">
        <v>21</v>
      </c>
      <c r="CN214" s="4">
        <v>0.63</v>
      </c>
      <c r="CO214" s="4">
        <v>1</v>
      </c>
      <c r="CP214" s="4">
        <v>0</v>
      </c>
      <c r="CQ214" s="4">
        <v>14</v>
      </c>
      <c r="CR214" s="4">
        <v>6835</v>
      </c>
      <c r="CS214" s="4">
        <v>0</v>
      </c>
      <c r="CT214" s="4">
        <v>3</v>
      </c>
      <c r="CU214" s="4"/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10</v>
      </c>
      <c r="DM214" s="4">
        <v>10</v>
      </c>
      <c r="DN214" s="4">
        <v>44</v>
      </c>
      <c r="DO214" s="4">
        <v>23</v>
      </c>
      <c r="DP214" s="4">
        <v>48</v>
      </c>
      <c r="DQ214" s="4">
        <v>79</v>
      </c>
      <c r="DR214" s="11">
        <v>58</v>
      </c>
      <c r="DS214" s="4">
        <v>37</v>
      </c>
      <c r="DT214" s="4">
        <v>89</v>
      </c>
      <c r="DU214" s="4">
        <f t="shared" si="330"/>
        <v>52</v>
      </c>
      <c r="DV214" s="11">
        <v>17.100000000000001</v>
      </c>
      <c r="DW214" s="4">
        <v>1134</v>
      </c>
      <c r="DX214" s="4">
        <v>92</v>
      </c>
      <c r="DY214" s="4">
        <v>100</v>
      </c>
      <c r="DZ214" s="4">
        <v>5.2</v>
      </c>
      <c r="EA214" s="17">
        <f t="shared" si="337"/>
        <v>2.6530612244897962</v>
      </c>
      <c r="EB214" s="4">
        <v>23.9</v>
      </c>
      <c r="EC214" s="4">
        <v>234</v>
      </c>
      <c r="ED214" s="4">
        <v>76</v>
      </c>
      <c r="EE214" s="4">
        <v>7.6</v>
      </c>
      <c r="EF214" s="4">
        <f t="shared" si="339"/>
        <v>3.8775510204081631</v>
      </c>
      <c r="EG214" s="45">
        <f t="shared" si="312"/>
        <v>2.4267782426778246</v>
      </c>
      <c r="EH214" s="45">
        <f t="shared" si="313"/>
        <v>0.7154811715481173</v>
      </c>
      <c r="EI214" s="4">
        <v>11</v>
      </c>
      <c r="EJ214" s="4">
        <v>115</v>
      </c>
      <c r="EK214" s="4">
        <v>72</v>
      </c>
      <c r="EL214" s="11">
        <f t="shared" si="331"/>
        <v>1.5972222222222223</v>
      </c>
      <c r="EM214" s="4">
        <v>113</v>
      </c>
      <c r="EN214" s="11">
        <v>13</v>
      </c>
      <c r="EO214" s="4">
        <v>10</v>
      </c>
      <c r="EP214" s="11">
        <f t="shared" si="332"/>
        <v>10</v>
      </c>
      <c r="EQ214" s="4">
        <v>51</v>
      </c>
      <c r="ER214" s="4">
        <f t="shared" si="314"/>
        <v>26.020408163265305</v>
      </c>
      <c r="ES214" s="4">
        <v>21</v>
      </c>
      <c r="ET214" s="4">
        <v>25</v>
      </c>
      <c r="EU214" s="11">
        <v>25</v>
      </c>
      <c r="EV214" s="4">
        <v>19</v>
      </c>
      <c r="EW214" s="9">
        <v>6</v>
      </c>
      <c r="EX214" s="4">
        <v>55</v>
      </c>
      <c r="EY214" s="4">
        <v>100</v>
      </c>
      <c r="EZ214" s="4">
        <v>45</v>
      </c>
      <c r="FA214" s="4">
        <v>72</v>
      </c>
      <c r="FB214" s="4">
        <v>41</v>
      </c>
      <c r="FC214" s="4">
        <f t="shared" si="304"/>
        <v>234</v>
      </c>
      <c r="FD214" s="9">
        <f t="shared" si="315"/>
        <v>0.7067983816793435</v>
      </c>
      <c r="FE214" s="9">
        <f t="shared" si="305"/>
        <v>0.1752136752136752</v>
      </c>
      <c r="FF214" s="9">
        <f t="shared" si="316"/>
        <v>0.23612200966740687</v>
      </c>
      <c r="FG214" s="9">
        <f t="shared" si="306"/>
        <v>1.2789473684210526</v>
      </c>
      <c r="FH214" s="9">
        <f t="shared" si="307"/>
        <v>0.18745616831204787</v>
      </c>
      <c r="FI214" s="9">
        <f t="shared" si="308"/>
        <v>1.8094939116616124</v>
      </c>
      <c r="FJ214" s="11">
        <v>17.3</v>
      </c>
      <c r="FK214" s="11">
        <v>37</v>
      </c>
      <c r="FL214" s="4">
        <v>41</v>
      </c>
      <c r="FM214" s="4">
        <v>4</v>
      </c>
      <c r="FN214" s="4">
        <v>24</v>
      </c>
      <c r="FO214" s="4">
        <f t="shared" si="288"/>
        <v>12.244897959183673</v>
      </c>
      <c r="FP214" s="11">
        <v>33</v>
      </c>
      <c r="FQ214" s="11">
        <v>19</v>
      </c>
      <c r="FR214" s="4">
        <v>19</v>
      </c>
      <c r="FS214" s="4">
        <v>76</v>
      </c>
      <c r="FT214" s="4">
        <v>51</v>
      </c>
      <c r="FU214" s="11">
        <f t="shared" si="317"/>
        <v>1.4901960784313726</v>
      </c>
      <c r="FV214" s="4">
        <v>15</v>
      </c>
      <c r="FW214" s="11">
        <f t="shared" si="333"/>
        <v>5.0666666666666664</v>
      </c>
      <c r="FX214" s="4">
        <v>86</v>
      </c>
      <c r="FY214" s="4">
        <v>39.1</v>
      </c>
      <c r="FZ214">
        <v>19.600000000000001</v>
      </c>
      <c r="GA214" s="11">
        <f t="shared" si="289"/>
        <v>39.1</v>
      </c>
      <c r="GB214" s="4">
        <f t="shared" si="318"/>
        <v>2.0578947368421052</v>
      </c>
      <c r="GC214" s="4">
        <f t="shared" si="319"/>
        <v>1.6836734693877551</v>
      </c>
      <c r="GD214" s="4">
        <f t="shared" si="320"/>
        <v>0.88265306122448972</v>
      </c>
      <c r="GE214" s="4">
        <v>22</v>
      </c>
      <c r="GF214" s="4">
        <v>21</v>
      </c>
      <c r="GG214" s="4">
        <f t="shared" si="334"/>
        <v>4.5454545454545459</v>
      </c>
      <c r="GH214" s="4">
        <v>19</v>
      </c>
      <c r="GI214" s="4">
        <v>15</v>
      </c>
      <c r="GJ214" s="4">
        <f t="shared" si="335"/>
        <v>21.052631578947366</v>
      </c>
      <c r="GK214">
        <v>1</v>
      </c>
      <c r="GL214">
        <v>0</v>
      </c>
      <c r="GM214">
        <v>0</v>
      </c>
      <c r="GN214">
        <v>1</v>
      </c>
      <c r="GO214">
        <v>0</v>
      </c>
      <c r="GP214">
        <v>0</v>
      </c>
      <c r="GQ214">
        <v>0</v>
      </c>
      <c r="GR214">
        <v>1</v>
      </c>
      <c r="GS214">
        <v>0</v>
      </c>
      <c r="GT214">
        <v>0</v>
      </c>
      <c r="GW214" t="e">
        <f t="shared" si="338"/>
        <v>#DIV/0!</v>
      </c>
    </row>
    <row r="215" spans="1:207" x14ac:dyDescent="0.35">
      <c r="A215" s="54">
        <v>74</v>
      </c>
      <c r="B215" s="31">
        <v>9432982</v>
      </c>
      <c r="C215" s="2">
        <v>45141</v>
      </c>
      <c r="D215" s="2">
        <v>19018</v>
      </c>
      <c r="E215" s="4">
        <v>71</v>
      </c>
      <c r="F215" s="4" t="s">
        <v>178</v>
      </c>
      <c r="G215" s="4">
        <v>80</v>
      </c>
      <c r="H215" s="4">
        <v>175</v>
      </c>
      <c r="I215" s="4">
        <v>1.96</v>
      </c>
      <c r="J215" s="4">
        <v>7</v>
      </c>
      <c r="K215" s="2">
        <v>45130</v>
      </c>
      <c r="L215" s="2">
        <v>45134</v>
      </c>
      <c r="M215" s="2">
        <v>45165</v>
      </c>
      <c r="N215" s="2">
        <v>45165</v>
      </c>
      <c r="O215" s="4">
        <v>1</v>
      </c>
      <c r="P215" s="2">
        <v>45165</v>
      </c>
      <c r="Q215" s="46">
        <f t="shared" si="309"/>
        <v>31</v>
      </c>
      <c r="R215" s="46">
        <f t="shared" si="310"/>
        <v>35</v>
      </c>
      <c r="S215" s="46">
        <f t="shared" si="323"/>
        <v>31</v>
      </c>
      <c r="T215" s="4">
        <v>0</v>
      </c>
      <c r="U215" s="4">
        <v>1</v>
      </c>
      <c r="V215" s="4">
        <v>1</v>
      </c>
      <c r="W215" s="4">
        <v>0</v>
      </c>
      <c r="X215" s="4">
        <v>1</v>
      </c>
      <c r="Y215" s="4">
        <v>0</v>
      </c>
      <c r="Z215" s="4">
        <v>0</v>
      </c>
      <c r="AA215" s="4">
        <v>0</v>
      </c>
      <c r="AB215" s="4">
        <v>0</v>
      </c>
      <c r="AC215" s="4">
        <v>22</v>
      </c>
      <c r="AD215" s="4">
        <v>50</v>
      </c>
      <c r="AE215" s="4">
        <v>12</v>
      </c>
      <c r="AF215" s="4">
        <v>14</v>
      </c>
      <c r="AG215" s="4">
        <v>2</v>
      </c>
      <c r="AH215" s="4">
        <v>200</v>
      </c>
      <c r="AI215" s="4">
        <v>9300</v>
      </c>
      <c r="AJ215" s="4">
        <v>15.9</v>
      </c>
      <c r="AK215" s="4">
        <v>1.73</v>
      </c>
      <c r="AL215" s="4">
        <v>0</v>
      </c>
      <c r="AM215" s="4">
        <v>1</v>
      </c>
      <c r="AN215" s="4" t="s">
        <v>222</v>
      </c>
      <c r="AO215" s="4">
        <v>63</v>
      </c>
      <c r="AP215" s="4">
        <v>1063</v>
      </c>
      <c r="AQ215" s="4">
        <v>0</v>
      </c>
      <c r="AR215" s="4">
        <v>10.1</v>
      </c>
      <c r="AS215" s="4">
        <v>0.97</v>
      </c>
      <c r="AT215" s="4">
        <v>28</v>
      </c>
      <c r="AU215" s="29">
        <v>1.0900000000000001</v>
      </c>
      <c r="AV215" s="4">
        <v>3.31</v>
      </c>
      <c r="AW215" s="4">
        <v>491</v>
      </c>
      <c r="AX215" s="4">
        <v>45000</v>
      </c>
      <c r="AY215" s="4">
        <v>1</v>
      </c>
      <c r="AZ215" s="4">
        <v>1</v>
      </c>
      <c r="BA215" s="4">
        <v>0.81</v>
      </c>
      <c r="BB215" s="4">
        <v>119</v>
      </c>
      <c r="BC215" s="4">
        <v>133</v>
      </c>
      <c r="BD215" s="4">
        <v>3.76</v>
      </c>
      <c r="BE215" s="4">
        <v>1.91</v>
      </c>
      <c r="BF215" s="4">
        <v>3.56</v>
      </c>
      <c r="BG215" s="4">
        <v>7.9</v>
      </c>
      <c r="BH215" s="4">
        <v>4.2</v>
      </c>
      <c r="BI215" s="4">
        <v>1.97</v>
      </c>
      <c r="BJ215" s="4">
        <v>31</v>
      </c>
      <c r="BK215" s="4">
        <v>37</v>
      </c>
      <c r="BL215" s="4">
        <v>19</v>
      </c>
      <c r="BM215" s="4">
        <v>0.39</v>
      </c>
      <c r="BN215" s="4">
        <v>64</v>
      </c>
      <c r="BO215" s="4">
        <v>283</v>
      </c>
      <c r="BP215" s="4">
        <v>1</v>
      </c>
      <c r="BQ215" s="4">
        <v>26</v>
      </c>
      <c r="BR215" s="4">
        <v>363</v>
      </c>
      <c r="BS215">
        <v>183</v>
      </c>
      <c r="BT215">
        <v>43</v>
      </c>
      <c r="BU215">
        <v>80</v>
      </c>
      <c r="BV215">
        <v>86</v>
      </c>
      <c r="BX215">
        <v>-1271</v>
      </c>
      <c r="BY215">
        <v>1490</v>
      </c>
      <c r="BZ215">
        <v>1.23</v>
      </c>
      <c r="CJ215" s="4">
        <v>7.48</v>
      </c>
      <c r="CK215" s="4">
        <v>38</v>
      </c>
      <c r="CL215" s="4">
        <v>101</v>
      </c>
      <c r="CM215" s="4">
        <v>24.1</v>
      </c>
      <c r="CN215" s="4">
        <v>0.1</v>
      </c>
      <c r="CO215" s="4">
        <v>0</v>
      </c>
      <c r="CP215" s="4">
        <v>0</v>
      </c>
      <c r="CQ215" s="4">
        <v>25.68</v>
      </c>
      <c r="CR215" s="4">
        <v>1005</v>
      </c>
      <c r="CS215" s="4">
        <v>1</v>
      </c>
      <c r="CT215" s="4">
        <v>3</v>
      </c>
      <c r="CU215" s="4"/>
      <c r="CV215" s="4">
        <v>1</v>
      </c>
      <c r="CW215" s="4">
        <v>0</v>
      </c>
      <c r="CX215" s="4">
        <v>0</v>
      </c>
      <c r="CY215" s="4">
        <v>0</v>
      </c>
      <c r="CZ215" s="4">
        <v>1</v>
      </c>
      <c r="DA215" s="4">
        <v>0</v>
      </c>
      <c r="DB215" s="4">
        <v>0</v>
      </c>
      <c r="DC215" s="4">
        <v>0</v>
      </c>
      <c r="DD215" s="4">
        <v>1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10</v>
      </c>
      <c r="DM215" s="4">
        <v>10</v>
      </c>
      <c r="DN215" s="4">
        <v>48</v>
      </c>
      <c r="DO215" s="4">
        <v>21</v>
      </c>
      <c r="DP215" s="4">
        <v>45</v>
      </c>
      <c r="DQ215" s="4">
        <v>77</v>
      </c>
      <c r="DR215" s="11">
        <v>60</v>
      </c>
      <c r="DS215" s="4">
        <v>46</v>
      </c>
      <c r="DT215" s="4">
        <v>116</v>
      </c>
      <c r="DU215" s="4">
        <f t="shared" si="330"/>
        <v>70</v>
      </c>
      <c r="DV215" s="11">
        <v>16.600000000000001</v>
      </c>
      <c r="DW215" s="4">
        <v>1281</v>
      </c>
      <c r="DX215" s="4">
        <v>90</v>
      </c>
      <c r="DY215" s="4">
        <v>78</v>
      </c>
      <c r="DZ215" s="4">
        <v>5.5</v>
      </c>
      <c r="EA215" s="17">
        <f t="shared" si="337"/>
        <v>2.806122448979592</v>
      </c>
      <c r="EB215" s="4">
        <v>24.7</v>
      </c>
      <c r="EC215" s="4">
        <v>268</v>
      </c>
      <c r="ED215" s="4">
        <v>76</v>
      </c>
      <c r="EE215" s="4">
        <v>5.8</v>
      </c>
      <c r="EF215" s="4">
        <f t="shared" si="339"/>
        <v>2.9591836734693877</v>
      </c>
      <c r="EG215" s="45">
        <f t="shared" si="312"/>
        <v>2.4291497975708505</v>
      </c>
      <c r="EH215" s="45">
        <f t="shared" si="313"/>
        <v>0.67206477732793535</v>
      </c>
      <c r="EI215" s="4">
        <v>17</v>
      </c>
      <c r="EJ215" s="4">
        <v>67</v>
      </c>
      <c r="EK215" s="4">
        <v>76</v>
      </c>
      <c r="EL215" s="11">
        <f t="shared" si="331"/>
        <v>0.88157894736842102</v>
      </c>
      <c r="EM215" s="4">
        <v>302</v>
      </c>
      <c r="EN215" s="11">
        <v>11</v>
      </c>
      <c r="EO215" s="4">
        <v>9</v>
      </c>
      <c r="EP215" s="11">
        <f t="shared" si="332"/>
        <v>6.7</v>
      </c>
      <c r="EQ215" s="4">
        <v>65</v>
      </c>
      <c r="ER215" s="4">
        <f t="shared" si="314"/>
        <v>33.163265306122447</v>
      </c>
      <c r="ES215" s="4">
        <v>36</v>
      </c>
      <c r="ET215" s="4">
        <v>46</v>
      </c>
      <c r="EU215" s="11">
        <v>19</v>
      </c>
      <c r="EV215" s="4">
        <v>9</v>
      </c>
      <c r="EW215" s="9">
        <v>10</v>
      </c>
      <c r="EX215" s="4">
        <v>72</v>
      </c>
      <c r="EY215" s="4">
        <v>120</v>
      </c>
      <c r="EZ215" s="4">
        <v>41</v>
      </c>
      <c r="FA215" s="4">
        <v>82</v>
      </c>
      <c r="FB215" s="4">
        <v>52</v>
      </c>
      <c r="FC215" s="4">
        <f t="shared" si="304"/>
        <v>268</v>
      </c>
      <c r="FD215" s="9">
        <f t="shared" si="315"/>
        <v>1.2277703868006307</v>
      </c>
      <c r="FE215" s="9">
        <f t="shared" si="305"/>
        <v>0.19402985074626866</v>
      </c>
      <c r="FF215" s="9">
        <f t="shared" si="316"/>
        <v>0.26810019190556295</v>
      </c>
      <c r="FG215" s="9">
        <f t="shared" si="306"/>
        <v>2.1671052631578949</v>
      </c>
      <c r="FH215" s="9">
        <f t="shared" si="307"/>
        <v>0.14388700866743048</v>
      </c>
      <c r="FI215" s="9">
        <f t="shared" si="308"/>
        <v>1.7650737356559134</v>
      </c>
      <c r="FJ215" s="11">
        <v>19.5</v>
      </c>
      <c r="FK215" s="11">
        <v>24</v>
      </c>
      <c r="FL215" s="4">
        <v>23</v>
      </c>
      <c r="FM215" s="4">
        <v>1</v>
      </c>
      <c r="FN215" s="4">
        <v>55</v>
      </c>
      <c r="FO215" s="4">
        <f t="shared" si="288"/>
        <v>28.061224489795919</v>
      </c>
      <c r="FP215" s="11">
        <v>40</v>
      </c>
      <c r="FQ215" s="11">
        <v>19</v>
      </c>
      <c r="FR215" s="4">
        <v>16</v>
      </c>
      <c r="FS215" s="4">
        <v>67</v>
      </c>
      <c r="FT215" s="4">
        <v>69</v>
      </c>
      <c r="FU215" s="11">
        <f t="shared" si="317"/>
        <v>0.97101449275362317</v>
      </c>
      <c r="FV215" s="4">
        <v>9</v>
      </c>
      <c r="FW215" s="11">
        <f t="shared" si="333"/>
        <v>7.4444444444444446</v>
      </c>
      <c r="FY215" s="4">
        <v>18.100000000000001</v>
      </c>
      <c r="GA215" s="11">
        <f t="shared" si="289"/>
        <v>18.100000000000001</v>
      </c>
      <c r="GB215" s="4">
        <f t="shared" si="318"/>
        <v>0.9526315789473685</v>
      </c>
      <c r="GE215" s="4">
        <v>13</v>
      </c>
      <c r="GF215" s="4">
        <v>9</v>
      </c>
      <c r="GG215" s="4">
        <f t="shared" si="334"/>
        <v>30.76923076923077</v>
      </c>
      <c r="GH215" s="4">
        <v>29</v>
      </c>
      <c r="GI215" s="4">
        <v>18</v>
      </c>
      <c r="GJ215" s="4">
        <f t="shared" si="335"/>
        <v>37.931034482758619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1</v>
      </c>
      <c r="GS215">
        <v>0</v>
      </c>
      <c r="GT215">
        <v>0</v>
      </c>
      <c r="GW215" t="e">
        <f t="shared" si="338"/>
        <v>#DIV/0!</v>
      </c>
    </row>
    <row r="216" spans="1:207" x14ac:dyDescent="0.35">
      <c r="A216" s="54">
        <v>74</v>
      </c>
      <c r="B216" s="31">
        <v>9432982</v>
      </c>
      <c r="C216" s="2">
        <v>45159</v>
      </c>
      <c r="D216" s="2">
        <v>19018</v>
      </c>
      <c r="E216" s="4">
        <v>71</v>
      </c>
      <c r="F216" s="4" t="s">
        <v>178</v>
      </c>
      <c r="G216" s="4">
        <v>80</v>
      </c>
      <c r="H216" s="4">
        <v>175</v>
      </c>
      <c r="I216" s="4">
        <v>1.96</v>
      </c>
      <c r="J216" s="4">
        <v>28</v>
      </c>
      <c r="K216" s="2">
        <v>45130</v>
      </c>
      <c r="L216" s="2">
        <v>45134</v>
      </c>
      <c r="M216" s="2">
        <v>45165</v>
      </c>
      <c r="N216" s="2">
        <v>45165</v>
      </c>
      <c r="O216" s="4">
        <v>1</v>
      </c>
      <c r="P216" s="2">
        <v>45165</v>
      </c>
      <c r="Q216" s="46">
        <f t="shared" si="309"/>
        <v>31</v>
      </c>
      <c r="R216" s="46">
        <f t="shared" si="310"/>
        <v>35</v>
      </c>
      <c r="S216" s="46">
        <f t="shared" si="323"/>
        <v>31</v>
      </c>
      <c r="T216" s="4">
        <v>0</v>
      </c>
      <c r="U216" s="4">
        <v>1</v>
      </c>
      <c r="V216" s="4">
        <v>1</v>
      </c>
      <c r="W216" s="4">
        <v>0</v>
      </c>
      <c r="X216" s="4">
        <v>1</v>
      </c>
      <c r="Y216" s="4">
        <v>0</v>
      </c>
      <c r="Z216" s="4">
        <v>0</v>
      </c>
      <c r="AA216" s="4">
        <v>0</v>
      </c>
      <c r="AB216" s="4">
        <v>0</v>
      </c>
      <c r="AC216" s="4">
        <v>22</v>
      </c>
      <c r="AD216" s="4">
        <v>50</v>
      </c>
      <c r="AE216" s="4">
        <v>12</v>
      </c>
      <c r="AF216" s="4">
        <v>14</v>
      </c>
      <c r="AG216" s="4">
        <v>2</v>
      </c>
      <c r="AH216" s="4">
        <v>520</v>
      </c>
      <c r="AI216" s="4">
        <v>12900</v>
      </c>
      <c r="AJ216" s="4">
        <v>23</v>
      </c>
      <c r="AK216" s="4">
        <v>1</v>
      </c>
      <c r="AL216" s="4">
        <v>0</v>
      </c>
      <c r="AM216" s="4">
        <v>1</v>
      </c>
      <c r="AN216" s="4" t="s">
        <v>222</v>
      </c>
      <c r="AO216" s="4">
        <v>68</v>
      </c>
      <c r="AP216" s="4">
        <v>616</v>
      </c>
      <c r="AQ216" s="4">
        <v>0</v>
      </c>
      <c r="AR216" s="4">
        <v>9.5</v>
      </c>
      <c r="AS216" s="4">
        <v>1</v>
      </c>
      <c r="AT216" s="4">
        <v>26</v>
      </c>
      <c r="AU216" s="29">
        <v>0.62</v>
      </c>
      <c r="AV216" s="4">
        <v>3.63</v>
      </c>
      <c r="AW216" s="4">
        <v>478</v>
      </c>
      <c r="AX216" s="4">
        <v>140</v>
      </c>
      <c r="AY216" s="4">
        <v>1</v>
      </c>
      <c r="AZ216" s="4">
        <v>1</v>
      </c>
      <c r="BA216" s="4">
        <v>0.86</v>
      </c>
      <c r="BB216" s="4">
        <v>100</v>
      </c>
      <c r="BC216" s="4">
        <v>141</v>
      </c>
      <c r="BD216" s="4">
        <v>4.0999999999999996</v>
      </c>
      <c r="BE216" s="4">
        <v>2.8</v>
      </c>
      <c r="BF216" s="4">
        <v>3.3</v>
      </c>
      <c r="BG216" s="4">
        <v>6.9</v>
      </c>
      <c r="BH216" s="4">
        <v>4.7</v>
      </c>
      <c r="BI216" s="4">
        <v>32.799999999999997</v>
      </c>
      <c r="BJ216" s="4">
        <v>20</v>
      </c>
      <c r="BK216" s="4">
        <v>11</v>
      </c>
      <c r="BL216" s="4">
        <v>11</v>
      </c>
      <c r="BM216" s="4">
        <v>0.19</v>
      </c>
      <c r="BN216" s="4">
        <v>92</v>
      </c>
      <c r="BO216" s="4">
        <v>214</v>
      </c>
      <c r="BP216" s="4">
        <v>1</v>
      </c>
      <c r="BQ216" s="4">
        <v>26</v>
      </c>
      <c r="BR216" s="4">
        <v>171</v>
      </c>
      <c r="BS216">
        <v>135</v>
      </c>
      <c r="BT216">
        <v>56</v>
      </c>
      <c r="BU216">
        <v>81</v>
      </c>
      <c r="BV216">
        <v>94</v>
      </c>
      <c r="BX216">
        <v>-1587</v>
      </c>
      <c r="BY216">
        <v>1780</v>
      </c>
      <c r="BZ216">
        <v>1.1000000000000001</v>
      </c>
      <c r="CJ216" s="4">
        <v>7.36</v>
      </c>
      <c r="CK216" s="4">
        <v>37</v>
      </c>
      <c r="CL216" s="4">
        <v>60</v>
      </c>
      <c r="CM216" s="4">
        <v>20.9</v>
      </c>
      <c r="CN216" s="4">
        <v>0</v>
      </c>
      <c r="CO216" s="4">
        <v>0</v>
      </c>
      <c r="CP216" s="4">
        <v>0</v>
      </c>
      <c r="CQ216" s="4">
        <v>71</v>
      </c>
      <c r="CR216" s="4">
        <v>501</v>
      </c>
      <c r="CS216" s="4">
        <v>1</v>
      </c>
      <c r="CT216" s="4">
        <v>3</v>
      </c>
      <c r="CU216" s="4"/>
      <c r="CV216" s="4">
        <v>1</v>
      </c>
      <c r="CW216" s="4">
        <v>0</v>
      </c>
      <c r="CX216" s="4">
        <v>0</v>
      </c>
      <c r="CY216" s="4">
        <v>0</v>
      </c>
      <c r="CZ216" s="4">
        <v>1</v>
      </c>
      <c r="DA216" s="4">
        <v>0</v>
      </c>
      <c r="DB216" s="4">
        <v>0</v>
      </c>
      <c r="DC216" s="4">
        <v>0</v>
      </c>
      <c r="DD216" s="4">
        <v>1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</v>
      </c>
      <c r="DK216" s="4">
        <v>0</v>
      </c>
      <c r="DL216" s="4">
        <v>10</v>
      </c>
      <c r="DM216" s="4">
        <v>10</v>
      </c>
      <c r="DN216" s="4">
        <v>44</v>
      </c>
      <c r="DO216" s="4">
        <v>21</v>
      </c>
      <c r="DP216" s="4">
        <v>51</v>
      </c>
      <c r="DQ216" s="4">
        <v>83</v>
      </c>
      <c r="DR216" s="11">
        <v>57</v>
      </c>
      <c r="DS216" s="4">
        <v>37</v>
      </c>
      <c r="DT216" s="4">
        <v>86</v>
      </c>
      <c r="DU216" s="4">
        <f t="shared" si="330"/>
        <v>49</v>
      </c>
      <c r="DV216" s="11">
        <v>17</v>
      </c>
      <c r="DW216" s="4">
        <v>1154</v>
      </c>
      <c r="DX216" s="4">
        <v>88</v>
      </c>
      <c r="DY216" s="4">
        <v>90</v>
      </c>
      <c r="DZ216" s="4">
        <v>4.5</v>
      </c>
      <c r="EA216" s="17">
        <f t="shared" si="337"/>
        <v>2.295918367346939</v>
      </c>
      <c r="EB216" s="4">
        <v>21.4</v>
      </c>
      <c r="EC216" s="4">
        <v>241</v>
      </c>
      <c r="ED216" s="4">
        <v>70</v>
      </c>
      <c r="EE216" s="4">
        <v>6.5</v>
      </c>
      <c r="EF216" s="4">
        <f t="shared" si="339"/>
        <v>3.3163265306122449</v>
      </c>
      <c r="EG216" s="45">
        <f t="shared" si="312"/>
        <v>2.6635514018691588</v>
      </c>
      <c r="EH216" s="45">
        <f t="shared" si="313"/>
        <v>0.79439252336448607</v>
      </c>
      <c r="EI216" s="4">
        <v>14</v>
      </c>
      <c r="EJ216" s="4">
        <v>81</v>
      </c>
      <c r="EK216" s="4">
        <v>75</v>
      </c>
      <c r="EL216" s="11">
        <f t="shared" si="331"/>
        <v>1.08</v>
      </c>
      <c r="EM216" s="4">
        <v>135</v>
      </c>
      <c r="EN216" s="11">
        <v>10</v>
      </c>
      <c r="EO216" s="4">
        <v>8</v>
      </c>
      <c r="EP216" s="11">
        <f t="shared" si="332"/>
        <v>9</v>
      </c>
      <c r="EQ216" s="4">
        <v>32</v>
      </c>
      <c r="ER216" s="4">
        <f t="shared" si="314"/>
        <v>16.326530612244898</v>
      </c>
      <c r="ES216" s="4">
        <v>24</v>
      </c>
      <c r="ET216" s="4">
        <v>29</v>
      </c>
      <c r="EU216" s="11">
        <v>8</v>
      </c>
      <c r="EV216" s="4">
        <v>8</v>
      </c>
      <c r="EW216" s="9">
        <v>0</v>
      </c>
      <c r="EX216" s="4">
        <v>86</v>
      </c>
      <c r="EY216" s="4">
        <v>113</v>
      </c>
      <c r="EZ216" s="4">
        <v>21</v>
      </c>
      <c r="FA216" s="4">
        <v>48</v>
      </c>
      <c r="FB216" s="4">
        <v>72</v>
      </c>
      <c r="FC216" s="4">
        <f t="shared" si="304"/>
        <v>241</v>
      </c>
      <c r="FD216" s="9">
        <f t="shared" si="315"/>
        <v>1.6013440852382168</v>
      </c>
      <c r="FE216" s="9">
        <f t="shared" si="305"/>
        <v>0.29875518672199169</v>
      </c>
      <c r="FF216" s="9">
        <f t="shared" si="316"/>
        <v>0.41511648315837957</v>
      </c>
      <c r="FG216" s="9">
        <f t="shared" si="306"/>
        <v>1.7357142857142858</v>
      </c>
      <c r="FH216" s="9">
        <f t="shared" si="307"/>
        <v>0.28372565549323214</v>
      </c>
      <c r="FI216" s="9">
        <f t="shared" si="308"/>
        <v>1.0839108856833102</v>
      </c>
      <c r="FJ216" s="11">
        <v>16</v>
      </c>
      <c r="FK216" s="11">
        <v>27</v>
      </c>
      <c r="FL216" s="4">
        <v>11</v>
      </c>
      <c r="FM216" s="4">
        <v>16</v>
      </c>
      <c r="FN216" s="4">
        <v>31</v>
      </c>
      <c r="FO216" s="4">
        <f t="shared" si="288"/>
        <v>15.816326530612246</v>
      </c>
      <c r="FP216" s="11">
        <v>53</v>
      </c>
      <c r="FQ216" s="11">
        <v>20</v>
      </c>
      <c r="FR216" s="4">
        <v>21</v>
      </c>
      <c r="FS216" s="4">
        <v>62</v>
      </c>
      <c r="FT216" s="4">
        <v>70</v>
      </c>
      <c r="FU216" s="11">
        <f t="shared" si="317"/>
        <v>0.88571428571428568</v>
      </c>
      <c r="FV216" s="4">
        <v>14</v>
      </c>
      <c r="FW216" s="11">
        <f t="shared" si="333"/>
        <v>4.4285714285714288</v>
      </c>
      <c r="FX216" s="4">
        <v>93</v>
      </c>
      <c r="FY216" s="4">
        <v>29.2</v>
      </c>
      <c r="FZ216">
        <v>14.3</v>
      </c>
      <c r="GA216" s="11">
        <f t="shared" si="289"/>
        <v>29.2</v>
      </c>
      <c r="GB216" s="4">
        <f t="shared" si="318"/>
        <v>1.46</v>
      </c>
      <c r="GC216" s="4">
        <f t="shared" si="319"/>
        <v>3.7062937062937062</v>
      </c>
      <c r="GD216" s="4">
        <f t="shared" si="320"/>
        <v>1.1188811188811187</v>
      </c>
      <c r="GE216" s="4">
        <v>24</v>
      </c>
      <c r="GF216" s="4">
        <v>20</v>
      </c>
      <c r="GG216" s="4">
        <f t="shared" si="334"/>
        <v>16.666666666666664</v>
      </c>
      <c r="GH216" s="4">
        <v>49</v>
      </c>
      <c r="GI216" s="4">
        <v>34</v>
      </c>
      <c r="GJ216" s="4">
        <f t="shared" si="335"/>
        <v>30.612244897959183</v>
      </c>
      <c r="GK216">
        <v>1</v>
      </c>
      <c r="GL216">
        <v>0</v>
      </c>
      <c r="GM216">
        <v>0</v>
      </c>
      <c r="GN216">
        <v>0</v>
      </c>
      <c r="GO216">
        <v>1</v>
      </c>
      <c r="GP216">
        <v>0</v>
      </c>
      <c r="GQ216">
        <v>0</v>
      </c>
      <c r="GR216">
        <v>1</v>
      </c>
      <c r="GS216">
        <v>0</v>
      </c>
      <c r="GT216">
        <v>0</v>
      </c>
      <c r="GW216" t="e">
        <f t="shared" si="338"/>
        <v>#DIV/0!</v>
      </c>
    </row>
    <row r="217" spans="1:207" x14ac:dyDescent="0.35">
      <c r="A217" s="54">
        <v>75</v>
      </c>
      <c r="B217" s="31">
        <v>2275493</v>
      </c>
      <c r="C217" s="2">
        <v>45141</v>
      </c>
      <c r="D217" s="2">
        <v>26426</v>
      </c>
      <c r="E217" s="4">
        <v>51</v>
      </c>
      <c r="F217" s="4" t="s">
        <v>178</v>
      </c>
      <c r="G217" s="4">
        <v>75</v>
      </c>
      <c r="H217" s="4">
        <v>180</v>
      </c>
      <c r="I217" s="4">
        <v>1.94</v>
      </c>
      <c r="J217" s="4">
        <v>1</v>
      </c>
      <c r="K217" s="2">
        <v>45141</v>
      </c>
      <c r="L217" s="2">
        <v>45141</v>
      </c>
      <c r="M217" s="2">
        <v>45143</v>
      </c>
      <c r="N217" s="2">
        <v>45143</v>
      </c>
      <c r="O217" s="4">
        <v>1</v>
      </c>
      <c r="P217" s="2">
        <v>45143</v>
      </c>
      <c r="Q217" s="46">
        <f t="shared" si="309"/>
        <v>2</v>
      </c>
      <c r="R217" s="46">
        <f t="shared" si="310"/>
        <v>2</v>
      </c>
      <c r="S217" s="46">
        <f t="shared" si="323"/>
        <v>2</v>
      </c>
      <c r="T217" s="4">
        <v>1</v>
      </c>
      <c r="U217" s="4">
        <v>1</v>
      </c>
      <c r="V217" s="4">
        <v>1</v>
      </c>
      <c r="W217" s="4">
        <v>0</v>
      </c>
      <c r="X217" s="4">
        <v>1</v>
      </c>
      <c r="Y217" s="4">
        <v>1</v>
      </c>
      <c r="Z217" s="4">
        <v>0</v>
      </c>
      <c r="AA217" s="4">
        <v>0</v>
      </c>
      <c r="AB217" s="4">
        <v>1</v>
      </c>
      <c r="AC217" s="4">
        <v>35</v>
      </c>
      <c r="AD217" s="4">
        <v>69</v>
      </c>
      <c r="AE217" s="4">
        <v>11</v>
      </c>
      <c r="AF217" s="4">
        <v>11</v>
      </c>
      <c r="AG217" s="4">
        <v>0</v>
      </c>
      <c r="AH217" s="4">
        <v>5800</v>
      </c>
      <c r="AI217" s="4">
        <v>5600</v>
      </c>
      <c r="AJ217" s="4">
        <v>6.55</v>
      </c>
      <c r="AK217" s="4">
        <v>1.44</v>
      </c>
      <c r="AL217" s="4">
        <v>0</v>
      </c>
      <c r="AM217" s="4">
        <v>0</v>
      </c>
      <c r="AN217" s="4">
        <v>0</v>
      </c>
      <c r="AO217" s="4">
        <v>45</v>
      </c>
      <c r="AP217" s="4">
        <v>1885</v>
      </c>
      <c r="AQ217" s="4">
        <v>0</v>
      </c>
      <c r="AR217" s="4">
        <v>8.8000000000000007</v>
      </c>
      <c r="AS217" s="4">
        <v>4.24</v>
      </c>
      <c r="AT217" s="4">
        <v>50</v>
      </c>
      <c r="AU217" s="29">
        <v>1.52</v>
      </c>
      <c r="AV217" s="4">
        <v>3.45</v>
      </c>
      <c r="AW217" s="4">
        <v>127</v>
      </c>
      <c r="AX217" s="4">
        <v>141</v>
      </c>
      <c r="AY217" s="4">
        <v>1</v>
      </c>
      <c r="AZ217" s="4">
        <v>0</v>
      </c>
      <c r="BA217" s="4">
        <v>3.52</v>
      </c>
      <c r="BB217" s="4">
        <v>132</v>
      </c>
      <c r="BC217" s="4">
        <v>122</v>
      </c>
      <c r="BD217" s="4">
        <v>5.68</v>
      </c>
      <c r="BE217" s="4">
        <v>2.33</v>
      </c>
      <c r="BF217" s="4">
        <v>7.42</v>
      </c>
      <c r="BG217" s="4">
        <v>7.7</v>
      </c>
      <c r="BH217" s="4">
        <v>5.6</v>
      </c>
      <c r="BI217" s="4">
        <v>3.1</v>
      </c>
      <c r="BJ217" s="4">
        <v>294</v>
      </c>
      <c r="BK217" s="4">
        <v>2286</v>
      </c>
      <c r="BL217" s="4">
        <v>747</v>
      </c>
      <c r="BM217" s="4">
        <v>27.19</v>
      </c>
      <c r="BN217" s="4">
        <v>282</v>
      </c>
      <c r="BO217" s="4">
        <v>3297</v>
      </c>
      <c r="BP217" s="4">
        <v>0</v>
      </c>
      <c r="BQ217" s="4">
        <v>0</v>
      </c>
      <c r="BR217" s="4">
        <v>325</v>
      </c>
      <c r="BS217">
        <v>117</v>
      </c>
      <c r="BT217">
        <v>48</v>
      </c>
      <c r="BU217">
        <v>72</v>
      </c>
      <c r="BV217">
        <v>83</v>
      </c>
      <c r="BX217">
        <v>293</v>
      </c>
      <c r="BY217">
        <v>2390</v>
      </c>
      <c r="BZ217">
        <v>11</v>
      </c>
      <c r="CA217">
        <v>85.6</v>
      </c>
      <c r="CB217">
        <v>6.2</v>
      </c>
      <c r="CC217" s="4">
        <v>5.2</v>
      </c>
      <c r="CD217" s="4">
        <v>64</v>
      </c>
      <c r="CE217" s="4">
        <v>76</v>
      </c>
      <c r="CF217" s="4">
        <v>15</v>
      </c>
      <c r="CG217" s="4">
        <v>17</v>
      </c>
      <c r="CH217" s="4">
        <v>2256</v>
      </c>
      <c r="CI217" s="4">
        <f t="shared" si="322"/>
        <v>1107.6923076923076</v>
      </c>
      <c r="CJ217" s="4">
        <v>7.3</v>
      </c>
      <c r="CK217" s="4">
        <v>21</v>
      </c>
      <c r="CL217" s="4">
        <v>78</v>
      </c>
      <c r="CM217" s="4">
        <v>13.3</v>
      </c>
      <c r="CN217" s="4">
        <v>0.1</v>
      </c>
      <c r="CO217" s="4">
        <v>0</v>
      </c>
      <c r="CP217" s="4">
        <v>0</v>
      </c>
      <c r="CQ217" s="4">
        <v>78.89</v>
      </c>
      <c r="CR217" s="4">
        <v>3389</v>
      </c>
      <c r="CS217" s="4">
        <v>1</v>
      </c>
      <c r="CT217" s="4">
        <v>0</v>
      </c>
      <c r="CU217" s="4"/>
      <c r="CV217" s="4">
        <v>1</v>
      </c>
      <c r="CW217" s="4">
        <v>0</v>
      </c>
      <c r="CX217" s="4">
        <v>0</v>
      </c>
      <c r="CY217" s="4">
        <v>0</v>
      </c>
      <c r="CZ217" s="4">
        <v>1</v>
      </c>
      <c r="DA217" s="4">
        <v>1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10</v>
      </c>
      <c r="DM217" s="4">
        <v>10</v>
      </c>
      <c r="DN217" s="4">
        <v>58</v>
      </c>
      <c r="DO217" s="4">
        <v>24</v>
      </c>
      <c r="DP217" s="4">
        <v>59</v>
      </c>
      <c r="DQ217" s="4">
        <v>88</v>
      </c>
      <c r="DR217" s="11">
        <v>74</v>
      </c>
      <c r="DS217" s="4">
        <v>49</v>
      </c>
      <c r="DT217" s="4">
        <v>189</v>
      </c>
      <c r="DU217" s="4">
        <f t="shared" si="330"/>
        <v>140</v>
      </c>
      <c r="DV217" s="11">
        <v>25.4</v>
      </c>
      <c r="DW217" s="4">
        <v>2179</v>
      </c>
      <c r="DX217" s="4">
        <v>94</v>
      </c>
      <c r="DY217" s="4">
        <v>81</v>
      </c>
      <c r="DZ217" s="4">
        <v>11.2</v>
      </c>
      <c r="EA217" s="17">
        <f t="shared" si="337"/>
        <v>5.7731958762886597</v>
      </c>
      <c r="EB217" s="4">
        <v>41.8</v>
      </c>
      <c r="EC217" s="4">
        <v>253</v>
      </c>
      <c r="ED217" s="4">
        <v>124</v>
      </c>
      <c r="EE217" s="4">
        <v>9.6</v>
      </c>
      <c r="EF217" s="4">
        <f t="shared" si="339"/>
        <v>4.9484536082474229</v>
      </c>
      <c r="EG217" s="45">
        <f t="shared" si="312"/>
        <v>1.7703349282296652</v>
      </c>
      <c r="EH217" s="45">
        <f t="shared" si="313"/>
        <v>0.60765550239234456</v>
      </c>
      <c r="EI217" s="4">
        <v>18</v>
      </c>
      <c r="EJ217" s="4">
        <v>130</v>
      </c>
      <c r="EK217" s="4">
        <v>63</v>
      </c>
      <c r="EL217" s="11">
        <f t="shared" si="331"/>
        <v>2.0634920634920637</v>
      </c>
      <c r="EM217" s="4">
        <v>238</v>
      </c>
      <c r="EN217" s="11">
        <v>16</v>
      </c>
      <c r="EO217" s="4">
        <v>11</v>
      </c>
      <c r="EP217" s="11">
        <f t="shared" si="332"/>
        <v>9.6296296296296298</v>
      </c>
      <c r="EQ217" s="4">
        <v>114</v>
      </c>
      <c r="ER217" s="4">
        <f t="shared" si="314"/>
        <v>58.762886597938149</v>
      </c>
      <c r="ES217" s="4">
        <v>52</v>
      </c>
      <c r="ET217" s="4">
        <v>84</v>
      </c>
      <c r="EU217" s="11">
        <v>27</v>
      </c>
      <c r="EV217" s="4">
        <v>22</v>
      </c>
      <c r="EW217" s="9">
        <v>5</v>
      </c>
      <c r="EX217" s="4">
        <v>62</v>
      </c>
      <c r="EY217" s="4">
        <v>90</v>
      </c>
      <c r="EZ217" s="4">
        <v>42</v>
      </c>
      <c r="FA217" s="4">
        <v>55</v>
      </c>
      <c r="FB217" s="4">
        <v>42</v>
      </c>
      <c r="FC217" s="4">
        <f t="shared" si="304"/>
        <v>253</v>
      </c>
      <c r="FD217" s="9">
        <f t="shared" si="315"/>
        <v>0.50982886063840527</v>
      </c>
      <c r="FE217" s="9">
        <f t="shared" si="305"/>
        <v>0.16600790513833993</v>
      </c>
      <c r="FF217" s="9">
        <f t="shared" si="316"/>
        <v>0.22045509078111053</v>
      </c>
      <c r="FG217" s="9">
        <f t="shared" si="306"/>
        <v>0.84919354838709671</v>
      </c>
      <c r="FH217" s="9">
        <f t="shared" si="307"/>
        <v>0.15392514098304114</v>
      </c>
      <c r="FI217" s="9">
        <f t="shared" si="308"/>
        <v>1.6656443248892199</v>
      </c>
      <c r="FJ217" s="11">
        <v>24.5</v>
      </c>
      <c r="FK217" s="11">
        <v>28</v>
      </c>
      <c r="FL217" s="4">
        <v>20</v>
      </c>
      <c r="FM217" s="4">
        <v>8</v>
      </c>
      <c r="FN217" s="4">
        <v>80</v>
      </c>
      <c r="FO217" s="4">
        <f t="shared" si="288"/>
        <v>41.237113402061858</v>
      </c>
      <c r="FP217" s="11">
        <v>62</v>
      </c>
      <c r="FQ217" s="11">
        <v>33</v>
      </c>
      <c r="FR217" s="4">
        <v>18</v>
      </c>
      <c r="FS217" s="4">
        <v>121</v>
      </c>
      <c r="FT217" s="4">
        <v>98</v>
      </c>
      <c r="FU217" s="11">
        <f t="shared" si="317"/>
        <v>1.2346938775510203</v>
      </c>
      <c r="FV217" s="4">
        <v>14</v>
      </c>
      <c r="FW217" s="11">
        <f t="shared" si="333"/>
        <v>8.6428571428571423</v>
      </c>
      <c r="FX217" s="4">
        <v>100</v>
      </c>
      <c r="FY217" s="4">
        <v>39</v>
      </c>
      <c r="FZ217">
        <v>30.4</v>
      </c>
      <c r="GA217" s="11">
        <f t="shared" si="289"/>
        <v>39</v>
      </c>
      <c r="GB217" s="4">
        <f t="shared" si="318"/>
        <v>1.1818181818181819</v>
      </c>
      <c r="GC217" s="4">
        <f t="shared" si="319"/>
        <v>2.0394736842105265</v>
      </c>
      <c r="GD217" s="4">
        <f t="shared" si="320"/>
        <v>0.80592105263157898</v>
      </c>
      <c r="GE217" s="4">
        <v>23</v>
      </c>
      <c r="GF217" s="4">
        <v>14</v>
      </c>
      <c r="GG217" s="4">
        <f t="shared" si="334"/>
        <v>39.130434782608695</v>
      </c>
      <c r="GH217" s="4">
        <v>52</v>
      </c>
      <c r="GI217" s="4">
        <v>38</v>
      </c>
      <c r="GJ217" s="4">
        <f t="shared" si="335"/>
        <v>26.923076923076923</v>
      </c>
      <c r="GK217">
        <v>1</v>
      </c>
      <c r="GL217">
        <v>0</v>
      </c>
      <c r="GM217">
        <v>0</v>
      </c>
      <c r="GN217">
        <v>0</v>
      </c>
      <c r="GO217">
        <v>1</v>
      </c>
      <c r="GP217">
        <v>0</v>
      </c>
      <c r="GQ217">
        <v>0</v>
      </c>
      <c r="GR217">
        <v>1</v>
      </c>
      <c r="GS217">
        <v>0</v>
      </c>
      <c r="GT217">
        <v>0</v>
      </c>
      <c r="GW217" t="e">
        <f t="shared" si="338"/>
        <v>#DIV/0!</v>
      </c>
    </row>
    <row r="218" spans="1:207" x14ac:dyDescent="0.35">
      <c r="A218" s="54">
        <v>76</v>
      </c>
      <c r="B218" s="31">
        <v>98163272</v>
      </c>
      <c r="C218" s="2">
        <v>45148</v>
      </c>
      <c r="D218" s="2">
        <v>14265</v>
      </c>
      <c r="E218" s="4">
        <v>85</v>
      </c>
      <c r="F218" s="4" t="s">
        <v>178</v>
      </c>
      <c r="G218" s="4">
        <v>75</v>
      </c>
      <c r="H218" s="4">
        <v>178</v>
      </c>
      <c r="I218" s="4">
        <v>1.93</v>
      </c>
      <c r="J218" s="4">
        <v>1</v>
      </c>
      <c r="K218" s="2">
        <v>45146</v>
      </c>
      <c r="L218" s="2">
        <v>45146</v>
      </c>
      <c r="M218" s="2">
        <v>45152</v>
      </c>
      <c r="N218" s="2">
        <v>45152</v>
      </c>
      <c r="O218" s="4">
        <v>1</v>
      </c>
      <c r="P218" s="2">
        <v>45152</v>
      </c>
      <c r="Q218" s="46">
        <f t="shared" si="309"/>
        <v>6</v>
      </c>
      <c r="R218" s="46">
        <f t="shared" si="310"/>
        <v>6</v>
      </c>
      <c r="S218" s="46">
        <f t="shared" si="323"/>
        <v>6</v>
      </c>
      <c r="T218" s="4">
        <v>0</v>
      </c>
      <c r="U218" s="4">
        <v>1</v>
      </c>
      <c r="V218" s="4">
        <v>1</v>
      </c>
      <c r="W218" s="4">
        <v>0</v>
      </c>
      <c r="X218" s="4">
        <v>0</v>
      </c>
      <c r="Y218" s="4">
        <v>1</v>
      </c>
      <c r="Z218" s="4">
        <v>1</v>
      </c>
      <c r="AA218" s="4">
        <v>0</v>
      </c>
      <c r="AB218" s="4">
        <v>0</v>
      </c>
      <c r="AC218" s="4">
        <v>18</v>
      </c>
      <c r="AD218" s="4">
        <v>52</v>
      </c>
      <c r="AE218" s="4">
        <v>9</v>
      </c>
      <c r="AF218" s="4">
        <v>9</v>
      </c>
      <c r="AG218" s="4">
        <v>0</v>
      </c>
      <c r="AH218" s="4">
        <v>5660</v>
      </c>
      <c r="AI218" s="4">
        <v>23800</v>
      </c>
      <c r="AJ218" s="4">
        <v>33</v>
      </c>
      <c r="AK218" s="4">
        <v>23</v>
      </c>
      <c r="AL218" s="4">
        <v>0</v>
      </c>
      <c r="AM218" s="4">
        <v>1</v>
      </c>
      <c r="AN218" s="4" t="s">
        <v>223</v>
      </c>
      <c r="AO218" s="4">
        <v>65</v>
      </c>
      <c r="AP218" s="4">
        <v>235.3</v>
      </c>
      <c r="AQ218" s="4">
        <v>0</v>
      </c>
      <c r="AR218" s="4">
        <v>12.2</v>
      </c>
      <c r="AS218" s="4">
        <v>1.65</v>
      </c>
      <c r="AT218" s="4">
        <v>36</v>
      </c>
      <c r="AU218" s="29">
        <v>0.82</v>
      </c>
      <c r="AV218" s="4">
        <v>1.1000000000000001</v>
      </c>
      <c r="AW218" s="4">
        <v>65</v>
      </c>
      <c r="AX218" s="4">
        <v>348</v>
      </c>
      <c r="AY218" s="4">
        <v>1</v>
      </c>
      <c r="AZ218" s="4">
        <v>0</v>
      </c>
      <c r="BA218" s="4">
        <v>1.96</v>
      </c>
      <c r="BB218" s="4">
        <v>97</v>
      </c>
      <c r="BC218" s="4">
        <v>143</v>
      </c>
      <c r="BD218" s="4">
        <v>5.77</v>
      </c>
      <c r="BE218" s="4">
        <v>3.2</v>
      </c>
      <c r="BF218" s="4">
        <v>6.1</v>
      </c>
      <c r="BG218" s="4">
        <v>3.2</v>
      </c>
      <c r="BH218" s="4">
        <v>4.9000000000000004</v>
      </c>
      <c r="BI218" s="4">
        <v>2.5</v>
      </c>
      <c r="BJ218" s="4">
        <v>16</v>
      </c>
      <c r="BK218" s="4">
        <v>22</v>
      </c>
      <c r="BL218" s="4">
        <v>16</v>
      </c>
      <c r="BM218" s="4">
        <v>0.82</v>
      </c>
      <c r="BN218" s="4">
        <v>61</v>
      </c>
      <c r="BO218" s="4">
        <v>145</v>
      </c>
      <c r="BP218" s="4">
        <v>1</v>
      </c>
      <c r="BQ218" s="4">
        <v>3</v>
      </c>
      <c r="BR218" s="4">
        <v>121.3</v>
      </c>
      <c r="BS218">
        <v>119</v>
      </c>
      <c r="BT218">
        <v>49</v>
      </c>
      <c r="BU218">
        <v>71</v>
      </c>
      <c r="BV218">
        <v>103</v>
      </c>
      <c r="BW218">
        <v>16</v>
      </c>
      <c r="BX218">
        <v>2035</v>
      </c>
      <c r="BY218">
        <v>1210</v>
      </c>
      <c r="BZ218">
        <v>3.1</v>
      </c>
      <c r="CA218">
        <v>86</v>
      </c>
      <c r="CB218">
        <v>8</v>
      </c>
      <c r="CC218" s="4">
        <v>3.4</v>
      </c>
      <c r="CD218" s="4">
        <v>32</v>
      </c>
      <c r="CE218" s="4">
        <v>56.6</v>
      </c>
      <c r="CF218" s="4">
        <v>16</v>
      </c>
      <c r="CG218" s="4">
        <v>13</v>
      </c>
      <c r="CH218" s="4">
        <v>946</v>
      </c>
      <c r="CI218" s="4">
        <f t="shared" si="322"/>
        <v>1294.1176470588234</v>
      </c>
      <c r="CJ218" s="4">
        <v>7.18</v>
      </c>
      <c r="CK218" s="4">
        <v>61</v>
      </c>
      <c r="CL218" s="4">
        <v>98</v>
      </c>
      <c r="CM218" s="4">
        <v>19</v>
      </c>
      <c r="CN218" s="4">
        <v>0.88</v>
      </c>
      <c r="CO218" s="4">
        <v>1</v>
      </c>
      <c r="CP218" s="4">
        <v>0</v>
      </c>
      <c r="CQ218" s="4">
        <v>28</v>
      </c>
      <c r="CR218" s="4">
        <v>5051</v>
      </c>
      <c r="CS218" s="4">
        <v>1</v>
      </c>
      <c r="CT218" s="4">
        <v>0</v>
      </c>
      <c r="CU218" s="4"/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1</v>
      </c>
      <c r="DF218" s="4">
        <v>1</v>
      </c>
      <c r="DG218" s="4">
        <v>0</v>
      </c>
      <c r="DH218" s="4">
        <v>1</v>
      </c>
      <c r="DI218" s="4">
        <v>0</v>
      </c>
      <c r="DJ218" s="4">
        <v>0</v>
      </c>
      <c r="DK218" s="4">
        <v>0</v>
      </c>
      <c r="DL218" s="4">
        <v>11</v>
      </c>
      <c r="DM218" s="4">
        <v>11</v>
      </c>
      <c r="DN218" s="4">
        <v>60</v>
      </c>
      <c r="DO218" s="4">
        <v>38</v>
      </c>
      <c r="DP218" s="4">
        <v>35</v>
      </c>
      <c r="DQ218" s="4">
        <v>64</v>
      </c>
      <c r="DR218" s="11">
        <v>66</v>
      </c>
      <c r="DS218" s="4">
        <v>34</v>
      </c>
      <c r="DT218" s="4">
        <v>101</v>
      </c>
      <c r="DU218" s="4">
        <f t="shared" si="330"/>
        <v>67</v>
      </c>
      <c r="DV218" s="11">
        <v>19.100000000000001</v>
      </c>
      <c r="DW218" s="4">
        <v>1122</v>
      </c>
      <c r="DX218" s="4">
        <v>91</v>
      </c>
      <c r="DY218" s="4">
        <v>92</v>
      </c>
      <c r="DZ218" s="4">
        <v>5.9</v>
      </c>
      <c r="EA218" s="17">
        <f t="shared" si="337"/>
        <v>3.0569948186528499</v>
      </c>
      <c r="EB218" s="4">
        <v>50.6</v>
      </c>
      <c r="EC218" s="4">
        <v>242</v>
      </c>
      <c r="ED218" s="4">
        <v>160</v>
      </c>
      <c r="EE218" s="4">
        <v>14.2</v>
      </c>
      <c r="EF218" s="4">
        <f t="shared" si="339"/>
        <v>7.3575129533678751</v>
      </c>
      <c r="EG218" s="45">
        <f t="shared" si="312"/>
        <v>1.3043478260869565</v>
      </c>
      <c r="EH218" s="45">
        <f t="shared" si="313"/>
        <v>0.37747035573122534</v>
      </c>
      <c r="EI218" s="4">
        <v>15</v>
      </c>
      <c r="EJ218" s="4">
        <v>93</v>
      </c>
      <c r="EK218" s="4">
        <v>90</v>
      </c>
      <c r="EL218" s="11">
        <f t="shared" si="331"/>
        <v>1.0333333333333334</v>
      </c>
      <c r="EM218" s="4">
        <v>182</v>
      </c>
      <c r="EN218" s="11">
        <v>11</v>
      </c>
      <c r="EO218" s="4">
        <v>9</v>
      </c>
      <c r="EP218" s="11">
        <f t="shared" si="332"/>
        <v>9.3000000000000007</v>
      </c>
      <c r="EQ218" s="4">
        <v>38</v>
      </c>
      <c r="ER218" s="4">
        <f t="shared" si="314"/>
        <v>19.689119170984455</v>
      </c>
      <c r="EU218" s="11">
        <v>28</v>
      </c>
      <c r="EV218" s="4">
        <v>27</v>
      </c>
      <c r="EW218" s="9">
        <v>1</v>
      </c>
      <c r="EX218" s="4">
        <v>52</v>
      </c>
      <c r="EY218" s="4">
        <v>97</v>
      </c>
      <c r="EZ218" s="4">
        <v>35</v>
      </c>
      <c r="FA218" s="4">
        <v>76</v>
      </c>
      <c r="FB218" s="4">
        <v>42</v>
      </c>
      <c r="FC218" s="4">
        <f t="shared" si="304"/>
        <v>242</v>
      </c>
      <c r="FD218" s="9">
        <f t="shared" si="315"/>
        <v>0.61503810735747089</v>
      </c>
      <c r="FE218" s="9">
        <f t="shared" si="305"/>
        <v>0.17355371900826447</v>
      </c>
      <c r="FF218" s="9">
        <f t="shared" si="316"/>
        <v>0.23328954193841822</v>
      </c>
      <c r="FG218" s="9">
        <f t="shared" si="306"/>
        <v>0.66937500000000005</v>
      </c>
      <c r="FH218" s="9">
        <f t="shared" si="307"/>
        <v>0.17423117292181478</v>
      </c>
      <c r="FI218" s="9">
        <f t="shared" si="308"/>
        <v>1.0883471966899567</v>
      </c>
      <c r="FJ218" s="11">
        <v>12.7</v>
      </c>
      <c r="FK218" s="11">
        <v>21</v>
      </c>
      <c r="FL218" s="4">
        <v>22</v>
      </c>
      <c r="FM218" s="4">
        <v>1</v>
      </c>
      <c r="FN218" s="4">
        <v>37</v>
      </c>
      <c r="FO218" s="4">
        <f t="shared" si="288"/>
        <v>19.17098445595855</v>
      </c>
      <c r="FP218" s="11">
        <v>61</v>
      </c>
      <c r="FQ218" s="11">
        <v>19</v>
      </c>
      <c r="FR218" s="4">
        <v>18</v>
      </c>
      <c r="FS218" s="4">
        <v>52</v>
      </c>
      <c r="FT218" s="4">
        <v>38</v>
      </c>
      <c r="FU218" s="11">
        <f t="shared" si="317"/>
        <v>1.368421052631579</v>
      </c>
      <c r="FV218" s="4">
        <v>9</v>
      </c>
      <c r="FW218" s="11">
        <f t="shared" si="333"/>
        <v>5.7777777777777777</v>
      </c>
      <c r="FX218" s="4">
        <v>83</v>
      </c>
      <c r="FY218" s="4">
        <v>32.1</v>
      </c>
      <c r="FZ218">
        <v>20.399999999999999</v>
      </c>
      <c r="GA218" s="11">
        <f t="shared" si="289"/>
        <v>48.1</v>
      </c>
      <c r="GB218" s="4">
        <f t="shared" si="318"/>
        <v>2.5315789473684212</v>
      </c>
      <c r="GC218" s="4">
        <f t="shared" si="319"/>
        <v>2.9901960784313726</v>
      </c>
      <c r="GD218" s="4">
        <f t="shared" si="320"/>
        <v>0.62254901960784315</v>
      </c>
      <c r="GE218" s="4">
        <v>24</v>
      </c>
      <c r="GF218" s="4">
        <v>22</v>
      </c>
      <c r="GG218" s="4">
        <f t="shared" si="334"/>
        <v>8.3333333333333321</v>
      </c>
      <c r="GH218" s="4">
        <v>23</v>
      </c>
      <c r="GI218" s="4">
        <v>15</v>
      </c>
      <c r="GJ218" s="4">
        <f t="shared" si="335"/>
        <v>34.782608695652172</v>
      </c>
      <c r="GK218">
        <v>1</v>
      </c>
      <c r="GL218">
        <v>0</v>
      </c>
      <c r="GM218">
        <v>0</v>
      </c>
      <c r="GN218">
        <v>0</v>
      </c>
      <c r="GO218">
        <v>1</v>
      </c>
      <c r="GP218">
        <v>0</v>
      </c>
      <c r="GQ218">
        <v>0</v>
      </c>
      <c r="GR218">
        <v>1</v>
      </c>
      <c r="GS218">
        <v>0</v>
      </c>
      <c r="GT218">
        <v>0</v>
      </c>
      <c r="GU218">
        <v>40</v>
      </c>
      <c r="GV218">
        <v>15</v>
      </c>
      <c r="GW218">
        <f t="shared" si="338"/>
        <v>0.625</v>
      </c>
      <c r="GX218">
        <v>1</v>
      </c>
      <c r="GY218">
        <v>0</v>
      </c>
    </row>
    <row r="219" spans="1:207" x14ac:dyDescent="0.35">
      <c r="A219" s="54">
        <v>77</v>
      </c>
      <c r="B219" s="31">
        <v>99197929</v>
      </c>
      <c r="C219" s="2">
        <v>45152</v>
      </c>
      <c r="D219" s="2">
        <v>21929</v>
      </c>
      <c r="E219" s="4">
        <v>64</v>
      </c>
      <c r="F219" s="4" t="s">
        <v>178</v>
      </c>
      <c r="G219" s="4">
        <v>85</v>
      </c>
      <c r="H219" s="4">
        <v>175</v>
      </c>
      <c r="I219" s="4">
        <v>2.0099999999999998</v>
      </c>
      <c r="J219" s="4">
        <v>1</v>
      </c>
      <c r="K219" s="2">
        <v>45149</v>
      </c>
      <c r="L219" s="2">
        <v>45119</v>
      </c>
      <c r="M219" s="2">
        <v>45154</v>
      </c>
      <c r="N219" s="2">
        <v>45164</v>
      </c>
      <c r="O219" s="4">
        <v>1</v>
      </c>
      <c r="P219" s="2">
        <v>45164</v>
      </c>
      <c r="Q219" s="46">
        <f t="shared" si="309"/>
        <v>35</v>
      </c>
      <c r="R219" s="46">
        <f t="shared" si="310"/>
        <v>15</v>
      </c>
      <c r="S219" s="46">
        <f t="shared" si="323"/>
        <v>45</v>
      </c>
      <c r="T219" s="4">
        <v>0</v>
      </c>
      <c r="U219" s="4">
        <v>1</v>
      </c>
      <c r="V219" s="4">
        <v>1</v>
      </c>
      <c r="W219" s="4">
        <v>0</v>
      </c>
      <c r="X219" s="4">
        <v>0</v>
      </c>
      <c r="Y219" s="4">
        <v>1</v>
      </c>
      <c r="Z219" s="4">
        <v>1</v>
      </c>
      <c r="AA219" s="4">
        <v>0</v>
      </c>
      <c r="AB219" s="4">
        <v>1</v>
      </c>
      <c r="AC219" s="4">
        <v>17</v>
      </c>
      <c r="AD219" s="4">
        <v>60</v>
      </c>
      <c r="AE219" s="4">
        <v>7</v>
      </c>
      <c r="AF219" s="4">
        <v>7</v>
      </c>
      <c r="AG219" s="4">
        <v>0</v>
      </c>
      <c r="AH219" s="4">
        <v>220</v>
      </c>
      <c r="AI219" s="4">
        <v>1400</v>
      </c>
      <c r="AJ219" s="4">
        <v>30</v>
      </c>
      <c r="AK219" s="4">
        <v>11</v>
      </c>
      <c r="AL219" s="4">
        <v>0</v>
      </c>
      <c r="AM219" s="4">
        <v>0</v>
      </c>
      <c r="AN219" s="4">
        <v>0</v>
      </c>
      <c r="AO219" s="4">
        <v>120</v>
      </c>
      <c r="AP219" s="4">
        <v>2918</v>
      </c>
      <c r="AQ219" s="4">
        <v>0</v>
      </c>
      <c r="AR219" s="4">
        <v>11</v>
      </c>
      <c r="AS219" s="4">
        <v>1.26</v>
      </c>
      <c r="AT219" s="4">
        <v>34.6</v>
      </c>
      <c r="AU219" s="29">
        <v>2.2200000000000002</v>
      </c>
      <c r="AV219" s="4">
        <v>0.4</v>
      </c>
      <c r="AW219" s="4">
        <v>1000</v>
      </c>
      <c r="AX219" s="4">
        <v>32000</v>
      </c>
      <c r="AY219" s="4">
        <v>0</v>
      </c>
      <c r="AZ219" s="4">
        <v>0</v>
      </c>
      <c r="BA219" s="4">
        <v>0.83</v>
      </c>
      <c r="BB219" s="4">
        <v>63</v>
      </c>
      <c r="BC219" s="4">
        <v>135</v>
      </c>
      <c r="BD219" s="4">
        <v>3.9</v>
      </c>
      <c r="BE219" s="4">
        <v>1.65</v>
      </c>
      <c r="BF219" s="4">
        <v>2.2999999999999998</v>
      </c>
      <c r="BG219" s="4">
        <v>9</v>
      </c>
      <c r="BH219" s="4">
        <v>3.9</v>
      </c>
      <c r="BI219" s="4">
        <v>2.13</v>
      </c>
      <c r="BJ219" s="4">
        <v>13</v>
      </c>
      <c r="BK219" s="4">
        <v>10</v>
      </c>
      <c r="BL219" s="4" t="s">
        <v>224</v>
      </c>
      <c r="BM219" s="4">
        <v>0.79</v>
      </c>
      <c r="BN219" s="4">
        <v>53</v>
      </c>
      <c r="BO219" s="4">
        <v>125</v>
      </c>
      <c r="BP219" s="4">
        <v>1</v>
      </c>
      <c r="BQ219" s="4">
        <v>3</v>
      </c>
      <c r="BR219" s="4">
        <v>162</v>
      </c>
      <c r="BS219">
        <v>100</v>
      </c>
      <c r="BT219">
        <v>45</v>
      </c>
      <c r="BU219">
        <v>62</v>
      </c>
      <c r="BV219">
        <v>117</v>
      </c>
      <c r="BW219">
        <v>8</v>
      </c>
      <c r="BX219">
        <v>1771</v>
      </c>
      <c r="BY219">
        <v>2310</v>
      </c>
      <c r="BZ219">
        <v>1.7</v>
      </c>
      <c r="CA219">
        <v>82.3</v>
      </c>
      <c r="CB219">
        <v>4.8</v>
      </c>
      <c r="CC219" s="4">
        <v>3.8</v>
      </c>
      <c r="CD219" s="4">
        <v>28</v>
      </c>
      <c r="CE219" s="4">
        <v>61</v>
      </c>
      <c r="CF219" s="4">
        <v>16</v>
      </c>
      <c r="CG219" s="4">
        <v>18</v>
      </c>
      <c r="CH219" s="4">
        <v>2190</v>
      </c>
      <c r="CI219" s="4">
        <f t="shared" si="322"/>
        <v>1136.8421052631579</v>
      </c>
      <c r="CJ219" s="4">
        <v>7.48</v>
      </c>
      <c r="CK219" s="4">
        <v>36</v>
      </c>
      <c r="CL219" s="4">
        <v>57</v>
      </c>
      <c r="CM219" s="4">
        <v>25</v>
      </c>
      <c r="CN219" s="4">
        <v>0.2</v>
      </c>
      <c r="CO219" s="4">
        <v>0</v>
      </c>
      <c r="CP219" s="4">
        <v>0</v>
      </c>
      <c r="CQ219" s="4">
        <v>38.68</v>
      </c>
      <c r="CR219" s="4">
        <v>365</v>
      </c>
      <c r="CS219" s="4">
        <v>0</v>
      </c>
      <c r="CT219" s="4">
        <v>3</v>
      </c>
      <c r="CU219" s="4"/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10</v>
      </c>
      <c r="DM219" s="4">
        <v>10</v>
      </c>
      <c r="DN219" s="4">
        <v>44</v>
      </c>
      <c r="DO219" s="4">
        <v>23</v>
      </c>
      <c r="DP219" s="4">
        <v>48</v>
      </c>
      <c r="DQ219" s="4">
        <v>79</v>
      </c>
      <c r="DR219" s="11">
        <v>58</v>
      </c>
      <c r="DS219" s="4">
        <v>37</v>
      </c>
      <c r="DT219" s="4">
        <v>89</v>
      </c>
      <c r="DU219" s="4">
        <f t="shared" ref="DU219:DU226" si="340">(DT219-DS219)</f>
        <v>52</v>
      </c>
      <c r="DV219" s="11">
        <v>17.100000000000001</v>
      </c>
      <c r="DW219" s="4">
        <v>1134</v>
      </c>
      <c r="DX219" s="4">
        <v>92</v>
      </c>
      <c r="DY219" s="4">
        <v>100</v>
      </c>
      <c r="DZ219" s="4">
        <v>5.2</v>
      </c>
      <c r="EA219" s="17">
        <f t="shared" si="337"/>
        <v>2.5870646766169156</v>
      </c>
      <c r="EB219" s="4">
        <v>23.9</v>
      </c>
      <c r="EC219" s="4">
        <v>234</v>
      </c>
      <c r="ED219" s="4">
        <v>76</v>
      </c>
      <c r="EE219" s="4">
        <v>7.6</v>
      </c>
      <c r="EF219" s="4">
        <f t="shared" si="339"/>
        <v>3.7810945273631842</v>
      </c>
      <c r="EG219" s="45">
        <f t="shared" si="312"/>
        <v>2.4267782426778246</v>
      </c>
      <c r="EH219" s="45">
        <f t="shared" si="313"/>
        <v>0.7154811715481173</v>
      </c>
      <c r="EI219" s="4">
        <v>11</v>
      </c>
      <c r="EJ219" s="4">
        <v>115</v>
      </c>
      <c r="EK219" s="4">
        <v>72</v>
      </c>
      <c r="EL219" s="11">
        <f t="shared" ref="EL219:EL226" si="341">(EJ219/EK219)</f>
        <v>1.5972222222222223</v>
      </c>
      <c r="EM219" s="4">
        <v>113</v>
      </c>
      <c r="EN219" s="11">
        <v>13</v>
      </c>
      <c r="EO219" s="4">
        <v>10</v>
      </c>
      <c r="EP219" s="11">
        <f t="shared" ref="EP219:EP226" si="342">EJ219/((EN219+EO219)/2)</f>
        <v>10</v>
      </c>
      <c r="EQ219" s="4">
        <v>51</v>
      </c>
      <c r="ER219" s="4">
        <f t="shared" si="314"/>
        <v>25.373134328358212</v>
      </c>
      <c r="ES219" s="4">
        <v>21</v>
      </c>
      <c r="ET219" s="4">
        <v>25</v>
      </c>
      <c r="EU219" s="11">
        <v>25</v>
      </c>
      <c r="EV219" s="4">
        <v>19</v>
      </c>
      <c r="EW219" s="9">
        <v>6</v>
      </c>
      <c r="EX219" s="4">
        <v>55</v>
      </c>
      <c r="EY219" s="4">
        <v>100</v>
      </c>
      <c r="EZ219" s="4">
        <v>45</v>
      </c>
      <c r="FA219" s="4">
        <v>72</v>
      </c>
      <c r="FB219" s="4">
        <v>41</v>
      </c>
      <c r="FC219" s="4">
        <f t="shared" si="304"/>
        <v>234</v>
      </c>
      <c r="FD219" s="9">
        <f t="shared" si="315"/>
        <v>0.67487823162721616</v>
      </c>
      <c r="FE219" s="9">
        <f t="shared" si="305"/>
        <v>0.1752136752136752</v>
      </c>
      <c r="FF219" s="9">
        <f t="shared" si="316"/>
        <v>0.23612200966740687</v>
      </c>
      <c r="FG219" s="9">
        <f t="shared" si="306"/>
        <v>1.1842105263157894</v>
      </c>
      <c r="FH219" s="9">
        <f t="shared" si="307"/>
        <v>0.20147083497871454</v>
      </c>
      <c r="FI219" s="9">
        <f t="shared" si="308"/>
        <v>1.754702509014862</v>
      </c>
      <c r="FJ219" s="11">
        <v>17.3</v>
      </c>
      <c r="FK219" s="11">
        <v>37</v>
      </c>
      <c r="FL219" s="4">
        <v>41</v>
      </c>
      <c r="FM219" s="4">
        <v>4</v>
      </c>
      <c r="FN219" s="4">
        <v>24</v>
      </c>
      <c r="FO219" s="4">
        <f t="shared" si="288"/>
        <v>11.940298507462687</v>
      </c>
      <c r="FP219" s="11">
        <v>33</v>
      </c>
      <c r="FQ219" s="11">
        <v>19</v>
      </c>
      <c r="FR219" s="4">
        <v>19</v>
      </c>
      <c r="FS219" s="4">
        <v>76</v>
      </c>
      <c r="FT219" s="4">
        <v>51</v>
      </c>
      <c r="FU219" s="11">
        <f t="shared" si="317"/>
        <v>1.4901960784313726</v>
      </c>
      <c r="FV219" s="4">
        <v>15</v>
      </c>
      <c r="FW219" s="11">
        <f t="shared" ref="FW219:FW224" si="343">(FS219/FV219)</f>
        <v>5.0666666666666664</v>
      </c>
      <c r="FX219" s="4">
        <v>86</v>
      </c>
      <c r="FY219" s="4">
        <v>39.1</v>
      </c>
      <c r="FZ219">
        <v>19.600000000000001</v>
      </c>
      <c r="GA219" s="11">
        <f t="shared" si="289"/>
        <v>47.1</v>
      </c>
      <c r="GB219" s="4">
        <f t="shared" si="318"/>
        <v>2.4789473684210526</v>
      </c>
      <c r="GC219" s="4">
        <f t="shared" si="319"/>
        <v>1.6836734693877551</v>
      </c>
      <c r="GD219" s="4">
        <f t="shared" si="320"/>
        <v>0.88265306122448972</v>
      </c>
      <c r="GE219" s="4">
        <v>22</v>
      </c>
      <c r="GF219" s="4">
        <v>21</v>
      </c>
      <c r="GG219" s="4">
        <f t="shared" ref="GG219:GG224" si="344">((GE219-GF219)/GE219)*100</f>
        <v>4.5454545454545459</v>
      </c>
      <c r="GH219" s="4">
        <v>19</v>
      </c>
      <c r="GI219" s="4">
        <v>15</v>
      </c>
      <c r="GJ219" s="4">
        <f t="shared" ref="GJ219:GJ224" si="345">((GH219-GI219)/GH219)*100</f>
        <v>21.052631578947366</v>
      </c>
      <c r="GK219">
        <v>1</v>
      </c>
      <c r="GL219">
        <v>0</v>
      </c>
      <c r="GM219">
        <v>0</v>
      </c>
      <c r="GN219">
        <v>1</v>
      </c>
      <c r="GO219">
        <v>0</v>
      </c>
      <c r="GP219">
        <v>0</v>
      </c>
      <c r="GQ219">
        <v>0</v>
      </c>
      <c r="GR219">
        <v>1</v>
      </c>
      <c r="GS219">
        <v>0</v>
      </c>
      <c r="GT219">
        <v>0</v>
      </c>
      <c r="GW219" t="e">
        <f t="shared" ref="GW219:GW220" si="346">(GU219-GV219)/GU219</f>
        <v>#DIV/0!</v>
      </c>
    </row>
    <row r="220" spans="1:207" x14ac:dyDescent="0.35">
      <c r="A220" s="54">
        <v>77</v>
      </c>
      <c r="B220" s="31">
        <v>99197929</v>
      </c>
      <c r="C220" s="2">
        <v>45159</v>
      </c>
      <c r="D220" s="2">
        <v>21929</v>
      </c>
      <c r="E220" s="4">
        <v>64</v>
      </c>
      <c r="F220" s="4" t="s">
        <v>178</v>
      </c>
      <c r="G220" s="4">
        <v>85</v>
      </c>
      <c r="H220" s="4">
        <v>175</v>
      </c>
      <c r="I220" s="4">
        <v>2.0099999999999998</v>
      </c>
      <c r="J220" s="4">
        <v>7</v>
      </c>
      <c r="K220" s="2">
        <v>45149</v>
      </c>
      <c r="L220" s="2">
        <v>45119</v>
      </c>
      <c r="M220" s="2">
        <v>45154</v>
      </c>
      <c r="N220" s="2">
        <v>45164</v>
      </c>
      <c r="O220" s="4">
        <v>1</v>
      </c>
      <c r="P220" s="2">
        <v>45164</v>
      </c>
      <c r="Q220" s="46">
        <f t="shared" si="309"/>
        <v>35</v>
      </c>
      <c r="R220" s="46">
        <f t="shared" si="310"/>
        <v>15</v>
      </c>
      <c r="S220" s="46">
        <f t="shared" si="323"/>
        <v>45</v>
      </c>
      <c r="T220" s="4">
        <v>0</v>
      </c>
      <c r="U220" s="4">
        <v>1</v>
      </c>
      <c r="V220" s="4">
        <v>1</v>
      </c>
      <c r="W220" s="4">
        <v>0</v>
      </c>
      <c r="X220" s="4">
        <v>0</v>
      </c>
      <c r="Y220" s="4">
        <v>1</v>
      </c>
      <c r="Z220" s="4">
        <v>1</v>
      </c>
      <c r="AA220" s="4">
        <v>0</v>
      </c>
      <c r="AB220" s="4">
        <v>1</v>
      </c>
      <c r="AC220" s="4">
        <v>17</v>
      </c>
      <c r="AD220" s="4">
        <v>60</v>
      </c>
      <c r="AE220" s="4">
        <v>7</v>
      </c>
      <c r="AF220" s="4">
        <v>7</v>
      </c>
      <c r="AG220" s="4">
        <v>0</v>
      </c>
      <c r="AH220" s="4">
        <v>7700</v>
      </c>
      <c r="AI220" s="4">
        <v>20000</v>
      </c>
      <c r="AJ220" s="4">
        <v>8.4</v>
      </c>
      <c r="AL220" s="4">
        <v>0</v>
      </c>
      <c r="AM220" s="4">
        <v>0</v>
      </c>
      <c r="AN220" s="4">
        <v>0</v>
      </c>
      <c r="AQ220" s="4">
        <v>0</v>
      </c>
      <c r="AY220" s="4">
        <v>0</v>
      </c>
      <c r="AZ220" s="4">
        <v>0</v>
      </c>
      <c r="BA220" s="4">
        <v>1</v>
      </c>
      <c r="BB220" s="4">
        <v>29</v>
      </c>
      <c r="BC220" s="4">
        <v>131</v>
      </c>
      <c r="BD220" s="4">
        <v>4</v>
      </c>
      <c r="BF220" s="4">
        <v>2.4</v>
      </c>
      <c r="BG220" s="4">
        <v>8</v>
      </c>
      <c r="BI220" s="4">
        <v>1.8</v>
      </c>
      <c r="BK220" s="4">
        <v>15</v>
      </c>
      <c r="BL220" s="4">
        <v>11</v>
      </c>
      <c r="BN220" s="4">
        <v>92</v>
      </c>
      <c r="BO220" s="4">
        <v>303</v>
      </c>
      <c r="BP220" s="4">
        <v>1</v>
      </c>
      <c r="BQ220" s="4">
        <v>3</v>
      </c>
      <c r="BS220">
        <v>130</v>
      </c>
      <c r="BT220">
        <v>65</v>
      </c>
      <c r="BU220">
        <v>85</v>
      </c>
      <c r="BV220">
        <v>118</v>
      </c>
      <c r="CN220" s="4">
        <v>0</v>
      </c>
      <c r="CO220" s="4">
        <v>0</v>
      </c>
      <c r="CP220" s="4">
        <v>0</v>
      </c>
      <c r="CS220" s="4">
        <v>1</v>
      </c>
      <c r="CT220" s="4">
        <v>3</v>
      </c>
      <c r="CU220" s="4"/>
      <c r="CV220" s="4">
        <v>1</v>
      </c>
      <c r="CW220" s="4">
        <v>0</v>
      </c>
      <c r="CX220" s="4">
        <v>0</v>
      </c>
      <c r="CY220" s="4">
        <v>0</v>
      </c>
      <c r="CZ220" s="4">
        <v>1</v>
      </c>
      <c r="DA220" s="4">
        <v>0</v>
      </c>
      <c r="DB220" s="4">
        <v>0</v>
      </c>
      <c r="DC220" s="4">
        <v>0</v>
      </c>
      <c r="DD220" s="4">
        <v>1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10</v>
      </c>
      <c r="DM220" s="4">
        <v>10</v>
      </c>
      <c r="DN220" s="4">
        <v>48</v>
      </c>
      <c r="DO220" s="4">
        <v>21</v>
      </c>
      <c r="DP220" s="4">
        <v>45</v>
      </c>
      <c r="DQ220" s="4">
        <v>77</v>
      </c>
      <c r="DR220" s="11">
        <v>60</v>
      </c>
      <c r="DS220" s="4">
        <v>46</v>
      </c>
      <c r="DT220" s="4">
        <v>116</v>
      </c>
      <c r="DU220" s="4">
        <f t="shared" si="340"/>
        <v>70</v>
      </c>
      <c r="DV220" s="11">
        <v>16.600000000000001</v>
      </c>
      <c r="DW220" s="4">
        <v>1281</v>
      </c>
      <c r="DX220" s="4">
        <v>90</v>
      </c>
      <c r="DY220" s="4">
        <v>78</v>
      </c>
      <c r="DZ220" s="4">
        <v>5.5</v>
      </c>
      <c r="EA220" s="17">
        <f t="shared" si="337"/>
        <v>2.7363184079601992</v>
      </c>
      <c r="EB220" s="4">
        <v>24.7</v>
      </c>
      <c r="EC220" s="4">
        <v>268</v>
      </c>
      <c r="ED220" s="4">
        <v>76</v>
      </c>
      <c r="EE220" s="4">
        <v>5.8</v>
      </c>
      <c r="EF220" s="4">
        <f t="shared" si="339"/>
        <v>2.8855721393034828</v>
      </c>
      <c r="EG220" s="45">
        <f t="shared" si="312"/>
        <v>2.4291497975708505</v>
      </c>
      <c r="EH220" s="45">
        <f t="shared" si="313"/>
        <v>0.67206477732793535</v>
      </c>
      <c r="EI220" s="4">
        <v>17</v>
      </c>
      <c r="EJ220" s="4">
        <v>67</v>
      </c>
      <c r="EK220" s="4">
        <v>76</v>
      </c>
      <c r="EL220" s="11">
        <f t="shared" si="341"/>
        <v>0.88157894736842102</v>
      </c>
      <c r="EM220" s="4">
        <v>302</v>
      </c>
      <c r="EN220" s="11">
        <v>11</v>
      </c>
      <c r="EO220" s="4">
        <v>9</v>
      </c>
      <c r="EP220" s="11">
        <f t="shared" si="342"/>
        <v>6.7</v>
      </c>
      <c r="EQ220" s="4">
        <v>65</v>
      </c>
      <c r="ER220" s="4">
        <f t="shared" si="314"/>
        <v>32.338308457711449</v>
      </c>
      <c r="ES220" s="4">
        <v>36</v>
      </c>
      <c r="ET220" s="4">
        <v>46</v>
      </c>
      <c r="EU220" s="11">
        <v>19</v>
      </c>
      <c r="EV220" s="4">
        <v>9</v>
      </c>
      <c r="EW220" s="9">
        <v>10</v>
      </c>
      <c r="EX220" s="4">
        <v>72</v>
      </c>
      <c r="EY220" s="4">
        <v>120</v>
      </c>
      <c r="EZ220" s="4">
        <v>41</v>
      </c>
      <c r="FA220" s="4">
        <v>82</v>
      </c>
      <c r="FB220" s="4">
        <v>52</v>
      </c>
      <c r="FC220" s="4">
        <f t="shared" si="304"/>
        <v>268</v>
      </c>
      <c r="FD220" s="9">
        <f t="shared" si="315"/>
        <v>0.71222579285687326</v>
      </c>
      <c r="FE220" s="9">
        <f t="shared" si="305"/>
        <v>0.19402985074626866</v>
      </c>
      <c r="FF220" s="9">
        <f t="shared" si="316"/>
        <v>0.26810019190556295</v>
      </c>
      <c r="FG220" s="9">
        <f t="shared" si="306"/>
        <v>1.5394736842105263</v>
      </c>
      <c r="FH220" s="9">
        <f t="shared" si="307"/>
        <v>0.2310915988313649</v>
      </c>
      <c r="FI220" s="9">
        <f t="shared" si="308"/>
        <v>2.161496676546077</v>
      </c>
      <c r="FJ220" s="11">
        <v>19.5</v>
      </c>
      <c r="FK220" s="11">
        <v>24</v>
      </c>
      <c r="FL220" s="4">
        <v>23</v>
      </c>
      <c r="FM220" s="4">
        <v>1</v>
      </c>
      <c r="FN220" s="4">
        <v>55</v>
      </c>
      <c r="FO220" s="4">
        <f t="shared" si="288"/>
        <v>27.363184079601993</v>
      </c>
      <c r="FP220" s="11">
        <v>40</v>
      </c>
      <c r="FQ220" s="11">
        <v>19</v>
      </c>
      <c r="FR220" s="4">
        <v>16</v>
      </c>
      <c r="FS220" s="4">
        <v>67</v>
      </c>
      <c r="FT220" s="4">
        <v>69</v>
      </c>
      <c r="FU220" s="11">
        <f t="shared" si="317"/>
        <v>0.97101449275362317</v>
      </c>
      <c r="FV220" s="4">
        <v>9</v>
      </c>
      <c r="FW220" s="11">
        <f t="shared" si="343"/>
        <v>7.4444444444444446</v>
      </c>
      <c r="FY220" s="4">
        <v>18.100000000000001</v>
      </c>
      <c r="GA220" s="11">
        <f t="shared" si="289"/>
        <v>18.100000000000001</v>
      </c>
      <c r="GB220" s="4">
        <f t="shared" si="318"/>
        <v>0.9526315789473685</v>
      </c>
      <c r="GE220" s="4">
        <v>13</v>
      </c>
      <c r="GF220" s="4">
        <v>9</v>
      </c>
      <c r="GG220" s="4">
        <f t="shared" si="344"/>
        <v>30.76923076923077</v>
      </c>
      <c r="GH220" s="4">
        <v>29</v>
      </c>
      <c r="GI220" s="4">
        <v>18</v>
      </c>
      <c r="GJ220" s="4">
        <f t="shared" si="345"/>
        <v>37.931034482758619</v>
      </c>
      <c r="GK220">
        <v>1</v>
      </c>
      <c r="GL220">
        <v>0</v>
      </c>
      <c r="GM220">
        <v>0</v>
      </c>
      <c r="GN220">
        <v>0</v>
      </c>
      <c r="GO220">
        <v>1</v>
      </c>
      <c r="GP220">
        <v>0</v>
      </c>
      <c r="GQ220">
        <v>0</v>
      </c>
      <c r="GR220">
        <v>1</v>
      </c>
      <c r="GS220">
        <v>0</v>
      </c>
      <c r="GT220">
        <v>0</v>
      </c>
      <c r="GW220" t="e">
        <f t="shared" si="346"/>
        <v>#DIV/0!</v>
      </c>
    </row>
    <row r="221" spans="1:207" x14ac:dyDescent="0.35">
      <c r="A221" s="54">
        <v>78</v>
      </c>
      <c r="B221" s="31">
        <v>13525752</v>
      </c>
      <c r="C221" s="2">
        <v>45152</v>
      </c>
      <c r="D221" s="2">
        <v>17421</v>
      </c>
      <c r="E221" s="4">
        <v>76</v>
      </c>
      <c r="F221" s="4" t="s">
        <v>176</v>
      </c>
      <c r="G221" s="4">
        <v>60</v>
      </c>
      <c r="H221" s="4">
        <v>165</v>
      </c>
      <c r="I221" s="4">
        <v>1.66</v>
      </c>
      <c r="J221" s="4">
        <v>1</v>
      </c>
      <c r="K221" s="2">
        <v>45126</v>
      </c>
      <c r="L221" s="2">
        <v>45151</v>
      </c>
      <c r="M221" s="2">
        <v>45156</v>
      </c>
      <c r="N221" s="2">
        <v>45215</v>
      </c>
      <c r="O221" s="4">
        <v>1</v>
      </c>
      <c r="P221" s="2">
        <v>45215</v>
      </c>
      <c r="Q221" s="46">
        <f t="shared" si="309"/>
        <v>5</v>
      </c>
      <c r="R221" s="46">
        <f t="shared" si="310"/>
        <v>89</v>
      </c>
      <c r="S221" s="46">
        <f t="shared" si="323"/>
        <v>64</v>
      </c>
      <c r="T221" s="4">
        <v>0</v>
      </c>
      <c r="U221" s="4">
        <v>1</v>
      </c>
      <c r="V221" s="4">
        <v>1</v>
      </c>
      <c r="W221" s="4">
        <v>0</v>
      </c>
      <c r="X221" s="4">
        <v>0</v>
      </c>
      <c r="Y221" s="4">
        <v>1</v>
      </c>
      <c r="Z221" s="4">
        <v>0</v>
      </c>
      <c r="AA221" s="4">
        <v>0</v>
      </c>
      <c r="AB221" s="4">
        <v>0</v>
      </c>
      <c r="AC221" s="4">
        <v>21</v>
      </c>
      <c r="AD221" s="4">
        <v>48</v>
      </c>
      <c r="AE221" s="4">
        <v>10</v>
      </c>
      <c r="AF221" s="4">
        <v>10</v>
      </c>
      <c r="AG221" s="4">
        <v>0</v>
      </c>
      <c r="AH221" s="4">
        <v>260</v>
      </c>
      <c r="AI221" s="4">
        <v>2600</v>
      </c>
      <c r="AJ221" s="4">
        <v>30</v>
      </c>
      <c r="AK221" s="4">
        <v>15</v>
      </c>
      <c r="AL221" s="4">
        <v>0</v>
      </c>
      <c r="AM221" s="4">
        <v>1</v>
      </c>
      <c r="AN221" s="4" t="s">
        <v>225</v>
      </c>
      <c r="AO221" s="4">
        <v>105</v>
      </c>
      <c r="AP221" s="4">
        <v>1334</v>
      </c>
      <c r="AQ221" s="4">
        <v>0</v>
      </c>
      <c r="AR221" s="4">
        <v>7.7</v>
      </c>
      <c r="AS221" s="4">
        <v>1.0900000000000001</v>
      </c>
      <c r="AT221" s="4">
        <v>33.799999999999997</v>
      </c>
      <c r="AV221" s="4">
        <v>1.34</v>
      </c>
      <c r="AW221" s="4">
        <v>621</v>
      </c>
      <c r="AX221" s="4">
        <v>40000</v>
      </c>
      <c r="AY221" s="4">
        <v>1</v>
      </c>
      <c r="AZ221" s="4">
        <v>1</v>
      </c>
      <c r="BA221" s="4">
        <v>3.58</v>
      </c>
      <c r="BB221" s="4">
        <v>351</v>
      </c>
      <c r="BC221" s="4">
        <v>130</v>
      </c>
      <c r="BD221" s="4">
        <v>5.73</v>
      </c>
      <c r="BE221" s="4">
        <v>2.25</v>
      </c>
      <c r="BF221" s="4">
        <v>8.1199999999999992</v>
      </c>
      <c r="BG221" s="4">
        <v>7.6</v>
      </c>
      <c r="BH221" s="4">
        <v>4</v>
      </c>
      <c r="BI221" s="4">
        <v>1.87</v>
      </c>
      <c r="BJ221" s="4">
        <v>1517</v>
      </c>
      <c r="BK221" s="4">
        <v>104</v>
      </c>
      <c r="BL221" s="4">
        <v>43</v>
      </c>
      <c r="BM221" s="4">
        <v>0.61</v>
      </c>
      <c r="BN221" s="4">
        <v>99</v>
      </c>
      <c r="BO221" s="4">
        <v>491</v>
      </c>
      <c r="BP221" s="4">
        <v>0</v>
      </c>
      <c r="BQ221" s="4">
        <v>0</v>
      </c>
      <c r="BR221" s="4">
        <v>336</v>
      </c>
      <c r="BS221">
        <v>114</v>
      </c>
      <c r="BT221">
        <v>54</v>
      </c>
      <c r="BU221">
        <v>75</v>
      </c>
      <c r="BV221">
        <v>63</v>
      </c>
      <c r="BX221">
        <v>-647</v>
      </c>
      <c r="BY221">
        <v>250</v>
      </c>
      <c r="BZ221">
        <v>1.2</v>
      </c>
      <c r="CA221">
        <v>74.5</v>
      </c>
      <c r="CB221">
        <v>5.4</v>
      </c>
      <c r="CC221" s="4">
        <v>2.4</v>
      </c>
      <c r="CD221" s="4">
        <v>38</v>
      </c>
      <c r="CE221" s="4">
        <v>68</v>
      </c>
      <c r="CF221" s="4">
        <v>13</v>
      </c>
      <c r="CG221" s="4">
        <v>14</v>
      </c>
      <c r="CH221" s="4">
        <v>2135</v>
      </c>
      <c r="CI221" s="4">
        <f t="shared" si="322"/>
        <v>2500</v>
      </c>
      <c r="CJ221" s="4">
        <v>7.48</v>
      </c>
      <c r="CK221" s="4">
        <v>31</v>
      </c>
      <c r="CL221" s="4">
        <v>85</v>
      </c>
      <c r="CM221" s="4">
        <v>24</v>
      </c>
      <c r="CN221" s="4">
        <v>0.45</v>
      </c>
      <c r="CO221" s="4">
        <v>0</v>
      </c>
      <c r="CP221" s="4">
        <v>0</v>
      </c>
      <c r="CQ221" s="4">
        <v>361</v>
      </c>
      <c r="CR221" s="4">
        <v>35000</v>
      </c>
      <c r="CS221" s="4">
        <v>1</v>
      </c>
      <c r="CT221" s="4">
        <v>3</v>
      </c>
      <c r="CU221" s="4"/>
      <c r="CV221" s="4">
        <v>1</v>
      </c>
      <c r="CW221" s="4">
        <v>1</v>
      </c>
      <c r="CX221" s="4">
        <v>1</v>
      </c>
      <c r="CY221" s="4">
        <v>1</v>
      </c>
      <c r="CZ221" s="4">
        <v>1</v>
      </c>
      <c r="DA221" s="4">
        <v>1</v>
      </c>
      <c r="DB221" s="4">
        <v>0</v>
      </c>
      <c r="DC221" s="4">
        <v>1</v>
      </c>
      <c r="DD221" s="4">
        <v>1</v>
      </c>
      <c r="DE221" s="4">
        <v>1</v>
      </c>
      <c r="DF221" s="4">
        <v>0</v>
      </c>
      <c r="DG221" s="4">
        <v>0</v>
      </c>
      <c r="DH221" s="4">
        <v>0</v>
      </c>
      <c r="DI221" s="4">
        <v>1</v>
      </c>
      <c r="DJ221" s="4">
        <v>0</v>
      </c>
      <c r="DK221" s="4">
        <v>1</v>
      </c>
      <c r="DL221" s="4">
        <v>9</v>
      </c>
      <c r="DM221" s="4">
        <v>9</v>
      </c>
      <c r="DN221" s="4">
        <v>63</v>
      </c>
      <c r="DO221" s="4">
        <v>52</v>
      </c>
      <c r="DP221" s="4">
        <v>17</v>
      </c>
      <c r="DQ221" s="4">
        <v>35</v>
      </c>
      <c r="DR221" s="11">
        <v>38</v>
      </c>
      <c r="DS221" s="4">
        <v>95</v>
      </c>
      <c r="DT221" s="4">
        <v>153</v>
      </c>
      <c r="DU221" s="4">
        <f t="shared" si="340"/>
        <v>58</v>
      </c>
      <c r="DV221" s="11">
        <v>10.199999999999999</v>
      </c>
      <c r="DW221" s="4">
        <v>968</v>
      </c>
      <c r="DX221" s="4">
        <v>85</v>
      </c>
      <c r="DY221" s="4">
        <v>64</v>
      </c>
      <c r="DZ221" s="4">
        <v>3.7</v>
      </c>
      <c r="EA221" s="4">
        <f t="shared" si="337"/>
        <v>2.2289156626506026</v>
      </c>
      <c r="EB221" s="4">
        <v>18.600000000000001</v>
      </c>
      <c r="EC221" s="4">
        <v>309</v>
      </c>
      <c r="ED221" s="4">
        <v>68</v>
      </c>
      <c r="EE221" s="4">
        <v>4.0999999999999996</v>
      </c>
      <c r="EF221" s="4">
        <f t="shared" si="339"/>
        <v>2.4698795180722892</v>
      </c>
      <c r="EG221" s="45">
        <f t="shared" si="312"/>
        <v>2.043010752688172</v>
      </c>
      <c r="EH221" s="45">
        <f t="shared" si="313"/>
        <v>0.54838709677419351</v>
      </c>
      <c r="EI221" s="4">
        <v>7</v>
      </c>
      <c r="EJ221" s="4">
        <v>96</v>
      </c>
      <c r="EK221" s="4">
        <v>66</v>
      </c>
      <c r="EL221" s="11">
        <f t="shared" si="341"/>
        <v>1.4545454545454546</v>
      </c>
      <c r="EM221" s="4">
        <v>151</v>
      </c>
      <c r="EN221" s="11">
        <v>8</v>
      </c>
      <c r="EO221" s="4">
        <v>4</v>
      </c>
      <c r="EP221" s="11">
        <f t="shared" si="342"/>
        <v>16</v>
      </c>
      <c r="EQ221" s="4">
        <v>46</v>
      </c>
      <c r="ER221" s="4">
        <f t="shared" si="314"/>
        <v>27.710843373493976</v>
      </c>
      <c r="ES221" s="4">
        <v>35</v>
      </c>
      <c r="ET221" s="4">
        <v>54</v>
      </c>
      <c r="EU221" s="11">
        <v>16</v>
      </c>
      <c r="EV221" s="4">
        <v>8</v>
      </c>
      <c r="EW221" s="9">
        <v>8</v>
      </c>
      <c r="EX221" s="4">
        <v>97</v>
      </c>
      <c r="EY221" s="4">
        <v>152</v>
      </c>
      <c r="EZ221" s="4">
        <v>66</v>
      </c>
      <c r="FA221" s="4">
        <v>97</v>
      </c>
      <c r="FB221" s="4">
        <v>83</v>
      </c>
      <c r="FC221" s="4">
        <f t="shared" si="304"/>
        <v>309</v>
      </c>
      <c r="FD221" s="9">
        <f t="shared" si="315"/>
        <v>1.5048791826809076</v>
      </c>
      <c r="FE221" s="9">
        <f t="shared" si="305"/>
        <v>0.26860841423948217</v>
      </c>
      <c r="FF221" s="9">
        <f t="shared" si="316"/>
        <v>0.37968640632154455</v>
      </c>
      <c r="FG221" s="9">
        <f t="shared" si="306"/>
        <v>1.5088235294117649</v>
      </c>
      <c r="FH221" s="9">
        <f t="shared" si="307"/>
        <v>0.31619955188717436</v>
      </c>
      <c r="FI221" s="9">
        <f t="shared" si="308"/>
        <v>1.0026210388024841</v>
      </c>
      <c r="FJ221" s="11">
        <v>16.7</v>
      </c>
      <c r="FK221" s="11">
        <v>13</v>
      </c>
      <c r="FL221" s="4">
        <v>7</v>
      </c>
      <c r="FM221" s="4">
        <v>6</v>
      </c>
      <c r="FN221" s="4">
        <v>81</v>
      </c>
      <c r="FO221" s="4">
        <f t="shared" si="288"/>
        <v>48.795180722891565</v>
      </c>
      <c r="FP221" s="11">
        <v>47</v>
      </c>
      <c r="FQ221" s="11">
        <v>22</v>
      </c>
      <c r="FR221" s="4">
        <v>14</v>
      </c>
      <c r="FS221" s="4">
        <v>33</v>
      </c>
      <c r="FT221" s="4">
        <v>39</v>
      </c>
      <c r="FU221" s="11">
        <f t="shared" si="317"/>
        <v>0.84615384615384615</v>
      </c>
      <c r="FV221" s="4">
        <v>7</v>
      </c>
      <c r="FW221" s="11">
        <f t="shared" si="343"/>
        <v>4.7142857142857144</v>
      </c>
      <c r="FX221" s="4">
        <v>90</v>
      </c>
      <c r="FY221" s="4">
        <v>38.6</v>
      </c>
      <c r="FZ221">
        <v>13.8</v>
      </c>
      <c r="GA221" s="11">
        <f t="shared" si="289"/>
        <v>38.6</v>
      </c>
      <c r="GB221" s="4">
        <f t="shared" si="318"/>
        <v>1.7545454545454546</v>
      </c>
      <c r="GC221" s="4">
        <f t="shared" si="319"/>
        <v>3.4057971014492754</v>
      </c>
      <c r="GD221" s="4">
        <f t="shared" si="320"/>
        <v>1.2101449275362317</v>
      </c>
      <c r="GE221" s="4">
        <v>15</v>
      </c>
      <c r="GF221" s="4">
        <v>13</v>
      </c>
      <c r="GG221" s="4">
        <f t="shared" si="344"/>
        <v>13.333333333333334</v>
      </c>
      <c r="GH221" s="4">
        <v>19</v>
      </c>
      <c r="GI221" s="4">
        <v>14</v>
      </c>
      <c r="GJ221" s="4">
        <f t="shared" si="345"/>
        <v>26.315789473684209</v>
      </c>
      <c r="GK221">
        <v>1</v>
      </c>
      <c r="GL221">
        <v>0</v>
      </c>
      <c r="GM221">
        <v>0</v>
      </c>
      <c r="GN221">
        <v>0</v>
      </c>
      <c r="GO221">
        <v>1</v>
      </c>
      <c r="GP221">
        <v>0</v>
      </c>
      <c r="GQ221">
        <v>0</v>
      </c>
      <c r="GR221">
        <v>1</v>
      </c>
      <c r="GS221">
        <v>0</v>
      </c>
      <c r="GT221">
        <v>0</v>
      </c>
      <c r="GW221" t="e">
        <f t="shared" si="338"/>
        <v>#DIV/0!</v>
      </c>
    </row>
    <row r="222" spans="1:207" x14ac:dyDescent="0.35">
      <c r="A222" s="54">
        <v>78</v>
      </c>
      <c r="B222" s="31">
        <v>13525752</v>
      </c>
      <c r="C222" s="2">
        <v>45159</v>
      </c>
      <c r="D222" s="2">
        <v>17421</v>
      </c>
      <c r="E222" s="4">
        <v>76</v>
      </c>
      <c r="F222" s="4" t="s">
        <v>176</v>
      </c>
      <c r="G222" s="4">
        <v>60</v>
      </c>
      <c r="H222" s="4">
        <v>165</v>
      </c>
      <c r="I222" s="4">
        <v>1.66</v>
      </c>
      <c r="J222" s="4">
        <v>7</v>
      </c>
      <c r="K222" s="2">
        <v>45126</v>
      </c>
      <c r="L222" s="2">
        <v>45151</v>
      </c>
      <c r="M222" s="2">
        <v>45156</v>
      </c>
      <c r="N222" s="2">
        <v>45215</v>
      </c>
      <c r="O222" s="4">
        <v>1</v>
      </c>
      <c r="P222" s="2">
        <v>45215</v>
      </c>
      <c r="Q222" s="46">
        <f t="shared" si="309"/>
        <v>5</v>
      </c>
      <c r="R222" s="46">
        <f t="shared" si="310"/>
        <v>89</v>
      </c>
      <c r="S222" s="46">
        <f t="shared" si="323"/>
        <v>64</v>
      </c>
      <c r="T222" s="4">
        <v>0</v>
      </c>
      <c r="U222" s="4">
        <v>1</v>
      </c>
      <c r="V222" s="4">
        <v>1</v>
      </c>
      <c r="W222" s="4">
        <v>0</v>
      </c>
      <c r="X222" s="4">
        <v>0</v>
      </c>
      <c r="Y222" s="4">
        <v>1</v>
      </c>
      <c r="Z222" s="4">
        <v>0</v>
      </c>
      <c r="AA222" s="4">
        <v>0</v>
      </c>
      <c r="AB222" s="4">
        <v>0</v>
      </c>
      <c r="AC222" s="4">
        <v>21</v>
      </c>
      <c r="AD222" s="4">
        <v>48</v>
      </c>
      <c r="AE222" s="4">
        <v>10</v>
      </c>
      <c r="AF222" s="4">
        <v>10</v>
      </c>
      <c r="AG222" s="4">
        <v>0</v>
      </c>
      <c r="AH222" s="4">
        <v>3100</v>
      </c>
      <c r="AI222" s="4">
        <v>16800</v>
      </c>
      <c r="AJ222" s="4">
        <v>8.77</v>
      </c>
      <c r="AK222" s="4">
        <v>2.09</v>
      </c>
      <c r="AL222" s="4">
        <v>0</v>
      </c>
      <c r="AM222" s="4">
        <v>1</v>
      </c>
      <c r="AN222" s="4" t="s">
        <v>225</v>
      </c>
      <c r="AO222" s="4">
        <v>81</v>
      </c>
      <c r="AQ222" s="4">
        <v>0</v>
      </c>
      <c r="AR222" s="4">
        <v>7.7</v>
      </c>
      <c r="AS222" s="4">
        <v>0.98</v>
      </c>
      <c r="AT222" s="4">
        <v>28</v>
      </c>
      <c r="AX222" s="4">
        <v>56000</v>
      </c>
      <c r="AY222" s="4">
        <v>1</v>
      </c>
      <c r="AZ222" s="4">
        <v>1</v>
      </c>
      <c r="BA222" s="4">
        <v>2.58</v>
      </c>
      <c r="BB222" s="4">
        <v>157</v>
      </c>
      <c r="BC222" s="4">
        <v>128</v>
      </c>
      <c r="BD222" s="4">
        <v>6.8</v>
      </c>
      <c r="BE222" s="4">
        <v>1.8</v>
      </c>
      <c r="BF222" s="4">
        <v>11.8</v>
      </c>
      <c r="BG222" s="4">
        <v>4.7</v>
      </c>
      <c r="BH222" s="4">
        <v>4.2</v>
      </c>
      <c r="BI222" s="4">
        <v>1.7</v>
      </c>
      <c r="BJ222" s="4">
        <v>5708</v>
      </c>
      <c r="BK222" s="4">
        <v>318</v>
      </c>
      <c r="BL222" s="4">
        <v>163</v>
      </c>
      <c r="BM222" s="4">
        <v>0.5</v>
      </c>
      <c r="BN222" s="4">
        <v>162</v>
      </c>
      <c r="BP222" s="4">
        <v>0</v>
      </c>
      <c r="BQ222" s="4">
        <v>0</v>
      </c>
      <c r="BS222">
        <v>121</v>
      </c>
      <c r="BT222">
        <v>68</v>
      </c>
      <c r="BU222">
        <v>92</v>
      </c>
      <c r="BV222">
        <v>74</v>
      </c>
      <c r="CN222" s="4">
        <v>0</v>
      </c>
      <c r="CO222" s="4">
        <v>0</v>
      </c>
      <c r="CP222" s="4">
        <v>0</v>
      </c>
      <c r="CR222" s="4">
        <v>35000</v>
      </c>
      <c r="CS222" s="4">
        <v>1</v>
      </c>
      <c r="CT222" s="4">
        <v>3</v>
      </c>
      <c r="CU222" s="4"/>
      <c r="CV222" s="4">
        <v>1</v>
      </c>
      <c r="CW222" s="4">
        <v>1</v>
      </c>
      <c r="CX222" s="4">
        <v>1</v>
      </c>
      <c r="CY222" s="4">
        <v>1</v>
      </c>
      <c r="CZ222" s="4">
        <v>1</v>
      </c>
      <c r="DA222" s="4">
        <v>1</v>
      </c>
      <c r="DB222" s="4">
        <v>0</v>
      </c>
      <c r="DC222" s="4">
        <v>0</v>
      </c>
      <c r="DD222" s="4">
        <v>1</v>
      </c>
      <c r="DE222" s="4">
        <v>1</v>
      </c>
      <c r="DF222" s="4">
        <v>1</v>
      </c>
      <c r="DG222" s="4">
        <v>1</v>
      </c>
      <c r="DH222" s="4">
        <v>1</v>
      </c>
      <c r="DI222" s="4">
        <v>1</v>
      </c>
      <c r="DJ222" s="4">
        <v>1</v>
      </c>
      <c r="DK222" s="4">
        <v>1</v>
      </c>
      <c r="DL222" s="4">
        <v>9</v>
      </c>
      <c r="DM222" s="4">
        <v>9</v>
      </c>
      <c r="DN222" s="4">
        <v>59</v>
      </c>
      <c r="DO222" s="4">
        <v>42</v>
      </c>
      <c r="DP222" s="4">
        <v>28</v>
      </c>
      <c r="DQ222" s="4">
        <v>53</v>
      </c>
      <c r="DR222" s="11">
        <v>29</v>
      </c>
      <c r="DS222" s="4">
        <v>56</v>
      </c>
      <c r="DT222" s="4">
        <v>79</v>
      </c>
      <c r="DU222" s="4">
        <f t="shared" si="340"/>
        <v>23</v>
      </c>
      <c r="DV222" s="11">
        <v>6.9</v>
      </c>
      <c r="DW222" s="4">
        <v>355</v>
      </c>
      <c r="DX222" s="4">
        <v>75</v>
      </c>
      <c r="DY222" s="4">
        <v>111</v>
      </c>
      <c r="DZ222" s="4">
        <v>2.1</v>
      </c>
      <c r="EA222" s="4">
        <f t="shared" si="337"/>
        <v>1.2650602409638556</v>
      </c>
      <c r="EB222" s="4">
        <v>25.1</v>
      </c>
      <c r="EC222" s="4">
        <v>196</v>
      </c>
      <c r="ED222" s="4">
        <v>78</v>
      </c>
      <c r="EE222" s="4">
        <v>8.6999999999999993</v>
      </c>
      <c r="EF222" s="4">
        <f t="shared" si="339"/>
        <v>5.2409638554216862</v>
      </c>
      <c r="EG222" s="45">
        <f t="shared" si="312"/>
        <v>1.1553784860557768</v>
      </c>
      <c r="EH222" s="45">
        <f t="shared" si="313"/>
        <v>0.27490039840637448</v>
      </c>
      <c r="EI222" s="4">
        <v>9</v>
      </c>
      <c r="EJ222" s="4">
        <v>92</v>
      </c>
      <c r="EK222" s="4">
        <v>32</v>
      </c>
      <c r="EL222" s="11">
        <f t="shared" si="341"/>
        <v>2.875</v>
      </c>
      <c r="EM222" s="4">
        <v>236</v>
      </c>
      <c r="EN222" s="11">
        <v>11</v>
      </c>
      <c r="EO222" s="4">
        <v>8</v>
      </c>
      <c r="EP222" s="11">
        <f t="shared" si="342"/>
        <v>9.6842105263157894</v>
      </c>
      <c r="EQ222" s="4">
        <v>82</v>
      </c>
      <c r="ER222" s="4">
        <f t="shared" si="314"/>
        <v>49.397590361445786</v>
      </c>
      <c r="ES222" s="4">
        <v>55</v>
      </c>
      <c r="ET222" s="4">
        <v>74</v>
      </c>
      <c r="EU222" s="11">
        <v>10</v>
      </c>
      <c r="EV222" s="4">
        <v>6</v>
      </c>
      <c r="EW222" s="9">
        <v>3</v>
      </c>
      <c r="EX222" s="4">
        <v>72</v>
      </c>
      <c r="EY222" s="4">
        <v>131</v>
      </c>
      <c r="EZ222" s="4">
        <v>34</v>
      </c>
      <c r="FA222" s="4">
        <v>82</v>
      </c>
      <c r="FB222" s="4">
        <v>76</v>
      </c>
      <c r="FC222" s="4">
        <f t="shared" si="304"/>
        <v>196</v>
      </c>
      <c r="FD222" s="9">
        <f t="shared" si="315"/>
        <v>2.0484058278891033</v>
      </c>
      <c r="FE222" s="9">
        <f t="shared" si="305"/>
        <v>0.38775510204081631</v>
      </c>
      <c r="FF222" s="9">
        <f t="shared" si="316"/>
        <v>0.49519244981307137</v>
      </c>
      <c r="FG222" s="9">
        <f t="shared" si="306"/>
        <v>1.3961538461538463</v>
      </c>
      <c r="FH222" s="9">
        <f t="shared" si="307"/>
        <v>0.41958915297604582</v>
      </c>
      <c r="FI222" s="9">
        <f t="shared" si="308"/>
        <v>0.68158068442550412</v>
      </c>
      <c r="FJ222" s="11">
        <v>15.7</v>
      </c>
      <c r="FK222" s="11">
        <v>5</v>
      </c>
      <c r="FL222" s="4">
        <v>2</v>
      </c>
      <c r="FM222" s="4">
        <v>3</v>
      </c>
      <c r="FN222" s="4">
        <v>88</v>
      </c>
      <c r="FO222" s="4">
        <f t="shared" si="288"/>
        <v>53.01204819277109</v>
      </c>
      <c r="FP222" s="11">
        <v>35</v>
      </c>
      <c r="FQ222" s="11">
        <v>13</v>
      </c>
      <c r="FR222" s="4">
        <v>13</v>
      </c>
      <c r="FS222" s="4">
        <v>63</v>
      </c>
      <c r="FT222" s="4">
        <v>26</v>
      </c>
      <c r="FU222" s="11">
        <f t="shared" si="317"/>
        <v>2.4230769230769229</v>
      </c>
      <c r="FV222" s="4">
        <v>8</v>
      </c>
      <c r="FW222" s="11">
        <f t="shared" si="343"/>
        <v>7.875</v>
      </c>
      <c r="FX222" s="4">
        <v>55</v>
      </c>
      <c r="FY222" s="4">
        <v>39.700000000000003</v>
      </c>
      <c r="FZ222">
        <v>9.5</v>
      </c>
      <c r="GA222" s="11">
        <f t="shared" si="289"/>
        <v>39.700000000000003</v>
      </c>
      <c r="GB222" s="4">
        <f t="shared" si="318"/>
        <v>3.0538461538461541</v>
      </c>
      <c r="GC222" s="4">
        <f t="shared" si="319"/>
        <v>3.6842105263157894</v>
      </c>
      <c r="GD222" s="4">
        <f t="shared" si="320"/>
        <v>1.6526315789473685</v>
      </c>
      <c r="GE222" s="4">
        <v>12</v>
      </c>
      <c r="GF222" s="4">
        <v>8</v>
      </c>
      <c r="GG222" s="4">
        <f t="shared" si="344"/>
        <v>33.333333333333329</v>
      </c>
      <c r="GH222" s="4">
        <v>55</v>
      </c>
      <c r="GI222" s="4">
        <v>20</v>
      </c>
      <c r="GJ222" s="4">
        <f t="shared" si="345"/>
        <v>63.636363636363633</v>
      </c>
      <c r="GK222" s="4">
        <v>0</v>
      </c>
      <c r="GL222" s="4">
        <v>1</v>
      </c>
      <c r="GM222" s="4">
        <v>0</v>
      </c>
      <c r="GN222" s="4">
        <v>0</v>
      </c>
      <c r="GO222" s="4">
        <v>0</v>
      </c>
      <c r="GP222" s="4">
        <v>1</v>
      </c>
      <c r="GQ222" s="4">
        <v>0</v>
      </c>
      <c r="GR222" s="4">
        <v>0</v>
      </c>
      <c r="GS222" s="4">
        <v>1</v>
      </c>
      <c r="GT222" s="4">
        <v>0</v>
      </c>
    </row>
    <row r="223" spans="1:207" x14ac:dyDescent="0.35">
      <c r="A223" s="54">
        <v>78</v>
      </c>
      <c r="B223" s="31">
        <v>13525752</v>
      </c>
      <c r="C223" s="2">
        <v>45182</v>
      </c>
      <c r="D223" s="2">
        <v>17421</v>
      </c>
      <c r="E223" s="4">
        <v>76</v>
      </c>
      <c r="F223" s="4" t="s">
        <v>176</v>
      </c>
      <c r="G223" s="4">
        <v>60</v>
      </c>
      <c r="H223" s="4">
        <v>165</v>
      </c>
      <c r="I223" s="4">
        <v>1.66</v>
      </c>
      <c r="J223" s="4">
        <v>30</v>
      </c>
      <c r="K223" s="2">
        <v>45126</v>
      </c>
      <c r="L223" s="2">
        <v>45151</v>
      </c>
      <c r="M223" s="2">
        <v>45156</v>
      </c>
      <c r="N223" s="2">
        <v>45215</v>
      </c>
      <c r="O223" s="4">
        <v>1</v>
      </c>
      <c r="P223" s="2">
        <v>45215</v>
      </c>
      <c r="Q223" s="46">
        <f t="shared" si="309"/>
        <v>5</v>
      </c>
      <c r="R223" s="46">
        <f t="shared" si="310"/>
        <v>89</v>
      </c>
      <c r="S223" s="46">
        <f t="shared" si="323"/>
        <v>64</v>
      </c>
      <c r="T223" s="4">
        <v>0</v>
      </c>
      <c r="U223" s="4">
        <v>1</v>
      </c>
      <c r="V223" s="4">
        <v>1</v>
      </c>
      <c r="W223" s="4">
        <v>0</v>
      </c>
      <c r="X223" s="4">
        <v>0</v>
      </c>
      <c r="Y223" s="4">
        <v>1</v>
      </c>
      <c r="Z223" s="4">
        <v>0</v>
      </c>
      <c r="AA223" s="4">
        <v>0</v>
      </c>
      <c r="AB223" s="4">
        <v>0</v>
      </c>
      <c r="AC223" s="4">
        <v>21</v>
      </c>
      <c r="AD223" s="4">
        <v>48</v>
      </c>
      <c r="AE223" s="4">
        <v>10</v>
      </c>
      <c r="AF223" s="4">
        <v>10</v>
      </c>
      <c r="AG223" s="4">
        <v>0</v>
      </c>
      <c r="AH223" s="4">
        <v>7900</v>
      </c>
      <c r="AI223" s="4">
        <v>18000</v>
      </c>
      <c r="AJ223" s="4">
        <v>18</v>
      </c>
      <c r="AK223" s="4">
        <v>0.85</v>
      </c>
      <c r="AL223" s="4">
        <v>0</v>
      </c>
      <c r="AM223" s="4">
        <v>1</v>
      </c>
      <c r="AN223" s="4" t="s">
        <v>225</v>
      </c>
      <c r="AQ223" s="4">
        <v>0</v>
      </c>
      <c r="AR223" s="4">
        <v>7.9</v>
      </c>
      <c r="AX223" s="4">
        <v>203000</v>
      </c>
      <c r="AY223" s="4">
        <v>1</v>
      </c>
      <c r="AZ223" s="4">
        <v>1</v>
      </c>
      <c r="BA223" s="4">
        <v>1.3</v>
      </c>
      <c r="BB223" s="4">
        <v>212</v>
      </c>
      <c r="BC223" s="4">
        <v>139</v>
      </c>
      <c r="BD223" s="4">
        <v>4.5</v>
      </c>
      <c r="BG223" s="4">
        <v>7.7</v>
      </c>
      <c r="BI223" s="4">
        <v>1.4</v>
      </c>
      <c r="BJ223" s="4">
        <v>62</v>
      </c>
      <c r="BK223" s="4">
        <v>37</v>
      </c>
      <c r="BL223" s="4">
        <v>48</v>
      </c>
      <c r="BM223" s="4">
        <v>0.4</v>
      </c>
      <c r="BO223" s="4">
        <v>853</v>
      </c>
      <c r="BP223" s="4">
        <v>0</v>
      </c>
      <c r="BQ223" s="4">
        <v>0</v>
      </c>
      <c r="BS223">
        <v>125</v>
      </c>
      <c r="BT223">
        <v>71</v>
      </c>
      <c r="BU223">
        <v>98</v>
      </c>
      <c r="BV223">
        <v>73</v>
      </c>
      <c r="CN223" s="4">
        <v>0</v>
      </c>
      <c r="CO223" s="4">
        <v>0</v>
      </c>
      <c r="CP223" s="4">
        <v>0</v>
      </c>
      <c r="CS223" s="4">
        <v>1</v>
      </c>
      <c r="CT223" s="4">
        <v>3</v>
      </c>
      <c r="CU223" s="4"/>
      <c r="CV223" s="4">
        <v>1</v>
      </c>
      <c r="CW223" s="4">
        <v>1</v>
      </c>
      <c r="CX223" s="4">
        <v>1</v>
      </c>
      <c r="CY223" s="4">
        <v>1</v>
      </c>
      <c r="CZ223" s="4">
        <v>1</v>
      </c>
      <c r="DA223" s="4">
        <v>1</v>
      </c>
      <c r="DB223" s="4">
        <v>0</v>
      </c>
      <c r="DC223" s="4">
        <v>0</v>
      </c>
      <c r="DD223" s="4">
        <v>1</v>
      </c>
      <c r="DE223" s="4">
        <v>1</v>
      </c>
      <c r="DF223" s="4">
        <v>1</v>
      </c>
      <c r="DG223" s="4">
        <v>1</v>
      </c>
      <c r="DH223" s="4">
        <v>1</v>
      </c>
      <c r="DI223" s="4">
        <v>1</v>
      </c>
      <c r="DJ223" s="4">
        <v>1</v>
      </c>
      <c r="DK223" s="4">
        <v>1</v>
      </c>
      <c r="DL223" s="4">
        <v>9</v>
      </c>
      <c r="DM223" s="4">
        <v>9</v>
      </c>
      <c r="DN223" s="4">
        <v>62</v>
      </c>
      <c r="DO223" s="4">
        <v>45</v>
      </c>
      <c r="DP223" s="4">
        <v>25</v>
      </c>
      <c r="DQ223" s="4">
        <v>48</v>
      </c>
      <c r="DR223" s="11">
        <v>30</v>
      </c>
      <c r="DS223" s="4">
        <v>55</v>
      </c>
      <c r="DT223" s="4">
        <v>78</v>
      </c>
      <c r="DU223" s="4">
        <f t="shared" si="340"/>
        <v>23</v>
      </c>
      <c r="DV223" s="11">
        <v>7.2</v>
      </c>
      <c r="DW223" s="4">
        <v>467</v>
      </c>
      <c r="DX223" s="4">
        <v>81</v>
      </c>
      <c r="DY223" s="4">
        <v>110</v>
      </c>
      <c r="DZ223" s="4">
        <v>2.2000000000000002</v>
      </c>
      <c r="EA223" s="4">
        <f t="shared" si="337"/>
        <v>1.3253012048192774</v>
      </c>
      <c r="EB223" s="4">
        <v>22.1</v>
      </c>
      <c r="EC223" s="4">
        <v>201</v>
      </c>
      <c r="ED223" s="4">
        <v>72</v>
      </c>
      <c r="EE223" s="4">
        <v>7.2</v>
      </c>
      <c r="EF223" s="4">
        <f t="shared" si="339"/>
        <v>4.3373493975903621</v>
      </c>
      <c r="EG223" s="45">
        <f t="shared" si="312"/>
        <v>1.3574660633484161</v>
      </c>
      <c r="EH223" s="45">
        <f t="shared" si="313"/>
        <v>0.32579185520361992</v>
      </c>
      <c r="EI223" s="4">
        <v>8</v>
      </c>
      <c r="EJ223" s="4">
        <v>83</v>
      </c>
      <c r="EK223" s="4">
        <v>34</v>
      </c>
      <c r="EL223" s="11">
        <f t="shared" si="341"/>
        <v>2.4411764705882355</v>
      </c>
      <c r="EM223" s="4">
        <v>240</v>
      </c>
      <c r="EN223" s="11">
        <v>10</v>
      </c>
      <c r="EO223" s="4">
        <v>6</v>
      </c>
      <c r="EP223" s="11">
        <f t="shared" si="342"/>
        <v>10.375</v>
      </c>
      <c r="EQ223" s="4">
        <v>83</v>
      </c>
      <c r="ER223" s="4">
        <f t="shared" si="314"/>
        <v>50</v>
      </c>
      <c r="ES223" s="4">
        <v>56</v>
      </c>
      <c r="ET223" s="4">
        <v>75</v>
      </c>
      <c r="EU223" s="11">
        <v>9</v>
      </c>
      <c r="EV223" s="4">
        <v>5</v>
      </c>
      <c r="EW223" s="9">
        <v>3</v>
      </c>
      <c r="EX223" s="4">
        <v>69</v>
      </c>
      <c r="EY223" s="4">
        <v>112</v>
      </c>
      <c r="EZ223" s="4">
        <v>28</v>
      </c>
      <c r="FA223" s="4">
        <v>65</v>
      </c>
      <c r="FB223" s="4">
        <v>71</v>
      </c>
      <c r="FC223" s="4">
        <f t="shared" si="304"/>
        <v>201</v>
      </c>
      <c r="FD223" s="9">
        <f t="shared" si="315"/>
        <v>1.7978310892093574</v>
      </c>
      <c r="FE223" s="9">
        <f t="shared" si="305"/>
        <v>0.35323383084577115</v>
      </c>
      <c r="FF223" s="9">
        <f t="shared" si="316"/>
        <v>0.46727152525588617</v>
      </c>
      <c r="FG223" s="9">
        <f t="shared" si="306"/>
        <v>1.5625</v>
      </c>
      <c r="FH223" s="9">
        <f t="shared" si="307"/>
        <v>0.40553955550678134</v>
      </c>
      <c r="FI223" s="9">
        <f t="shared" si="308"/>
        <v>0.86910278133367336</v>
      </c>
      <c r="FJ223" s="11">
        <v>14.9</v>
      </c>
      <c r="FK223" s="11">
        <v>6</v>
      </c>
      <c r="FL223" s="4">
        <v>3</v>
      </c>
      <c r="FM223" s="4">
        <v>2</v>
      </c>
      <c r="FN223" s="4">
        <v>79</v>
      </c>
      <c r="FO223" s="4">
        <f t="shared" si="288"/>
        <v>47.590361445783138</v>
      </c>
      <c r="FP223" s="11">
        <v>36</v>
      </c>
      <c r="FQ223" s="11">
        <v>12</v>
      </c>
      <c r="FR223" s="4">
        <v>11</v>
      </c>
      <c r="FS223" s="4">
        <v>65</v>
      </c>
      <c r="FT223" s="4">
        <v>24</v>
      </c>
      <c r="FU223" s="11">
        <f t="shared" si="317"/>
        <v>2.7083333333333335</v>
      </c>
      <c r="FV223" s="4">
        <v>7</v>
      </c>
      <c r="FW223" s="11">
        <f t="shared" si="343"/>
        <v>9.2857142857142865</v>
      </c>
      <c r="FX223" s="4">
        <v>61</v>
      </c>
      <c r="FY223" s="4">
        <v>41</v>
      </c>
      <c r="FZ223">
        <v>9.5</v>
      </c>
      <c r="GA223" s="11">
        <f t="shared" si="289"/>
        <v>41</v>
      </c>
      <c r="GB223" s="4">
        <f t="shared" si="318"/>
        <v>3.4166666666666665</v>
      </c>
      <c r="GC223" s="4">
        <f t="shared" si="319"/>
        <v>3.7894736842105261</v>
      </c>
      <c r="GD223" s="4">
        <f t="shared" si="320"/>
        <v>1.5684210526315789</v>
      </c>
      <c r="GE223" s="4">
        <v>13</v>
      </c>
      <c r="GF223" s="4">
        <v>7</v>
      </c>
      <c r="GG223" s="4">
        <f t="shared" si="344"/>
        <v>46.153846153846153</v>
      </c>
      <c r="GH223" s="4">
        <v>51</v>
      </c>
      <c r="GI223" s="4">
        <v>21</v>
      </c>
      <c r="GJ223" s="4">
        <f t="shared" si="345"/>
        <v>58.82352941176471</v>
      </c>
      <c r="GK223" s="4">
        <v>0</v>
      </c>
      <c r="GL223">
        <v>1</v>
      </c>
      <c r="GM223">
        <v>0</v>
      </c>
      <c r="GN223">
        <v>0</v>
      </c>
      <c r="GO223">
        <v>0</v>
      </c>
      <c r="GP223">
        <v>1</v>
      </c>
      <c r="GQ223">
        <v>0</v>
      </c>
      <c r="GR223">
        <v>0</v>
      </c>
      <c r="GS223">
        <v>1</v>
      </c>
      <c r="GT223">
        <v>0</v>
      </c>
    </row>
    <row r="224" spans="1:207" x14ac:dyDescent="0.35">
      <c r="A224" s="54">
        <v>79</v>
      </c>
      <c r="B224" s="31">
        <v>93007544</v>
      </c>
      <c r="C224" s="2">
        <v>45152</v>
      </c>
      <c r="D224" s="2">
        <v>23437</v>
      </c>
      <c r="E224" s="4">
        <v>59</v>
      </c>
      <c r="F224" s="4" t="s">
        <v>176</v>
      </c>
      <c r="G224" s="4">
        <v>65</v>
      </c>
      <c r="H224" s="4">
        <v>160</v>
      </c>
      <c r="I224" s="4">
        <v>1.68</v>
      </c>
      <c r="J224" s="4">
        <v>1</v>
      </c>
      <c r="K224" s="2">
        <v>45135</v>
      </c>
      <c r="L224" s="2">
        <v>45135</v>
      </c>
      <c r="M224" s="2">
        <v>45165</v>
      </c>
      <c r="N224" s="2">
        <v>45165</v>
      </c>
      <c r="O224" s="4">
        <v>1</v>
      </c>
      <c r="P224" s="2">
        <v>45165</v>
      </c>
      <c r="Q224" s="46">
        <f t="shared" si="309"/>
        <v>30</v>
      </c>
      <c r="R224" s="46">
        <f t="shared" si="310"/>
        <v>30</v>
      </c>
      <c r="S224" s="46">
        <f t="shared" si="323"/>
        <v>30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18</v>
      </c>
      <c r="AD224" s="4">
        <v>45</v>
      </c>
      <c r="AE224" s="4">
        <v>3</v>
      </c>
      <c r="AF224" s="4">
        <v>12</v>
      </c>
      <c r="AG224" s="4">
        <v>9</v>
      </c>
      <c r="AH224" s="4">
        <v>720</v>
      </c>
      <c r="AI224" s="4">
        <v>300</v>
      </c>
      <c r="AJ224" s="4">
        <v>39</v>
      </c>
      <c r="AK224" s="4">
        <v>16</v>
      </c>
      <c r="AL224" s="4">
        <v>0</v>
      </c>
      <c r="AM224">
        <v>1</v>
      </c>
      <c r="AN224" s="4" t="s">
        <v>226</v>
      </c>
      <c r="AQ224" s="4">
        <v>0</v>
      </c>
      <c r="AR224" s="4">
        <v>8.6999999999999993</v>
      </c>
      <c r="AS224" s="4">
        <v>2.0099999999999998</v>
      </c>
      <c r="AT224" s="4">
        <v>31.5</v>
      </c>
      <c r="AX224" s="4">
        <v>580</v>
      </c>
      <c r="AY224" s="4">
        <v>0</v>
      </c>
      <c r="AZ224" s="4">
        <v>0</v>
      </c>
      <c r="BA224" s="4">
        <v>0.99</v>
      </c>
      <c r="BB224" s="4">
        <v>37</v>
      </c>
      <c r="BC224" s="4">
        <v>134</v>
      </c>
      <c r="BD224" s="4">
        <v>5.24</v>
      </c>
      <c r="BE224" s="4">
        <v>1.92</v>
      </c>
      <c r="BF224" s="4">
        <v>4.05</v>
      </c>
      <c r="BG224" s="4">
        <v>8</v>
      </c>
      <c r="BK224" s="4">
        <v>41</v>
      </c>
      <c r="BL224" s="4">
        <v>79</v>
      </c>
      <c r="BM224" s="4">
        <v>0.93</v>
      </c>
      <c r="BN224" s="4">
        <v>115</v>
      </c>
      <c r="BO224" s="4">
        <v>405</v>
      </c>
      <c r="BP224" s="4">
        <v>1</v>
      </c>
      <c r="BQ224" s="4">
        <v>25</v>
      </c>
      <c r="BR224" s="4">
        <v>224</v>
      </c>
      <c r="BS224">
        <v>130</v>
      </c>
      <c r="BT224">
        <v>65</v>
      </c>
      <c r="BU224">
        <v>85</v>
      </c>
      <c r="BV224">
        <v>118</v>
      </c>
      <c r="BW224">
        <v>16</v>
      </c>
      <c r="BX224">
        <v>-1214</v>
      </c>
      <c r="BY224">
        <v>2940</v>
      </c>
      <c r="BZ224">
        <v>1.5</v>
      </c>
      <c r="CA224">
        <v>75.8</v>
      </c>
      <c r="CB224">
        <v>9.3000000000000007</v>
      </c>
      <c r="CC224" s="4">
        <v>2.7</v>
      </c>
      <c r="CD224" s="4">
        <v>28</v>
      </c>
      <c r="CE224" s="4">
        <v>67</v>
      </c>
      <c r="CF224" s="4">
        <v>8</v>
      </c>
      <c r="CG224" s="4">
        <v>9</v>
      </c>
      <c r="CH224" s="4">
        <v>2134</v>
      </c>
      <c r="CI224" s="4">
        <f t="shared" si="322"/>
        <v>2044.4444444444443</v>
      </c>
      <c r="CJ224" s="4">
        <v>7.45</v>
      </c>
      <c r="CK224" s="4">
        <v>24</v>
      </c>
      <c r="CL224" s="4">
        <v>106</v>
      </c>
      <c r="CM224" s="4">
        <v>19.7</v>
      </c>
      <c r="CN224" s="4">
        <v>0.6</v>
      </c>
      <c r="CO224" s="4">
        <v>1</v>
      </c>
      <c r="CP224" s="4">
        <v>0</v>
      </c>
      <c r="CQ224" s="4">
        <v>20</v>
      </c>
      <c r="CS224" s="4">
        <v>1</v>
      </c>
      <c r="CT224" s="4">
        <v>0</v>
      </c>
      <c r="CU224" s="4"/>
      <c r="CV224" s="4">
        <v>1</v>
      </c>
      <c r="CW224" s="4">
        <v>1</v>
      </c>
      <c r="CX224" s="4">
        <v>1</v>
      </c>
      <c r="CY224" s="4">
        <v>1</v>
      </c>
      <c r="CZ224" s="4">
        <v>1</v>
      </c>
      <c r="DA224" s="4">
        <v>1</v>
      </c>
      <c r="DB224" s="4">
        <v>0</v>
      </c>
      <c r="DC224" s="4">
        <v>0</v>
      </c>
      <c r="DD224" s="4">
        <v>1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13</v>
      </c>
      <c r="DM224" s="4">
        <v>11</v>
      </c>
      <c r="DN224" s="4">
        <v>47</v>
      </c>
      <c r="DO224" s="4">
        <v>34</v>
      </c>
      <c r="DP224" s="4">
        <v>27</v>
      </c>
      <c r="DQ224" s="4">
        <v>53</v>
      </c>
      <c r="DR224" s="11">
        <v>48</v>
      </c>
      <c r="DS224" s="4">
        <v>52</v>
      </c>
      <c r="DT224" s="4">
        <v>74</v>
      </c>
      <c r="DU224" s="4">
        <f t="shared" si="340"/>
        <v>22</v>
      </c>
      <c r="DV224" s="11">
        <v>10.1</v>
      </c>
      <c r="DW224" s="4">
        <v>837</v>
      </c>
      <c r="DX224" s="4">
        <v>71</v>
      </c>
      <c r="DY224" s="4">
        <v>124</v>
      </c>
      <c r="DZ224" s="4">
        <v>4.5999999999999996</v>
      </c>
      <c r="EA224" s="4">
        <f t="shared" si="337"/>
        <v>2.7380952380952381</v>
      </c>
      <c r="EB224" s="4">
        <v>16.600000000000001</v>
      </c>
      <c r="EC224" s="4">
        <v>242</v>
      </c>
      <c r="ED224" s="4">
        <v>54</v>
      </c>
      <c r="EE224" s="4">
        <v>4.5</v>
      </c>
      <c r="EF224" s="4">
        <f t="shared" si="339"/>
        <v>2.6785714285714288</v>
      </c>
      <c r="EG224" s="45">
        <f t="shared" si="312"/>
        <v>2.8915662650602405</v>
      </c>
      <c r="EH224" s="45">
        <f t="shared" si="313"/>
        <v>0.60843373493975894</v>
      </c>
      <c r="EI224" s="4">
        <v>10</v>
      </c>
      <c r="EJ224" s="4">
        <v>92</v>
      </c>
      <c r="EK224" s="4">
        <v>36</v>
      </c>
      <c r="EL224" s="11">
        <f t="shared" si="341"/>
        <v>2.5555555555555554</v>
      </c>
      <c r="EM224" s="4">
        <v>216</v>
      </c>
      <c r="EN224" s="11">
        <v>10</v>
      </c>
      <c r="EO224" s="4">
        <v>9</v>
      </c>
      <c r="EP224" s="11">
        <f t="shared" si="342"/>
        <v>9.6842105263157894</v>
      </c>
      <c r="EQ224" s="4">
        <v>43</v>
      </c>
      <c r="ER224" s="4">
        <f t="shared" si="314"/>
        <v>25.595238095238095</v>
      </c>
      <c r="ES224" s="4">
        <v>23</v>
      </c>
      <c r="ET224" s="4">
        <v>25</v>
      </c>
      <c r="EU224" s="11">
        <v>11</v>
      </c>
      <c r="EV224" s="4">
        <v>10</v>
      </c>
      <c r="EW224" s="9">
        <v>1</v>
      </c>
      <c r="EX224" s="4">
        <v>79</v>
      </c>
      <c r="EY224" s="4">
        <v>117</v>
      </c>
      <c r="EZ224" s="4">
        <v>65</v>
      </c>
      <c r="FA224" s="4">
        <v>96</v>
      </c>
      <c r="FB224" s="4">
        <v>93</v>
      </c>
      <c r="FC224" s="4">
        <f t="shared" si="304"/>
        <v>242</v>
      </c>
      <c r="FD224" s="9">
        <f t="shared" si="315"/>
        <v>1.9379460794348675</v>
      </c>
      <c r="FE224" s="9">
        <f t="shared" si="305"/>
        <v>0.38429752066115702</v>
      </c>
      <c r="FF224" s="9">
        <f t="shared" si="316"/>
        <v>0.4925028653480763</v>
      </c>
      <c r="FG224" s="9">
        <f t="shared" si="306"/>
        <v>2.1666666666666665</v>
      </c>
      <c r="FH224" s="9">
        <f t="shared" si="307"/>
        <v>0.36645897565425928</v>
      </c>
      <c r="FI224" s="9">
        <f t="shared" si="308"/>
        <v>1.1180221625663069</v>
      </c>
      <c r="FJ224" s="11">
        <v>15.4</v>
      </c>
      <c r="FK224" s="11">
        <v>25</v>
      </c>
      <c r="FL224" s="4">
        <v>12</v>
      </c>
      <c r="FM224" s="4">
        <v>13</v>
      </c>
      <c r="FN224" s="4">
        <v>67</v>
      </c>
      <c r="FO224" s="4">
        <f t="shared" si="288"/>
        <v>39.88095238095238</v>
      </c>
      <c r="FP224" s="11">
        <v>30</v>
      </c>
      <c r="FQ224" s="11">
        <v>20</v>
      </c>
      <c r="FR224" s="4">
        <v>13</v>
      </c>
      <c r="FS224" s="4">
        <v>53</v>
      </c>
      <c r="FT224" s="4">
        <v>45</v>
      </c>
      <c r="FU224" s="11">
        <f t="shared" si="317"/>
        <v>1.1777777777777778</v>
      </c>
      <c r="FV224" s="4">
        <v>11</v>
      </c>
      <c r="FW224" s="11">
        <f t="shared" si="343"/>
        <v>4.8181818181818183</v>
      </c>
      <c r="FX224" s="4">
        <v>93</v>
      </c>
      <c r="FY224" s="4">
        <v>23.9</v>
      </c>
      <c r="FZ224">
        <v>15.4</v>
      </c>
      <c r="GA224" s="11">
        <f t="shared" si="289"/>
        <v>39.9</v>
      </c>
      <c r="GB224" s="4">
        <f t="shared" si="318"/>
        <v>1.9949999999999999</v>
      </c>
      <c r="GC224" s="4">
        <f t="shared" si="319"/>
        <v>1.948051948051948</v>
      </c>
      <c r="GD224" s="4">
        <f t="shared" si="320"/>
        <v>1</v>
      </c>
      <c r="GE224" s="4">
        <v>25</v>
      </c>
      <c r="GF224" s="4">
        <v>16</v>
      </c>
      <c r="GG224" s="4">
        <f t="shared" si="344"/>
        <v>36</v>
      </c>
      <c r="GH224" s="4">
        <v>13</v>
      </c>
      <c r="GI224" s="4">
        <v>11</v>
      </c>
      <c r="GJ224" s="4">
        <f t="shared" si="345"/>
        <v>15.384615384615385</v>
      </c>
      <c r="GK224" s="4">
        <v>1</v>
      </c>
      <c r="GL224" s="4">
        <v>0</v>
      </c>
      <c r="GM224" s="4">
        <v>0</v>
      </c>
      <c r="GN224" s="4">
        <v>1</v>
      </c>
      <c r="GO224" s="4">
        <v>0</v>
      </c>
      <c r="GP224" s="4">
        <v>0</v>
      </c>
      <c r="GQ224" s="4">
        <v>1</v>
      </c>
      <c r="GR224" s="4">
        <v>0</v>
      </c>
      <c r="GS224" s="4">
        <v>0</v>
      </c>
      <c r="GT224" s="4">
        <v>1</v>
      </c>
    </row>
    <row r="225" spans="1:207" x14ac:dyDescent="0.35">
      <c r="A225" s="54">
        <v>79</v>
      </c>
      <c r="B225" s="31">
        <v>93007544</v>
      </c>
      <c r="C225" s="2">
        <v>45159</v>
      </c>
      <c r="D225" s="2">
        <v>23437</v>
      </c>
      <c r="E225" s="4">
        <v>59</v>
      </c>
      <c r="F225" s="4" t="s">
        <v>176</v>
      </c>
      <c r="G225" s="4">
        <v>65</v>
      </c>
      <c r="H225" s="4">
        <v>160</v>
      </c>
      <c r="I225" s="4">
        <v>1.68</v>
      </c>
      <c r="J225" s="4">
        <v>7</v>
      </c>
      <c r="K225" s="2">
        <v>45135</v>
      </c>
      <c r="L225" s="2">
        <v>45135</v>
      </c>
      <c r="M225" s="2">
        <v>45165</v>
      </c>
      <c r="N225" s="2">
        <v>45165</v>
      </c>
      <c r="O225" s="4">
        <v>1</v>
      </c>
      <c r="P225" s="2">
        <v>45165</v>
      </c>
      <c r="Q225" s="46">
        <f t="shared" si="309"/>
        <v>30</v>
      </c>
      <c r="R225" s="46">
        <f t="shared" si="310"/>
        <v>30</v>
      </c>
      <c r="S225" s="46">
        <f t="shared" si="323"/>
        <v>30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18</v>
      </c>
      <c r="AD225" s="4">
        <v>45</v>
      </c>
      <c r="AE225" s="4">
        <v>3</v>
      </c>
      <c r="AF225" s="4">
        <v>12</v>
      </c>
      <c r="AG225" s="4">
        <v>9</v>
      </c>
      <c r="AH225" s="4">
        <v>4690</v>
      </c>
      <c r="AI225" s="4">
        <v>11700</v>
      </c>
      <c r="AJ225" s="4">
        <v>4.17</v>
      </c>
      <c r="AK225" s="4">
        <v>0.26</v>
      </c>
      <c r="AL225" s="4">
        <v>0</v>
      </c>
      <c r="AM225">
        <v>1</v>
      </c>
      <c r="AN225" s="4" t="s">
        <v>226</v>
      </c>
      <c r="AQ225" s="4">
        <v>0</v>
      </c>
      <c r="AR225" s="4">
        <v>8.1999999999999993</v>
      </c>
      <c r="AS225" s="4">
        <v>1.26</v>
      </c>
      <c r="AT225" s="4">
        <v>29</v>
      </c>
      <c r="AU225" s="29">
        <v>4.57</v>
      </c>
      <c r="AX225" s="4">
        <v>330</v>
      </c>
      <c r="AY225" s="4">
        <v>0</v>
      </c>
      <c r="AZ225" s="4">
        <v>0</v>
      </c>
      <c r="BA225" s="4">
        <v>0.45</v>
      </c>
      <c r="BB225" s="4">
        <v>51</v>
      </c>
      <c r="BC225" s="4">
        <v>140</v>
      </c>
      <c r="BD225" s="4">
        <v>4.53</v>
      </c>
      <c r="BE225" s="4">
        <v>2.17</v>
      </c>
      <c r="BF225" s="4">
        <v>2.31</v>
      </c>
      <c r="BG225" s="4">
        <v>8</v>
      </c>
      <c r="BH225" s="4">
        <v>4.8</v>
      </c>
      <c r="BI225" s="4">
        <v>2.76</v>
      </c>
      <c r="BJ225" s="4">
        <v>18</v>
      </c>
      <c r="BK225" s="4">
        <v>86</v>
      </c>
      <c r="BL225" s="4">
        <v>149</v>
      </c>
      <c r="BM225" s="4">
        <v>0.21</v>
      </c>
      <c r="BN225" s="4">
        <v>104</v>
      </c>
      <c r="BO225" s="4">
        <v>322</v>
      </c>
      <c r="BP225" s="4">
        <v>1</v>
      </c>
      <c r="BQ225" s="4">
        <v>25</v>
      </c>
      <c r="BR225" s="4">
        <v>290</v>
      </c>
      <c r="BS225">
        <v>101</v>
      </c>
      <c r="BT225">
        <v>50</v>
      </c>
      <c r="BU225">
        <v>69</v>
      </c>
      <c r="BV225">
        <v>72</v>
      </c>
      <c r="BX225">
        <v>123</v>
      </c>
      <c r="BY225">
        <v>1800</v>
      </c>
      <c r="BZ225">
        <v>1.4</v>
      </c>
      <c r="CJ225" s="4">
        <v>7.51</v>
      </c>
      <c r="CK225" s="4">
        <v>28</v>
      </c>
      <c r="CL225" s="4">
        <v>87</v>
      </c>
      <c r="CM225" s="4">
        <v>22</v>
      </c>
      <c r="CN225" s="4">
        <v>0</v>
      </c>
      <c r="CO225" s="4">
        <v>0</v>
      </c>
      <c r="CP225" s="4">
        <v>0</v>
      </c>
      <c r="CQ225" s="4">
        <v>13</v>
      </c>
      <c r="CR225" s="4">
        <v>195</v>
      </c>
      <c r="CS225" s="4">
        <v>1</v>
      </c>
      <c r="CT225" s="4">
        <v>0</v>
      </c>
      <c r="CU225" s="4"/>
      <c r="CV225" s="4">
        <v>1</v>
      </c>
      <c r="CW225" s="4">
        <v>1</v>
      </c>
      <c r="CX225" s="4">
        <v>0</v>
      </c>
      <c r="CY225" s="4">
        <v>1</v>
      </c>
      <c r="CZ225" s="4">
        <v>0</v>
      </c>
      <c r="DA225" s="4">
        <v>0</v>
      </c>
      <c r="DB225" s="4">
        <v>0</v>
      </c>
      <c r="DC225" s="4">
        <v>0</v>
      </c>
      <c r="DD225" s="4">
        <v>0</v>
      </c>
      <c r="DE225" s="4"/>
      <c r="DF225" s="4"/>
      <c r="DG225" s="4"/>
      <c r="DH225" s="4"/>
      <c r="DI225" s="4"/>
      <c r="DJ225" s="4"/>
      <c r="DK225" s="4"/>
      <c r="DL225" s="4">
        <v>12</v>
      </c>
      <c r="DM225" s="4">
        <v>11</v>
      </c>
      <c r="DN225" s="4">
        <v>43</v>
      </c>
      <c r="DO225" s="4">
        <v>25</v>
      </c>
      <c r="DP225" s="4">
        <v>42</v>
      </c>
      <c r="DQ225" s="4">
        <v>73</v>
      </c>
      <c r="DR225" s="11">
        <v>58</v>
      </c>
      <c r="DS225" s="4">
        <v>30</v>
      </c>
      <c r="DT225" s="4">
        <v>79</v>
      </c>
      <c r="DU225" s="4">
        <f t="shared" si="340"/>
        <v>49</v>
      </c>
      <c r="DV225" s="11">
        <v>11.3</v>
      </c>
      <c r="DW225" s="4">
        <v>1350</v>
      </c>
      <c r="DX225" s="4">
        <v>91</v>
      </c>
      <c r="DY225" s="4">
        <v>117</v>
      </c>
      <c r="DZ225" s="4">
        <v>5</v>
      </c>
      <c r="EA225" s="4">
        <f t="shared" si="337"/>
        <v>2.9761904761904763</v>
      </c>
      <c r="EB225" s="4">
        <v>17</v>
      </c>
      <c r="EC225" s="4">
        <v>294</v>
      </c>
      <c r="ED225" s="4">
        <v>55</v>
      </c>
      <c r="EE225" s="4">
        <v>6.3</v>
      </c>
      <c r="EF225" s="4">
        <f t="shared" si="339"/>
        <v>3.75</v>
      </c>
      <c r="EG225" s="45">
        <f t="shared" si="312"/>
        <v>3.4117647058823528</v>
      </c>
      <c r="EH225" s="45">
        <f t="shared" si="313"/>
        <v>0.66470588235294126</v>
      </c>
      <c r="EI225" s="4">
        <v>12</v>
      </c>
      <c r="EJ225" s="4">
        <v>68</v>
      </c>
      <c r="EK225" s="4">
        <v>64</v>
      </c>
      <c r="EL225" s="11">
        <f t="shared" si="341"/>
        <v>1.0625</v>
      </c>
      <c r="EM225" s="4">
        <v>199</v>
      </c>
      <c r="EN225" s="11">
        <v>9</v>
      </c>
      <c r="EO225" s="4">
        <v>9</v>
      </c>
      <c r="EP225" s="11">
        <f t="shared" si="342"/>
        <v>7.5555555555555554</v>
      </c>
      <c r="EQ225" s="4">
        <v>53</v>
      </c>
      <c r="ER225" s="4">
        <f t="shared" si="314"/>
        <v>31.547619047619047</v>
      </c>
      <c r="ES225" s="4">
        <v>20</v>
      </c>
      <c r="ET225" s="4">
        <v>50</v>
      </c>
      <c r="EU225" s="11">
        <v>21</v>
      </c>
      <c r="EV225" s="4">
        <v>4</v>
      </c>
      <c r="EW225" s="9">
        <v>17</v>
      </c>
      <c r="EX225" s="4">
        <v>55</v>
      </c>
      <c r="EY225" s="4">
        <v>97</v>
      </c>
      <c r="EZ225" s="4">
        <v>35</v>
      </c>
      <c r="FA225" s="4">
        <v>52</v>
      </c>
      <c r="FB225" s="4">
        <v>73</v>
      </c>
      <c r="FC225" s="4">
        <f t="shared" si="304"/>
        <v>294</v>
      </c>
      <c r="FD225" s="9">
        <f t="shared" si="315"/>
        <v>1.0091379411821604</v>
      </c>
      <c r="FE225" s="9">
        <f t="shared" si="305"/>
        <v>0.24829931972789115</v>
      </c>
      <c r="FF225" s="9">
        <f t="shared" si="316"/>
        <v>0.35259668153658874</v>
      </c>
      <c r="FG225" s="9">
        <f t="shared" si="306"/>
        <v>1.6527272727272728</v>
      </c>
      <c r="FH225" s="9">
        <f t="shared" si="307"/>
        <v>0.27627838010025413</v>
      </c>
      <c r="FI225" s="9">
        <f t="shared" si="308"/>
        <v>1.6377615044293907</v>
      </c>
    </row>
    <row r="226" spans="1:207" x14ac:dyDescent="0.35">
      <c r="A226" s="54">
        <v>80</v>
      </c>
      <c r="B226" s="31">
        <v>97148629</v>
      </c>
      <c r="C226" s="2" t="s">
        <v>227</v>
      </c>
      <c r="D226" s="2">
        <v>18942</v>
      </c>
      <c r="E226" s="4">
        <v>72</v>
      </c>
      <c r="F226" s="4" t="s">
        <v>176</v>
      </c>
      <c r="G226" s="4">
        <v>49</v>
      </c>
      <c r="H226" s="4">
        <v>152</v>
      </c>
      <c r="I226" s="4">
        <v>1.43</v>
      </c>
      <c r="J226" s="4">
        <v>1</v>
      </c>
      <c r="K226" s="2">
        <v>45153</v>
      </c>
      <c r="L226" s="2">
        <v>45153</v>
      </c>
      <c r="M226" s="2">
        <v>45158</v>
      </c>
      <c r="N226" s="2">
        <v>45158</v>
      </c>
      <c r="O226" s="4">
        <v>1</v>
      </c>
      <c r="P226" s="2">
        <v>45158</v>
      </c>
      <c r="Q226" s="46">
        <f t="shared" si="309"/>
        <v>5</v>
      </c>
      <c r="R226" s="46">
        <f t="shared" si="310"/>
        <v>5</v>
      </c>
      <c r="S226" s="46">
        <f t="shared" si="323"/>
        <v>5</v>
      </c>
      <c r="T226" s="4">
        <v>0</v>
      </c>
      <c r="U226" s="4">
        <v>1</v>
      </c>
      <c r="V226" s="4">
        <v>1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43</v>
      </c>
      <c r="AD226" s="4">
        <v>90</v>
      </c>
      <c r="AE226" s="4">
        <v>14</v>
      </c>
      <c r="AF226" s="4">
        <v>14</v>
      </c>
      <c r="AG226" s="4">
        <v>0</v>
      </c>
      <c r="AH226" s="4">
        <v>4800</v>
      </c>
      <c r="AI226" s="4">
        <v>19900</v>
      </c>
      <c r="AJ226" s="4">
        <v>1.68</v>
      </c>
      <c r="AK226" s="4">
        <v>100</v>
      </c>
      <c r="AL226" s="4">
        <v>0</v>
      </c>
      <c r="AM226" s="4">
        <v>0</v>
      </c>
      <c r="AN226" s="4">
        <v>0</v>
      </c>
      <c r="AO226" s="4">
        <v>2</v>
      </c>
      <c r="AP226" s="4">
        <v>1946</v>
      </c>
      <c r="AQ226" s="4">
        <v>0</v>
      </c>
      <c r="AR226" s="4">
        <v>9.1999999999999993</v>
      </c>
      <c r="AS226" s="4">
        <v>1.62</v>
      </c>
      <c r="AT226" s="4">
        <v>35</v>
      </c>
      <c r="AU226" s="29">
        <v>2.2000000000000002</v>
      </c>
      <c r="AV226" s="4">
        <v>57.84</v>
      </c>
      <c r="AW226" s="4">
        <v>34</v>
      </c>
      <c r="AX226" s="4">
        <v>18000</v>
      </c>
      <c r="AY226" s="4">
        <v>1</v>
      </c>
      <c r="AZ226" s="4">
        <v>0</v>
      </c>
      <c r="BA226" s="4">
        <v>2.0299999999999998</v>
      </c>
      <c r="BB226" s="4">
        <v>102</v>
      </c>
      <c r="BC226" s="4">
        <v>129</v>
      </c>
      <c r="BD226" s="4">
        <v>5.2</v>
      </c>
      <c r="BE226" s="4">
        <v>3.6</v>
      </c>
      <c r="BF226" s="4">
        <v>6.7</v>
      </c>
      <c r="BG226" s="4">
        <v>6.8</v>
      </c>
      <c r="BH226" s="4">
        <v>4</v>
      </c>
      <c r="BI226" s="4">
        <v>2.6</v>
      </c>
      <c r="BJ226" s="4">
        <v>109</v>
      </c>
      <c r="BK226" s="4">
        <v>164</v>
      </c>
      <c r="BL226" s="4">
        <v>49</v>
      </c>
      <c r="BM226" s="4">
        <v>1.82</v>
      </c>
      <c r="BN226" s="4">
        <v>69</v>
      </c>
      <c r="BO226" s="4">
        <v>2069</v>
      </c>
      <c r="BP226" s="4">
        <v>1</v>
      </c>
      <c r="BQ226" s="4">
        <v>1</v>
      </c>
      <c r="BR226" s="4">
        <v>246.6</v>
      </c>
      <c r="BS226">
        <v>98</v>
      </c>
      <c r="BT226">
        <v>47</v>
      </c>
      <c r="BU226">
        <v>61</v>
      </c>
      <c r="BV226">
        <v>110</v>
      </c>
      <c r="BW226">
        <v>5</v>
      </c>
      <c r="BX226">
        <v>2700</v>
      </c>
      <c r="BY226">
        <v>285</v>
      </c>
      <c r="BZ226">
        <v>2.1</v>
      </c>
      <c r="CA226">
        <v>68</v>
      </c>
      <c r="CB226">
        <v>6.8</v>
      </c>
      <c r="CC226" s="4">
        <v>2.1</v>
      </c>
      <c r="CD226" s="4">
        <v>22</v>
      </c>
      <c r="CE226" s="4">
        <v>41</v>
      </c>
      <c r="CF226" s="4">
        <v>15</v>
      </c>
      <c r="CG226" s="4">
        <v>18</v>
      </c>
      <c r="CH226" s="4">
        <v>2242</v>
      </c>
      <c r="CI226" s="4">
        <f t="shared" si="322"/>
        <v>2133.333333333333</v>
      </c>
      <c r="CJ226" s="4" t="s">
        <v>228</v>
      </c>
      <c r="CK226" s="4">
        <v>26</v>
      </c>
      <c r="CL226" s="4">
        <v>112</v>
      </c>
      <c r="CM226" s="4">
        <v>16.2</v>
      </c>
      <c r="CN226" s="4">
        <v>0.15</v>
      </c>
      <c r="CO226" s="4">
        <v>0.49</v>
      </c>
      <c r="CP226" s="4">
        <v>0</v>
      </c>
      <c r="CQ226" s="4">
        <v>150</v>
      </c>
      <c r="CR226" s="4">
        <v>33254</v>
      </c>
      <c r="CS226" s="4">
        <v>1</v>
      </c>
      <c r="CT226" s="4">
        <v>0</v>
      </c>
      <c r="CU226" s="4"/>
      <c r="CV226" s="4">
        <v>1</v>
      </c>
      <c r="CW226" s="4">
        <v>1</v>
      </c>
      <c r="CX226" s="4">
        <v>1</v>
      </c>
      <c r="CY226" s="4">
        <v>1</v>
      </c>
      <c r="CZ226" s="4">
        <v>1</v>
      </c>
      <c r="DA226" s="4">
        <v>0</v>
      </c>
      <c r="DB226" s="4">
        <v>0</v>
      </c>
      <c r="DC226" s="4">
        <v>0</v>
      </c>
      <c r="DD226" s="4">
        <v>1</v>
      </c>
      <c r="DE226" s="4"/>
      <c r="DF226" s="4"/>
      <c r="DG226" s="4"/>
      <c r="DH226" s="4"/>
      <c r="DI226" s="4"/>
      <c r="DJ226" s="4"/>
      <c r="DK226" s="4"/>
      <c r="DL226" s="4">
        <v>9</v>
      </c>
      <c r="DM226" s="4">
        <v>43</v>
      </c>
      <c r="DN226" s="4">
        <v>25</v>
      </c>
      <c r="DO226" s="4">
        <v>42</v>
      </c>
      <c r="DP226" s="4">
        <v>73</v>
      </c>
      <c r="DQ226" s="4">
        <v>58</v>
      </c>
      <c r="DR226" s="11">
        <v>30</v>
      </c>
      <c r="DS226" s="4">
        <v>79</v>
      </c>
      <c r="DT226" s="4">
        <v>129</v>
      </c>
      <c r="DU226" s="4">
        <f t="shared" si="340"/>
        <v>50</v>
      </c>
      <c r="DV226" s="11">
        <v>13.5</v>
      </c>
      <c r="DW226" s="4">
        <v>91</v>
      </c>
      <c r="DX226" s="4">
        <v>117</v>
      </c>
      <c r="DY226" s="4">
        <v>105</v>
      </c>
      <c r="DZ226" s="4">
        <v>5.25</v>
      </c>
      <c r="EA226" s="4">
        <f t="shared" si="337"/>
        <v>3.6713286713286717</v>
      </c>
      <c r="EB226" s="4">
        <v>294</v>
      </c>
      <c r="EC226" s="4">
        <v>55</v>
      </c>
      <c r="ED226" s="4">
        <v>63</v>
      </c>
      <c r="EE226" s="4">
        <v>6.61</v>
      </c>
      <c r="EF226" s="4">
        <f t="shared" si="339"/>
        <v>4.6223776223776225</v>
      </c>
      <c r="EG226" s="45">
        <f t="shared" si="312"/>
        <v>0.10204081632653061</v>
      </c>
      <c r="EH226" s="45">
        <f t="shared" si="313"/>
        <v>4.5918367346938778E-2</v>
      </c>
      <c r="EI226" s="4">
        <v>8</v>
      </c>
      <c r="EJ226" s="11">
        <v>68</v>
      </c>
      <c r="EK226" s="4">
        <v>35</v>
      </c>
      <c r="EL226" s="11">
        <f t="shared" si="341"/>
        <v>1.9428571428571428</v>
      </c>
      <c r="EM226" s="4">
        <v>9</v>
      </c>
      <c r="EN226" s="11">
        <v>9</v>
      </c>
      <c r="EO226" s="4">
        <v>5</v>
      </c>
      <c r="EP226" s="11">
        <f t="shared" si="342"/>
        <v>9.7142857142857135</v>
      </c>
      <c r="EQ226" s="4">
        <v>20</v>
      </c>
      <c r="ER226" s="4">
        <f t="shared" si="314"/>
        <v>13.986013986013987</v>
      </c>
      <c r="ES226" s="4">
        <v>50</v>
      </c>
      <c r="ET226" s="4">
        <v>21</v>
      </c>
      <c r="EU226" s="11">
        <v>4</v>
      </c>
      <c r="EV226" s="9">
        <v>17</v>
      </c>
      <c r="EW226" s="4">
        <v>55</v>
      </c>
      <c r="EX226" s="4">
        <v>97</v>
      </c>
      <c r="EY226" s="4">
        <v>35</v>
      </c>
      <c r="EZ226" s="4">
        <v>52</v>
      </c>
      <c r="FA226" s="4">
        <v>73</v>
      </c>
      <c r="FB226" s="4">
        <v>72</v>
      </c>
      <c r="FC226" s="9">
        <v>298</v>
      </c>
      <c r="FD226" s="9">
        <f t="shared" si="315"/>
        <v>1.4179723719862236</v>
      </c>
      <c r="FE226" s="9">
        <f t="shared" si="305"/>
        <v>0.24161073825503357</v>
      </c>
      <c r="FF226" s="9">
        <f t="shared" si="316"/>
        <v>0.34309125792696071</v>
      </c>
      <c r="FG226" s="9">
        <f t="shared" si="306"/>
        <v>1.4000000000000001</v>
      </c>
      <c r="FH226" s="9">
        <f t="shared" si="307"/>
        <v>0.31249689579156847</v>
      </c>
      <c r="FI226" s="9">
        <f t="shared" si="308"/>
        <v>0.98732530171864441</v>
      </c>
      <c r="GJ226"/>
    </row>
    <row r="227" spans="1:207" x14ac:dyDescent="0.35">
      <c r="A227" s="54">
        <v>81</v>
      </c>
      <c r="B227" s="31">
        <v>23012688</v>
      </c>
      <c r="C227" s="2">
        <v>45154</v>
      </c>
      <c r="D227" s="2">
        <v>23473</v>
      </c>
      <c r="E227" s="4">
        <v>59</v>
      </c>
      <c r="F227" s="4" t="s">
        <v>176</v>
      </c>
      <c r="G227" s="4">
        <v>55</v>
      </c>
      <c r="H227" s="4">
        <v>159</v>
      </c>
      <c r="I227" s="4">
        <v>1.56</v>
      </c>
      <c r="J227" s="4">
        <v>1</v>
      </c>
      <c r="K227" s="2">
        <v>45153</v>
      </c>
      <c r="L227" s="2">
        <v>45153</v>
      </c>
      <c r="M227" s="2">
        <v>45160</v>
      </c>
      <c r="N227" s="2">
        <v>45163</v>
      </c>
      <c r="O227" s="4">
        <v>0</v>
      </c>
      <c r="Q227" s="46">
        <f t="shared" si="309"/>
        <v>7</v>
      </c>
      <c r="R227" s="46">
        <f t="shared" si="310"/>
        <v>10</v>
      </c>
      <c r="S227" s="46"/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1</v>
      </c>
      <c r="AC227" s="4">
        <v>18</v>
      </c>
      <c r="AD227" s="4">
        <v>48</v>
      </c>
      <c r="AE227" s="4">
        <v>7</v>
      </c>
      <c r="AF227" s="4">
        <v>7</v>
      </c>
      <c r="AG227" s="4">
        <v>0</v>
      </c>
      <c r="AH227" s="4">
        <v>60</v>
      </c>
      <c r="AI227" s="4">
        <v>400</v>
      </c>
      <c r="AJ227" s="4">
        <v>18</v>
      </c>
      <c r="AK227" s="4">
        <v>0.12</v>
      </c>
      <c r="AL227" s="4">
        <v>0</v>
      </c>
      <c r="AM227" s="4">
        <v>1</v>
      </c>
      <c r="AN227" s="4" t="s">
        <v>229</v>
      </c>
      <c r="AO227" s="4">
        <v>38</v>
      </c>
      <c r="AP227" s="4">
        <v>1641</v>
      </c>
      <c r="AQ227" s="4">
        <v>1</v>
      </c>
      <c r="AR227" s="4">
        <v>8</v>
      </c>
      <c r="AS227" s="4">
        <v>1.31</v>
      </c>
      <c r="AT227" s="4">
        <v>26</v>
      </c>
      <c r="AU227" s="29">
        <v>0.33</v>
      </c>
      <c r="AV227" s="4">
        <v>3.28</v>
      </c>
      <c r="AW227" s="4">
        <v>571</v>
      </c>
      <c r="AX227" s="4">
        <v>50</v>
      </c>
      <c r="AY227" s="4">
        <v>0</v>
      </c>
      <c r="AZ227" s="4">
        <v>0</v>
      </c>
      <c r="BA227" s="4">
        <v>0.3</v>
      </c>
      <c r="BB227" s="4">
        <v>32</v>
      </c>
      <c r="BC227" s="4">
        <v>138</v>
      </c>
      <c r="BD227" s="4">
        <v>3.49</v>
      </c>
      <c r="BE227" s="4">
        <v>1.99</v>
      </c>
      <c r="BF227" s="4">
        <v>7.8</v>
      </c>
      <c r="BG227" s="4">
        <v>8.1</v>
      </c>
      <c r="BH227" s="4">
        <v>4.4000000000000004</v>
      </c>
      <c r="BI227" s="4">
        <v>2.2000000000000002</v>
      </c>
      <c r="BJ227" s="4">
        <v>8</v>
      </c>
      <c r="BK227" s="4">
        <v>14</v>
      </c>
      <c r="BL227" s="4">
        <v>19</v>
      </c>
      <c r="BM227" s="4">
        <v>0.21</v>
      </c>
      <c r="BN227" s="4">
        <v>66</v>
      </c>
      <c r="BO227" s="4">
        <v>118</v>
      </c>
      <c r="BP227" s="4">
        <v>0</v>
      </c>
      <c r="BQ227" s="4">
        <v>0</v>
      </c>
      <c r="BR227" s="4">
        <v>323</v>
      </c>
      <c r="BS227">
        <v>94</v>
      </c>
      <c r="BT227">
        <v>46</v>
      </c>
      <c r="BU227">
        <v>66</v>
      </c>
      <c r="BV227">
        <v>86</v>
      </c>
      <c r="BW227">
        <v>9</v>
      </c>
      <c r="BX227">
        <v>2100</v>
      </c>
      <c r="BY227">
        <v>986</v>
      </c>
      <c r="BZ227">
        <v>2.1</v>
      </c>
      <c r="CA227">
        <v>76</v>
      </c>
      <c r="CB227">
        <v>5.4</v>
      </c>
      <c r="CC227" s="4">
        <v>2.4</v>
      </c>
      <c r="CD227" s="4">
        <v>28</v>
      </c>
      <c r="CE227" s="4">
        <v>56</v>
      </c>
      <c r="CF227" s="4">
        <v>9</v>
      </c>
      <c r="CG227" s="4">
        <v>8</v>
      </c>
      <c r="CH227" s="4">
        <v>2485</v>
      </c>
      <c r="CI227" s="4">
        <f t="shared" si="322"/>
        <v>1900</v>
      </c>
      <c r="CJ227" s="4">
        <v>7.52</v>
      </c>
      <c r="CK227" s="4">
        <v>26</v>
      </c>
      <c r="CL227" s="4">
        <v>68</v>
      </c>
      <c r="CM227" s="4">
        <v>20.9</v>
      </c>
      <c r="CN227" s="4">
        <v>0.01</v>
      </c>
      <c r="CO227" s="4">
        <v>0.2</v>
      </c>
      <c r="CP227" s="4">
        <v>0</v>
      </c>
      <c r="CQ227" s="4">
        <v>13</v>
      </c>
      <c r="CR227" s="4">
        <v>1942</v>
      </c>
      <c r="CS227" s="4">
        <v>0</v>
      </c>
      <c r="CT227" s="4">
        <v>0</v>
      </c>
      <c r="CU227" s="4"/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8</v>
      </c>
      <c r="DM227" s="4">
        <v>8</v>
      </c>
      <c r="DN227" s="4">
        <v>56</v>
      </c>
      <c r="DO227" s="4">
        <v>31</v>
      </c>
      <c r="DP227" s="4">
        <v>44</v>
      </c>
      <c r="DQ227" s="4">
        <v>75</v>
      </c>
      <c r="DR227" s="11">
        <v>58</v>
      </c>
      <c r="DS227" s="4">
        <v>70</v>
      </c>
      <c r="DT227" s="4">
        <v>159</v>
      </c>
      <c r="DU227" s="4">
        <f t="shared" ref="DU227:DU257" si="347">(DT227-DS227)</f>
        <v>89</v>
      </c>
      <c r="DV227" s="11">
        <v>19.600000000000001</v>
      </c>
      <c r="DW227" s="4">
        <v>1792</v>
      </c>
      <c r="DX227" s="4">
        <v>92</v>
      </c>
      <c r="DY227" s="4">
        <v>71</v>
      </c>
      <c r="DZ227" s="4">
        <v>5.4</v>
      </c>
      <c r="EA227" s="4">
        <f t="shared" ref="EA227:EA269" si="348">(DZ227/I227)</f>
        <v>3.4615384615384617</v>
      </c>
      <c r="EB227" s="4">
        <v>22</v>
      </c>
      <c r="EC227" s="4">
        <v>320</v>
      </c>
      <c r="ED227" s="4">
        <v>69</v>
      </c>
      <c r="EE227" s="4">
        <v>7.5</v>
      </c>
      <c r="EF227" s="4">
        <f t="shared" ref="EF227:EF257" si="349">(EE227/I227)</f>
        <v>4.8076923076923075</v>
      </c>
      <c r="EG227" s="45">
        <f t="shared" si="312"/>
        <v>2.6363636363636362</v>
      </c>
      <c r="EH227" s="45">
        <f t="shared" si="313"/>
        <v>0.89090909090909098</v>
      </c>
      <c r="EI227" s="4">
        <v>10</v>
      </c>
      <c r="EJ227" s="11">
        <v>89</v>
      </c>
      <c r="EK227" s="4">
        <v>52</v>
      </c>
      <c r="EL227" s="11">
        <f t="shared" ref="EL227:EL257" si="350">(EJ227/EK227)</f>
        <v>1.7115384615384615</v>
      </c>
      <c r="EM227" s="4">
        <v>217</v>
      </c>
      <c r="EN227" s="11">
        <v>12</v>
      </c>
      <c r="EO227" s="4">
        <v>10</v>
      </c>
      <c r="EP227" s="11">
        <f t="shared" ref="EP227:EP250" si="351">EJ227/((EN227+EO227)/2)</f>
        <v>8.0909090909090917</v>
      </c>
      <c r="EQ227" s="4">
        <v>64</v>
      </c>
      <c r="ER227" s="4">
        <f t="shared" si="314"/>
        <v>41.025641025641022</v>
      </c>
      <c r="ES227" s="4">
        <v>23</v>
      </c>
      <c r="ET227" s="4">
        <v>32</v>
      </c>
      <c r="EU227" s="11">
        <v>33</v>
      </c>
      <c r="EV227" s="4">
        <v>15</v>
      </c>
      <c r="EW227" s="9">
        <v>19</v>
      </c>
      <c r="EX227" s="4">
        <v>69</v>
      </c>
      <c r="EY227" s="4">
        <v>110</v>
      </c>
      <c r="EZ227" s="4">
        <v>38</v>
      </c>
      <c r="FA227" s="4">
        <v>65</v>
      </c>
      <c r="FB227" s="4">
        <v>72</v>
      </c>
      <c r="FC227" s="4">
        <f t="shared" ref="FC227:FC269" si="352">EC227</f>
        <v>320</v>
      </c>
      <c r="FD227" s="9">
        <f t="shared" si="315"/>
        <v>0.89453187544807633</v>
      </c>
      <c r="FE227" s="9">
        <f t="shared" si="305"/>
        <v>0.22500000000000001</v>
      </c>
      <c r="FF227" s="9">
        <f t="shared" si="316"/>
        <v>0.31827812537902755</v>
      </c>
      <c r="FG227" s="9">
        <f t="shared" si="306"/>
        <v>1.2260869565217392</v>
      </c>
      <c r="FH227" s="9">
        <f t="shared" si="307"/>
        <v>0.25673280903828427</v>
      </c>
      <c r="FI227" s="9">
        <f t="shared" si="308"/>
        <v>1.370646469034527</v>
      </c>
      <c r="FJ227" s="11">
        <v>15.8</v>
      </c>
      <c r="FK227" s="11">
        <v>24</v>
      </c>
      <c r="FL227" s="4">
        <v>19</v>
      </c>
      <c r="FM227" s="4">
        <v>4</v>
      </c>
      <c r="FN227" s="4">
        <v>49</v>
      </c>
      <c r="FO227" s="4">
        <f t="shared" ref="FO227:FO269" si="353">FN227/I227</f>
        <v>31.410256410256409</v>
      </c>
      <c r="FP227" s="11">
        <v>48</v>
      </c>
      <c r="FQ227" s="11">
        <v>19</v>
      </c>
      <c r="FR227" s="4">
        <v>14</v>
      </c>
      <c r="FS227" s="4">
        <v>62</v>
      </c>
      <c r="FT227" s="4">
        <v>39</v>
      </c>
      <c r="FU227" s="11">
        <f t="shared" si="317"/>
        <v>1.5897435897435896</v>
      </c>
      <c r="FV227" s="4">
        <v>11</v>
      </c>
      <c r="FW227" s="11">
        <f t="shared" ref="FW227:FW250" si="354">(FS227/FV227)</f>
        <v>5.6363636363636367</v>
      </c>
      <c r="FX227" s="4">
        <v>100</v>
      </c>
      <c r="FY227" s="4">
        <v>27.6</v>
      </c>
      <c r="FZ227">
        <v>22</v>
      </c>
      <c r="GA227" s="11">
        <f t="shared" ref="GA227:GA269" si="355">(FY227+BW227)</f>
        <v>36.6</v>
      </c>
      <c r="GB227" s="4">
        <f t="shared" si="318"/>
        <v>1.9263157894736842</v>
      </c>
      <c r="GC227" s="4">
        <f t="shared" si="319"/>
        <v>2.1818181818181817</v>
      </c>
      <c r="GD227" s="4">
        <f t="shared" si="320"/>
        <v>0.71818181818181825</v>
      </c>
      <c r="GE227" s="4">
        <v>15</v>
      </c>
      <c r="GF227" s="4">
        <v>10</v>
      </c>
      <c r="GG227" s="4">
        <f t="shared" ref="GG227:GG260" si="356">((GE227-GF227)/GE227)*100</f>
        <v>33.333333333333329</v>
      </c>
      <c r="GJ227" s="4" t="e">
        <f t="shared" ref="GJ227:GJ228" si="357">((GH227-GI227)/GH227)*100</f>
        <v>#DIV/0!</v>
      </c>
      <c r="GW227" t="e">
        <f t="shared" ref="GW227:GW243" si="358">(GU227-GV227)/GU227</f>
        <v>#DIV/0!</v>
      </c>
    </row>
    <row r="228" spans="1:207" x14ac:dyDescent="0.35">
      <c r="A228" s="54">
        <v>81</v>
      </c>
      <c r="B228" s="31">
        <v>23012688</v>
      </c>
      <c r="C228" s="2">
        <v>45160</v>
      </c>
      <c r="D228" s="2">
        <v>23473</v>
      </c>
      <c r="E228" s="4">
        <v>59</v>
      </c>
      <c r="F228" s="4" t="s">
        <v>176</v>
      </c>
      <c r="G228" s="4">
        <v>55</v>
      </c>
      <c r="H228" s="4">
        <v>159</v>
      </c>
      <c r="I228" s="4">
        <v>1.56</v>
      </c>
      <c r="J228" s="4">
        <v>8</v>
      </c>
      <c r="K228" s="2">
        <v>45153</v>
      </c>
      <c r="L228" s="2">
        <v>45153</v>
      </c>
      <c r="M228" s="2">
        <v>45160</v>
      </c>
      <c r="N228" s="2">
        <v>45163</v>
      </c>
      <c r="O228" s="4">
        <v>0</v>
      </c>
      <c r="Q228" s="46">
        <f t="shared" si="309"/>
        <v>7</v>
      </c>
      <c r="R228" s="46">
        <f t="shared" si="310"/>
        <v>10</v>
      </c>
      <c r="S228" s="46"/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1</v>
      </c>
      <c r="AC228" s="4">
        <v>18</v>
      </c>
      <c r="AD228" s="4">
        <v>48</v>
      </c>
      <c r="AE228" s="4">
        <v>7</v>
      </c>
      <c r="AF228" s="4">
        <v>7</v>
      </c>
      <c r="AG228" s="4">
        <v>0</v>
      </c>
      <c r="AH228" s="4">
        <v>240</v>
      </c>
      <c r="AI228" s="4">
        <v>3800</v>
      </c>
      <c r="AJ228" s="4">
        <v>1.83</v>
      </c>
      <c r="AK228" s="4">
        <v>0.28999999999999998</v>
      </c>
      <c r="AL228" s="4">
        <v>0</v>
      </c>
      <c r="AM228" s="4">
        <v>1</v>
      </c>
      <c r="AN228" s="4" t="s">
        <v>229</v>
      </c>
      <c r="AQ228" s="4">
        <v>1</v>
      </c>
      <c r="AR228" s="4">
        <v>11</v>
      </c>
      <c r="AS228" s="4">
        <v>0.9</v>
      </c>
      <c r="AT228" s="4">
        <v>28</v>
      </c>
      <c r="AX228" s="4">
        <v>172</v>
      </c>
      <c r="AY228" s="4">
        <v>0</v>
      </c>
      <c r="AZ228" s="4">
        <v>0</v>
      </c>
      <c r="BA228" s="4">
        <v>0.38</v>
      </c>
      <c r="BB228" s="4">
        <v>39</v>
      </c>
      <c r="BC228" s="4">
        <v>135</v>
      </c>
      <c r="BD228" s="4">
        <v>4.05</v>
      </c>
      <c r="BE228" s="4">
        <v>1.93</v>
      </c>
      <c r="BF228" s="4">
        <v>1.25</v>
      </c>
      <c r="BG228" s="4">
        <v>8</v>
      </c>
      <c r="BJ228" s="4">
        <v>14</v>
      </c>
      <c r="BK228" s="4">
        <v>25</v>
      </c>
      <c r="BL228" s="4">
        <v>27</v>
      </c>
      <c r="BM228" s="4">
        <v>0.15</v>
      </c>
      <c r="BN228" s="4">
        <v>114</v>
      </c>
      <c r="BO228" s="4">
        <v>200</v>
      </c>
      <c r="BP228" s="4">
        <v>0</v>
      </c>
      <c r="BQ228" s="4">
        <v>0</v>
      </c>
      <c r="BS228">
        <v>133</v>
      </c>
      <c r="BT228">
        <v>58</v>
      </c>
      <c r="BU228">
        <v>83</v>
      </c>
      <c r="BV228">
        <v>104</v>
      </c>
      <c r="BX228">
        <v>1740</v>
      </c>
      <c r="BY228">
        <v>300</v>
      </c>
      <c r="CN228" s="4">
        <v>0</v>
      </c>
      <c r="CO228" s="4">
        <v>0</v>
      </c>
      <c r="CP228" s="4">
        <v>0</v>
      </c>
      <c r="CQ228" s="4">
        <v>13</v>
      </c>
      <c r="CS228" s="4">
        <v>0</v>
      </c>
      <c r="CT228" s="4">
        <v>0</v>
      </c>
      <c r="CU228" s="4"/>
      <c r="CV228" s="4">
        <v>0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10</v>
      </c>
      <c r="DM228" s="4">
        <v>10</v>
      </c>
      <c r="DN228" s="4">
        <v>72</v>
      </c>
      <c r="DO228" s="4">
        <v>45</v>
      </c>
      <c r="DP228" s="4">
        <v>37</v>
      </c>
      <c r="DQ228" s="4">
        <v>66</v>
      </c>
      <c r="DR228" s="11">
        <v>59</v>
      </c>
      <c r="DS228" s="4">
        <v>71</v>
      </c>
      <c r="DT228" s="4">
        <v>174</v>
      </c>
      <c r="DU228" s="4">
        <f t="shared" si="347"/>
        <v>103</v>
      </c>
      <c r="DV228" s="11">
        <v>21.6</v>
      </c>
      <c r="DW228" s="4">
        <v>1763</v>
      </c>
      <c r="DX228" s="4">
        <v>97</v>
      </c>
      <c r="DY228" s="4">
        <v>63</v>
      </c>
      <c r="DZ228" s="4">
        <v>6.2</v>
      </c>
      <c r="EA228" s="4">
        <f t="shared" si="348"/>
        <v>3.9743589743589745</v>
      </c>
      <c r="EB228" s="4">
        <v>29.7</v>
      </c>
      <c r="EC228" s="4">
        <v>337</v>
      </c>
      <c r="ED228" s="4">
        <v>85</v>
      </c>
      <c r="EE228" s="4">
        <v>5.8</v>
      </c>
      <c r="EF228" s="4">
        <f t="shared" si="349"/>
        <v>3.7179487179487176</v>
      </c>
      <c r="EG228" s="45">
        <f t="shared" si="312"/>
        <v>1.9865319865319866</v>
      </c>
      <c r="EH228" s="45">
        <f t="shared" si="313"/>
        <v>0.72727272727272729</v>
      </c>
      <c r="EI228" s="4">
        <v>10</v>
      </c>
      <c r="EJ228" s="4">
        <v>88</v>
      </c>
      <c r="EK228" s="4">
        <v>51</v>
      </c>
      <c r="EL228" s="11">
        <f t="shared" si="350"/>
        <v>1.7254901960784315</v>
      </c>
      <c r="EM228" s="4">
        <v>136</v>
      </c>
      <c r="EN228" s="11">
        <v>9</v>
      </c>
      <c r="EO228" s="4">
        <v>6</v>
      </c>
      <c r="EP228" s="11">
        <f t="shared" si="351"/>
        <v>11.733333333333333</v>
      </c>
      <c r="EQ228" s="4">
        <v>64</v>
      </c>
      <c r="ER228" s="4">
        <f t="shared" si="314"/>
        <v>41.025641025641022</v>
      </c>
      <c r="ES228" s="4">
        <v>27</v>
      </c>
      <c r="ET228" s="4">
        <v>50</v>
      </c>
      <c r="EU228" s="11">
        <v>35</v>
      </c>
      <c r="EV228" s="4">
        <v>17</v>
      </c>
      <c r="EW228" s="9">
        <v>18</v>
      </c>
      <c r="EX228" s="4">
        <v>93</v>
      </c>
      <c r="EY228" s="4">
        <v>113</v>
      </c>
      <c r="EZ228" s="4">
        <v>31</v>
      </c>
      <c r="FA228" s="4">
        <v>69</v>
      </c>
      <c r="FB228" s="4">
        <v>65</v>
      </c>
      <c r="FC228" s="4">
        <f t="shared" si="352"/>
        <v>337</v>
      </c>
      <c r="FD228" s="9">
        <f t="shared" si="315"/>
        <v>0.76950615138306255</v>
      </c>
      <c r="FE228" s="9">
        <f t="shared" si="305"/>
        <v>0.19287833827893175</v>
      </c>
      <c r="FF228" s="9">
        <f t="shared" si="316"/>
        <v>0.26616136050340083</v>
      </c>
      <c r="FG228" s="9">
        <f t="shared" si="306"/>
        <v>1.408235294117647</v>
      </c>
      <c r="FH228" s="9">
        <f t="shared" si="307"/>
        <v>0.21071422847880028</v>
      </c>
      <c r="FI228" s="9">
        <f t="shared" si="308"/>
        <v>1.8300507300514393</v>
      </c>
      <c r="FJ228" s="11">
        <v>18.100000000000001</v>
      </c>
      <c r="FK228" s="11">
        <v>35</v>
      </c>
      <c r="FL228" s="4">
        <v>11</v>
      </c>
      <c r="FM228" s="4">
        <v>23</v>
      </c>
      <c r="FN228" s="4">
        <v>85</v>
      </c>
      <c r="FO228" s="4">
        <f t="shared" si="353"/>
        <v>54.487179487179482</v>
      </c>
      <c r="FP228" s="11">
        <v>48</v>
      </c>
      <c r="FQ228" s="11">
        <v>22</v>
      </c>
      <c r="FR228" s="4">
        <v>27</v>
      </c>
      <c r="FS228" s="4">
        <v>57</v>
      </c>
      <c r="FT228" s="4">
        <v>38</v>
      </c>
      <c r="FU228" s="11">
        <f t="shared" si="317"/>
        <v>1.5</v>
      </c>
      <c r="FV228" s="4">
        <v>16</v>
      </c>
      <c r="FW228" s="11">
        <f t="shared" si="354"/>
        <v>3.5625</v>
      </c>
      <c r="FX228" s="4">
        <v>144</v>
      </c>
      <c r="FY228" s="4">
        <v>17.100000000000001</v>
      </c>
      <c r="FZ228">
        <v>19.100000000000001</v>
      </c>
      <c r="GA228" s="11">
        <f t="shared" si="355"/>
        <v>17.100000000000001</v>
      </c>
      <c r="GB228" s="4">
        <f t="shared" si="318"/>
        <v>0.77727272727272734</v>
      </c>
      <c r="GC228" s="4">
        <f t="shared" si="319"/>
        <v>2.5130890052356021</v>
      </c>
      <c r="GD228" s="4">
        <f t="shared" si="320"/>
        <v>0.94764397905759168</v>
      </c>
      <c r="GE228" s="4">
        <v>18</v>
      </c>
      <c r="GF228" s="4">
        <v>7</v>
      </c>
      <c r="GG228" s="4">
        <f t="shared" si="356"/>
        <v>61.111111111111114</v>
      </c>
      <c r="GH228" s="4">
        <v>25</v>
      </c>
      <c r="GI228" s="4">
        <v>17</v>
      </c>
      <c r="GJ228" s="4">
        <f t="shared" si="357"/>
        <v>32</v>
      </c>
      <c r="GK228" s="4">
        <v>1</v>
      </c>
      <c r="GL228" s="4">
        <v>0</v>
      </c>
      <c r="GM228" s="4">
        <v>0</v>
      </c>
      <c r="GN228" s="4">
        <v>0</v>
      </c>
      <c r="GO228" s="4">
        <v>1</v>
      </c>
      <c r="GP228" s="4">
        <v>0</v>
      </c>
      <c r="GQ228" s="4">
        <v>0</v>
      </c>
      <c r="GR228" s="4">
        <v>1</v>
      </c>
      <c r="GS228" s="4">
        <v>0</v>
      </c>
      <c r="GT228" s="4">
        <v>0</v>
      </c>
      <c r="GU228" s="4">
        <v>61</v>
      </c>
      <c r="GV228" s="4">
        <v>19</v>
      </c>
      <c r="GW228">
        <f t="shared" si="358"/>
        <v>0.68852459016393441</v>
      </c>
      <c r="GX228" s="4">
        <v>1</v>
      </c>
      <c r="GY228" s="4">
        <v>0</v>
      </c>
    </row>
    <row r="229" spans="1:207" x14ac:dyDescent="0.35">
      <c r="A229" s="54">
        <v>81</v>
      </c>
      <c r="B229" s="31">
        <v>23012688</v>
      </c>
      <c r="C229" s="2">
        <v>45182</v>
      </c>
      <c r="D229" s="2">
        <v>23473</v>
      </c>
      <c r="E229" s="4">
        <v>59</v>
      </c>
      <c r="F229" s="4" t="s">
        <v>176</v>
      </c>
      <c r="G229" s="4">
        <v>55</v>
      </c>
      <c r="H229" s="4">
        <v>159</v>
      </c>
      <c r="I229" s="4">
        <v>1.56</v>
      </c>
      <c r="J229" s="4">
        <v>29</v>
      </c>
      <c r="K229" s="2">
        <v>45153</v>
      </c>
      <c r="L229" s="2">
        <v>45153</v>
      </c>
      <c r="M229" s="2">
        <v>45160</v>
      </c>
      <c r="N229" s="2">
        <v>45163</v>
      </c>
      <c r="O229" s="4">
        <v>0</v>
      </c>
      <c r="Q229" s="46">
        <f t="shared" si="309"/>
        <v>7</v>
      </c>
      <c r="R229" s="46">
        <f t="shared" si="310"/>
        <v>10</v>
      </c>
      <c r="S229" s="46"/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1</v>
      </c>
      <c r="AC229" s="4">
        <v>18</v>
      </c>
      <c r="AD229" s="4">
        <v>48</v>
      </c>
      <c r="AE229" s="4">
        <v>7</v>
      </c>
      <c r="AF229" s="4">
        <v>7</v>
      </c>
      <c r="AG229" s="4">
        <v>0</v>
      </c>
      <c r="AL229" s="4">
        <v>0</v>
      </c>
      <c r="AM229" s="4">
        <v>1</v>
      </c>
      <c r="AN229" s="4" t="s">
        <v>229</v>
      </c>
      <c r="AQ229" s="4">
        <v>1</v>
      </c>
      <c r="AY229" s="4">
        <v>0</v>
      </c>
      <c r="AZ229" s="4">
        <v>0</v>
      </c>
      <c r="BP229" s="4">
        <v>0</v>
      </c>
      <c r="BQ229" s="4">
        <v>0</v>
      </c>
      <c r="BS229">
        <v>113</v>
      </c>
      <c r="BT229">
        <v>69</v>
      </c>
      <c r="BU229">
        <v>84</v>
      </c>
      <c r="BV229">
        <v>89</v>
      </c>
      <c r="CN229" s="4">
        <v>0</v>
      </c>
      <c r="CO229" s="4">
        <v>0</v>
      </c>
      <c r="CP229" s="4">
        <v>0</v>
      </c>
      <c r="CS229" s="4">
        <v>0</v>
      </c>
      <c r="CT229" s="4">
        <v>0</v>
      </c>
      <c r="CU229" s="4"/>
      <c r="CV229" s="4">
        <v>0</v>
      </c>
      <c r="CW229" s="4">
        <v>0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10</v>
      </c>
      <c r="DM229" s="4">
        <v>9</v>
      </c>
      <c r="DN229" s="4">
        <v>31</v>
      </c>
      <c r="DO229" s="4">
        <v>21</v>
      </c>
      <c r="DP229" s="4">
        <v>33</v>
      </c>
      <c r="DQ229" s="4">
        <v>63</v>
      </c>
      <c r="DR229" s="11">
        <v>66</v>
      </c>
      <c r="DS229" s="4">
        <v>51</v>
      </c>
      <c r="DT229" s="4">
        <v>150</v>
      </c>
      <c r="DU229" s="4">
        <f t="shared" si="347"/>
        <v>99</v>
      </c>
      <c r="DV229" s="11">
        <v>18.8</v>
      </c>
      <c r="DW229" s="4">
        <v>1587</v>
      </c>
      <c r="DX229" s="4">
        <v>96</v>
      </c>
      <c r="DY229" s="4">
        <v>71</v>
      </c>
      <c r="DZ229" s="4">
        <v>6.5</v>
      </c>
      <c r="EA229" s="4">
        <f t="shared" si="348"/>
        <v>4.166666666666667</v>
      </c>
      <c r="EB229" s="4">
        <v>29.4</v>
      </c>
      <c r="EC229" s="4">
        <v>368</v>
      </c>
      <c r="ED229" s="4">
        <v>84</v>
      </c>
      <c r="EE229" s="4">
        <v>5.9</v>
      </c>
      <c r="EF229" s="4">
        <f t="shared" si="349"/>
        <v>3.7820512820512819</v>
      </c>
      <c r="EG229" s="45">
        <f t="shared" si="312"/>
        <v>2.2448979591836737</v>
      </c>
      <c r="EH229" s="45">
        <f t="shared" si="313"/>
        <v>0.63945578231292521</v>
      </c>
      <c r="EI229" s="4">
        <v>12</v>
      </c>
      <c r="EJ229" s="4">
        <v>73</v>
      </c>
      <c r="EK229" s="4">
        <v>62</v>
      </c>
      <c r="EL229" s="11">
        <f t="shared" si="350"/>
        <v>1.1774193548387097</v>
      </c>
      <c r="EM229" s="4">
        <v>173</v>
      </c>
      <c r="EN229" s="11">
        <v>11</v>
      </c>
      <c r="EO229" s="4">
        <v>12</v>
      </c>
      <c r="EP229" s="11">
        <f t="shared" si="351"/>
        <v>6.3478260869565215</v>
      </c>
      <c r="EQ229" s="4">
        <v>68</v>
      </c>
      <c r="ER229" s="4">
        <f t="shared" si="314"/>
        <v>43.589743589743591</v>
      </c>
      <c r="ES229" s="4">
        <v>22</v>
      </c>
      <c r="ET229" s="4">
        <v>47</v>
      </c>
      <c r="EU229" s="11">
        <v>26</v>
      </c>
      <c r="EV229" s="4">
        <v>15</v>
      </c>
      <c r="EW229" s="9">
        <v>11</v>
      </c>
      <c r="EX229" s="4">
        <v>65</v>
      </c>
      <c r="EY229" s="4">
        <v>96</v>
      </c>
      <c r="EZ229" s="4">
        <v>48</v>
      </c>
      <c r="FA229" s="4">
        <v>76</v>
      </c>
      <c r="FB229" s="4">
        <v>72</v>
      </c>
      <c r="FC229" s="4">
        <f t="shared" si="352"/>
        <v>368</v>
      </c>
      <c r="FD229" s="9">
        <f t="shared" si="315"/>
        <v>0.61742573015825608</v>
      </c>
      <c r="FE229" s="9">
        <f t="shared" si="305"/>
        <v>0.19565217391304349</v>
      </c>
      <c r="FF229" s="9">
        <f t="shared" si="316"/>
        <v>0.27082536098117432</v>
      </c>
      <c r="FG229" s="9">
        <f t="shared" si="306"/>
        <v>1.2107142857142859</v>
      </c>
      <c r="FH229" s="9">
        <f t="shared" si="307"/>
        <v>0.25899329099380031</v>
      </c>
      <c r="FI229" s="9">
        <f t="shared" si="308"/>
        <v>1.9609067561922962</v>
      </c>
      <c r="FJ229" s="11">
        <v>16.399999999999999</v>
      </c>
      <c r="FK229" s="11">
        <v>41</v>
      </c>
      <c r="FL229" s="4">
        <v>27</v>
      </c>
      <c r="FM229" s="4">
        <v>14</v>
      </c>
      <c r="FN229" s="4">
        <v>90</v>
      </c>
      <c r="FO229" s="4">
        <f t="shared" si="353"/>
        <v>57.692307692307693</v>
      </c>
      <c r="FP229" s="11">
        <v>51</v>
      </c>
      <c r="FQ229" s="11">
        <v>20</v>
      </c>
      <c r="FR229" s="4">
        <v>18</v>
      </c>
      <c r="FS229" s="4">
        <v>63</v>
      </c>
      <c r="FT229" s="4">
        <v>42</v>
      </c>
      <c r="FU229" s="11">
        <f t="shared" si="317"/>
        <v>1.5</v>
      </c>
      <c r="FV229" s="4">
        <v>18</v>
      </c>
      <c r="FW229" s="11">
        <f t="shared" si="354"/>
        <v>3.5</v>
      </c>
      <c r="FX229" s="4">
        <v>113</v>
      </c>
      <c r="FY229" s="4">
        <v>19.100000000000001</v>
      </c>
      <c r="FZ229">
        <v>26.7</v>
      </c>
      <c r="GA229" s="11">
        <f t="shared" si="355"/>
        <v>19.100000000000001</v>
      </c>
      <c r="GB229" s="4">
        <f t="shared" si="318"/>
        <v>0.95500000000000007</v>
      </c>
      <c r="GC229" s="4">
        <f t="shared" si="319"/>
        <v>1.9101123595505618</v>
      </c>
      <c r="GD229" s="4">
        <f t="shared" si="320"/>
        <v>0.61423220973782766</v>
      </c>
      <c r="GE229" s="4">
        <v>11</v>
      </c>
      <c r="GF229" s="4">
        <v>10</v>
      </c>
      <c r="GG229" s="4">
        <f t="shared" si="356"/>
        <v>9.0909090909090917</v>
      </c>
      <c r="GW229" t="e">
        <f t="shared" si="358"/>
        <v>#DIV/0!</v>
      </c>
    </row>
    <row r="230" spans="1:207" x14ac:dyDescent="0.35">
      <c r="A230" s="54">
        <v>81</v>
      </c>
      <c r="B230" s="31">
        <v>23012688</v>
      </c>
      <c r="C230" s="2">
        <v>45332</v>
      </c>
      <c r="D230" s="2">
        <v>23473</v>
      </c>
      <c r="E230" s="4">
        <v>59</v>
      </c>
      <c r="F230" s="4" t="s">
        <v>176</v>
      </c>
      <c r="G230" s="4">
        <v>55</v>
      </c>
      <c r="H230" s="4">
        <v>159</v>
      </c>
      <c r="I230" s="4">
        <v>1.56</v>
      </c>
      <c r="J230" s="4">
        <v>180</v>
      </c>
      <c r="K230" s="2">
        <v>45153</v>
      </c>
      <c r="L230" s="2">
        <v>45153</v>
      </c>
      <c r="M230" s="2">
        <v>45160</v>
      </c>
      <c r="N230" s="2">
        <v>45163</v>
      </c>
      <c r="O230" s="4">
        <v>0</v>
      </c>
      <c r="Q230" s="46">
        <f t="shared" si="309"/>
        <v>7</v>
      </c>
      <c r="R230" s="46">
        <f t="shared" si="310"/>
        <v>10</v>
      </c>
      <c r="S230" s="46"/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1</v>
      </c>
      <c r="AC230" s="4">
        <v>18</v>
      </c>
      <c r="AD230" s="4">
        <v>48</v>
      </c>
      <c r="AE230" s="4">
        <v>7</v>
      </c>
      <c r="AF230" s="4">
        <v>7</v>
      </c>
      <c r="AG230" s="4">
        <v>0</v>
      </c>
      <c r="AL230" s="4">
        <v>0</v>
      </c>
      <c r="AM230" s="4">
        <v>1</v>
      </c>
      <c r="AN230" s="4" t="s">
        <v>229</v>
      </c>
      <c r="AQ230" s="4">
        <v>1</v>
      </c>
      <c r="AY230" s="4">
        <v>0</v>
      </c>
      <c r="AZ230" s="4">
        <v>0</v>
      </c>
      <c r="BP230" s="4">
        <v>0</v>
      </c>
      <c r="BQ230" s="4">
        <v>0</v>
      </c>
      <c r="BS230">
        <v>115</v>
      </c>
      <c r="BT230">
        <v>72</v>
      </c>
      <c r="BU230">
        <v>86</v>
      </c>
      <c r="BV230">
        <v>78</v>
      </c>
      <c r="CN230" s="4">
        <v>0</v>
      </c>
      <c r="CO230" s="4">
        <v>0</v>
      </c>
      <c r="CP230" s="4">
        <v>0</v>
      </c>
      <c r="CS230" s="4">
        <v>0</v>
      </c>
      <c r="CT230" s="4">
        <v>0</v>
      </c>
      <c r="CU230" s="4"/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10</v>
      </c>
      <c r="DM230" s="4">
        <v>10</v>
      </c>
      <c r="DN230" s="4">
        <v>72</v>
      </c>
      <c r="DO230" s="4">
        <v>45</v>
      </c>
      <c r="DP230" s="4">
        <v>37</v>
      </c>
      <c r="DQ230" s="4">
        <v>66</v>
      </c>
      <c r="DR230" s="11">
        <v>59</v>
      </c>
      <c r="DS230" s="4">
        <v>71</v>
      </c>
      <c r="DT230" s="4">
        <v>174</v>
      </c>
      <c r="DU230" s="4">
        <f t="shared" si="347"/>
        <v>103</v>
      </c>
      <c r="DV230" s="11">
        <v>21.6</v>
      </c>
      <c r="DW230" s="4">
        <v>1763</v>
      </c>
      <c r="DX230" s="4">
        <v>97</v>
      </c>
      <c r="DY230" s="4">
        <v>63</v>
      </c>
      <c r="DZ230" s="4">
        <v>6.2</v>
      </c>
      <c r="EA230" s="4">
        <f t="shared" si="348"/>
        <v>3.9743589743589745</v>
      </c>
      <c r="EB230" s="4">
        <v>29.7</v>
      </c>
      <c r="EC230" s="4">
        <v>337</v>
      </c>
      <c r="ED230" s="4">
        <v>85</v>
      </c>
      <c r="EE230" s="4">
        <v>5.8</v>
      </c>
      <c r="EF230" s="4">
        <f t="shared" si="349"/>
        <v>3.7179487179487176</v>
      </c>
      <c r="EG230" s="45">
        <f t="shared" si="312"/>
        <v>1.9865319865319866</v>
      </c>
      <c r="EH230" s="45">
        <f t="shared" si="313"/>
        <v>0.72727272727272729</v>
      </c>
      <c r="EI230" s="4">
        <v>10</v>
      </c>
      <c r="EJ230" s="4">
        <v>88</v>
      </c>
      <c r="EK230" s="4">
        <v>51</v>
      </c>
      <c r="EL230" s="11">
        <f t="shared" si="350"/>
        <v>1.7254901960784315</v>
      </c>
      <c r="EM230" s="4">
        <v>136</v>
      </c>
      <c r="EN230" s="11">
        <v>9</v>
      </c>
      <c r="EO230" s="4">
        <v>6</v>
      </c>
      <c r="EP230" s="11">
        <f t="shared" si="351"/>
        <v>11.733333333333333</v>
      </c>
      <c r="EQ230" s="4">
        <v>64</v>
      </c>
      <c r="ER230" s="4">
        <f t="shared" si="314"/>
        <v>41.025641025641022</v>
      </c>
      <c r="ES230" s="4">
        <v>27</v>
      </c>
      <c r="ET230" s="4">
        <v>50</v>
      </c>
      <c r="EU230" s="11">
        <v>35</v>
      </c>
      <c r="EV230" s="4">
        <v>17</v>
      </c>
      <c r="EW230" s="9">
        <v>18</v>
      </c>
      <c r="EX230" s="4">
        <v>93</v>
      </c>
      <c r="EY230" s="4">
        <v>113</v>
      </c>
      <c r="EZ230" s="4">
        <v>31</v>
      </c>
      <c r="FA230" s="4">
        <v>69</v>
      </c>
      <c r="FB230" s="4">
        <v>65</v>
      </c>
      <c r="FC230" s="4">
        <f t="shared" si="352"/>
        <v>337</v>
      </c>
      <c r="FD230" s="9">
        <f t="shared" si="315"/>
        <v>0.64682030597472273</v>
      </c>
      <c r="FE230" s="9">
        <f t="shared" si="305"/>
        <v>0.19287833827893175</v>
      </c>
      <c r="FF230" s="9">
        <f t="shared" si="316"/>
        <v>0.26616136050340083</v>
      </c>
      <c r="FG230" s="9">
        <f t="shared" si="306"/>
        <v>1.2176470588235293</v>
      </c>
      <c r="FH230" s="9">
        <f t="shared" si="307"/>
        <v>0.2732307528331645</v>
      </c>
      <c r="FI230" s="9">
        <f t="shared" si="308"/>
        <v>1.8825121097405901</v>
      </c>
      <c r="FJ230" s="11">
        <v>18.100000000000001</v>
      </c>
      <c r="FK230" s="11">
        <v>35</v>
      </c>
      <c r="FL230" s="4">
        <v>11</v>
      </c>
      <c r="FM230" s="4">
        <v>23</v>
      </c>
      <c r="FN230" s="4">
        <v>85</v>
      </c>
      <c r="FO230" s="4">
        <f t="shared" si="353"/>
        <v>54.487179487179482</v>
      </c>
      <c r="FP230" s="11">
        <v>48</v>
      </c>
      <c r="FQ230" s="11">
        <v>22</v>
      </c>
      <c r="FR230" s="4">
        <v>27</v>
      </c>
      <c r="FS230" s="4">
        <v>57</v>
      </c>
      <c r="FT230" s="4">
        <v>38</v>
      </c>
      <c r="FU230" s="11">
        <f t="shared" si="317"/>
        <v>1.5</v>
      </c>
      <c r="FV230" s="4">
        <v>16</v>
      </c>
      <c r="FW230" s="11">
        <f t="shared" si="354"/>
        <v>3.5625</v>
      </c>
      <c r="FX230" s="4">
        <v>144</v>
      </c>
      <c r="FY230" s="4">
        <v>17.100000000000001</v>
      </c>
      <c r="FZ230">
        <v>19.100000000000001</v>
      </c>
      <c r="GA230" s="11">
        <f t="shared" si="355"/>
        <v>17.100000000000001</v>
      </c>
      <c r="GB230" s="4">
        <f t="shared" si="318"/>
        <v>0.77727272727272734</v>
      </c>
      <c r="GC230" s="4">
        <f t="shared" si="319"/>
        <v>2.5130890052356021</v>
      </c>
      <c r="GD230" s="4">
        <f t="shared" si="320"/>
        <v>0.94764397905759168</v>
      </c>
      <c r="GE230" s="4">
        <v>18</v>
      </c>
      <c r="GF230" s="4">
        <v>7</v>
      </c>
      <c r="GG230" s="4">
        <f t="shared" si="356"/>
        <v>61.111111111111114</v>
      </c>
      <c r="GH230" s="4">
        <v>25</v>
      </c>
      <c r="GI230" s="4">
        <v>17</v>
      </c>
      <c r="GJ230" s="4">
        <f t="shared" ref="GJ230:GJ241" si="359">((GH230-GI230)/GH230)*100</f>
        <v>32</v>
      </c>
      <c r="GK230" s="4">
        <v>1</v>
      </c>
      <c r="GL230" s="4">
        <v>0</v>
      </c>
      <c r="GM230" s="4">
        <v>0</v>
      </c>
      <c r="GN230" s="4">
        <v>0</v>
      </c>
      <c r="GO230" s="4">
        <v>1</v>
      </c>
      <c r="GP230" s="4">
        <v>0</v>
      </c>
      <c r="GQ230" s="4">
        <v>0</v>
      </c>
      <c r="GR230" s="4">
        <v>1</v>
      </c>
      <c r="GS230" s="4">
        <v>0</v>
      </c>
      <c r="GT230" s="4">
        <v>0</v>
      </c>
      <c r="GU230" s="4">
        <v>61</v>
      </c>
      <c r="GV230" s="4">
        <v>19</v>
      </c>
      <c r="GW230">
        <f t="shared" si="358"/>
        <v>0.68852459016393441</v>
      </c>
      <c r="GX230" s="4">
        <v>1</v>
      </c>
      <c r="GY230" s="4">
        <v>0</v>
      </c>
    </row>
    <row r="231" spans="1:207" x14ac:dyDescent="0.35">
      <c r="A231" s="54">
        <v>82</v>
      </c>
      <c r="B231" s="31">
        <v>12511793</v>
      </c>
      <c r="C231" s="2">
        <v>45154</v>
      </c>
      <c r="D231" s="2">
        <v>16285</v>
      </c>
      <c r="E231" s="4">
        <v>79</v>
      </c>
      <c r="F231" s="4" t="s">
        <v>178</v>
      </c>
      <c r="G231" s="4">
        <v>65</v>
      </c>
      <c r="H231" s="4">
        <v>165</v>
      </c>
      <c r="I231" s="4">
        <v>1.72</v>
      </c>
      <c r="J231" s="4">
        <v>1</v>
      </c>
      <c r="K231" s="2">
        <v>45140</v>
      </c>
      <c r="L231" s="2">
        <v>45146</v>
      </c>
      <c r="M231" s="2">
        <v>45166</v>
      </c>
      <c r="N231" s="2">
        <v>45269</v>
      </c>
      <c r="O231" s="4">
        <v>1</v>
      </c>
      <c r="P231" s="2">
        <v>45269</v>
      </c>
      <c r="Q231" s="46">
        <f t="shared" si="309"/>
        <v>20</v>
      </c>
      <c r="R231" s="46">
        <f t="shared" si="310"/>
        <v>129</v>
      </c>
      <c r="S231" s="46">
        <f t="shared" si="323"/>
        <v>123</v>
      </c>
      <c r="T231" s="4">
        <v>0</v>
      </c>
      <c r="U231" s="4">
        <v>1</v>
      </c>
      <c r="V231" s="4">
        <v>1</v>
      </c>
      <c r="W231" s="4">
        <v>0</v>
      </c>
      <c r="X231" s="4">
        <v>1</v>
      </c>
      <c r="Y231" s="4">
        <v>1</v>
      </c>
      <c r="Z231" s="4">
        <v>1</v>
      </c>
      <c r="AA231" s="4">
        <v>0</v>
      </c>
      <c r="AB231" s="4">
        <v>0</v>
      </c>
      <c r="AC231" s="4">
        <v>30</v>
      </c>
      <c r="AD231" s="4">
        <v>62</v>
      </c>
      <c r="AE231" s="4">
        <v>10</v>
      </c>
      <c r="AF231" s="4">
        <v>10</v>
      </c>
      <c r="AG231" s="4">
        <v>0</v>
      </c>
      <c r="AH231" s="4">
        <v>460</v>
      </c>
      <c r="AI231" s="4">
        <v>20000</v>
      </c>
      <c r="AJ231" s="4">
        <v>20.65</v>
      </c>
      <c r="AK231" s="4">
        <v>0.39</v>
      </c>
      <c r="AL231" s="4">
        <v>0</v>
      </c>
      <c r="AM231" s="4">
        <v>0</v>
      </c>
      <c r="AN231" s="4">
        <v>0</v>
      </c>
      <c r="AQ231" s="4">
        <v>0</v>
      </c>
      <c r="AR231" s="4">
        <v>12.4</v>
      </c>
      <c r="AS231" s="4">
        <v>1.26</v>
      </c>
      <c r="AT231" s="4">
        <v>32</v>
      </c>
      <c r="AX231" s="4">
        <v>247</v>
      </c>
      <c r="AY231" s="4">
        <v>0</v>
      </c>
      <c r="AZ231" s="4">
        <v>0</v>
      </c>
      <c r="BA231" s="4">
        <v>1</v>
      </c>
      <c r="BB231" s="4">
        <v>55</v>
      </c>
      <c r="BC231" s="4">
        <v>128</v>
      </c>
      <c r="BD231" s="4">
        <v>3.64</v>
      </c>
      <c r="BE231" s="4">
        <v>1.71</v>
      </c>
      <c r="BF231" s="4">
        <v>3.14</v>
      </c>
      <c r="BG231" s="4">
        <v>8.4</v>
      </c>
      <c r="BH231" s="4">
        <v>2.86</v>
      </c>
      <c r="BK231" s="4">
        <v>6</v>
      </c>
      <c r="BL231" s="4">
        <v>17</v>
      </c>
      <c r="BO231" s="4">
        <v>440</v>
      </c>
      <c r="BP231" s="4">
        <v>1</v>
      </c>
      <c r="BQ231" s="4">
        <v>3</v>
      </c>
      <c r="BR231" s="4">
        <v>180</v>
      </c>
      <c r="BS231">
        <v>113</v>
      </c>
      <c r="BT231">
        <v>76</v>
      </c>
      <c r="BU231">
        <v>82</v>
      </c>
      <c r="BV231">
        <v>67</v>
      </c>
      <c r="BW231">
        <v>9</v>
      </c>
      <c r="BX231">
        <v>1230</v>
      </c>
      <c r="BY231">
        <v>563</v>
      </c>
      <c r="BZ231">
        <v>1.5</v>
      </c>
      <c r="CA231">
        <v>83.6</v>
      </c>
      <c r="CB231">
        <v>7.6</v>
      </c>
      <c r="CC231" s="4">
        <v>3.6</v>
      </c>
      <c r="CD231" s="4">
        <v>23</v>
      </c>
      <c r="CE231" s="4">
        <v>78</v>
      </c>
      <c r="CF231" s="4">
        <v>14</v>
      </c>
      <c r="CG231" s="4">
        <v>15</v>
      </c>
      <c r="CH231" s="4">
        <v>1796</v>
      </c>
      <c r="CI231" s="4">
        <f t="shared" si="322"/>
        <v>1622.2222222222222</v>
      </c>
      <c r="CJ231" s="4" t="s">
        <v>228</v>
      </c>
      <c r="CK231" s="4">
        <v>26</v>
      </c>
      <c r="CL231" s="4">
        <v>112</v>
      </c>
      <c r="CM231" s="4">
        <v>16.2</v>
      </c>
      <c r="CN231" s="4">
        <v>0.8</v>
      </c>
      <c r="CO231" s="4">
        <v>0</v>
      </c>
      <c r="CP231" s="4">
        <v>0</v>
      </c>
      <c r="CS231" s="4">
        <v>1</v>
      </c>
      <c r="CT231" s="4">
        <v>1</v>
      </c>
      <c r="CU231" s="4">
        <v>7</v>
      </c>
      <c r="CV231" s="4">
        <v>1</v>
      </c>
      <c r="CW231" s="4">
        <v>1</v>
      </c>
      <c r="CX231" s="4">
        <v>0</v>
      </c>
      <c r="CY231" s="4">
        <v>1</v>
      </c>
      <c r="CZ231" s="4">
        <v>0</v>
      </c>
      <c r="DA231" s="4">
        <v>0</v>
      </c>
      <c r="DB231" s="4">
        <v>0</v>
      </c>
      <c r="DC231" s="4">
        <v>0</v>
      </c>
      <c r="DD231" s="4">
        <v>1</v>
      </c>
      <c r="DE231" s="4">
        <v>1</v>
      </c>
      <c r="DF231" s="4">
        <v>1</v>
      </c>
      <c r="DG231" s="4">
        <v>0</v>
      </c>
      <c r="DH231" s="4">
        <v>1</v>
      </c>
      <c r="DI231" s="4">
        <v>0</v>
      </c>
      <c r="DJ231" s="4">
        <v>0</v>
      </c>
      <c r="DK231" s="4">
        <v>0</v>
      </c>
      <c r="DL231" s="4">
        <v>12</v>
      </c>
      <c r="DM231" s="4">
        <v>10</v>
      </c>
      <c r="DN231" s="4">
        <v>67</v>
      </c>
      <c r="DO231" s="4">
        <v>49</v>
      </c>
      <c r="DP231" s="4">
        <v>27</v>
      </c>
      <c r="DQ231" s="4">
        <v>51</v>
      </c>
      <c r="DR231" s="11">
        <v>57</v>
      </c>
      <c r="DS231" s="4">
        <v>48</v>
      </c>
      <c r="DT231" s="4">
        <v>111</v>
      </c>
      <c r="DU231" s="4">
        <f t="shared" si="347"/>
        <v>63</v>
      </c>
      <c r="DV231" s="11">
        <v>11.1</v>
      </c>
      <c r="DW231" s="4">
        <v>867</v>
      </c>
      <c r="DX231" s="4">
        <v>82</v>
      </c>
      <c r="DY231" s="4">
        <v>60</v>
      </c>
      <c r="DZ231" s="4">
        <v>3.4</v>
      </c>
      <c r="EA231" s="17">
        <f t="shared" si="348"/>
        <v>1.9767441860465116</v>
      </c>
      <c r="EB231" s="4">
        <v>26.4</v>
      </c>
      <c r="EC231" s="4">
        <v>289</v>
      </c>
      <c r="ED231" s="4">
        <v>79</v>
      </c>
      <c r="EE231" s="4">
        <v>4.8099999999999996</v>
      </c>
      <c r="EF231" s="4">
        <f t="shared" si="349"/>
        <v>2.7965116279069764</v>
      </c>
      <c r="EG231" s="45">
        <f t="shared" si="312"/>
        <v>2.1590909090909092</v>
      </c>
      <c r="EH231" s="45">
        <f t="shared" si="313"/>
        <v>0.42045454545454547</v>
      </c>
      <c r="EI231" s="4">
        <v>13</v>
      </c>
      <c r="EJ231" s="4">
        <v>83</v>
      </c>
      <c r="EK231" s="4">
        <v>54</v>
      </c>
      <c r="EL231" s="11">
        <f t="shared" si="350"/>
        <v>1.537037037037037</v>
      </c>
      <c r="EM231" s="4">
        <v>184</v>
      </c>
      <c r="EN231" s="11">
        <v>17</v>
      </c>
      <c r="EO231" s="4">
        <v>14</v>
      </c>
      <c r="EP231" s="11">
        <f t="shared" si="351"/>
        <v>5.354838709677419</v>
      </c>
      <c r="EQ231" s="4">
        <v>70</v>
      </c>
      <c r="ER231" s="4">
        <f t="shared" si="314"/>
        <v>40.697674418604649</v>
      </c>
      <c r="ES231" s="4">
        <v>58</v>
      </c>
      <c r="ET231" s="4">
        <v>68</v>
      </c>
      <c r="EU231" s="11">
        <v>7</v>
      </c>
      <c r="EV231" s="4">
        <v>8</v>
      </c>
      <c r="EW231" s="9">
        <v>1</v>
      </c>
      <c r="EX231" s="4">
        <v>96</v>
      </c>
      <c r="EY231" s="4">
        <v>124</v>
      </c>
      <c r="EZ231" s="4">
        <v>48</v>
      </c>
      <c r="FA231" s="4">
        <v>65</v>
      </c>
      <c r="FB231" s="4">
        <v>55</v>
      </c>
      <c r="FC231" s="4">
        <f t="shared" si="352"/>
        <v>289</v>
      </c>
      <c r="FD231" s="9">
        <f t="shared" si="315"/>
        <v>0.63270648358879811</v>
      </c>
      <c r="FE231" s="9">
        <f t="shared" si="305"/>
        <v>0.19031141868512111</v>
      </c>
      <c r="FF231" s="9">
        <f t="shared" si="316"/>
        <v>0.2618270397788085</v>
      </c>
      <c r="FG231" s="9">
        <f t="shared" si="306"/>
        <v>1.2873417721518987</v>
      </c>
      <c r="FH231" s="9">
        <f t="shared" si="307"/>
        <v>0.28959216442413949</v>
      </c>
      <c r="FI231" s="9">
        <f t="shared" si="308"/>
        <v>2.0346587328296675</v>
      </c>
      <c r="FJ231" s="11">
        <v>14.5</v>
      </c>
      <c r="FK231" s="11">
        <v>34</v>
      </c>
      <c r="FL231" s="4">
        <v>24</v>
      </c>
      <c r="FM231" s="4">
        <v>11</v>
      </c>
      <c r="FN231" s="4">
        <v>22</v>
      </c>
      <c r="FO231" s="4">
        <f t="shared" si="353"/>
        <v>12.790697674418604</v>
      </c>
      <c r="FP231" s="11">
        <v>41</v>
      </c>
      <c r="FQ231" s="11">
        <v>21</v>
      </c>
      <c r="FR231" s="4">
        <v>18</v>
      </c>
      <c r="FS231" s="4">
        <v>83</v>
      </c>
      <c r="FT231" s="4">
        <v>41</v>
      </c>
      <c r="FU231" s="11">
        <f t="shared" si="317"/>
        <v>2.024390243902439</v>
      </c>
      <c r="FV231" s="4">
        <v>14</v>
      </c>
      <c r="FW231" s="11">
        <f t="shared" si="354"/>
        <v>5.9285714285714288</v>
      </c>
      <c r="FX231" s="4">
        <v>127</v>
      </c>
      <c r="FY231" s="4">
        <v>33.9</v>
      </c>
      <c r="GA231" s="11">
        <f t="shared" si="355"/>
        <v>42.9</v>
      </c>
      <c r="GB231" s="4">
        <f t="shared" si="318"/>
        <v>2.0428571428571427</v>
      </c>
      <c r="GE231" s="4">
        <v>25</v>
      </c>
      <c r="GF231" s="4">
        <v>22</v>
      </c>
      <c r="GG231" s="4">
        <f t="shared" si="356"/>
        <v>12</v>
      </c>
      <c r="GH231" s="4">
        <v>24</v>
      </c>
      <c r="GI231" s="4">
        <v>12</v>
      </c>
      <c r="GJ231" s="4">
        <f t="shared" si="359"/>
        <v>50</v>
      </c>
      <c r="GK231">
        <v>0</v>
      </c>
      <c r="GL231">
        <v>1</v>
      </c>
      <c r="GM231">
        <v>0</v>
      </c>
      <c r="GN231">
        <v>0</v>
      </c>
      <c r="GO231">
        <v>0</v>
      </c>
      <c r="GP231">
        <v>1</v>
      </c>
      <c r="GQ231">
        <v>0</v>
      </c>
      <c r="GR231">
        <v>1</v>
      </c>
      <c r="GS231">
        <v>0</v>
      </c>
      <c r="GT231">
        <v>0</v>
      </c>
      <c r="GU231">
        <v>24</v>
      </c>
      <c r="GV231">
        <v>6</v>
      </c>
      <c r="GW231">
        <f t="shared" si="358"/>
        <v>0.75</v>
      </c>
      <c r="GX231">
        <v>0</v>
      </c>
      <c r="GY231">
        <v>1</v>
      </c>
    </row>
    <row r="232" spans="1:207" x14ac:dyDescent="0.35">
      <c r="A232" s="54">
        <v>82</v>
      </c>
      <c r="B232" s="31">
        <v>12511793</v>
      </c>
      <c r="C232" s="2">
        <v>45160</v>
      </c>
      <c r="D232" s="2">
        <v>16285</v>
      </c>
      <c r="E232" s="4">
        <v>79</v>
      </c>
      <c r="F232" s="4" t="s">
        <v>178</v>
      </c>
      <c r="G232" s="4">
        <v>65</v>
      </c>
      <c r="H232" s="4">
        <v>165</v>
      </c>
      <c r="I232" s="4">
        <v>1.72</v>
      </c>
      <c r="J232" s="4">
        <v>8</v>
      </c>
      <c r="K232" s="2">
        <v>45140</v>
      </c>
      <c r="L232" s="2">
        <v>45146</v>
      </c>
      <c r="M232" s="2">
        <v>45166</v>
      </c>
      <c r="N232" s="2">
        <v>45269</v>
      </c>
      <c r="O232" s="4">
        <v>1</v>
      </c>
      <c r="P232" s="2">
        <v>45269</v>
      </c>
      <c r="Q232" s="46">
        <f t="shared" si="309"/>
        <v>20</v>
      </c>
      <c r="R232" s="46">
        <f t="shared" si="310"/>
        <v>129</v>
      </c>
      <c r="S232" s="46">
        <f t="shared" si="323"/>
        <v>123</v>
      </c>
      <c r="T232" s="4">
        <v>0</v>
      </c>
      <c r="U232" s="4">
        <v>1</v>
      </c>
      <c r="V232" s="4">
        <v>1</v>
      </c>
      <c r="W232" s="4">
        <v>0</v>
      </c>
      <c r="X232" s="4">
        <v>1</v>
      </c>
      <c r="Y232" s="4">
        <v>1</v>
      </c>
      <c r="Z232" s="4">
        <v>1</v>
      </c>
      <c r="AA232" s="4">
        <v>0</v>
      </c>
      <c r="AB232" s="4">
        <v>0</v>
      </c>
      <c r="AC232" s="4">
        <v>30</v>
      </c>
      <c r="AD232" s="4">
        <v>62</v>
      </c>
      <c r="AE232" s="4">
        <v>10</v>
      </c>
      <c r="AF232" s="4">
        <v>10</v>
      </c>
      <c r="AG232" s="4">
        <v>0</v>
      </c>
      <c r="AH232" s="4">
        <v>450</v>
      </c>
      <c r="AI232" s="4">
        <v>22000</v>
      </c>
      <c r="AJ232" s="4">
        <v>32.1</v>
      </c>
      <c r="AK232" s="4">
        <v>1.4</v>
      </c>
      <c r="AL232" s="4">
        <v>0</v>
      </c>
      <c r="AM232" s="4">
        <v>0</v>
      </c>
      <c r="AN232" s="4">
        <v>0</v>
      </c>
      <c r="AO232" s="4">
        <v>120</v>
      </c>
      <c r="AP232" s="4">
        <v>1102</v>
      </c>
      <c r="AQ232" s="4">
        <v>0</v>
      </c>
      <c r="AR232" s="4">
        <v>8.8000000000000007</v>
      </c>
      <c r="AS232" s="4">
        <v>1.32</v>
      </c>
      <c r="AT232" s="4">
        <v>30</v>
      </c>
      <c r="AU232" s="29">
        <v>6.06</v>
      </c>
      <c r="AV232" s="4">
        <v>3.01</v>
      </c>
      <c r="AW232" s="4">
        <v>740</v>
      </c>
      <c r="AX232" s="4">
        <v>511</v>
      </c>
      <c r="AY232" s="4">
        <v>1</v>
      </c>
      <c r="AZ232" s="4">
        <v>0</v>
      </c>
      <c r="BA232" s="4">
        <v>3.1</v>
      </c>
      <c r="BB232" s="4">
        <v>104</v>
      </c>
      <c r="BC232" s="4">
        <v>126</v>
      </c>
      <c r="BD232" s="4">
        <v>4.4000000000000004</v>
      </c>
      <c r="BE232" s="4">
        <v>1.96</v>
      </c>
      <c r="BF232" s="4">
        <v>8.14</v>
      </c>
      <c r="BG232" s="4">
        <v>7.4</v>
      </c>
      <c r="BH232" s="4">
        <v>4.8</v>
      </c>
      <c r="BI232" s="4">
        <v>2.09</v>
      </c>
      <c r="BJ232" s="4">
        <v>126</v>
      </c>
      <c r="BK232" s="4">
        <v>34</v>
      </c>
      <c r="BL232" s="4">
        <v>12</v>
      </c>
      <c r="BM232" s="4">
        <v>0.55000000000000004</v>
      </c>
      <c r="BN232" s="4">
        <v>295</v>
      </c>
      <c r="BO232" s="4">
        <v>310</v>
      </c>
      <c r="BP232" s="4">
        <v>1</v>
      </c>
      <c r="BQ232" s="4">
        <v>3</v>
      </c>
      <c r="BR232" s="4">
        <v>212</v>
      </c>
      <c r="BS232">
        <v>82</v>
      </c>
      <c r="BT232">
        <v>39</v>
      </c>
      <c r="BU232">
        <v>56</v>
      </c>
      <c r="BV232">
        <v>71</v>
      </c>
      <c r="BX232">
        <v>-457</v>
      </c>
      <c r="BY232">
        <v>680</v>
      </c>
      <c r="BZ232">
        <v>1.29</v>
      </c>
      <c r="CA232">
        <v>88</v>
      </c>
      <c r="CB232">
        <v>19</v>
      </c>
      <c r="CC232" s="4">
        <v>3.2</v>
      </c>
      <c r="CD232" s="4">
        <v>41</v>
      </c>
      <c r="CE232" s="4">
        <v>55</v>
      </c>
      <c r="CF232" s="4">
        <v>14</v>
      </c>
      <c r="CG232" s="4">
        <v>16</v>
      </c>
      <c r="CH232" s="4">
        <v>1790</v>
      </c>
      <c r="CI232" s="4">
        <f t="shared" si="322"/>
        <v>1400</v>
      </c>
      <c r="CJ232" s="4">
        <v>7.39</v>
      </c>
      <c r="CK232" s="4">
        <v>57</v>
      </c>
      <c r="CL232" s="4">
        <v>85</v>
      </c>
      <c r="CM232" s="4">
        <v>31</v>
      </c>
      <c r="CN232" s="4">
        <v>0.15</v>
      </c>
      <c r="CO232" s="4">
        <v>0</v>
      </c>
      <c r="CP232" s="4">
        <v>0</v>
      </c>
      <c r="CQ232" s="4">
        <v>21</v>
      </c>
      <c r="CR232" s="4">
        <v>1363</v>
      </c>
      <c r="CS232" s="4">
        <v>0</v>
      </c>
      <c r="CT232" s="4">
        <v>1</v>
      </c>
      <c r="CU232" s="4"/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12</v>
      </c>
      <c r="DM232" s="4">
        <v>10</v>
      </c>
      <c r="DN232" s="4">
        <v>64</v>
      </c>
      <c r="DO232" s="4">
        <v>42</v>
      </c>
      <c r="DP232" s="4">
        <v>27</v>
      </c>
      <c r="DQ232" s="4">
        <v>51</v>
      </c>
      <c r="DR232" s="11">
        <v>57</v>
      </c>
      <c r="DS232" s="4">
        <v>51</v>
      </c>
      <c r="DT232" s="4">
        <v>119</v>
      </c>
      <c r="DU232" s="4">
        <f t="shared" si="347"/>
        <v>68</v>
      </c>
      <c r="DV232" s="11">
        <v>16.3</v>
      </c>
      <c r="DW232" s="4">
        <v>953</v>
      </c>
      <c r="DX232" s="4">
        <v>85</v>
      </c>
      <c r="DY232" s="4">
        <v>53</v>
      </c>
      <c r="DZ232" s="4">
        <v>3.5</v>
      </c>
      <c r="EA232" s="17">
        <f t="shared" si="348"/>
        <v>2.0348837209302326</v>
      </c>
      <c r="EB232" s="4">
        <v>25.9</v>
      </c>
      <c r="EC232" s="4">
        <v>325</v>
      </c>
      <c r="ED232" s="4">
        <v>80</v>
      </c>
      <c r="EE232" s="4">
        <v>4.59</v>
      </c>
      <c r="EF232" s="4">
        <f t="shared" si="349"/>
        <v>2.6686046511627906</v>
      </c>
      <c r="EG232" s="45">
        <f t="shared" si="312"/>
        <v>2.2007722007722008</v>
      </c>
      <c r="EH232" s="45">
        <f t="shared" si="313"/>
        <v>0.62934362934362942</v>
      </c>
      <c r="EI232" s="4">
        <v>11</v>
      </c>
      <c r="EJ232" s="4">
        <v>69</v>
      </c>
      <c r="EK232" s="4">
        <v>50</v>
      </c>
      <c r="EL232" s="11">
        <f t="shared" si="350"/>
        <v>1.38</v>
      </c>
      <c r="EM232" s="4">
        <v>234</v>
      </c>
      <c r="EN232" s="11">
        <v>16</v>
      </c>
      <c r="EO232" s="4">
        <v>10</v>
      </c>
      <c r="EP232" s="11">
        <f t="shared" si="351"/>
        <v>5.3076923076923075</v>
      </c>
      <c r="EQ232" s="4">
        <v>63</v>
      </c>
      <c r="ER232" s="4">
        <f t="shared" si="314"/>
        <v>36.627906976744185</v>
      </c>
      <c r="ES232" s="4">
        <v>34</v>
      </c>
      <c r="ET232" s="4">
        <v>51</v>
      </c>
      <c r="EU232" s="11">
        <v>32</v>
      </c>
      <c r="EV232" s="4">
        <v>14</v>
      </c>
      <c r="EW232" s="9">
        <v>18</v>
      </c>
      <c r="EX232" s="4">
        <v>65</v>
      </c>
      <c r="EY232" s="4">
        <v>82</v>
      </c>
      <c r="EZ232" s="4">
        <v>45</v>
      </c>
      <c r="FA232" s="4">
        <v>82</v>
      </c>
      <c r="FB232" s="4">
        <v>72</v>
      </c>
      <c r="FC232" s="4">
        <f t="shared" si="352"/>
        <v>325</v>
      </c>
      <c r="FD232" s="9">
        <f t="shared" si="315"/>
        <v>0.90526188060443025</v>
      </c>
      <c r="FE232" s="9">
        <f t="shared" si="305"/>
        <v>0.22153846153846155</v>
      </c>
      <c r="FF232" s="9">
        <f t="shared" si="316"/>
        <v>0.31290180802150414</v>
      </c>
      <c r="FG232" s="9">
        <f t="shared" si="306"/>
        <v>0.92249999999999999</v>
      </c>
      <c r="FH232" s="9">
        <f t="shared" si="307"/>
        <v>0.25108906527741609</v>
      </c>
      <c r="FI232" s="9">
        <f t="shared" si="308"/>
        <v>1.0190421355023367</v>
      </c>
      <c r="FJ232" s="11">
        <v>23</v>
      </c>
      <c r="FK232" s="11">
        <v>63</v>
      </c>
      <c r="FL232" s="4">
        <v>14</v>
      </c>
      <c r="FM232" s="4">
        <v>49</v>
      </c>
      <c r="FN232" s="4">
        <v>25</v>
      </c>
      <c r="FO232" s="4">
        <f t="shared" si="353"/>
        <v>14.534883720930234</v>
      </c>
      <c r="FP232" s="11">
        <v>57</v>
      </c>
      <c r="FQ232" s="11">
        <v>22</v>
      </c>
      <c r="FR232" s="4">
        <v>14</v>
      </c>
      <c r="FS232" s="4">
        <v>51</v>
      </c>
      <c r="FT232" s="4">
        <v>45</v>
      </c>
      <c r="FU232" s="11">
        <f t="shared" si="317"/>
        <v>1.1333333333333333</v>
      </c>
      <c r="FV232" s="4">
        <v>11</v>
      </c>
      <c r="FW232" s="11">
        <f t="shared" si="354"/>
        <v>4.6363636363636367</v>
      </c>
      <c r="FX232" s="4">
        <v>131</v>
      </c>
      <c r="FY232" s="4">
        <v>41.72</v>
      </c>
      <c r="GA232" s="11">
        <f t="shared" si="355"/>
        <v>41.72</v>
      </c>
      <c r="GB232" s="4">
        <f t="shared" si="318"/>
        <v>1.8963636363636363</v>
      </c>
      <c r="GE232" s="4">
        <v>26</v>
      </c>
      <c r="GF232" s="4">
        <v>20</v>
      </c>
      <c r="GG232" s="4">
        <f t="shared" si="356"/>
        <v>23.076923076923077</v>
      </c>
      <c r="GH232" s="4">
        <v>15</v>
      </c>
      <c r="GI232" s="4">
        <v>12</v>
      </c>
      <c r="GJ232" s="4">
        <f t="shared" si="359"/>
        <v>20</v>
      </c>
      <c r="GK232">
        <v>1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1</v>
      </c>
      <c r="GS232">
        <v>0</v>
      </c>
      <c r="GT232">
        <v>0</v>
      </c>
      <c r="GU232">
        <v>20</v>
      </c>
      <c r="GV232">
        <v>14</v>
      </c>
      <c r="GW232">
        <f t="shared" si="358"/>
        <v>0.3</v>
      </c>
      <c r="GX232">
        <v>1</v>
      </c>
      <c r="GY232">
        <v>0</v>
      </c>
    </row>
    <row r="233" spans="1:207" x14ac:dyDescent="0.35">
      <c r="A233" s="54">
        <v>82</v>
      </c>
      <c r="B233" s="31">
        <v>12511793</v>
      </c>
      <c r="C233" s="2">
        <v>45184</v>
      </c>
      <c r="D233" s="2">
        <v>16285</v>
      </c>
      <c r="E233" s="4">
        <v>79</v>
      </c>
      <c r="F233" s="4" t="s">
        <v>178</v>
      </c>
      <c r="G233" s="4">
        <v>65</v>
      </c>
      <c r="H233" s="4">
        <v>165</v>
      </c>
      <c r="I233" s="4">
        <v>1.72</v>
      </c>
      <c r="J233" s="4">
        <v>30</v>
      </c>
      <c r="K233" s="2">
        <v>45140</v>
      </c>
      <c r="L233" s="2">
        <v>45146</v>
      </c>
      <c r="M233" s="2">
        <v>45166</v>
      </c>
      <c r="N233" s="2">
        <v>45269</v>
      </c>
      <c r="O233" s="4">
        <v>1</v>
      </c>
      <c r="P233" s="2">
        <v>45269</v>
      </c>
      <c r="Q233" s="46">
        <f t="shared" si="309"/>
        <v>20</v>
      </c>
      <c r="R233" s="46">
        <f t="shared" si="310"/>
        <v>129</v>
      </c>
      <c r="S233" s="46">
        <f t="shared" si="323"/>
        <v>123</v>
      </c>
      <c r="T233" s="4">
        <v>0</v>
      </c>
      <c r="U233" s="4">
        <v>1</v>
      </c>
      <c r="V233" s="4">
        <v>1</v>
      </c>
      <c r="W233" s="4">
        <v>0</v>
      </c>
      <c r="X233" s="4">
        <v>1</v>
      </c>
      <c r="Y233" s="4">
        <v>1</v>
      </c>
      <c r="Z233" s="4">
        <v>1</v>
      </c>
      <c r="AA233" s="4">
        <v>0</v>
      </c>
      <c r="AB233" s="4">
        <v>0</v>
      </c>
      <c r="AC233" s="4">
        <v>30</v>
      </c>
      <c r="AD233" s="4">
        <v>62</v>
      </c>
      <c r="AE233" s="4">
        <v>10</v>
      </c>
      <c r="AF233" s="4">
        <v>10</v>
      </c>
      <c r="AG233" s="4">
        <v>0</v>
      </c>
      <c r="AH233" s="4">
        <v>560</v>
      </c>
      <c r="AI233" s="4">
        <v>5100</v>
      </c>
      <c r="AJ233" s="4">
        <v>0.91</v>
      </c>
      <c r="AL233" s="4">
        <v>0</v>
      </c>
      <c r="AM233" s="4">
        <v>0</v>
      </c>
      <c r="AN233" s="4">
        <v>0</v>
      </c>
      <c r="AQ233" s="4">
        <v>0</v>
      </c>
      <c r="AR233" s="4">
        <v>8.4</v>
      </c>
      <c r="AX233" s="4">
        <v>260</v>
      </c>
      <c r="AY233" s="4">
        <v>1</v>
      </c>
      <c r="AZ233" s="4">
        <v>0</v>
      </c>
      <c r="BA233" s="4">
        <v>0.8</v>
      </c>
      <c r="BB233" s="4">
        <v>24</v>
      </c>
      <c r="BC233" s="4">
        <v>140</v>
      </c>
      <c r="BD233" s="4">
        <v>4.5999999999999996</v>
      </c>
      <c r="BF233" s="4">
        <v>2.2000000000000002</v>
      </c>
      <c r="BP233" s="4">
        <v>1</v>
      </c>
      <c r="BQ233" s="4">
        <v>3</v>
      </c>
      <c r="BS233">
        <v>94</v>
      </c>
      <c r="BT233">
        <v>72</v>
      </c>
      <c r="BU233">
        <v>80</v>
      </c>
      <c r="BV233">
        <v>90</v>
      </c>
      <c r="CN233" s="4">
        <v>0</v>
      </c>
      <c r="CO233" s="4">
        <v>0</v>
      </c>
      <c r="CP233" s="4">
        <v>0</v>
      </c>
      <c r="CS233" s="4">
        <v>0</v>
      </c>
      <c r="CT233" s="4">
        <v>1</v>
      </c>
      <c r="CU233" s="4"/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12</v>
      </c>
      <c r="DM233" s="4">
        <v>10</v>
      </c>
      <c r="DN233" s="4">
        <v>61</v>
      </c>
      <c r="DO233" s="4">
        <v>39</v>
      </c>
      <c r="DP233" s="4">
        <v>29</v>
      </c>
      <c r="DQ233" s="4">
        <v>56</v>
      </c>
      <c r="DR233" s="11">
        <v>55</v>
      </c>
      <c r="DS233" s="4">
        <v>45</v>
      </c>
      <c r="DT233" s="4">
        <v>105</v>
      </c>
      <c r="DU233" s="4">
        <f t="shared" si="347"/>
        <v>60</v>
      </c>
      <c r="DV233" s="11">
        <v>17.100000000000001</v>
      </c>
      <c r="DW233" s="4">
        <v>1223</v>
      </c>
      <c r="DX233" s="4">
        <v>89</v>
      </c>
      <c r="DY233" s="4">
        <v>64</v>
      </c>
      <c r="DZ233" s="4">
        <v>3.8</v>
      </c>
      <c r="EA233" s="17">
        <f t="shared" si="348"/>
        <v>2.2093023255813953</v>
      </c>
      <c r="EB233" s="4">
        <v>24.1</v>
      </c>
      <c r="EC233" s="4">
        <v>302</v>
      </c>
      <c r="ED233" s="4">
        <v>75</v>
      </c>
      <c r="EE233" s="4">
        <v>4.4000000000000004</v>
      </c>
      <c r="EF233" s="4">
        <f t="shared" si="349"/>
        <v>2.558139534883721</v>
      </c>
      <c r="EG233" s="45">
        <f t="shared" si="312"/>
        <v>2.2821576763485476</v>
      </c>
      <c r="EH233" s="45">
        <f t="shared" si="313"/>
        <v>0.70954356846473032</v>
      </c>
      <c r="EI233" s="4">
        <v>12</v>
      </c>
      <c r="EJ233" s="4">
        <v>75</v>
      </c>
      <c r="EK233" s="4">
        <v>55</v>
      </c>
      <c r="EL233" s="11">
        <f t="shared" si="350"/>
        <v>1.3636363636363635</v>
      </c>
      <c r="EM233" s="4">
        <v>267</v>
      </c>
      <c r="EN233" s="11">
        <v>14</v>
      </c>
      <c r="EO233" s="4">
        <v>10</v>
      </c>
      <c r="EP233" s="11">
        <f t="shared" si="351"/>
        <v>6.25</v>
      </c>
      <c r="EQ233" s="4">
        <v>58</v>
      </c>
      <c r="ER233" s="4">
        <f t="shared" si="314"/>
        <v>33.720930232558139</v>
      </c>
      <c r="ES233" s="4">
        <v>24</v>
      </c>
      <c r="ET233" s="4">
        <v>46</v>
      </c>
      <c r="EU233" s="11">
        <v>24</v>
      </c>
      <c r="EV233" s="4">
        <v>18</v>
      </c>
      <c r="EW233" s="9">
        <v>17</v>
      </c>
      <c r="EX233" s="4">
        <v>63</v>
      </c>
      <c r="EY233" s="4">
        <v>79</v>
      </c>
      <c r="EZ233" s="4">
        <v>43</v>
      </c>
      <c r="FA233" s="4">
        <v>85</v>
      </c>
      <c r="FB233" s="4">
        <v>68</v>
      </c>
      <c r="FC233" s="4">
        <f t="shared" si="352"/>
        <v>302</v>
      </c>
      <c r="FD233" s="9">
        <f t="shared" si="315"/>
        <v>0.7081457946462768</v>
      </c>
      <c r="FE233" s="9">
        <f t="shared" si="305"/>
        <v>0.2251655629139073</v>
      </c>
      <c r="FF233" s="9">
        <f t="shared" si="316"/>
        <v>0.31853357332491777</v>
      </c>
      <c r="FG233" s="9">
        <f t="shared" si="306"/>
        <v>1.1280000000000001</v>
      </c>
      <c r="FH233" s="9">
        <f t="shared" si="307"/>
        <v>0.35282542856020493</v>
      </c>
      <c r="FI233" s="9">
        <f t="shared" si="308"/>
        <v>1.5928923232022343</v>
      </c>
      <c r="FJ233" s="11">
        <v>21</v>
      </c>
      <c r="FK233" s="11">
        <v>29</v>
      </c>
      <c r="FL233" s="4">
        <v>16</v>
      </c>
      <c r="FM233" s="4">
        <v>14</v>
      </c>
      <c r="FN233" s="4">
        <v>26</v>
      </c>
      <c r="FO233" s="4">
        <f t="shared" si="353"/>
        <v>15.116279069767442</v>
      </c>
      <c r="FP233" s="11">
        <v>51</v>
      </c>
      <c r="FQ233" s="11">
        <v>21</v>
      </c>
      <c r="FR233" s="4">
        <v>13</v>
      </c>
      <c r="FS233" s="4">
        <v>68</v>
      </c>
      <c r="FT233" s="4">
        <v>48</v>
      </c>
      <c r="FU233" s="11">
        <f t="shared" si="317"/>
        <v>1.4166666666666667</v>
      </c>
      <c r="FV233" s="4">
        <v>12</v>
      </c>
      <c r="FW233" s="11">
        <f t="shared" si="354"/>
        <v>5.666666666666667</v>
      </c>
      <c r="FX233" s="4">
        <v>123</v>
      </c>
      <c r="FY233" s="4">
        <v>39</v>
      </c>
      <c r="GA233" s="11">
        <f t="shared" si="355"/>
        <v>39</v>
      </c>
      <c r="GB233" s="4">
        <f t="shared" si="318"/>
        <v>1.8571428571428572</v>
      </c>
      <c r="GE233" s="4">
        <v>22</v>
      </c>
      <c r="GF233" s="4">
        <v>18</v>
      </c>
      <c r="GG233" s="4">
        <f t="shared" si="356"/>
        <v>18.181818181818183</v>
      </c>
      <c r="GH233" s="4">
        <v>16</v>
      </c>
      <c r="GI233" s="4">
        <v>12</v>
      </c>
      <c r="GJ233" s="4">
        <f t="shared" si="359"/>
        <v>25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1</v>
      </c>
      <c r="GS233">
        <v>0</v>
      </c>
      <c r="GT233">
        <v>0</v>
      </c>
      <c r="GU233">
        <v>21</v>
      </c>
      <c r="GV233">
        <v>12</v>
      </c>
      <c r="GW233">
        <f t="shared" si="358"/>
        <v>0.42857142857142855</v>
      </c>
      <c r="GX233">
        <v>1</v>
      </c>
      <c r="GY233">
        <v>0</v>
      </c>
    </row>
    <row r="234" spans="1:207" x14ac:dyDescent="0.35">
      <c r="A234" s="54">
        <v>83</v>
      </c>
      <c r="B234" s="31">
        <v>13528649</v>
      </c>
      <c r="C234" s="2">
        <v>45166</v>
      </c>
      <c r="D234" s="2">
        <v>26229</v>
      </c>
      <c r="E234" s="4">
        <v>52</v>
      </c>
      <c r="F234" s="4" t="s">
        <v>178</v>
      </c>
      <c r="G234" s="4">
        <v>80</v>
      </c>
      <c r="H234" s="4">
        <v>180</v>
      </c>
      <c r="I234" s="4">
        <v>2</v>
      </c>
      <c r="J234" s="4">
        <v>1</v>
      </c>
      <c r="K234" s="2">
        <v>45164</v>
      </c>
      <c r="L234" s="2">
        <v>45164</v>
      </c>
      <c r="M234" s="2">
        <v>45175</v>
      </c>
      <c r="N234" s="2">
        <v>45289</v>
      </c>
      <c r="O234" s="4">
        <v>1</v>
      </c>
      <c r="P234" s="2">
        <v>45289</v>
      </c>
      <c r="Q234" s="46">
        <f t="shared" si="309"/>
        <v>11</v>
      </c>
      <c r="R234" s="46">
        <f t="shared" si="310"/>
        <v>125</v>
      </c>
      <c r="S234" s="46">
        <f t="shared" si="323"/>
        <v>125</v>
      </c>
      <c r="T234" s="4">
        <v>0</v>
      </c>
      <c r="U234" s="4">
        <v>0</v>
      </c>
      <c r="V234" s="4">
        <v>0</v>
      </c>
      <c r="W234" s="4">
        <v>0</v>
      </c>
      <c r="X234" s="4">
        <v>1</v>
      </c>
      <c r="Y234" s="4">
        <v>0</v>
      </c>
      <c r="Z234" s="4">
        <v>0</v>
      </c>
      <c r="AA234" s="4">
        <v>0</v>
      </c>
      <c r="AB234" s="4">
        <v>0</v>
      </c>
      <c r="AC234" s="4">
        <v>19</v>
      </c>
      <c r="AD234" s="4">
        <v>54</v>
      </c>
      <c r="AE234" s="4">
        <v>10</v>
      </c>
      <c r="AF234" s="4">
        <v>10</v>
      </c>
      <c r="AG234" s="4">
        <v>0</v>
      </c>
      <c r="AH234" s="4">
        <v>750</v>
      </c>
      <c r="AI234" s="4">
        <v>21400</v>
      </c>
      <c r="AJ234" s="4">
        <v>23</v>
      </c>
      <c r="AK234" s="4">
        <v>1.93</v>
      </c>
      <c r="AL234" s="4">
        <v>0</v>
      </c>
      <c r="AM234" s="4">
        <v>0</v>
      </c>
      <c r="AN234" s="4">
        <v>0</v>
      </c>
      <c r="AO234" s="4">
        <v>11</v>
      </c>
      <c r="AP234" s="4">
        <v>284</v>
      </c>
      <c r="AQ234" s="4">
        <v>0</v>
      </c>
      <c r="AR234" s="4">
        <v>8.6999999999999993</v>
      </c>
      <c r="AS234" s="4">
        <v>1.3</v>
      </c>
      <c r="AT234" s="4">
        <v>27</v>
      </c>
      <c r="AU234" s="29">
        <v>2.2599999999999998</v>
      </c>
      <c r="AV234" s="4">
        <v>2</v>
      </c>
      <c r="AW234" s="4">
        <v>468</v>
      </c>
      <c r="AX234" s="4">
        <v>215</v>
      </c>
      <c r="AY234" s="4">
        <v>0</v>
      </c>
      <c r="AZ234" s="4">
        <v>0</v>
      </c>
      <c r="BA234" s="4">
        <v>1.1299999999999999</v>
      </c>
      <c r="BB234" s="4">
        <v>47</v>
      </c>
      <c r="BC234" s="4">
        <v>147</v>
      </c>
      <c r="BD234" s="4">
        <v>5.0999999999999996</v>
      </c>
      <c r="BE234" s="4">
        <v>2.2999999999999998</v>
      </c>
      <c r="BF234" s="4">
        <v>3.4</v>
      </c>
      <c r="BG234" s="4">
        <v>7.5</v>
      </c>
      <c r="BH234" s="4">
        <v>4.5</v>
      </c>
      <c r="BI234" s="4">
        <v>2.7</v>
      </c>
      <c r="BJ234" s="4">
        <v>520</v>
      </c>
      <c r="BK234" s="4">
        <v>29</v>
      </c>
      <c r="BL234" s="4">
        <v>13</v>
      </c>
      <c r="BM234" s="4">
        <v>0.28000000000000003</v>
      </c>
      <c r="BN234" s="4">
        <v>68</v>
      </c>
      <c r="BO234" s="4">
        <v>307</v>
      </c>
      <c r="BP234" s="4">
        <v>1</v>
      </c>
      <c r="BQ234" s="4">
        <v>9</v>
      </c>
      <c r="BR234" s="4">
        <v>315</v>
      </c>
      <c r="BS234">
        <v>160</v>
      </c>
      <c r="BT234">
        <v>54</v>
      </c>
      <c r="BU234">
        <v>79</v>
      </c>
      <c r="BV234">
        <v>76</v>
      </c>
      <c r="BX234">
        <v>2849</v>
      </c>
      <c r="BY234">
        <v>1660</v>
      </c>
      <c r="BZ234">
        <v>2.2000000000000002</v>
      </c>
      <c r="CA234">
        <v>79</v>
      </c>
      <c r="CB234">
        <v>5.2</v>
      </c>
      <c r="CC234" s="4">
        <v>4.5</v>
      </c>
      <c r="CD234" s="4">
        <v>58</v>
      </c>
      <c r="CE234" s="4">
        <v>101.8</v>
      </c>
      <c r="CF234" s="4">
        <v>19</v>
      </c>
      <c r="CG234" s="4">
        <v>17</v>
      </c>
      <c r="CH234" s="4">
        <v>1873</v>
      </c>
      <c r="CI234" s="4">
        <f t="shared" si="322"/>
        <v>1404.4444444444446</v>
      </c>
      <c r="CJ234" s="4">
        <v>7.35</v>
      </c>
      <c r="CK234" s="4">
        <v>45</v>
      </c>
      <c r="CL234" s="4">
        <v>162</v>
      </c>
      <c r="CM234" s="4">
        <v>23.4</v>
      </c>
      <c r="CN234" s="4">
        <v>1.1000000000000001</v>
      </c>
      <c r="CO234" s="4">
        <v>0</v>
      </c>
      <c r="CP234" s="4">
        <v>0</v>
      </c>
      <c r="CQ234" s="4">
        <v>16</v>
      </c>
      <c r="CR234" s="4">
        <v>114</v>
      </c>
      <c r="CS234" s="4">
        <v>1</v>
      </c>
      <c r="CT234" s="4">
        <v>1</v>
      </c>
      <c r="CU234" s="4">
        <v>7</v>
      </c>
      <c r="CV234" s="4">
        <v>1</v>
      </c>
      <c r="CW234" s="4">
        <v>0</v>
      </c>
      <c r="CX234" s="4">
        <v>0</v>
      </c>
      <c r="CY234" s="4">
        <v>0</v>
      </c>
      <c r="CZ234" s="4">
        <v>1</v>
      </c>
      <c r="DA234" s="4">
        <v>0</v>
      </c>
      <c r="DB234" s="4">
        <v>0</v>
      </c>
      <c r="DC234" s="4">
        <v>0</v>
      </c>
      <c r="DD234" s="4">
        <v>1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12</v>
      </c>
      <c r="DM234" s="4">
        <v>12</v>
      </c>
      <c r="DN234" s="4">
        <v>38</v>
      </c>
      <c r="DO234" s="4">
        <v>26</v>
      </c>
      <c r="DP234" s="4">
        <v>31</v>
      </c>
      <c r="DQ234" s="4">
        <v>60</v>
      </c>
      <c r="DR234" s="11">
        <v>63</v>
      </c>
      <c r="DS234" s="4">
        <v>51</v>
      </c>
      <c r="DT234" s="4">
        <v>135</v>
      </c>
      <c r="DU234" s="4">
        <f t="shared" si="347"/>
        <v>84</v>
      </c>
      <c r="DV234" s="11">
        <v>17.600000000000001</v>
      </c>
      <c r="DW234" s="4">
        <v>1247</v>
      </c>
      <c r="DX234" s="4">
        <v>91</v>
      </c>
      <c r="DY234" s="4">
        <v>97</v>
      </c>
      <c r="DZ234" s="4">
        <v>8.1999999999999993</v>
      </c>
      <c r="EA234" s="4">
        <f t="shared" si="348"/>
        <v>4.0999999999999996</v>
      </c>
      <c r="EB234" s="4">
        <v>18.899999999999999</v>
      </c>
      <c r="EC234" s="4">
        <v>262</v>
      </c>
      <c r="ED234" s="4">
        <v>86</v>
      </c>
      <c r="EE234" s="4">
        <v>8.3699999999999992</v>
      </c>
      <c r="EF234" s="4">
        <f t="shared" si="349"/>
        <v>4.1849999999999996</v>
      </c>
      <c r="EG234" s="45">
        <f t="shared" si="312"/>
        <v>3.3333333333333335</v>
      </c>
      <c r="EH234" s="45">
        <f t="shared" si="313"/>
        <v>0.93121693121693139</v>
      </c>
      <c r="EI234" s="4">
        <v>20</v>
      </c>
      <c r="EJ234" s="4">
        <v>84</v>
      </c>
      <c r="EK234" s="4">
        <v>47</v>
      </c>
      <c r="EL234" s="11">
        <f t="shared" si="350"/>
        <v>1.7872340425531914</v>
      </c>
      <c r="EM234" s="4">
        <v>113</v>
      </c>
      <c r="EN234" s="11">
        <v>18</v>
      </c>
      <c r="EO234" s="4">
        <v>11</v>
      </c>
      <c r="EP234" s="11">
        <f t="shared" si="351"/>
        <v>5.7931034482758621</v>
      </c>
      <c r="EQ234" s="4">
        <v>57</v>
      </c>
      <c r="ER234" s="4">
        <f t="shared" si="314"/>
        <v>28.5</v>
      </c>
      <c r="ES234" s="4">
        <v>26</v>
      </c>
      <c r="ET234" s="4">
        <v>43</v>
      </c>
      <c r="EU234" s="11">
        <v>17</v>
      </c>
      <c r="EV234" s="4">
        <v>8</v>
      </c>
      <c r="EW234" s="9">
        <v>8</v>
      </c>
      <c r="EX234" s="4">
        <v>83</v>
      </c>
      <c r="EY234" s="4">
        <v>104</v>
      </c>
      <c r="EZ234" s="4">
        <v>38</v>
      </c>
      <c r="FA234" s="4">
        <v>76</v>
      </c>
      <c r="FB234" s="4">
        <v>45</v>
      </c>
      <c r="FC234" s="4">
        <f t="shared" si="352"/>
        <v>262</v>
      </c>
      <c r="FD234" s="9">
        <f t="shared" si="315"/>
        <v>0.69045564132890935</v>
      </c>
      <c r="FE234" s="9">
        <f t="shared" si="305"/>
        <v>0.1717557251908397</v>
      </c>
      <c r="FF234" s="9">
        <f t="shared" si="316"/>
        <v>0.23022391749742754</v>
      </c>
      <c r="FG234" s="9">
        <f t="shared" si="306"/>
        <v>1.6744186046511629</v>
      </c>
      <c r="FH234" s="9">
        <f t="shared" si="307"/>
        <v>0.15316631751117518</v>
      </c>
      <c r="FI234" s="9">
        <f t="shared" si="308"/>
        <v>2.4250922208824814</v>
      </c>
      <c r="FJ234" s="11">
        <v>21.7</v>
      </c>
      <c r="FK234" s="11">
        <v>21</v>
      </c>
      <c r="FL234" s="4">
        <v>14</v>
      </c>
      <c r="FM234" s="4">
        <v>8</v>
      </c>
      <c r="FN234" s="4">
        <v>88</v>
      </c>
      <c r="FO234" s="4">
        <f t="shared" si="353"/>
        <v>44</v>
      </c>
      <c r="FP234" s="11">
        <v>36</v>
      </c>
      <c r="FQ234" s="11">
        <v>18</v>
      </c>
      <c r="FR234" s="4">
        <v>21</v>
      </c>
      <c r="FS234" s="4">
        <v>56</v>
      </c>
      <c r="FT234" s="4">
        <v>76</v>
      </c>
      <c r="FU234" s="11">
        <f t="shared" si="317"/>
        <v>0.73684210526315785</v>
      </c>
      <c r="FV234" s="4">
        <v>21</v>
      </c>
      <c r="FW234" s="11">
        <f t="shared" si="354"/>
        <v>2.6666666666666665</v>
      </c>
      <c r="FX234" s="4">
        <v>100</v>
      </c>
      <c r="FY234" s="4">
        <v>23.8</v>
      </c>
      <c r="FZ234">
        <v>11</v>
      </c>
      <c r="GA234" s="11">
        <f t="shared" si="355"/>
        <v>23.8</v>
      </c>
      <c r="GB234" s="4">
        <f t="shared" si="318"/>
        <v>1.3222222222222222</v>
      </c>
      <c r="GC234" s="4">
        <f t="shared" si="319"/>
        <v>3.2727272727272729</v>
      </c>
      <c r="GD234" s="4">
        <f t="shared" si="320"/>
        <v>1.9727272727272727</v>
      </c>
      <c r="GE234" s="4">
        <v>18</v>
      </c>
      <c r="GF234" s="4">
        <v>5</v>
      </c>
      <c r="GG234" s="4">
        <f t="shared" si="356"/>
        <v>72.222222222222214</v>
      </c>
      <c r="GH234" s="4">
        <v>23</v>
      </c>
      <c r="GI234" s="4">
        <v>17</v>
      </c>
      <c r="GJ234" s="4">
        <f t="shared" si="359"/>
        <v>26.086956521739129</v>
      </c>
      <c r="GK234">
        <v>1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0</v>
      </c>
      <c r="GR234">
        <v>1</v>
      </c>
      <c r="GS234">
        <v>0</v>
      </c>
      <c r="GT234">
        <v>0</v>
      </c>
      <c r="GW234" t="e">
        <f t="shared" si="358"/>
        <v>#DIV/0!</v>
      </c>
    </row>
    <row r="235" spans="1:207" x14ac:dyDescent="0.35">
      <c r="A235" s="54">
        <v>83</v>
      </c>
      <c r="B235" s="31">
        <v>13528649</v>
      </c>
      <c r="C235" s="2">
        <v>45174</v>
      </c>
      <c r="D235" s="2">
        <v>26229</v>
      </c>
      <c r="E235" s="4">
        <v>52</v>
      </c>
      <c r="F235" s="4" t="s">
        <v>178</v>
      </c>
      <c r="G235" s="4">
        <v>80</v>
      </c>
      <c r="H235" s="4">
        <v>180</v>
      </c>
      <c r="I235" s="4">
        <v>2</v>
      </c>
      <c r="J235" s="4">
        <v>9</v>
      </c>
      <c r="K235" s="2">
        <v>45164</v>
      </c>
      <c r="L235" s="2">
        <v>45164</v>
      </c>
      <c r="M235" s="2">
        <v>45175</v>
      </c>
      <c r="N235" s="2">
        <v>45289</v>
      </c>
      <c r="O235" s="4">
        <v>1</v>
      </c>
      <c r="P235" s="2">
        <v>45289</v>
      </c>
      <c r="Q235" s="46">
        <f t="shared" si="309"/>
        <v>11</v>
      </c>
      <c r="R235" s="46">
        <f t="shared" si="310"/>
        <v>125</v>
      </c>
      <c r="S235" s="46">
        <f t="shared" si="323"/>
        <v>125</v>
      </c>
      <c r="T235" s="4">
        <v>0</v>
      </c>
      <c r="U235" s="4">
        <v>0</v>
      </c>
      <c r="V235" s="4">
        <v>0</v>
      </c>
      <c r="W235" s="4">
        <v>0</v>
      </c>
      <c r="X235" s="4">
        <v>1</v>
      </c>
      <c r="Y235" s="4">
        <v>0</v>
      </c>
      <c r="Z235" s="4">
        <v>0</v>
      </c>
      <c r="AA235" s="4">
        <v>0</v>
      </c>
      <c r="AB235" s="4">
        <v>0</v>
      </c>
      <c r="AC235" s="4">
        <v>19</v>
      </c>
      <c r="AD235" s="4">
        <v>54</v>
      </c>
      <c r="AE235" s="4">
        <v>10</v>
      </c>
      <c r="AF235" s="4">
        <v>10</v>
      </c>
      <c r="AG235" s="4">
        <v>0</v>
      </c>
      <c r="AH235" s="4">
        <v>1430</v>
      </c>
      <c r="AI235" s="4">
        <v>28100</v>
      </c>
      <c r="AJ235" s="4">
        <v>10.7</v>
      </c>
      <c r="AK235" s="4">
        <v>0.8</v>
      </c>
      <c r="AL235" s="4">
        <v>0</v>
      </c>
      <c r="AM235" s="4">
        <v>0</v>
      </c>
      <c r="AN235" s="4">
        <v>0</v>
      </c>
      <c r="AO235" s="4">
        <v>4</v>
      </c>
      <c r="AP235" s="4">
        <v>643</v>
      </c>
      <c r="AQ235" s="4">
        <v>0</v>
      </c>
      <c r="AR235" s="4">
        <v>7.3</v>
      </c>
      <c r="AS235" s="4">
        <v>1.19</v>
      </c>
      <c r="AT235" s="4">
        <v>26</v>
      </c>
      <c r="AV235" s="4">
        <v>3.93</v>
      </c>
      <c r="AW235" s="4">
        <v>433</v>
      </c>
      <c r="AX235" s="4">
        <v>581</v>
      </c>
      <c r="AY235" s="4">
        <v>0</v>
      </c>
      <c r="AZ235" s="4">
        <v>0</v>
      </c>
      <c r="BA235" s="4">
        <v>0.68</v>
      </c>
      <c r="BB235" s="4">
        <v>51</v>
      </c>
      <c r="BC235" s="4">
        <v>142</v>
      </c>
      <c r="BD235" s="4">
        <v>3.94</v>
      </c>
      <c r="BE235" s="4">
        <v>2.02</v>
      </c>
      <c r="BF235" s="4">
        <v>2.86</v>
      </c>
      <c r="BG235" s="4">
        <v>7.7</v>
      </c>
      <c r="BH235" s="4">
        <v>4.0999999999999996</v>
      </c>
      <c r="BI235" s="4">
        <v>2.3199999999999998</v>
      </c>
      <c r="BK235" s="4">
        <v>72</v>
      </c>
      <c r="BL235" s="4">
        <v>58</v>
      </c>
      <c r="BM235" s="4">
        <v>0.38</v>
      </c>
      <c r="BN235" s="4">
        <v>79</v>
      </c>
      <c r="BO235" s="4">
        <v>464</v>
      </c>
      <c r="BP235" s="4">
        <v>1</v>
      </c>
      <c r="BQ235" s="4">
        <v>9</v>
      </c>
      <c r="BR235" s="4">
        <v>395</v>
      </c>
      <c r="BS235">
        <v>116</v>
      </c>
      <c r="BT235">
        <v>79</v>
      </c>
      <c r="BU235">
        <v>83</v>
      </c>
      <c r="BV235">
        <v>76</v>
      </c>
      <c r="BX235">
        <v>-442</v>
      </c>
      <c r="BY235">
        <v>2475</v>
      </c>
      <c r="BZ235">
        <v>1.5</v>
      </c>
      <c r="CA235">
        <v>82</v>
      </c>
      <c r="CB235">
        <v>5.8</v>
      </c>
      <c r="CJ235" s="4">
        <v>7.48</v>
      </c>
      <c r="CK235" s="4">
        <v>26</v>
      </c>
      <c r="CL235" s="4">
        <v>83</v>
      </c>
      <c r="CM235" s="4">
        <v>19.7</v>
      </c>
      <c r="CN235" s="4">
        <v>0.1</v>
      </c>
      <c r="CO235" s="4">
        <v>0</v>
      </c>
      <c r="CP235" s="4">
        <v>0</v>
      </c>
      <c r="CQ235" s="4">
        <v>115</v>
      </c>
      <c r="CR235" s="4">
        <v>1032</v>
      </c>
      <c r="CS235" s="4">
        <v>0</v>
      </c>
      <c r="CT235" s="4">
        <v>1</v>
      </c>
      <c r="CU235" s="4"/>
      <c r="CV235" s="4">
        <v>0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12</v>
      </c>
      <c r="DM235" s="4">
        <v>12</v>
      </c>
      <c r="DN235" s="4">
        <v>51</v>
      </c>
      <c r="DO235" s="4">
        <v>27</v>
      </c>
      <c r="DP235" s="4">
        <v>48</v>
      </c>
      <c r="DQ235" s="4">
        <v>79</v>
      </c>
      <c r="DR235" s="11">
        <v>59</v>
      </c>
      <c r="DS235" s="4">
        <v>31</v>
      </c>
      <c r="DT235" s="4">
        <v>75</v>
      </c>
      <c r="DU235" s="4">
        <f t="shared" si="347"/>
        <v>44</v>
      </c>
      <c r="DV235" s="11">
        <v>18.2</v>
      </c>
      <c r="DW235" s="4">
        <v>1345</v>
      </c>
      <c r="DX235" s="4">
        <v>93</v>
      </c>
      <c r="DY235" s="4">
        <v>65</v>
      </c>
      <c r="DZ235" s="4">
        <v>3.2</v>
      </c>
      <c r="EA235" s="17">
        <f t="shared" si="348"/>
        <v>1.6</v>
      </c>
      <c r="EB235" s="4">
        <v>24.8</v>
      </c>
      <c r="EC235" s="4">
        <v>302</v>
      </c>
      <c r="ED235" s="4">
        <v>85</v>
      </c>
      <c r="EE235" s="4">
        <v>5.3</v>
      </c>
      <c r="EF235" s="4">
        <f t="shared" si="349"/>
        <v>2.65</v>
      </c>
      <c r="EG235" s="45">
        <f t="shared" si="312"/>
        <v>2.379032258064516</v>
      </c>
      <c r="EH235" s="45">
        <f t="shared" si="313"/>
        <v>0.73387096774193539</v>
      </c>
      <c r="EI235" s="4">
        <v>10</v>
      </c>
      <c r="EJ235" s="4">
        <v>71</v>
      </c>
      <c r="EK235" s="4">
        <v>62</v>
      </c>
      <c r="EL235" s="11">
        <f t="shared" si="350"/>
        <v>1.1451612903225807</v>
      </c>
      <c r="EM235" s="4">
        <v>268</v>
      </c>
      <c r="EN235" s="11">
        <v>10</v>
      </c>
      <c r="EO235" s="4">
        <v>7</v>
      </c>
      <c r="EP235" s="11">
        <f t="shared" si="351"/>
        <v>8.3529411764705888</v>
      </c>
      <c r="EQ235" s="4">
        <v>20</v>
      </c>
      <c r="ER235" s="4">
        <f t="shared" si="314"/>
        <v>10</v>
      </c>
      <c r="ES235" s="4">
        <v>7</v>
      </c>
      <c r="ET235" s="4">
        <v>10</v>
      </c>
      <c r="EU235" s="11">
        <v>28</v>
      </c>
      <c r="EV235" s="4">
        <v>21</v>
      </c>
      <c r="EW235" s="9">
        <v>19</v>
      </c>
      <c r="EX235" s="4">
        <v>102</v>
      </c>
      <c r="EY235" s="4">
        <v>132</v>
      </c>
      <c r="EZ235" s="4">
        <v>56</v>
      </c>
      <c r="FA235" s="4">
        <v>91</v>
      </c>
      <c r="FB235" s="4">
        <v>79</v>
      </c>
      <c r="FC235" s="4">
        <f t="shared" si="352"/>
        <v>302</v>
      </c>
      <c r="FD235" s="9">
        <f t="shared" si="315"/>
        <v>0.83846981206258953</v>
      </c>
      <c r="FE235" s="9">
        <f t="shared" si="305"/>
        <v>0.26158940397350994</v>
      </c>
      <c r="FF235" s="9">
        <f t="shared" si="316"/>
        <v>0.37062601053658417</v>
      </c>
      <c r="FG235" s="9">
        <f t="shared" si="306"/>
        <v>1.2282352941176471</v>
      </c>
      <c r="FH235" s="9">
        <f t="shared" si="307"/>
        <v>0.34510998163323736</v>
      </c>
      <c r="FI235" s="9">
        <f t="shared" si="308"/>
        <v>1.4648533273920215</v>
      </c>
      <c r="FJ235" s="11">
        <v>19</v>
      </c>
      <c r="FK235" s="11">
        <v>29</v>
      </c>
      <c r="FL235" s="4">
        <v>21</v>
      </c>
      <c r="FM235" s="4">
        <v>10</v>
      </c>
      <c r="FN235" s="4">
        <v>24</v>
      </c>
      <c r="FO235" s="4">
        <f t="shared" si="353"/>
        <v>12</v>
      </c>
      <c r="FP235" s="11">
        <v>45</v>
      </c>
      <c r="FQ235" s="11">
        <v>22</v>
      </c>
      <c r="FR235" s="4">
        <v>18</v>
      </c>
      <c r="FS235" s="4">
        <v>65</v>
      </c>
      <c r="FT235" s="4">
        <v>58</v>
      </c>
      <c r="FU235" s="11">
        <f t="shared" si="317"/>
        <v>1.1206896551724137</v>
      </c>
      <c r="FV235" s="4">
        <v>12</v>
      </c>
      <c r="FW235" s="11">
        <f t="shared" si="354"/>
        <v>5.416666666666667</v>
      </c>
      <c r="FX235" s="4">
        <v>132</v>
      </c>
      <c r="FY235" s="4">
        <v>13</v>
      </c>
      <c r="FZ235">
        <v>13.7</v>
      </c>
      <c r="GA235" s="11">
        <f t="shared" si="355"/>
        <v>13</v>
      </c>
      <c r="GB235" s="4">
        <f t="shared" si="318"/>
        <v>0.59090909090909094</v>
      </c>
      <c r="GC235" s="4">
        <f t="shared" si="319"/>
        <v>3.2846715328467155</v>
      </c>
      <c r="GD235" s="4">
        <f t="shared" si="320"/>
        <v>1.3868613138686132</v>
      </c>
      <c r="GE235" s="4">
        <v>12</v>
      </c>
      <c r="GF235" s="4">
        <v>8</v>
      </c>
      <c r="GG235" s="4">
        <f t="shared" si="356"/>
        <v>33.333333333333329</v>
      </c>
      <c r="GH235" s="4">
        <v>23</v>
      </c>
      <c r="GI235" s="4">
        <v>20</v>
      </c>
      <c r="GJ235" s="4">
        <f t="shared" si="359"/>
        <v>13.043478260869565</v>
      </c>
      <c r="GK235">
        <v>1</v>
      </c>
      <c r="GL235">
        <v>0</v>
      </c>
      <c r="GM235">
        <v>0</v>
      </c>
      <c r="GN235">
        <v>1</v>
      </c>
      <c r="GO235">
        <v>0</v>
      </c>
      <c r="GP235">
        <v>0</v>
      </c>
      <c r="GQ235">
        <v>0</v>
      </c>
      <c r="GR235">
        <v>1</v>
      </c>
      <c r="GS235">
        <v>0</v>
      </c>
      <c r="GT235">
        <v>0</v>
      </c>
      <c r="GU235">
        <v>19</v>
      </c>
      <c r="GV235">
        <v>14</v>
      </c>
      <c r="GW235">
        <f t="shared" si="358"/>
        <v>0.26315789473684209</v>
      </c>
      <c r="GX235">
        <v>1</v>
      </c>
      <c r="GY235">
        <v>0</v>
      </c>
    </row>
    <row r="236" spans="1:207" x14ac:dyDescent="0.35">
      <c r="A236" s="54">
        <v>83</v>
      </c>
      <c r="B236" s="31">
        <v>13528649</v>
      </c>
      <c r="C236" s="2">
        <v>45197</v>
      </c>
      <c r="D236" s="2">
        <v>26229</v>
      </c>
      <c r="E236" s="4">
        <v>52</v>
      </c>
      <c r="F236" s="4" t="s">
        <v>178</v>
      </c>
      <c r="G236" s="4">
        <v>80</v>
      </c>
      <c r="H236" s="4">
        <v>180</v>
      </c>
      <c r="I236" s="4">
        <v>2</v>
      </c>
      <c r="J236" s="4">
        <v>30</v>
      </c>
      <c r="K236" s="2">
        <v>45164</v>
      </c>
      <c r="L236" s="2">
        <v>45164</v>
      </c>
      <c r="M236" s="2">
        <v>45175</v>
      </c>
      <c r="N236" s="2">
        <v>45289</v>
      </c>
      <c r="O236" s="4">
        <v>1</v>
      </c>
      <c r="P236" s="2">
        <v>45289</v>
      </c>
      <c r="Q236" s="46">
        <f t="shared" si="309"/>
        <v>11</v>
      </c>
      <c r="R236" s="46">
        <f t="shared" si="310"/>
        <v>125</v>
      </c>
      <c r="S236" s="46">
        <f t="shared" si="323"/>
        <v>125</v>
      </c>
      <c r="T236" s="4">
        <v>0</v>
      </c>
      <c r="U236" s="4">
        <v>0</v>
      </c>
      <c r="V236" s="4">
        <v>0</v>
      </c>
      <c r="W236" s="4">
        <v>0</v>
      </c>
      <c r="X236" s="4">
        <v>1</v>
      </c>
      <c r="Y236" s="4">
        <v>0</v>
      </c>
      <c r="Z236" s="4">
        <v>0</v>
      </c>
      <c r="AA236" s="4">
        <v>0</v>
      </c>
      <c r="AB236" s="4">
        <v>0</v>
      </c>
      <c r="AC236" s="4">
        <v>19</v>
      </c>
      <c r="AD236" s="4">
        <v>54</v>
      </c>
      <c r="AE236" s="4">
        <v>10</v>
      </c>
      <c r="AF236" s="4">
        <v>10</v>
      </c>
      <c r="AG236" s="4">
        <v>0</v>
      </c>
      <c r="AH236" s="4">
        <v>440</v>
      </c>
      <c r="AI236" s="4">
        <v>11800</v>
      </c>
      <c r="AJ236" s="4">
        <v>3.54</v>
      </c>
      <c r="AK236" s="4">
        <v>0.21</v>
      </c>
      <c r="AL236" s="4">
        <v>0</v>
      </c>
      <c r="AM236" s="4">
        <v>0</v>
      </c>
      <c r="AN236" s="4">
        <v>0</v>
      </c>
      <c r="AO236" s="4">
        <v>93</v>
      </c>
      <c r="AP236" s="4">
        <v>557</v>
      </c>
      <c r="AQ236" s="4">
        <v>0</v>
      </c>
      <c r="AR236" s="4">
        <v>7.3</v>
      </c>
      <c r="AS236" s="4">
        <v>1.24</v>
      </c>
      <c r="AT236" s="4">
        <v>32.200000000000003</v>
      </c>
      <c r="AU236" s="29">
        <v>4.75</v>
      </c>
      <c r="AV236" s="4">
        <v>1.94</v>
      </c>
      <c r="AW236" s="4">
        <v>425</v>
      </c>
      <c r="AX236" s="4">
        <v>317</v>
      </c>
      <c r="AY236" s="4">
        <v>0</v>
      </c>
      <c r="AZ236" s="4">
        <v>0</v>
      </c>
      <c r="BA236" s="4">
        <v>1.1000000000000001</v>
      </c>
      <c r="BB236" s="4">
        <v>113</v>
      </c>
      <c r="BC236" s="4">
        <v>136</v>
      </c>
      <c r="BD236" s="4">
        <v>3.5</v>
      </c>
      <c r="BE236" s="4">
        <v>2.5</v>
      </c>
      <c r="BF236" s="4">
        <v>2.9</v>
      </c>
      <c r="BG236" s="4">
        <v>8.1999999999999993</v>
      </c>
      <c r="BH236" s="4">
        <v>5</v>
      </c>
      <c r="BI236" s="4">
        <v>2.1</v>
      </c>
      <c r="BJ236" s="4">
        <v>16</v>
      </c>
      <c r="BK236" s="4">
        <v>16</v>
      </c>
      <c r="BL236" s="4">
        <v>8</v>
      </c>
      <c r="BM236" s="4">
        <v>0.27</v>
      </c>
      <c r="BN236" s="4">
        <v>194</v>
      </c>
      <c r="BO236" s="4">
        <v>169</v>
      </c>
      <c r="BP236" s="4">
        <v>1</v>
      </c>
      <c r="BQ236" s="4">
        <v>9</v>
      </c>
      <c r="BS236">
        <v>94</v>
      </c>
      <c r="BT236">
        <v>72</v>
      </c>
      <c r="BU236">
        <v>80</v>
      </c>
      <c r="BV236">
        <v>90</v>
      </c>
      <c r="CJ236" s="4">
        <v>7.52</v>
      </c>
      <c r="CK236" s="4">
        <v>58</v>
      </c>
      <c r="CL236" s="4">
        <v>105</v>
      </c>
      <c r="CM236" s="4">
        <v>45</v>
      </c>
      <c r="CN236" s="4">
        <v>0</v>
      </c>
      <c r="CO236" s="4">
        <v>0</v>
      </c>
      <c r="CP236" s="4">
        <v>0</v>
      </c>
      <c r="CQ236" s="4">
        <v>17.3</v>
      </c>
      <c r="CR236" s="4">
        <v>1147</v>
      </c>
      <c r="CS236" s="4">
        <v>0</v>
      </c>
      <c r="CT236" s="4">
        <v>1</v>
      </c>
      <c r="CU236" s="4"/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12</v>
      </c>
      <c r="DM236" s="4">
        <v>12</v>
      </c>
      <c r="DN236" s="4">
        <v>61</v>
      </c>
      <c r="DO236" s="4">
        <v>39</v>
      </c>
      <c r="DP236" s="4">
        <v>29</v>
      </c>
      <c r="DQ236" s="4">
        <v>56</v>
      </c>
      <c r="DR236" s="11">
        <v>61</v>
      </c>
      <c r="DS236" s="4">
        <v>31</v>
      </c>
      <c r="DT236" s="4">
        <v>76</v>
      </c>
      <c r="DU236" s="4">
        <f t="shared" si="347"/>
        <v>45</v>
      </c>
      <c r="DV236" s="11">
        <v>20.100000000000001</v>
      </c>
      <c r="DW236" s="4">
        <v>1483</v>
      </c>
      <c r="DX236" s="4">
        <v>94</v>
      </c>
      <c r="DY236" s="4">
        <v>64</v>
      </c>
      <c r="DZ236" s="4">
        <v>3.4</v>
      </c>
      <c r="EA236" s="17">
        <f t="shared" si="348"/>
        <v>1.7</v>
      </c>
      <c r="EB236" s="4">
        <v>24</v>
      </c>
      <c r="EC236" s="4">
        <v>298</v>
      </c>
      <c r="ED236" s="4">
        <v>81</v>
      </c>
      <c r="EE236" s="4">
        <v>4.9000000000000004</v>
      </c>
      <c r="EF236" s="4">
        <f t="shared" si="349"/>
        <v>2.4500000000000002</v>
      </c>
      <c r="EG236" s="45">
        <f t="shared" si="312"/>
        <v>2.5416666666666665</v>
      </c>
      <c r="EH236" s="45">
        <f t="shared" si="313"/>
        <v>0.83750000000000002</v>
      </c>
      <c r="EI236" s="4">
        <v>11</v>
      </c>
      <c r="EJ236" s="4">
        <v>70</v>
      </c>
      <c r="EK236" s="4">
        <v>63</v>
      </c>
      <c r="EL236" s="11">
        <f t="shared" si="350"/>
        <v>1.1111111111111112</v>
      </c>
      <c r="EM236" s="4">
        <v>280</v>
      </c>
      <c r="EN236" s="11">
        <v>10</v>
      </c>
      <c r="EO236" s="4">
        <v>8</v>
      </c>
      <c r="EP236" s="11">
        <f t="shared" si="351"/>
        <v>7.7777777777777777</v>
      </c>
      <c r="EQ236" s="4">
        <v>21</v>
      </c>
      <c r="ER236" s="4">
        <f t="shared" si="314"/>
        <v>10.5</v>
      </c>
      <c r="ES236" s="4">
        <v>8</v>
      </c>
      <c r="ET236" s="4">
        <v>8</v>
      </c>
      <c r="EU236" s="11">
        <v>27</v>
      </c>
      <c r="EV236" s="4">
        <v>19</v>
      </c>
      <c r="EW236" s="9">
        <v>18</v>
      </c>
      <c r="EX236" s="4">
        <v>98</v>
      </c>
      <c r="EY236" s="4">
        <v>124</v>
      </c>
      <c r="EZ236" s="4">
        <v>49</v>
      </c>
      <c r="FA236" s="4">
        <v>87</v>
      </c>
      <c r="FB236" s="4">
        <v>85</v>
      </c>
      <c r="FC236" s="4">
        <f t="shared" si="352"/>
        <v>298</v>
      </c>
      <c r="FD236" s="9">
        <f t="shared" si="315"/>
        <v>0.82540630225349865</v>
      </c>
      <c r="FE236" s="9">
        <f t="shared" si="305"/>
        <v>0.28523489932885904</v>
      </c>
      <c r="FF236" s="9">
        <f t="shared" si="316"/>
        <v>0.3999041638679518</v>
      </c>
      <c r="FG236" s="9">
        <f t="shared" si="306"/>
        <v>1.0444444444444445</v>
      </c>
      <c r="FH236" s="9">
        <f t="shared" si="307"/>
        <v>0.38483128268986749</v>
      </c>
      <c r="FI236" s="9">
        <f t="shared" si="308"/>
        <v>1.265370086941346</v>
      </c>
      <c r="FJ236" s="11">
        <v>20.8</v>
      </c>
      <c r="FK236" s="11">
        <v>28</v>
      </c>
      <c r="FL236" s="4">
        <v>19</v>
      </c>
      <c r="FM236" s="4">
        <v>12</v>
      </c>
      <c r="FN236" s="4">
        <v>22</v>
      </c>
      <c r="FO236" s="4">
        <f t="shared" si="353"/>
        <v>11</v>
      </c>
      <c r="FP236" s="11">
        <v>46</v>
      </c>
      <c r="FQ236" s="11">
        <v>22</v>
      </c>
      <c r="FR236" s="4">
        <v>18</v>
      </c>
      <c r="FS236" s="4">
        <v>64</v>
      </c>
      <c r="FT236" s="4">
        <v>55</v>
      </c>
      <c r="FU236" s="11">
        <f t="shared" si="317"/>
        <v>1.1636363636363636</v>
      </c>
      <c r="FV236" s="4">
        <v>12</v>
      </c>
      <c r="FW236" s="11">
        <f t="shared" si="354"/>
        <v>5.333333333333333</v>
      </c>
      <c r="FX236" s="4">
        <v>124</v>
      </c>
      <c r="FY236" s="4">
        <v>14.5</v>
      </c>
      <c r="FZ236">
        <v>14.1</v>
      </c>
      <c r="GA236" s="11">
        <f t="shared" si="355"/>
        <v>14.5</v>
      </c>
      <c r="GB236" s="4">
        <f t="shared" si="318"/>
        <v>0.65909090909090906</v>
      </c>
      <c r="GC236" s="4">
        <f t="shared" si="319"/>
        <v>3.2624113475177308</v>
      </c>
      <c r="GD236" s="4">
        <f t="shared" si="320"/>
        <v>1.4751773049645391</v>
      </c>
      <c r="GE236" s="4">
        <v>12</v>
      </c>
      <c r="GF236" s="4">
        <v>8</v>
      </c>
      <c r="GG236" s="4">
        <f t="shared" si="356"/>
        <v>33.333333333333329</v>
      </c>
      <c r="GH236" s="4">
        <v>19</v>
      </c>
      <c r="GI236" s="4">
        <v>16</v>
      </c>
      <c r="GJ236" s="4">
        <f t="shared" si="359"/>
        <v>15.789473684210526</v>
      </c>
      <c r="GK236">
        <v>1</v>
      </c>
      <c r="GL236">
        <v>0</v>
      </c>
      <c r="GM236">
        <v>0</v>
      </c>
      <c r="GN236">
        <v>1</v>
      </c>
      <c r="GO236">
        <v>0</v>
      </c>
      <c r="GP236">
        <v>0</v>
      </c>
      <c r="GQ236">
        <v>0</v>
      </c>
      <c r="GR236">
        <v>1</v>
      </c>
      <c r="GS236">
        <v>0</v>
      </c>
      <c r="GT236">
        <v>0</v>
      </c>
      <c r="GU236">
        <v>17</v>
      </c>
      <c r="GV236">
        <v>11</v>
      </c>
      <c r="GW236">
        <f t="shared" si="358"/>
        <v>0.35294117647058826</v>
      </c>
      <c r="GX236">
        <v>1</v>
      </c>
      <c r="GY236">
        <v>0</v>
      </c>
    </row>
    <row r="237" spans="1:207" x14ac:dyDescent="0.35">
      <c r="A237" s="54">
        <v>84</v>
      </c>
      <c r="B237" s="31">
        <v>8419804</v>
      </c>
      <c r="C237" s="2">
        <v>45168</v>
      </c>
      <c r="D237" s="2">
        <v>19019</v>
      </c>
      <c r="E237" s="4">
        <v>71</v>
      </c>
      <c r="F237" s="4" t="s">
        <v>178</v>
      </c>
      <c r="G237" s="4">
        <v>65</v>
      </c>
      <c r="H237" s="4">
        <v>175</v>
      </c>
      <c r="I237" s="4">
        <v>1.79</v>
      </c>
      <c r="J237" s="4">
        <v>1</v>
      </c>
      <c r="K237" s="2">
        <v>45148</v>
      </c>
      <c r="L237" s="2">
        <v>45166</v>
      </c>
      <c r="M237" s="2">
        <v>45177</v>
      </c>
      <c r="N237" s="2">
        <v>45190</v>
      </c>
      <c r="O237" s="4">
        <v>1</v>
      </c>
      <c r="P237" s="2">
        <v>45194</v>
      </c>
      <c r="Q237" s="46">
        <f t="shared" si="309"/>
        <v>11</v>
      </c>
      <c r="R237" s="46">
        <f t="shared" si="310"/>
        <v>42</v>
      </c>
      <c r="S237" s="46">
        <f t="shared" si="323"/>
        <v>28</v>
      </c>
      <c r="T237" s="4">
        <v>0</v>
      </c>
      <c r="U237" s="4">
        <v>1</v>
      </c>
      <c r="V237" s="4">
        <v>1</v>
      </c>
      <c r="W237" s="4">
        <v>0</v>
      </c>
      <c r="X237" s="4">
        <v>1</v>
      </c>
      <c r="Y237" s="4">
        <v>1</v>
      </c>
      <c r="Z237" s="4">
        <v>0</v>
      </c>
      <c r="AA237" s="4">
        <v>0</v>
      </c>
      <c r="AB237" s="4">
        <v>0</v>
      </c>
      <c r="AC237" s="4">
        <v>16</v>
      </c>
      <c r="AD237" s="4">
        <v>32</v>
      </c>
      <c r="AE237" s="4">
        <v>5</v>
      </c>
      <c r="AF237" s="4">
        <v>5</v>
      </c>
      <c r="AG237" s="4">
        <v>0</v>
      </c>
      <c r="AH237" s="4">
        <v>570</v>
      </c>
      <c r="AI237" s="4">
        <v>9800</v>
      </c>
      <c r="AJ237" s="4">
        <v>12.9</v>
      </c>
      <c r="AK237" s="4">
        <v>4.5999999999999996</v>
      </c>
      <c r="AL237" s="4">
        <v>0</v>
      </c>
      <c r="AM237" s="4">
        <v>1</v>
      </c>
      <c r="AN237" s="4" t="s">
        <v>230</v>
      </c>
      <c r="AO237" s="4">
        <v>117</v>
      </c>
      <c r="AP237" s="4">
        <v>1842</v>
      </c>
      <c r="AQ237" s="4">
        <v>0</v>
      </c>
      <c r="AR237" s="4">
        <v>10</v>
      </c>
      <c r="AS237" s="4">
        <v>1.17</v>
      </c>
      <c r="AT237" s="4">
        <v>35</v>
      </c>
      <c r="AV237" s="4">
        <v>2.74</v>
      </c>
      <c r="AW237" s="4">
        <v>816</v>
      </c>
      <c r="AX237" s="4">
        <v>157</v>
      </c>
      <c r="AY237" s="4">
        <v>1</v>
      </c>
      <c r="AZ237" s="4">
        <v>0</v>
      </c>
      <c r="BA237" s="4">
        <v>2.52</v>
      </c>
      <c r="BB237" s="4">
        <v>130</v>
      </c>
      <c r="BC237" s="4">
        <v>141</v>
      </c>
      <c r="BD237" s="4">
        <v>3.56</v>
      </c>
      <c r="BE237" s="4">
        <v>2.93</v>
      </c>
      <c r="BF237" s="4">
        <v>4.79</v>
      </c>
      <c r="BG237" s="4">
        <v>8.8000000000000007</v>
      </c>
      <c r="BH237" s="4">
        <v>4.0999999999999996</v>
      </c>
      <c r="BI237" s="4">
        <v>1.45</v>
      </c>
      <c r="BJ237" s="4">
        <v>283</v>
      </c>
      <c r="BK237" s="4">
        <v>110</v>
      </c>
      <c r="BL237" s="4">
        <v>96</v>
      </c>
      <c r="BM237" s="4">
        <v>0.32</v>
      </c>
      <c r="BN237" s="4">
        <v>86</v>
      </c>
      <c r="BO237" s="4">
        <v>517</v>
      </c>
      <c r="BP237" s="4">
        <v>0</v>
      </c>
      <c r="BQ237" s="4">
        <v>0</v>
      </c>
      <c r="BR237" s="4">
        <v>352</v>
      </c>
      <c r="BS237">
        <v>116</v>
      </c>
      <c r="BT237">
        <v>41</v>
      </c>
      <c r="BU237">
        <v>76</v>
      </c>
      <c r="BV237">
        <v>92</v>
      </c>
      <c r="BX237">
        <v>-1161</v>
      </c>
      <c r="BY237">
        <v>2360</v>
      </c>
      <c r="BZ237">
        <v>1.0900000000000001</v>
      </c>
      <c r="CA237">
        <v>74.7</v>
      </c>
      <c r="CB237">
        <v>6.7</v>
      </c>
      <c r="CC237" s="4">
        <v>2.5</v>
      </c>
      <c r="CD237" s="4">
        <v>35</v>
      </c>
      <c r="CE237" s="4">
        <v>41</v>
      </c>
      <c r="CF237" s="4">
        <v>20</v>
      </c>
      <c r="CG237" s="4">
        <v>18</v>
      </c>
      <c r="CH237" s="4">
        <v>2591</v>
      </c>
      <c r="CI237" s="4">
        <f t="shared" si="322"/>
        <v>2432</v>
      </c>
      <c r="CJ237" s="4">
        <v>7.48</v>
      </c>
      <c r="CK237" s="4">
        <v>30</v>
      </c>
      <c r="CL237" s="4">
        <v>74</v>
      </c>
      <c r="CM237" s="4">
        <v>24.1</v>
      </c>
      <c r="CN237" s="4">
        <v>1.1000000000000001</v>
      </c>
      <c r="CO237" s="4">
        <v>0</v>
      </c>
      <c r="CP237" s="4">
        <v>0</v>
      </c>
      <c r="CQ237" s="4">
        <v>1105</v>
      </c>
      <c r="CR237" s="4">
        <v>8235</v>
      </c>
      <c r="CS237" s="4">
        <v>0</v>
      </c>
      <c r="CT237" s="4">
        <v>3</v>
      </c>
      <c r="CU237" s="4"/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8</v>
      </c>
      <c r="DM237" s="4">
        <v>8</v>
      </c>
      <c r="DN237" s="4">
        <v>45</v>
      </c>
      <c r="DO237" s="4">
        <v>29</v>
      </c>
      <c r="DP237" s="4">
        <v>35</v>
      </c>
      <c r="DQ237" s="4">
        <v>64</v>
      </c>
      <c r="DR237" s="11">
        <v>66</v>
      </c>
      <c r="DS237" s="4">
        <v>33</v>
      </c>
      <c r="DT237" s="4">
        <v>98</v>
      </c>
      <c r="DU237" s="4">
        <f t="shared" si="347"/>
        <v>65</v>
      </c>
      <c r="DV237" s="11">
        <v>15.8</v>
      </c>
      <c r="DW237" s="4">
        <v>1638</v>
      </c>
      <c r="DX237" s="4">
        <v>90</v>
      </c>
      <c r="DY237" s="4">
        <v>57</v>
      </c>
      <c r="DZ237" s="4">
        <v>3.5</v>
      </c>
      <c r="EA237" s="4">
        <f t="shared" si="348"/>
        <v>1.9553072625698324</v>
      </c>
      <c r="EB237" s="4">
        <v>28.7</v>
      </c>
      <c r="EC237" s="4">
        <v>343</v>
      </c>
      <c r="ED237" s="4">
        <v>92</v>
      </c>
      <c r="EE237" s="4">
        <v>5</v>
      </c>
      <c r="EF237" s="4">
        <f t="shared" si="349"/>
        <v>2.7932960893854748</v>
      </c>
      <c r="EG237" s="45">
        <f t="shared" si="312"/>
        <v>2.2996515679442511</v>
      </c>
      <c r="EH237" s="45">
        <f t="shared" si="313"/>
        <v>0.55052264808362372</v>
      </c>
      <c r="EI237" s="4">
        <v>8</v>
      </c>
      <c r="EJ237" s="4">
        <v>70</v>
      </c>
      <c r="EK237" s="4">
        <v>75</v>
      </c>
      <c r="EL237" s="11">
        <f t="shared" si="350"/>
        <v>0.93333333333333335</v>
      </c>
      <c r="EM237" s="4">
        <v>122</v>
      </c>
      <c r="EN237" s="11">
        <v>9</v>
      </c>
      <c r="EO237" s="4">
        <v>8</v>
      </c>
      <c r="EP237" s="11">
        <f t="shared" si="351"/>
        <v>8.235294117647058</v>
      </c>
      <c r="EQ237" s="4">
        <v>37</v>
      </c>
      <c r="ER237" s="4">
        <f t="shared" si="314"/>
        <v>20.670391061452513</v>
      </c>
      <c r="ES237" s="4">
        <v>18</v>
      </c>
      <c r="ET237" s="4">
        <v>33</v>
      </c>
      <c r="EU237" s="11">
        <v>21</v>
      </c>
      <c r="EV237" s="4">
        <v>12</v>
      </c>
      <c r="EW237" s="9">
        <v>10</v>
      </c>
      <c r="EX237" s="4">
        <v>80</v>
      </c>
      <c r="EY237" s="4">
        <v>93</v>
      </c>
      <c r="EZ237" s="4">
        <v>52</v>
      </c>
      <c r="FA237" s="4">
        <v>73</v>
      </c>
      <c r="FB237" s="4">
        <v>52</v>
      </c>
      <c r="FC237" s="4">
        <f t="shared" si="352"/>
        <v>343</v>
      </c>
      <c r="FD237" s="9">
        <f t="shared" si="315"/>
        <v>0.53016591283921166</v>
      </c>
      <c r="FE237" s="9">
        <f t="shared" si="305"/>
        <v>0.15160349854227406</v>
      </c>
      <c r="FF237" s="9">
        <f t="shared" si="316"/>
        <v>0.19644578295170637</v>
      </c>
      <c r="FG237" s="9">
        <f t="shared" si="306"/>
        <v>1.1347826086956523</v>
      </c>
      <c r="FH237" s="9">
        <f t="shared" si="307"/>
        <v>0.13606819890978394</v>
      </c>
      <c r="FI237" s="9">
        <f t="shared" si="308"/>
        <v>2.1404292151083815</v>
      </c>
      <c r="FJ237" s="11">
        <v>23.1</v>
      </c>
      <c r="FK237" s="11">
        <v>47</v>
      </c>
      <c r="FL237" s="4">
        <v>30</v>
      </c>
      <c r="FM237" s="4">
        <v>17</v>
      </c>
      <c r="FN237" s="4">
        <v>27</v>
      </c>
      <c r="FO237" s="4">
        <f t="shared" si="353"/>
        <v>15.083798882681563</v>
      </c>
      <c r="FP237" s="11">
        <v>57</v>
      </c>
      <c r="FQ237" s="11">
        <v>24</v>
      </c>
      <c r="FR237" s="4">
        <v>16</v>
      </c>
      <c r="FS237" s="4">
        <v>46</v>
      </c>
      <c r="FT237" s="4">
        <v>28</v>
      </c>
      <c r="FU237" s="11">
        <f t="shared" si="317"/>
        <v>1.6428571428571428</v>
      </c>
      <c r="FV237" s="4">
        <v>11</v>
      </c>
      <c r="FW237" s="11">
        <f t="shared" si="354"/>
        <v>4.1818181818181817</v>
      </c>
      <c r="FX237" s="4">
        <v>62</v>
      </c>
      <c r="FY237" s="4">
        <v>37</v>
      </c>
      <c r="FZ237">
        <v>15.7</v>
      </c>
      <c r="GA237" s="11">
        <f t="shared" si="355"/>
        <v>37</v>
      </c>
      <c r="GB237" s="4">
        <f t="shared" si="318"/>
        <v>1.5416666666666667</v>
      </c>
      <c r="GC237" s="4">
        <f t="shared" si="319"/>
        <v>3.6305732484076434</v>
      </c>
      <c r="GD237" s="4">
        <f t="shared" si="320"/>
        <v>1.4713375796178345</v>
      </c>
      <c r="GE237" s="4">
        <v>14</v>
      </c>
      <c r="GF237" s="4">
        <v>13</v>
      </c>
      <c r="GG237" s="4">
        <f t="shared" si="356"/>
        <v>7.1428571428571423</v>
      </c>
      <c r="GH237" s="4">
        <v>20</v>
      </c>
      <c r="GI237" s="4">
        <v>16</v>
      </c>
      <c r="GJ237" s="4">
        <f t="shared" si="359"/>
        <v>20</v>
      </c>
      <c r="GK237">
        <v>1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1</v>
      </c>
      <c r="GS237">
        <v>0</v>
      </c>
      <c r="GT237">
        <v>0</v>
      </c>
      <c r="GU237">
        <v>28</v>
      </c>
      <c r="GV237">
        <v>14</v>
      </c>
      <c r="GW237">
        <f t="shared" si="358"/>
        <v>0.5</v>
      </c>
      <c r="GX237">
        <v>1</v>
      </c>
      <c r="GY237">
        <v>0</v>
      </c>
    </row>
    <row r="238" spans="1:207" x14ac:dyDescent="0.35">
      <c r="A238" s="54">
        <v>84</v>
      </c>
      <c r="B238" s="31">
        <v>8419804</v>
      </c>
      <c r="C238" s="2">
        <v>45174</v>
      </c>
      <c r="D238" s="2">
        <v>19019</v>
      </c>
      <c r="E238" s="4">
        <v>71</v>
      </c>
      <c r="F238" s="4" t="s">
        <v>178</v>
      </c>
      <c r="G238" s="4">
        <v>65</v>
      </c>
      <c r="H238" s="4">
        <v>175</v>
      </c>
      <c r="I238" s="4">
        <v>1.79</v>
      </c>
      <c r="J238" s="4">
        <v>7</v>
      </c>
      <c r="K238" s="2">
        <v>45148</v>
      </c>
      <c r="L238" s="2">
        <v>45166</v>
      </c>
      <c r="M238" s="2">
        <v>45177</v>
      </c>
      <c r="N238" s="2">
        <v>45190</v>
      </c>
      <c r="O238" s="4">
        <v>1</v>
      </c>
      <c r="P238" s="2">
        <v>45194</v>
      </c>
      <c r="Q238" s="46">
        <f t="shared" si="309"/>
        <v>11</v>
      </c>
      <c r="R238" s="46">
        <f t="shared" si="310"/>
        <v>42</v>
      </c>
      <c r="S238" s="46">
        <f t="shared" si="323"/>
        <v>28</v>
      </c>
      <c r="T238" s="4">
        <v>0</v>
      </c>
      <c r="U238" s="4">
        <v>1</v>
      </c>
      <c r="V238" s="4">
        <v>1</v>
      </c>
      <c r="W238" s="4">
        <v>0</v>
      </c>
      <c r="X238" s="4">
        <v>1</v>
      </c>
      <c r="Y238" s="4">
        <v>1</v>
      </c>
      <c r="Z238" s="4">
        <v>0</v>
      </c>
      <c r="AA238" s="4">
        <v>0</v>
      </c>
      <c r="AB238" s="4">
        <v>0</v>
      </c>
      <c r="AC238" s="4">
        <v>16</v>
      </c>
      <c r="AD238" s="4">
        <v>32</v>
      </c>
      <c r="AE238" s="4">
        <v>5</v>
      </c>
      <c r="AF238" s="4">
        <v>5</v>
      </c>
      <c r="AG238" s="4">
        <v>0</v>
      </c>
      <c r="AH238" s="4">
        <v>1000</v>
      </c>
      <c r="AI238" s="4">
        <v>16800</v>
      </c>
      <c r="AJ238" s="4">
        <v>21.6</v>
      </c>
      <c r="AK238" s="4">
        <v>2.2999999999999998</v>
      </c>
      <c r="AL238" s="4">
        <v>0</v>
      </c>
      <c r="AM238" s="4">
        <v>1</v>
      </c>
      <c r="AN238" s="4" t="s">
        <v>230</v>
      </c>
      <c r="AQ238" s="4">
        <v>0</v>
      </c>
      <c r="AR238" s="4">
        <v>10</v>
      </c>
      <c r="AS238" s="4">
        <v>1.1399999999999999</v>
      </c>
      <c r="AT238" s="4">
        <v>32</v>
      </c>
      <c r="AV238" s="4">
        <v>7.4</v>
      </c>
      <c r="AW238" s="4">
        <v>231</v>
      </c>
      <c r="AX238" s="4">
        <v>122</v>
      </c>
      <c r="AY238" s="4">
        <v>1</v>
      </c>
      <c r="AZ238" s="4">
        <v>0</v>
      </c>
      <c r="BA238" s="4">
        <v>0.74</v>
      </c>
      <c r="BB238" s="4">
        <v>52</v>
      </c>
      <c r="BC238" s="4">
        <v>139</v>
      </c>
      <c r="BD238" s="4">
        <v>3.23</v>
      </c>
      <c r="BE238" s="4">
        <v>1.6</v>
      </c>
      <c r="BF238" s="4">
        <v>1.76</v>
      </c>
      <c r="BG238" s="4">
        <v>7.5</v>
      </c>
      <c r="BI238" s="4">
        <v>1.77</v>
      </c>
      <c r="BJ238" s="4">
        <v>18</v>
      </c>
      <c r="BK238" s="4">
        <v>25</v>
      </c>
      <c r="BL238" s="4">
        <v>20</v>
      </c>
      <c r="BM238" s="4">
        <v>0.35</v>
      </c>
      <c r="BN238" s="4">
        <v>93</v>
      </c>
      <c r="BO238" s="4">
        <v>400</v>
      </c>
      <c r="BP238" s="4">
        <v>0</v>
      </c>
      <c r="BQ238" s="4">
        <v>0</v>
      </c>
      <c r="BR238" s="4">
        <v>361</v>
      </c>
      <c r="BS238">
        <v>94</v>
      </c>
      <c r="BT238">
        <v>72</v>
      </c>
      <c r="BU238">
        <v>80</v>
      </c>
      <c r="BV238">
        <v>90</v>
      </c>
      <c r="BX238">
        <v>-380</v>
      </c>
      <c r="BY238">
        <v>710</v>
      </c>
      <c r="BZ238">
        <v>1.26</v>
      </c>
      <c r="CA238">
        <v>60</v>
      </c>
      <c r="CB238">
        <v>12</v>
      </c>
      <c r="CJ238" s="4">
        <v>7.49</v>
      </c>
      <c r="CK238" s="4">
        <v>28</v>
      </c>
      <c r="CL238" s="4">
        <v>76</v>
      </c>
      <c r="CM238" s="4">
        <v>23.6</v>
      </c>
      <c r="CN238" s="4">
        <v>0</v>
      </c>
      <c r="CO238" s="4">
        <v>0</v>
      </c>
      <c r="CP238" s="4">
        <v>0</v>
      </c>
      <c r="CQ238" s="4">
        <v>1065</v>
      </c>
      <c r="CS238" s="4">
        <v>1</v>
      </c>
      <c r="CT238" s="4">
        <v>3</v>
      </c>
      <c r="CU238" s="4"/>
      <c r="CV238" s="4">
        <v>1</v>
      </c>
      <c r="CW238" s="4">
        <v>0</v>
      </c>
      <c r="CX238" s="4">
        <v>0</v>
      </c>
      <c r="CY238" s="4">
        <v>0</v>
      </c>
      <c r="CZ238" s="4">
        <v>1</v>
      </c>
      <c r="DA238" s="4">
        <v>0</v>
      </c>
      <c r="DB238" s="4">
        <v>0</v>
      </c>
      <c r="DC238" s="4">
        <v>0</v>
      </c>
      <c r="DD238" s="4">
        <v>1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8</v>
      </c>
      <c r="DM238" s="4">
        <v>8</v>
      </c>
      <c r="DN238" s="4">
        <v>46</v>
      </c>
      <c r="DO238" s="4">
        <v>24</v>
      </c>
      <c r="DP238" s="4">
        <v>48</v>
      </c>
      <c r="DQ238" s="4">
        <v>80</v>
      </c>
      <c r="DR238" s="11">
        <v>56</v>
      </c>
      <c r="DS238" s="4">
        <v>38</v>
      </c>
      <c r="DT238" s="4">
        <v>87</v>
      </c>
      <c r="DU238" s="4">
        <f t="shared" si="347"/>
        <v>49</v>
      </c>
      <c r="DV238" s="11">
        <v>16.2</v>
      </c>
      <c r="DW238" s="4">
        <v>1413</v>
      </c>
      <c r="DX238" s="4">
        <v>93</v>
      </c>
      <c r="DY238" s="4">
        <v>96</v>
      </c>
      <c r="DZ238" s="4">
        <v>4.8</v>
      </c>
      <c r="EA238" s="4">
        <f t="shared" si="348"/>
        <v>2.6815642458100557</v>
      </c>
      <c r="EB238" s="4">
        <v>24.1</v>
      </c>
      <c r="EC238" s="4">
        <v>301</v>
      </c>
      <c r="ED238" s="4">
        <v>74</v>
      </c>
      <c r="EE238" s="4">
        <v>7</v>
      </c>
      <c r="EF238" s="4">
        <f t="shared" si="349"/>
        <v>3.9106145251396649</v>
      </c>
      <c r="EG238" s="45">
        <f t="shared" si="312"/>
        <v>2.3236514522821574</v>
      </c>
      <c r="EH238" s="45">
        <f t="shared" si="313"/>
        <v>0.67219917012448127</v>
      </c>
      <c r="EI238" s="4">
        <v>7</v>
      </c>
      <c r="EJ238" s="4">
        <v>87</v>
      </c>
      <c r="EK238" s="4">
        <v>96</v>
      </c>
      <c r="EL238" s="11">
        <f t="shared" si="350"/>
        <v>0.90625</v>
      </c>
      <c r="EM238" s="4">
        <v>200</v>
      </c>
      <c r="EN238" s="11">
        <v>10</v>
      </c>
      <c r="EO238" s="4">
        <v>7</v>
      </c>
      <c r="EP238" s="11">
        <f t="shared" si="351"/>
        <v>10.235294117647058</v>
      </c>
      <c r="EQ238" s="4">
        <v>37</v>
      </c>
      <c r="ER238" s="4">
        <f t="shared" si="314"/>
        <v>20.670391061452513</v>
      </c>
      <c r="ES238" s="4">
        <v>24</v>
      </c>
      <c r="ET238" s="4">
        <v>32</v>
      </c>
      <c r="EU238" s="11">
        <v>18</v>
      </c>
      <c r="EV238" s="4">
        <v>13</v>
      </c>
      <c r="EW238" s="9">
        <v>6</v>
      </c>
      <c r="EX238" s="4">
        <v>58</v>
      </c>
      <c r="EY238" s="4">
        <v>110</v>
      </c>
      <c r="EZ238" s="4">
        <v>27</v>
      </c>
      <c r="FA238" s="4">
        <v>41</v>
      </c>
      <c r="FB238" s="4">
        <v>48</v>
      </c>
      <c r="FC238" s="4">
        <f t="shared" si="352"/>
        <v>301</v>
      </c>
      <c r="FD238" s="9">
        <f t="shared" si="315"/>
        <v>0.53049864265712665</v>
      </c>
      <c r="FE238" s="9">
        <f t="shared" si="305"/>
        <v>0.15946843853820597</v>
      </c>
      <c r="FF238" s="9">
        <f t="shared" si="316"/>
        <v>0.20944378860905366</v>
      </c>
      <c r="FG238" s="9">
        <f t="shared" si="306"/>
        <v>1.1432432432432433</v>
      </c>
      <c r="FH238" s="9">
        <f t="shared" si="307"/>
        <v>0.29499418943153494</v>
      </c>
      <c r="FI238" s="9">
        <f t="shared" si="308"/>
        <v>2.1550351901317635</v>
      </c>
      <c r="FJ238" s="11">
        <v>16</v>
      </c>
      <c r="FK238" s="11">
        <v>48</v>
      </c>
      <c r="FL238" s="4">
        <v>28</v>
      </c>
      <c r="FM238" s="4">
        <v>20</v>
      </c>
      <c r="FN238" s="4">
        <v>46</v>
      </c>
      <c r="FO238" s="4">
        <f t="shared" si="353"/>
        <v>25.69832402234637</v>
      </c>
      <c r="FP238" s="11">
        <v>57</v>
      </c>
      <c r="FQ238" s="11">
        <v>19</v>
      </c>
      <c r="FR238" s="4">
        <v>13</v>
      </c>
      <c r="FS238" s="4">
        <v>48</v>
      </c>
      <c r="FT238" s="4">
        <v>44</v>
      </c>
      <c r="FU238" s="11">
        <f t="shared" si="317"/>
        <v>1.0909090909090908</v>
      </c>
      <c r="FV238" s="4">
        <v>11</v>
      </c>
      <c r="FW238" s="11">
        <f t="shared" si="354"/>
        <v>4.3636363636363633</v>
      </c>
      <c r="FX238" s="4">
        <v>101</v>
      </c>
      <c r="FY238" s="4">
        <v>24.9</v>
      </c>
      <c r="FZ238">
        <v>22.6</v>
      </c>
      <c r="GA238" s="11">
        <f t="shared" si="355"/>
        <v>24.9</v>
      </c>
      <c r="GB238" s="4">
        <f t="shared" si="318"/>
        <v>1.3105263157894735</v>
      </c>
      <c r="GC238" s="4">
        <f t="shared" si="319"/>
        <v>2.5221238938053094</v>
      </c>
      <c r="GD238" s="4">
        <f t="shared" si="320"/>
        <v>0.70796460176991149</v>
      </c>
      <c r="GE238" s="4">
        <v>11</v>
      </c>
      <c r="GF238" s="4">
        <v>9</v>
      </c>
      <c r="GG238" s="4">
        <f t="shared" si="356"/>
        <v>18.181818181818183</v>
      </c>
      <c r="GH238" s="4">
        <v>31</v>
      </c>
      <c r="GI238" s="4">
        <v>19</v>
      </c>
      <c r="GJ238" s="4">
        <f t="shared" si="359"/>
        <v>38.70967741935484</v>
      </c>
      <c r="GK238">
        <v>1</v>
      </c>
      <c r="GL238">
        <v>0</v>
      </c>
      <c r="GM238">
        <v>0</v>
      </c>
      <c r="GN238">
        <v>0</v>
      </c>
      <c r="GO238">
        <v>1</v>
      </c>
      <c r="GP238">
        <v>0</v>
      </c>
      <c r="GQ238">
        <v>0</v>
      </c>
      <c r="GR238">
        <v>1</v>
      </c>
      <c r="GS238">
        <v>0</v>
      </c>
      <c r="GT238">
        <v>0</v>
      </c>
      <c r="GU238">
        <v>34</v>
      </c>
      <c r="GV238">
        <v>14</v>
      </c>
      <c r="GW238">
        <f t="shared" si="358"/>
        <v>0.58823529411764708</v>
      </c>
      <c r="GX238">
        <v>1</v>
      </c>
      <c r="GY238">
        <v>0</v>
      </c>
    </row>
    <row r="239" spans="1:207" x14ac:dyDescent="0.35">
      <c r="A239" s="54">
        <v>85</v>
      </c>
      <c r="B239" s="31">
        <v>7405746</v>
      </c>
      <c r="C239" s="2">
        <v>45174</v>
      </c>
      <c r="D239" s="2">
        <v>18279</v>
      </c>
      <c r="E239" s="4">
        <v>74</v>
      </c>
      <c r="F239" s="4" t="s">
        <v>176</v>
      </c>
      <c r="G239" s="4">
        <v>72</v>
      </c>
      <c r="H239" s="4">
        <v>155</v>
      </c>
      <c r="I239" s="4">
        <v>1.71</v>
      </c>
      <c r="J239" s="4">
        <v>1</v>
      </c>
      <c r="K239" s="2">
        <v>45172</v>
      </c>
      <c r="L239" s="2">
        <v>45172</v>
      </c>
      <c r="M239" s="2">
        <v>45177</v>
      </c>
      <c r="N239" s="2">
        <v>45177</v>
      </c>
      <c r="O239" s="4">
        <v>1</v>
      </c>
      <c r="P239" s="2">
        <v>45177</v>
      </c>
      <c r="Q239" s="46">
        <f t="shared" si="309"/>
        <v>5</v>
      </c>
      <c r="R239" s="46">
        <f t="shared" si="310"/>
        <v>5</v>
      </c>
      <c r="S239" s="46">
        <f t="shared" si="323"/>
        <v>5</v>
      </c>
      <c r="T239" s="4">
        <v>1</v>
      </c>
      <c r="U239" s="4">
        <v>1</v>
      </c>
      <c r="V239" s="4">
        <v>1</v>
      </c>
      <c r="W239" s="4">
        <v>0</v>
      </c>
      <c r="X239" s="4">
        <v>1</v>
      </c>
      <c r="Y239" s="4">
        <v>0</v>
      </c>
      <c r="Z239" s="4">
        <v>0</v>
      </c>
      <c r="AA239" s="4">
        <v>0</v>
      </c>
      <c r="AB239" s="4">
        <v>0</v>
      </c>
      <c r="AC239" s="4">
        <v>26</v>
      </c>
      <c r="AD239" s="4">
        <v>62</v>
      </c>
      <c r="AE239" s="4">
        <v>9</v>
      </c>
      <c r="AF239" s="4">
        <v>12</v>
      </c>
      <c r="AG239" s="4">
        <v>3</v>
      </c>
      <c r="AH239" s="4">
        <v>8000</v>
      </c>
      <c r="AI239" s="4">
        <v>9100</v>
      </c>
      <c r="AJ239" s="4">
        <v>13</v>
      </c>
      <c r="AK239" s="4">
        <v>34</v>
      </c>
      <c r="AL239" s="4">
        <v>0</v>
      </c>
      <c r="AM239" s="4">
        <v>0</v>
      </c>
      <c r="AN239" s="4">
        <v>0</v>
      </c>
      <c r="AO239" s="4">
        <v>30</v>
      </c>
      <c r="AP239" s="4">
        <v>418</v>
      </c>
      <c r="AQ239" s="4">
        <v>0</v>
      </c>
      <c r="AR239" s="4">
        <v>10.6</v>
      </c>
      <c r="AS239" s="4">
        <v>1.37</v>
      </c>
      <c r="AT239" s="4">
        <v>35</v>
      </c>
      <c r="AU239" s="29">
        <v>1.53</v>
      </c>
      <c r="AV239" s="4">
        <v>6.27</v>
      </c>
      <c r="AW239" s="4">
        <v>560</v>
      </c>
      <c r="AX239" s="4">
        <v>199</v>
      </c>
      <c r="AY239" s="4">
        <v>1</v>
      </c>
      <c r="AZ239" s="4">
        <v>1</v>
      </c>
      <c r="BA239" s="4">
        <v>2.04</v>
      </c>
      <c r="BB239" s="4">
        <v>91</v>
      </c>
      <c r="BC239" s="4">
        <v>143</v>
      </c>
      <c r="BD239" s="4">
        <v>3.7</v>
      </c>
      <c r="BE239" s="4">
        <v>3</v>
      </c>
      <c r="BF239" s="4">
        <v>4.9000000000000004</v>
      </c>
      <c r="BG239" s="4">
        <v>7.5</v>
      </c>
      <c r="BH239" s="4">
        <v>5</v>
      </c>
      <c r="BI239" s="4">
        <v>3.4</v>
      </c>
      <c r="BJ239" s="4">
        <v>509</v>
      </c>
      <c r="BK239" s="4">
        <v>39</v>
      </c>
      <c r="BL239" s="4">
        <v>53</v>
      </c>
      <c r="BM239" s="4">
        <v>1.89</v>
      </c>
      <c r="BN239" s="4">
        <v>43</v>
      </c>
      <c r="BO239" s="4">
        <v>524</v>
      </c>
      <c r="BP239" s="4">
        <v>1</v>
      </c>
      <c r="BQ239" s="4">
        <v>2</v>
      </c>
      <c r="BR239" s="4">
        <v>216</v>
      </c>
      <c r="BS239">
        <v>113</v>
      </c>
      <c r="BT239">
        <v>71</v>
      </c>
      <c r="BU239">
        <v>86</v>
      </c>
      <c r="BV239">
        <v>72</v>
      </c>
      <c r="BW239">
        <v>13</v>
      </c>
      <c r="BX239">
        <v>1795</v>
      </c>
      <c r="BY239">
        <v>300</v>
      </c>
      <c r="BZ239">
        <v>5.8</v>
      </c>
      <c r="CA239">
        <v>74</v>
      </c>
      <c r="CB239">
        <v>11</v>
      </c>
      <c r="CC239" s="4">
        <v>1.7</v>
      </c>
      <c r="CD239" s="4">
        <v>30</v>
      </c>
      <c r="CE239" s="4">
        <v>67</v>
      </c>
      <c r="CF239" s="4">
        <v>6</v>
      </c>
      <c r="CG239" s="4">
        <v>7</v>
      </c>
      <c r="CH239" s="4">
        <v>1850</v>
      </c>
      <c r="CI239" s="4">
        <f t="shared" si="322"/>
        <v>3435.294117647059</v>
      </c>
      <c r="CJ239" s="4">
        <v>7.35</v>
      </c>
      <c r="CK239" s="4">
        <v>31</v>
      </c>
      <c r="CL239" s="4">
        <v>83</v>
      </c>
      <c r="CM239" s="4">
        <v>18</v>
      </c>
      <c r="CN239" s="4">
        <v>2.2000000000000002</v>
      </c>
      <c r="CO239" s="4">
        <v>1</v>
      </c>
      <c r="CP239" s="4">
        <v>0</v>
      </c>
      <c r="CQ239" s="4">
        <v>621</v>
      </c>
      <c r="CR239" s="4">
        <v>21976</v>
      </c>
      <c r="CS239" s="4">
        <v>1</v>
      </c>
      <c r="CT239" s="4">
        <v>0</v>
      </c>
      <c r="CU239" s="4"/>
      <c r="CV239" s="4">
        <v>1</v>
      </c>
      <c r="CW239" s="4">
        <v>1</v>
      </c>
      <c r="CX239" s="4">
        <v>1</v>
      </c>
      <c r="CY239" s="4">
        <v>1</v>
      </c>
      <c r="CZ239" s="4">
        <v>1</v>
      </c>
      <c r="DA239" s="4">
        <v>1</v>
      </c>
      <c r="DB239" s="4">
        <v>0</v>
      </c>
      <c r="DC239" s="4">
        <v>0</v>
      </c>
      <c r="DD239" s="4">
        <v>1</v>
      </c>
      <c r="DE239" s="4">
        <v>1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1</v>
      </c>
      <c r="DL239" s="4">
        <v>9</v>
      </c>
      <c r="DM239" s="4">
        <v>9</v>
      </c>
      <c r="DN239" s="4">
        <v>50</v>
      </c>
      <c r="DO239" s="4">
        <v>35</v>
      </c>
      <c r="DP239" s="4">
        <v>30</v>
      </c>
      <c r="DQ239" s="4">
        <v>57</v>
      </c>
      <c r="DR239" s="11">
        <v>41</v>
      </c>
      <c r="DS239" s="4">
        <v>59</v>
      </c>
      <c r="DT239" s="4">
        <v>99</v>
      </c>
      <c r="DU239" s="4">
        <f t="shared" si="347"/>
        <v>40</v>
      </c>
      <c r="DV239" s="11">
        <v>11.7</v>
      </c>
      <c r="DW239" s="4">
        <v>1189</v>
      </c>
      <c r="DX239" s="4">
        <v>93</v>
      </c>
      <c r="DY239" s="4">
        <v>78</v>
      </c>
      <c r="DZ239" s="4">
        <v>3.2</v>
      </c>
      <c r="EA239" s="17">
        <f t="shared" si="348"/>
        <v>1.8713450292397662</v>
      </c>
      <c r="EB239" s="4">
        <v>17.2</v>
      </c>
      <c r="EC239" s="4">
        <v>274</v>
      </c>
      <c r="ED239" s="4">
        <v>55</v>
      </c>
      <c r="EE239" s="4">
        <v>4.42</v>
      </c>
      <c r="EF239" s="4">
        <f t="shared" si="349"/>
        <v>2.5847953216374271</v>
      </c>
      <c r="EG239" s="45">
        <f t="shared" si="312"/>
        <v>2.3837209302325584</v>
      </c>
      <c r="EH239" s="45">
        <f t="shared" si="313"/>
        <v>0.68023255813953487</v>
      </c>
      <c r="EI239" s="4">
        <v>6</v>
      </c>
      <c r="EJ239" s="4">
        <v>80</v>
      </c>
      <c r="EK239" s="4">
        <v>34</v>
      </c>
      <c r="EL239" s="11">
        <f t="shared" si="350"/>
        <v>2.3529411764705883</v>
      </c>
      <c r="EM239" s="4">
        <v>118</v>
      </c>
      <c r="EN239" s="11">
        <v>8</v>
      </c>
      <c r="EO239" s="4">
        <v>10</v>
      </c>
      <c r="EP239" s="11">
        <f t="shared" si="351"/>
        <v>8.8888888888888893</v>
      </c>
      <c r="EQ239" s="4">
        <v>84</v>
      </c>
      <c r="ER239" s="4">
        <f t="shared" si="314"/>
        <v>49.122807017543863</v>
      </c>
      <c r="ES239" s="4">
        <v>62</v>
      </c>
      <c r="ET239" s="4">
        <v>80</v>
      </c>
      <c r="EU239" s="11">
        <v>9</v>
      </c>
      <c r="EV239" s="4">
        <v>6</v>
      </c>
      <c r="EW239" s="9">
        <v>3</v>
      </c>
      <c r="EX239" s="4">
        <v>89</v>
      </c>
      <c r="EY239" s="4">
        <v>94</v>
      </c>
      <c r="EZ239" s="4">
        <v>45</v>
      </c>
      <c r="FA239" s="4">
        <v>48</v>
      </c>
      <c r="FB239" s="4">
        <v>65</v>
      </c>
      <c r="FC239" s="4">
        <f t="shared" si="352"/>
        <v>274</v>
      </c>
      <c r="FD239" s="9">
        <f t="shared" si="315"/>
        <v>0.94934718809468632</v>
      </c>
      <c r="FE239" s="9">
        <f t="shared" si="305"/>
        <v>0.23722627737226276</v>
      </c>
      <c r="FF239" s="9">
        <f t="shared" si="316"/>
        <v>0.33670607921431012</v>
      </c>
      <c r="FG239" s="9">
        <f t="shared" si="306"/>
        <v>1.8490909090909091</v>
      </c>
      <c r="FH239" s="9">
        <f t="shared" si="307"/>
        <v>0.33999557769802458</v>
      </c>
      <c r="FI239" s="9">
        <f t="shared" si="308"/>
        <v>1.9477499193967001</v>
      </c>
      <c r="FJ239" s="11">
        <v>19.899999999999999</v>
      </c>
      <c r="FK239" s="11">
        <v>19</v>
      </c>
      <c r="FL239" s="4">
        <v>12</v>
      </c>
      <c r="FM239" s="4">
        <v>7</v>
      </c>
      <c r="FN239" s="4">
        <v>88</v>
      </c>
      <c r="FO239" s="4">
        <f t="shared" si="353"/>
        <v>51.461988304093566</v>
      </c>
      <c r="FP239" s="11">
        <v>27</v>
      </c>
      <c r="FQ239" s="11">
        <v>20</v>
      </c>
      <c r="FR239" s="4">
        <v>17</v>
      </c>
      <c r="FS239" s="4">
        <v>50</v>
      </c>
      <c r="FT239" s="4">
        <v>56</v>
      </c>
      <c r="FU239" s="11">
        <f t="shared" si="317"/>
        <v>0.8928571428571429</v>
      </c>
      <c r="FV239" s="4">
        <v>12</v>
      </c>
      <c r="FW239" s="11">
        <f t="shared" si="354"/>
        <v>4.166666666666667</v>
      </c>
      <c r="FX239" s="4">
        <v>69</v>
      </c>
      <c r="FY239" s="4">
        <v>43.3</v>
      </c>
      <c r="GA239" s="11">
        <f t="shared" si="355"/>
        <v>56.3</v>
      </c>
      <c r="GB239" s="4">
        <f t="shared" si="318"/>
        <v>2.8149999999999999</v>
      </c>
      <c r="GE239" s="4">
        <v>24</v>
      </c>
      <c r="GF239" s="4">
        <v>14</v>
      </c>
      <c r="GG239" s="4">
        <f t="shared" si="356"/>
        <v>41.666666666666671</v>
      </c>
      <c r="GH239" s="4">
        <v>21</v>
      </c>
      <c r="GI239" s="4">
        <v>14</v>
      </c>
      <c r="GJ239" s="4">
        <f t="shared" si="359"/>
        <v>33.333333333333329</v>
      </c>
      <c r="GK239">
        <v>1</v>
      </c>
      <c r="GL239">
        <v>0</v>
      </c>
      <c r="GM239">
        <v>0</v>
      </c>
      <c r="GN239">
        <v>0</v>
      </c>
      <c r="GO239">
        <v>1</v>
      </c>
      <c r="GP239">
        <v>0</v>
      </c>
      <c r="GQ239">
        <v>0</v>
      </c>
      <c r="GR239">
        <v>1</v>
      </c>
      <c r="GS239">
        <v>0</v>
      </c>
      <c r="GT239">
        <v>0</v>
      </c>
      <c r="GU239">
        <v>21</v>
      </c>
      <c r="GV239">
        <v>9</v>
      </c>
      <c r="GW239">
        <f t="shared" si="358"/>
        <v>0.5714285714285714</v>
      </c>
      <c r="GX239">
        <v>1</v>
      </c>
      <c r="GY239">
        <v>0</v>
      </c>
    </row>
    <row r="240" spans="1:207" x14ac:dyDescent="0.35">
      <c r="A240" s="54">
        <v>86</v>
      </c>
      <c r="B240" s="31">
        <v>23020566</v>
      </c>
      <c r="C240" s="2">
        <v>45188</v>
      </c>
      <c r="D240" s="2">
        <v>27583</v>
      </c>
      <c r="E240" s="4">
        <v>48</v>
      </c>
      <c r="F240" s="4" t="s">
        <v>178</v>
      </c>
      <c r="G240" s="4">
        <v>70</v>
      </c>
      <c r="H240" s="4">
        <v>175</v>
      </c>
      <c r="I240" s="4">
        <v>1.85</v>
      </c>
      <c r="J240" s="4">
        <v>1</v>
      </c>
      <c r="K240" s="2">
        <v>45186</v>
      </c>
      <c r="L240" s="2">
        <v>45186</v>
      </c>
      <c r="M240" s="2">
        <v>45206</v>
      </c>
      <c r="N240" s="2">
        <v>45275</v>
      </c>
      <c r="O240" s="4">
        <v>0</v>
      </c>
      <c r="Q240" s="46">
        <f t="shared" si="309"/>
        <v>20</v>
      </c>
      <c r="R240" s="46">
        <f t="shared" si="310"/>
        <v>89</v>
      </c>
      <c r="S240" s="46"/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1</v>
      </c>
      <c r="AA240" s="4">
        <v>0</v>
      </c>
      <c r="AB240" s="4">
        <v>0</v>
      </c>
      <c r="AC240" s="4">
        <v>21</v>
      </c>
      <c r="AD240" s="4">
        <v>63</v>
      </c>
      <c r="AE240" s="4">
        <v>2</v>
      </c>
      <c r="AF240" s="4">
        <v>0</v>
      </c>
      <c r="AG240" s="4">
        <v>2</v>
      </c>
      <c r="AH240" s="4">
        <v>1112</v>
      </c>
      <c r="AI240" s="4">
        <v>18400</v>
      </c>
      <c r="AJ240" s="4">
        <v>16.239999999999998</v>
      </c>
      <c r="AK240" s="4">
        <v>6.24</v>
      </c>
      <c r="AL240" s="4">
        <v>0</v>
      </c>
      <c r="AM240" s="4">
        <v>1</v>
      </c>
      <c r="AN240" s="4" t="s">
        <v>231</v>
      </c>
      <c r="AO240" s="4">
        <v>52</v>
      </c>
      <c r="AP240" s="4">
        <v>512</v>
      </c>
      <c r="AQ240" s="4">
        <v>0</v>
      </c>
      <c r="AR240" s="4">
        <v>7.7</v>
      </c>
      <c r="AS240" s="4">
        <v>0.94</v>
      </c>
      <c r="AT240" s="4">
        <v>26.7</v>
      </c>
      <c r="AV240" s="4">
        <v>0.94</v>
      </c>
      <c r="AW240" s="4">
        <v>764</v>
      </c>
      <c r="AX240" s="4">
        <v>124</v>
      </c>
      <c r="AY240" s="4">
        <v>0</v>
      </c>
      <c r="AZ240" s="4">
        <v>0</v>
      </c>
      <c r="BA240" s="4">
        <v>0.78</v>
      </c>
      <c r="BB240" s="4">
        <v>51</v>
      </c>
      <c r="BC240" s="4">
        <v>149</v>
      </c>
      <c r="BD240" s="4">
        <v>4.63</v>
      </c>
      <c r="BE240" s="4">
        <v>2.2599999999999998</v>
      </c>
      <c r="BF240" s="4">
        <v>2.4</v>
      </c>
      <c r="BG240" s="4">
        <v>8.6</v>
      </c>
      <c r="BH240" s="4">
        <v>5</v>
      </c>
      <c r="BI240" s="4">
        <v>3.18</v>
      </c>
      <c r="BJ240" s="4">
        <v>971</v>
      </c>
      <c r="BK240" s="4">
        <v>41</v>
      </c>
      <c r="BL240" s="4">
        <v>33</v>
      </c>
      <c r="BM240" s="4">
        <v>0.33</v>
      </c>
      <c r="BN240" s="4">
        <v>54</v>
      </c>
      <c r="BO240" s="4">
        <v>315</v>
      </c>
      <c r="BP240" s="4">
        <v>1</v>
      </c>
      <c r="BQ240" s="4">
        <v>19</v>
      </c>
      <c r="BR240" s="4">
        <v>300</v>
      </c>
      <c r="BS240">
        <v>111</v>
      </c>
      <c r="BT240">
        <v>48</v>
      </c>
      <c r="BU240">
        <v>69</v>
      </c>
      <c r="BV240">
        <v>67</v>
      </c>
      <c r="BX240">
        <v>1950</v>
      </c>
      <c r="BY240">
        <v>298</v>
      </c>
      <c r="BZ240">
        <v>1.4</v>
      </c>
      <c r="CA240">
        <v>62.7</v>
      </c>
      <c r="CB240">
        <v>8</v>
      </c>
      <c r="CC240" s="4">
        <v>3.2</v>
      </c>
      <c r="CD240" s="4">
        <v>36</v>
      </c>
      <c r="CE240" s="4">
        <v>61</v>
      </c>
      <c r="CF240" s="4">
        <v>15</v>
      </c>
      <c r="CG240" s="4">
        <v>14</v>
      </c>
      <c r="CH240" s="4">
        <v>2221</v>
      </c>
      <c r="CI240" s="4">
        <f t="shared" si="322"/>
        <v>1725</v>
      </c>
      <c r="CJ240" s="4">
        <v>7.44</v>
      </c>
      <c r="CK240" s="4">
        <v>40</v>
      </c>
      <c r="CL240" s="4">
        <v>115</v>
      </c>
      <c r="CM240" s="4">
        <v>26.7</v>
      </c>
      <c r="CN240" s="4">
        <v>1</v>
      </c>
      <c r="CO240" s="4">
        <v>0</v>
      </c>
      <c r="CP240" s="4">
        <v>0</v>
      </c>
      <c r="CQ240" s="4">
        <v>15</v>
      </c>
      <c r="CR240" s="4">
        <v>291</v>
      </c>
      <c r="CS240" s="4">
        <v>0</v>
      </c>
      <c r="CT240" s="4">
        <v>0</v>
      </c>
      <c r="CU240" s="4"/>
      <c r="CV240" s="4">
        <v>0</v>
      </c>
      <c r="CW240" s="4">
        <v>0</v>
      </c>
      <c r="CX240" s="4">
        <v>0</v>
      </c>
      <c r="CY240" s="4">
        <v>0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8</v>
      </c>
      <c r="DM240" s="4">
        <v>8</v>
      </c>
      <c r="DN240" s="4">
        <v>56</v>
      </c>
      <c r="DO240" s="4">
        <v>31</v>
      </c>
      <c r="DP240" s="4">
        <v>44</v>
      </c>
      <c r="DQ240" s="4">
        <v>75</v>
      </c>
      <c r="DR240" s="11">
        <v>58</v>
      </c>
      <c r="DS240" s="4">
        <v>70</v>
      </c>
      <c r="DT240" s="4">
        <v>159</v>
      </c>
      <c r="DU240" s="4">
        <f t="shared" si="347"/>
        <v>89</v>
      </c>
      <c r="DV240" s="11">
        <v>19.600000000000001</v>
      </c>
      <c r="DW240" s="4">
        <v>1792</v>
      </c>
      <c r="DX240" s="4">
        <v>92</v>
      </c>
      <c r="DY240" s="4">
        <v>71</v>
      </c>
      <c r="DZ240" s="4">
        <v>5.4</v>
      </c>
      <c r="EA240" s="4">
        <f t="shared" si="348"/>
        <v>2.9189189189189189</v>
      </c>
      <c r="EB240" s="4">
        <v>22</v>
      </c>
      <c r="EC240" s="4">
        <v>320</v>
      </c>
      <c r="ED240" s="4">
        <v>69</v>
      </c>
      <c r="EE240" s="4">
        <v>7.5</v>
      </c>
      <c r="EF240" s="4">
        <f t="shared" si="349"/>
        <v>4.0540540540540535</v>
      </c>
      <c r="EG240" s="45">
        <f t="shared" si="312"/>
        <v>2.6363636363636362</v>
      </c>
      <c r="EH240" s="45">
        <f t="shared" si="313"/>
        <v>0.89090909090909098</v>
      </c>
      <c r="EI240" s="4">
        <v>10</v>
      </c>
      <c r="EJ240" s="4">
        <v>86</v>
      </c>
      <c r="EK240" s="4">
        <v>52</v>
      </c>
      <c r="EL240" s="11">
        <f t="shared" si="350"/>
        <v>1.6538461538461537</v>
      </c>
      <c r="EM240" s="4">
        <v>217</v>
      </c>
      <c r="EN240" s="11">
        <v>12</v>
      </c>
      <c r="EO240" s="4">
        <v>10</v>
      </c>
      <c r="EP240" s="11">
        <f t="shared" si="351"/>
        <v>7.8181818181818183</v>
      </c>
      <c r="EQ240" s="4">
        <v>64</v>
      </c>
      <c r="ER240" s="4">
        <f t="shared" si="314"/>
        <v>34.594594594594589</v>
      </c>
      <c r="ES240" s="4">
        <v>23</v>
      </c>
      <c r="ET240" s="4">
        <v>32</v>
      </c>
      <c r="EU240" s="11">
        <v>33</v>
      </c>
      <c r="EV240" s="4">
        <v>15</v>
      </c>
      <c r="EW240" s="9">
        <v>19</v>
      </c>
      <c r="EX240" s="4">
        <v>69</v>
      </c>
      <c r="EY240" s="4">
        <v>110</v>
      </c>
      <c r="EZ240" s="4">
        <v>38</v>
      </c>
      <c r="FA240" s="4">
        <v>65</v>
      </c>
      <c r="FB240" s="4">
        <v>72</v>
      </c>
      <c r="FC240" s="4">
        <f t="shared" si="352"/>
        <v>320</v>
      </c>
      <c r="FD240" s="9">
        <f t="shared" si="315"/>
        <v>0.98152885950872704</v>
      </c>
      <c r="FE240" s="9">
        <f t="shared" si="305"/>
        <v>0.22500000000000001</v>
      </c>
      <c r="FF240" s="9">
        <f t="shared" si="316"/>
        <v>0.31827812537902755</v>
      </c>
      <c r="FG240" s="9">
        <f t="shared" si="306"/>
        <v>1.4478260869565218</v>
      </c>
      <c r="FH240" s="9">
        <f t="shared" si="307"/>
        <v>0.23800080213776675</v>
      </c>
      <c r="FI240" s="9">
        <f t="shared" si="308"/>
        <v>1.4750723556729499</v>
      </c>
      <c r="FJ240" s="11">
        <v>15.8</v>
      </c>
      <c r="FK240" s="11">
        <v>24</v>
      </c>
      <c r="FL240" s="4">
        <v>19</v>
      </c>
      <c r="FM240" s="4">
        <v>4</v>
      </c>
      <c r="FN240" s="4">
        <v>49</v>
      </c>
      <c r="FO240" s="4">
        <f t="shared" si="353"/>
        <v>26.486486486486484</v>
      </c>
      <c r="FP240" s="11">
        <v>48</v>
      </c>
      <c r="FQ240" s="11">
        <v>19</v>
      </c>
      <c r="FR240" s="4">
        <v>14</v>
      </c>
      <c r="FS240" s="4">
        <v>62</v>
      </c>
      <c r="FT240" s="4">
        <v>39</v>
      </c>
      <c r="FU240" s="11">
        <f t="shared" si="317"/>
        <v>1.5897435897435896</v>
      </c>
      <c r="FV240" s="4">
        <v>11</v>
      </c>
      <c r="FW240" s="11">
        <f t="shared" si="354"/>
        <v>5.6363636363636367</v>
      </c>
      <c r="FX240" s="4">
        <v>100</v>
      </c>
      <c r="FY240" s="4">
        <v>27.6</v>
      </c>
      <c r="FZ240">
        <v>22</v>
      </c>
      <c r="GA240" s="11">
        <f t="shared" si="355"/>
        <v>27.6</v>
      </c>
      <c r="GB240" s="4">
        <f t="shared" si="318"/>
        <v>1.4526315789473685</v>
      </c>
      <c r="GC240" s="4">
        <f t="shared" si="319"/>
        <v>2.1818181818181817</v>
      </c>
      <c r="GD240" s="4">
        <f t="shared" si="320"/>
        <v>0.71818181818181825</v>
      </c>
      <c r="GE240" s="4">
        <v>15</v>
      </c>
      <c r="GF240" s="4">
        <v>10</v>
      </c>
      <c r="GG240" s="4">
        <f t="shared" si="356"/>
        <v>33.333333333333329</v>
      </c>
      <c r="GJ240" s="4" t="e">
        <f t="shared" si="359"/>
        <v>#DIV/0!</v>
      </c>
      <c r="GW240" t="e">
        <f t="shared" si="358"/>
        <v>#DIV/0!</v>
      </c>
    </row>
    <row r="241" spans="1:207" x14ac:dyDescent="0.35">
      <c r="A241" s="54">
        <v>86</v>
      </c>
      <c r="B241" s="31">
        <v>23020566</v>
      </c>
      <c r="C241" s="2">
        <v>45195</v>
      </c>
      <c r="D241" s="2">
        <v>27583</v>
      </c>
      <c r="E241" s="4">
        <v>48</v>
      </c>
      <c r="F241" s="4" t="s">
        <v>178</v>
      </c>
      <c r="G241" s="4">
        <v>70</v>
      </c>
      <c r="H241" s="4">
        <v>175</v>
      </c>
      <c r="I241" s="4">
        <v>1.85</v>
      </c>
      <c r="J241" s="4">
        <v>8</v>
      </c>
      <c r="K241" s="2">
        <v>45186</v>
      </c>
      <c r="L241" s="2">
        <v>45186</v>
      </c>
      <c r="M241" s="2">
        <v>45206</v>
      </c>
      <c r="N241" s="2">
        <v>45275</v>
      </c>
      <c r="O241" s="4">
        <v>0</v>
      </c>
      <c r="Q241" s="46">
        <f t="shared" si="309"/>
        <v>20</v>
      </c>
      <c r="R241" s="46">
        <f t="shared" si="310"/>
        <v>89</v>
      </c>
      <c r="S241" s="46"/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1</v>
      </c>
      <c r="AA241" s="4">
        <v>0</v>
      </c>
      <c r="AB241" s="4">
        <v>0</v>
      </c>
      <c r="AC241" s="4">
        <v>21</v>
      </c>
      <c r="AD241" s="4">
        <v>63</v>
      </c>
      <c r="AE241" s="4">
        <v>2</v>
      </c>
      <c r="AF241" s="4">
        <v>0</v>
      </c>
      <c r="AG241" s="4">
        <v>2</v>
      </c>
      <c r="AH241" s="4">
        <v>1161</v>
      </c>
      <c r="AI241" s="4">
        <v>17700</v>
      </c>
      <c r="AJ241" s="4">
        <v>8.35</v>
      </c>
      <c r="AK241" s="4">
        <v>0.18</v>
      </c>
      <c r="AL241" s="4">
        <v>0</v>
      </c>
      <c r="AM241" s="4">
        <v>1</v>
      </c>
      <c r="AN241" s="4" t="s">
        <v>231</v>
      </c>
      <c r="AO241" s="4">
        <v>12</v>
      </c>
      <c r="AP241" s="4">
        <v>659</v>
      </c>
      <c r="AQ241" s="4">
        <v>0</v>
      </c>
      <c r="AR241" s="4">
        <v>9.1999999999999993</v>
      </c>
      <c r="AS241" s="4">
        <v>1.1399999999999999</v>
      </c>
      <c r="AT241" s="4">
        <v>28.7</v>
      </c>
      <c r="AU241" s="29">
        <v>3.29</v>
      </c>
      <c r="AV241" s="4">
        <v>3.39</v>
      </c>
      <c r="AW241" s="4">
        <v>944</v>
      </c>
      <c r="AX241" s="4">
        <v>487</v>
      </c>
      <c r="AY241" s="4">
        <v>0</v>
      </c>
      <c r="AZ241" s="4">
        <v>0</v>
      </c>
      <c r="BA241" s="4">
        <v>0.53</v>
      </c>
      <c r="BB241" s="4">
        <v>45</v>
      </c>
      <c r="BC241" s="4">
        <v>142</v>
      </c>
      <c r="BD241" s="4">
        <v>4.17</v>
      </c>
      <c r="BE241" s="4">
        <v>1.91</v>
      </c>
      <c r="BF241" s="4">
        <v>3.01</v>
      </c>
      <c r="BG241" s="4">
        <v>8.3000000000000007</v>
      </c>
      <c r="BH241" s="4">
        <v>5.3</v>
      </c>
      <c r="BI241" s="4">
        <v>3.22</v>
      </c>
      <c r="BJ241" s="4">
        <v>391</v>
      </c>
      <c r="BK241" s="4">
        <v>38</v>
      </c>
      <c r="BL241" s="4">
        <v>90</v>
      </c>
      <c r="BM241" s="4">
        <v>0.44</v>
      </c>
      <c r="BN241" s="4">
        <v>85</v>
      </c>
      <c r="BO241" s="4">
        <v>345</v>
      </c>
      <c r="BP241" s="4">
        <v>1</v>
      </c>
      <c r="BQ241" s="4">
        <v>19</v>
      </c>
      <c r="BR241" s="4">
        <v>177</v>
      </c>
      <c r="BS241">
        <v>126</v>
      </c>
      <c r="BT241">
        <v>56</v>
      </c>
      <c r="BU241">
        <v>77</v>
      </c>
      <c r="BV241">
        <v>61</v>
      </c>
      <c r="BX241">
        <v>1710</v>
      </c>
      <c r="BY241">
        <v>-192</v>
      </c>
      <c r="BZ241">
        <v>1.04</v>
      </c>
      <c r="CA241">
        <v>63.4</v>
      </c>
      <c r="CB241">
        <v>14</v>
      </c>
      <c r="CJ241" s="4">
        <v>7.46</v>
      </c>
      <c r="CK241" s="4">
        <v>36</v>
      </c>
      <c r="CL241" s="4">
        <v>62</v>
      </c>
      <c r="CM241" s="4">
        <v>26.1</v>
      </c>
      <c r="CN241" s="4">
        <v>0.2</v>
      </c>
      <c r="CO241" s="4">
        <v>0</v>
      </c>
      <c r="CP241" s="4">
        <v>0</v>
      </c>
      <c r="CQ241" s="4">
        <v>13</v>
      </c>
      <c r="CR241" s="4">
        <v>64</v>
      </c>
      <c r="CS241" s="4">
        <v>0</v>
      </c>
      <c r="CT241" s="4">
        <v>0</v>
      </c>
      <c r="CU241" s="4"/>
      <c r="CV241" s="4">
        <v>0</v>
      </c>
      <c r="CW241" s="4">
        <v>0</v>
      </c>
      <c r="CX241" s="4">
        <v>0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10</v>
      </c>
      <c r="DM241" s="4">
        <v>10</v>
      </c>
      <c r="DN241" s="4">
        <v>72</v>
      </c>
      <c r="DO241" s="4">
        <v>45</v>
      </c>
      <c r="DP241" s="4">
        <v>37</v>
      </c>
      <c r="DQ241" s="4">
        <v>66</v>
      </c>
      <c r="DR241" s="11">
        <v>59</v>
      </c>
      <c r="DS241" s="4">
        <v>71</v>
      </c>
      <c r="DT241" s="4">
        <v>174</v>
      </c>
      <c r="DU241" s="4">
        <f t="shared" si="347"/>
        <v>103</v>
      </c>
      <c r="DV241" s="11">
        <v>21.6</v>
      </c>
      <c r="DW241" s="4">
        <v>1763</v>
      </c>
      <c r="DX241" s="4">
        <v>97</v>
      </c>
      <c r="DY241" s="4">
        <v>63</v>
      </c>
      <c r="DZ241" s="4">
        <v>6.2</v>
      </c>
      <c r="EA241" s="4">
        <f t="shared" si="348"/>
        <v>3.3513513513513513</v>
      </c>
      <c r="EB241" s="4">
        <v>29.7</v>
      </c>
      <c r="EC241" s="4">
        <v>337</v>
      </c>
      <c r="ED241" s="4">
        <v>85</v>
      </c>
      <c r="EE241" s="4">
        <v>5.8</v>
      </c>
      <c r="EF241" s="4">
        <f t="shared" si="349"/>
        <v>3.1351351351351351</v>
      </c>
      <c r="EG241" s="45">
        <f t="shared" si="312"/>
        <v>1.9865319865319866</v>
      </c>
      <c r="EH241" s="45">
        <f t="shared" si="313"/>
        <v>0.72727272727272729</v>
      </c>
      <c r="EI241" s="4">
        <v>10</v>
      </c>
      <c r="EJ241" s="4">
        <v>88</v>
      </c>
      <c r="EK241" s="4">
        <v>51</v>
      </c>
      <c r="EL241" s="11">
        <f t="shared" si="350"/>
        <v>1.7254901960784315</v>
      </c>
      <c r="EM241" s="4">
        <v>136</v>
      </c>
      <c r="EN241" s="11">
        <v>9</v>
      </c>
      <c r="EO241" s="4">
        <v>6</v>
      </c>
      <c r="EP241" s="11">
        <f t="shared" si="351"/>
        <v>11.733333333333333</v>
      </c>
      <c r="EQ241" s="4">
        <v>64</v>
      </c>
      <c r="ER241" s="4">
        <f t="shared" si="314"/>
        <v>34.594594594594589</v>
      </c>
      <c r="ES241" s="4">
        <v>27</v>
      </c>
      <c r="ET241" s="4">
        <v>50</v>
      </c>
      <c r="EU241" s="11">
        <v>35</v>
      </c>
      <c r="EV241" s="4">
        <v>17</v>
      </c>
      <c r="EW241" s="9">
        <v>18</v>
      </c>
      <c r="EX241" s="4">
        <v>93</v>
      </c>
      <c r="EY241" s="4">
        <v>113</v>
      </c>
      <c r="EZ241" s="4">
        <v>31</v>
      </c>
      <c r="FA241" s="4">
        <v>69</v>
      </c>
      <c r="FB241" s="4">
        <v>65</v>
      </c>
      <c r="FC241" s="4">
        <f t="shared" si="352"/>
        <v>337</v>
      </c>
      <c r="FD241" s="9">
        <f t="shared" si="315"/>
        <v>0.76137826219666604</v>
      </c>
      <c r="FE241" s="9">
        <f t="shared" si="305"/>
        <v>0.19287833827893175</v>
      </c>
      <c r="FF241" s="9">
        <f t="shared" si="316"/>
        <v>0.26616136050340083</v>
      </c>
      <c r="FG241" s="9">
        <f t="shared" si="306"/>
        <v>1.3341176470588236</v>
      </c>
      <c r="FH241" s="9">
        <f t="shared" si="307"/>
        <v>0.21346310065925139</v>
      </c>
      <c r="FI241" s="9">
        <f t="shared" si="308"/>
        <v>1.7522402638732251</v>
      </c>
      <c r="FJ241" s="11">
        <v>18.100000000000001</v>
      </c>
      <c r="FK241" s="11">
        <v>35</v>
      </c>
      <c r="FL241" s="4">
        <v>11</v>
      </c>
      <c r="FM241" s="4">
        <v>23</v>
      </c>
      <c r="FN241" s="4">
        <v>85</v>
      </c>
      <c r="FO241" s="4">
        <f t="shared" si="353"/>
        <v>45.945945945945944</v>
      </c>
      <c r="FP241" s="11">
        <v>48</v>
      </c>
      <c r="FQ241" s="11">
        <v>22</v>
      </c>
      <c r="FR241" s="4">
        <v>27</v>
      </c>
      <c r="FS241" s="4">
        <v>57</v>
      </c>
      <c r="FT241" s="4">
        <v>38</v>
      </c>
      <c r="FU241" s="11">
        <f t="shared" si="317"/>
        <v>1.5</v>
      </c>
      <c r="FV241" s="4">
        <v>16</v>
      </c>
      <c r="FW241" s="11">
        <f t="shared" si="354"/>
        <v>3.5625</v>
      </c>
      <c r="FX241" s="4">
        <v>144</v>
      </c>
      <c r="FY241" s="4">
        <v>17.100000000000001</v>
      </c>
      <c r="FZ241">
        <v>19.100000000000001</v>
      </c>
      <c r="GA241" s="11">
        <f t="shared" si="355"/>
        <v>17.100000000000001</v>
      </c>
      <c r="GB241" s="4">
        <f t="shared" si="318"/>
        <v>0.77727272727272734</v>
      </c>
      <c r="GC241" s="4">
        <f t="shared" si="319"/>
        <v>2.5130890052356021</v>
      </c>
      <c r="GD241" s="4">
        <f t="shared" si="320"/>
        <v>0.94764397905759168</v>
      </c>
      <c r="GE241" s="4">
        <v>18</v>
      </c>
      <c r="GF241" s="4">
        <v>7</v>
      </c>
      <c r="GG241" s="4">
        <f t="shared" si="356"/>
        <v>61.111111111111114</v>
      </c>
      <c r="GH241" s="4">
        <v>25</v>
      </c>
      <c r="GI241" s="4">
        <v>17</v>
      </c>
      <c r="GJ241" s="4">
        <f t="shared" si="359"/>
        <v>32</v>
      </c>
      <c r="GK241" s="4">
        <v>1</v>
      </c>
      <c r="GL241" s="4">
        <v>0</v>
      </c>
      <c r="GM241" s="4">
        <v>0</v>
      </c>
      <c r="GN241" s="4">
        <v>0</v>
      </c>
      <c r="GO241" s="4">
        <v>1</v>
      </c>
      <c r="GP241" s="4">
        <v>0</v>
      </c>
      <c r="GQ241" s="4">
        <v>0</v>
      </c>
      <c r="GR241" s="4">
        <v>1</v>
      </c>
      <c r="GS241" s="4">
        <v>0</v>
      </c>
      <c r="GT241" s="4">
        <v>0</v>
      </c>
      <c r="GU241" s="4">
        <v>61</v>
      </c>
      <c r="GV241" s="4">
        <v>19</v>
      </c>
      <c r="GW241">
        <f t="shared" si="358"/>
        <v>0.68852459016393441</v>
      </c>
      <c r="GX241" s="4">
        <v>1</v>
      </c>
      <c r="GY241" s="4">
        <v>0</v>
      </c>
    </row>
    <row r="242" spans="1:207" x14ac:dyDescent="0.35">
      <c r="A242" s="54">
        <v>86</v>
      </c>
      <c r="B242" s="31">
        <v>23020566</v>
      </c>
      <c r="C242" s="2">
        <v>45215</v>
      </c>
      <c r="D242" s="2">
        <v>27583</v>
      </c>
      <c r="E242" s="4">
        <v>48</v>
      </c>
      <c r="F242" s="4" t="s">
        <v>178</v>
      </c>
      <c r="G242" s="4">
        <v>70</v>
      </c>
      <c r="H242" s="4">
        <v>175</v>
      </c>
      <c r="I242" s="4">
        <v>1.85</v>
      </c>
      <c r="J242" s="4">
        <v>30</v>
      </c>
      <c r="K242" s="2">
        <v>45186</v>
      </c>
      <c r="L242" s="2">
        <v>45186</v>
      </c>
      <c r="M242" s="2">
        <v>45206</v>
      </c>
      <c r="N242" s="2">
        <v>45275</v>
      </c>
      <c r="O242" s="4">
        <v>0</v>
      </c>
      <c r="Q242" s="46">
        <f t="shared" si="309"/>
        <v>20</v>
      </c>
      <c r="R242" s="46">
        <f t="shared" si="310"/>
        <v>89</v>
      </c>
      <c r="S242" s="46"/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1</v>
      </c>
      <c r="AA242" s="4">
        <v>0</v>
      </c>
      <c r="AB242" s="4">
        <v>0</v>
      </c>
      <c r="AC242" s="4">
        <v>21</v>
      </c>
      <c r="AD242" s="4">
        <v>63</v>
      </c>
      <c r="AE242" s="4">
        <v>2</v>
      </c>
      <c r="AF242" s="4">
        <v>0</v>
      </c>
      <c r="AG242" s="4">
        <v>2</v>
      </c>
      <c r="AH242" s="4">
        <v>2200</v>
      </c>
      <c r="AI242" s="4">
        <v>700</v>
      </c>
      <c r="AJ242" s="4">
        <v>0.57999999999999996</v>
      </c>
      <c r="AK242" s="4">
        <v>0.13</v>
      </c>
      <c r="AL242" s="4">
        <v>0</v>
      </c>
      <c r="AM242" s="4">
        <v>1</v>
      </c>
      <c r="AN242" s="4" t="s">
        <v>231</v>
      </c>
      <c r="AQ242" s="4">
        <v>0</v>
      </c>
      <c r="AR242" s="4">
        <v>11.6</v>
      </c>
      <c r="AS242" s="4">
        <v>1.07</v>
      </c>
      <c r="AT242" s="4">
        <v>32</v>
      </c>
      <c r="AW242" s="4">
        <v>390</v>
      </c>
      <c r="AX242" s="4">
        <v>534</v>
      </c>
      <c r="AY242" s="4">
        <v>0</v>
      </c>
      <c r="AZ242" s="4">
        <v>0</v>
      </c>
      <c r="BA242" s="4">
        <v>0.5</v>
      </c>
      <c r="BB242" s="4">
        <v>26</v>
      </c>
      <c r="BC242" s="4">
        <v>138</v>
      </c>
      <c r="BD242" s="4">
        <v>4</v>
      </c>
      <c r="BP242" s="4">
        <v>1</v>
      </c>
      <c r="BQ242" s="4">
        <v>19</v>
      </c>
      <c r="BS242">
        <v>125</v>
      </c>
      <c r="BT242">
        <v>71</v>
      </c>
      <c r="BU242">
        <v>98</v>
      </c>
      <c r="BV242">
        <v>73</v>
      </c>
      <c r="CN242" s="4">
        <v>0</v>
      </c>
      <c r="CO242" s="4">
        <v>0</v>
      </c>
      <c r="CP242" s="4">
        <v>0</v>
      </c>
      <c r="CS242" s="4">
        <v>0</v>
      </c>
      <c r="CT242" s="4">
        <v>0</v>
      </c>
      <c r="CU242" s="4"/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10</v>
      </c>
      <c r="DM242" s="4">
        <v>9</v>
      </c>
      <c r="DN242" s="4">
        <v>31</v>
      </c>
      <c r="DO242" s="4">
        <v>21</v>
      </c>
      <c r="DP242" s="4">
        <v>33</v>
      </c>
      <c r="DQ242" s="4">
        <v>63</v>
      </c>
      <c r="DR242" s="11">
        <v>66</v>
      </c>
      <c r="DS242" s="4">
        <v>51</v>
      </c>
      <c r="DT242" s="4">
        <v>150</v>
      </c>
      <c r="DU242" s="4">
        <f t="shared" si="347"/>
        <v>99</v>
      </c>
      <c r="DV242" s="11">
        <v>18.8</v>
      </c>
      <c r="DW242" s="4">
        <v>1587</v>
      </c>
      <c r="DX242" s="4">
        <v>96</v>
      </c>
      <c r="DY242" s="4">
        <v>71</v>
      </c>
      <c r="DZ242" s="4">
        <v>6.5</v>
      </c>
      <c r="EA242" s="4">
        <f t="shared" si="348"/>
        <v>3.5135135135135132</v>
      </c>
      <c r="EB242" s="4">
        <v>29.4</v>
      </c>
      <c r="EC242" s="4">
        <v>368</v>
      </c>
      <c r="ED242" s="4">
        <v>84</v>
      </c>
      <c r="EE242" s="4">
        <v>5.9</v>
      </c>
      <c r="EF242" s="4">
        <f t="shared" si="349"/>
        <v>3.189189189189189</v>
      </c>
      <c r="EG242" s="45">
        <f t="shared" si="312"/>
        <v>2.2448979591836737</v>
      </c>
      <c r="EH242" s="45">
        <f t="shared" si="313"/>
        <v>0.63945578231292521</v>
      </c>
      <c r="EI242" s="4">
        <v>12</v>
      </c>
      <c r="EJ242" s="4">
        <v>73</v>
      </c>
      <c r="EK242" s="4">
        <v>62</v>
      </c>
      <c r="EL242" s="11">
        <f t="shared" si="350"/>
        <v>1.1774193548387097</v>
      </c>
      <c r="EM242" s="4">
        <v>173</v>
      </c>
      <c r="EN242" s="11">
        <v>11</v>
      </c>
      <c r="EO242" s="4">
        <v>12</v>
      </c>
      <c r="EP242" s="11">
        <f t="shared" si="351"/>
        <v>6.3478260869565215</v>
      </c>
      <c r="EQ242" s="4">
        <v>68</v>
      </c>
      <c r="ER242" s="4">
        <f t="shared" si="314"/>
        <v>36.756756756756758</v>
      </c>
      <c r="ES242" s="4">
        <v>22</v>
      </c>
      <c r="ET242" s="4">
        <v>47</v>
      </c>
      <c r="EU242" s="11">
        <v>26</v>
      </c>
      <c r="EV242" s="4">
        <v>15</v>
      </c>
      <c r="EW242" s="9">
        <v>11</v>
      </c>
      <c r="EX242" s="4">
        <v>65</v>
      </c>
      <c r="EY242" s="4">
        <v>96</v>
      </c>
      <c r="EZ242" s="4">
        <v>48</v>
      </c>
      <c r="FA242" s="4">
        <v>76</v>
      </c>
      <c r="FB242" s="4">
        <v>72</v>
      </c>
      <c r="FC242" s="4">
        <f t="shared" si="352"/>
        <v>368</v>
      </c>
      <c r="FD242" s="9">
        <f t="shared" si="315"/>
        <v>0.63440445697625858</v>
      </c>
      <c r="FE242" s="9">
        <f t="shared" si="305"/>
        <v>0.19565217391304349</v>
      </c>
      <c r="FF242" s="9">
        <f t="shared" si="316"/>
        <v>0.27082536098117432</v>
      </c>
      <c r="FG242" s="9">
        <f t="shared" si="306"/>
        <v>1.3392857142857142</v>
      </c>
      <c r="FH242" s="9">
        <f t="shared" si="307"/>
        <v>0.24496978090530475</v>
      </c>
      <c r="FI242" s="9">
        <f t="shared" si="308"/>
        <v>2.1110912755391227</v>
      </c>
      <c r="FJ242" s="11">
        <v>16.399999999999999</v>
      </c>
      <c r="FK242" s="11">
        <v>41</v>
      </c>
      <c r="FL242" s="4">
        <v>27</v>
      </c>
      <c r="FM242" s="4">
        <v>14</v>
      </c>
      <c r="FN242" s="4">
        <v>90</v>
      </c>
      <c r="FO242" s="4">
        <f t="shared" si="353"/>
        <v>48.648648648648646</v>
      </c>
      <c r="FP242" s="11">
        <v>51</v>
      </c>
      <c r="FQ242" s="11">
        <v>20</v>
      </c>
      <c r="FR242" s="4">
        <v>18</v>
      </c>
      <c r="FS242" s="4">
        <v>63</v>
      </c>
      <c r="FT242" s="4">
        <v>42</v>
      </c>
      <c r="FU242" s="11">
        <f t="shared" si="317"/>
        <v>1.5</v>
      </c>
      <c r="FV242" s="4">
        <v>18</v>
      </c>
      <c r="FW242" s="11">
        <f t="shared" si="354"/>
        <v>3.5</v>
      </c>
      <c r="FX242" s="4">
        <v>113</v>
      </c>
      <c r="FY242" s="4">
        <v>19.100000000000001</v>
      </c>
      <c r="FZ242">
        <v>26.7</v>
      </c>
      <c r="GA242" s="11">
        <f t="shared" si="355"/>
        <v>19.100000000000001</v>
      </c>
      <c r="GB242" s="4">
        <f t="shared" si="318"/>
        <v>0.95500000000000007</v>
      </c>
      <c r="GC242" s="4">
        <f t="shared" si="319"/>
        <v>1.9101123595505618</v>
      </c>
      <c r="GD242" s="4">
        <f t="shared" si="320"/>
        <v>0.61423220973782766</v>
      </c>
      <c r="GE242" s="4">
        <v>11</v>
      </c>
      <c r="GF242" s="4">
        <v>10</v>
      </c>
      <c r="GG242" s="4">
        <f t="shared" si="356"/>
        <v>9.0909090909090917</v>
      </c>
      <c r="GW242" t="e">
        <f t="shared" si="358"/>
        <v>#DIV/0!</v>
      </c>
    </row>
    <row r="243" spans="1:207" x14ac:dyDescent="0.35">
      <c r="A243" s="54">
        <v>87</v>
      </c>
      <c r="B243" s="31">
        <v>2275785</v>
      </c>
      <c r="C243" s="2">
        <v>45188</v>
      </c>
      <c r="D243" s="2">
        <v>19785</v>
      </c>
      <c r="E243" s="4">
        <v>69</v>
      </c>
      <c r="F243" s="4" t="s">
        <v>176</v>
      </c>
      <c r="G243" s="4">
        <v>65</v>
      </c>
      <c r="H243" s="4">
        <v>160</v>
      </c>
      <c r="I243" s="4">
        <v>1.68</v>
      </c>
      <c r="J243" s="4">
        <v>1</v>
      </c>
      <c r="K243" s="2">
        <v>45188</v>
      </c>
      <c r="L243" s="2">
        <v>45188</v>
      </c>
      <c r="M243" s="2">
        <v>45189</v>
      </c>
      <c r="N243" s="2">
        <v>45189</v>
      </c>
      <c r="O243" s="4">
        <v>1</v>
      </c>
      <c r="P243" s="2">
        <v>45189</v>
      </c>
      <c r="Q243" s="46">
        <f t="shared" si="309"/>
        <v>1</v>
      </c>
      <c r="R243" s="46">
        <f t="shared" si="310"/>
        <v>1</v>
      </c>
      <c r="S243" s="46">
        <f t="shared" si="323"/>
        <v>1</v>
      </c>
      <c r="T243" s="4">
        <v>1</v>
      </c>
      <c r="U243" s="4">
        <v>1</v>
      </c>
      <c r="V243" s="4">
        <v>1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1</v>
      </c>
      <c r="AC243" s="4">
        <v>30</v>
      </c>
      <c r="AD243" s="4">
        <v>72</v>
      </c>
      <c r="AE243" s="4">
        <v>12</v>
      </c>
      <c r="AF243" s="4">
        <v>16</v>
      </c>
      <c r="AG243" s="4">
        <v>4</v>
      </c>
      <c r="AH243" s="4">
        <v>1700</v>
      </c>
      <c r="AI243" s="4">
        <v>300</v>
      </c>
      <c r="AJ243" s="4">
        <v>54</v>
      </c>
      <c r="AK243" s="4">
        <v>84</v>
      </c>
      <c r="AL243" s="4">
        <v>0</v>
      </c>
      <c r="AM243" s="4">
        <v>0</v>
      </c>
      <c r="AN243" s="4">
        <v>0</v>
      </c>
      <c r="AO243" s="4">
        <v>82</v>
      </c>
      <c r="AP243" s="4">
        <v>914</v>
      </c>
      <c r="AQ243" s="4">
        <v>0</v>
      </c>
      <c r="AR243" s="4">
        <v>11</v>
      </c>
      <c r="AS243" s="4">
        <v>2.08</v>
      </c>
      <c r="AT243" s="4">
        <v>46.2</v>
      </c>
      <c r="AV243" s="4">
        <v>51.7</v>
      </c>
      <c r="AW243" s="4">
        <v>1000</v>
      </c>
      <c r="AX243" s="4">
        <v>25</v>
      </c>
      <c r="AY243" s="4">
        <v>1</v>
      </c>
      <c r="AZ243" s="4">
        <v>1</v>
      </c>
      <c r="BA243" s="4">
        <v>1.84</v>
      </c>
      <c r="BB243" s="4">
        <v>54</v>
      </c>
      <c r="BC243" s="4">
        <v>141</v>
      </c>
      <c r="BD243" s="4">
        <v>5.39</v>
      </c>
      <c r="BE243" s="4">
        <v>2.57</v>
      </c>
      <c r="BF243" s="4">
        <v>6.16</v>
      </c>
      <c r="BG243" s="4">
        <v>7.7</v>
      </c>
      <c r="BH243" s="4">
        <v>4.7</v>
      </c>
      <c r="BI243" s="4">
        <v>3.12</v>
      </c>
      <c r="BJ243" s="4">
        <v>1463</v>
      </c>
      <c r="BK243" s="4">
        <v>5165</v>
      </c>
      <c r="BL243" s="4">
        <v>2600</v>
      </c>
      <c r="BM243" s="4">
        <v>1.1000000000000001</v>
      </c>
      <c r="BN243" s="4">
        <v>345</v>
      </c>
      <c r="BO243" s="4">
        <v>6264</v>
      </c>
      <c r="BP243" s="4">
        <v>1</v>
      </c>
      <c r="BQ243" s="4">
        <v>1</v>
      </c>
      <c r="BR243" s="4">
        <v>229</v>
      </c>
      <c r="BS243">
        <v>68</v>
      </c>
      <c r="BT243">
        <v>50</v>
      </c>
      <c r="BU243">
        <v>58</v>
      </c>
      <c r="BV243">
        <v>122</v>
      </c>
      <c r="BX243">
        <v>1785</v>
      </c>
      <c r="BY243">
        <v>590</v>
      </c>
      <c r="BZ243">
        <v>5</v>
      </c>
      <c r="CA243">
        <v>78.5</v>
      </c>
      <c r="CB243">
        <v>7</v>
      </c>
      <c r="CC243" s="4">
        <v>1.9</v>
      </c>
      <c r="CD243" s="4">
        <v>23</v>
      </c>
      <c r="CE243" s="4">
        <v>62</v>
      </c>
      <c r="CF243" s="4">
        <v>13</v>
      </c>
      <c r="CG243" s="4">
        <v>15</v>
      </c>
      <c r="CH243" s="4">
        <v>1987</v>
      </c>
      <c r="CI243" s="4">
        <f t="shared" si="322"/>
        <v>2442.105263157895</v>
      </c>
      <c r="CJ243" s="4">
        <v>7.31</v>
      </c>
      <c r="CK243" s="4">
        <v>38.700000000000003</v>
      </c>
      <c r="CL243" s="4">
        <v>219</v>
      </c>
      <c r="CM243" s="4">
        <v>19.5</v>
      </c>
      <c r="CN243" s="4">
        <v>1.2</v>
      </c>
      <c r="CO243" s="4">
        <v>1</v>
      </c>
      <c r="CP243" s="4">
        <v>0</v>
      </c>
      <c r="CQ243" s="4">
        <v>504</v>
      </c>
      <c r="CR243" s="4">
        <v>19863</v>
      </c>
      <c r="CS243" s="4">
        <v>1</v>
      </c>
      <c r="CT243" s="4">
        <v>0</v>
      </c>
      <c r="CU243" s="4"/>
      <c r="CV243" s="4">
        <v>1</v>
      </c>
      <c r="CW243" s="4">
        <v>1</v>
      </c>
      <c r="CX243" s="4">
        <v>1</v>
      </c>
      <c r="CY243" s="4">
        <v>1</v>
      </c>
      <c r="CZ243" s="4">
        <v>1</v>
      </c>
      <c r="DA243" s="4">
        <v>1</v>
      </c>
      <c r="DB243" s="4">
        <v>0</v>
      </c>
      <c r="DC243" s="4">
        <v>0</v>
      </c>
      <c r="DD243" s="4">
        <v>1</v>
      </c>
      <c r="DE243" s="4">
        <v>1</v>
      </c>
      <c r="DF243" s="4">
        <v>1</v>
      </c>
      <c r="DG243" s="4">
        <v>1</v>
      </c>
      <c r="DH243" s="4">
        <v>1</v>
      </c>
      <c r="DI243" s="4">
        <v>1</v>
      </c>
      <c r="DJ243" s="4">
        <v>0</v>
      </c>
      <c r="DK243" s="4">
        <v>1</v>
      </c>
      <c r="DL243" s="4">
        <v>9</v>
      </c>
      <c r="DM243" s="4">
        <v>9</v>
      </c>
      <c r="DN243" s="4">
        <v>43</v>
      </c>
      <c r="DO243" s="4">
        <v>33</v>
      </c>
      <c r="DP243" s="4">
        <v>22</v>
      </c>
      <c r="DQ243" s="4">
        <v>45</v>
      </c>
      <c r="DR243" s="11">
        <v>30</v>
      </c>
      <c r="DS243" s="4">
        <v>44</v>
      </c>
      <c r="DT243" s="4">
        <v>64</v>
      </c>
      <c r="DU243" s="4">
        <f t="shared" si="347"/>
        <v>20</v>
      </c>
      <c r="DV243" s="11">
        <v>6.7</v>
      </c>
      <c r="DW243" s="4">
        <v>121</v>
      </c>
      <c r="DX243" s="4">
        <v>51</v>
      </c>
      <c r="DY243" s="4">
        <v>84</v>
      </c>
      <c r="DZ243" s="4">
        <v>3.6</v>
      </c>
      <c r="EA243" s="17">
        <f t="shared" si="348"/>
        <v>2.1428571428571428</v>
      </c>
      <c r="EB243" s="4">
        <v>11.1</v>
      </c>
      <c r="EC243" s="4">
        <v>261</v>
      </c>
      <c r="ED243" s="4">
        <v>36</v>
      </c>
      <c r="EE243" s="4">
        <v>3.26</v>
      </c>
      <c r="EF243" s="4">
        <f t="shared" si="349"/>
        <v>1.9404761904761905</v>
      </c>
      <c r="EG243" s="45">
        <f t="shared" si="312"/>
        <v>2.7027027027027026</v>
      </c>
      <c r="EH243" s="45">
        <f t="shared" si="313"/>
        <v>0.60360360360360366</v>
      </c>
      <c r="EI243" s="4">
        <v>10</v>
      </c>
      <c r="EJ243" s="4">
        <v>60</v>
      </c>
      <c r="EK243" s="4">
        <v>26</v>
      </c>
      <c r="EL243" s="11">
        <f t="shared" si="350"/>
        <v>2.3076923076923075</v>
      </c>
      <c r="EM243" s="4">
        <v>191</v>
      </c>
      <c r="EN243" s="11">
        <v>12</v>
      </c>
      <c r="EO243" s="4">
        <v>8</v>
      </c>
      <c r="EP243" s="11">
        <f t="shared" si="351"/>
        <v>6</v>
      </c>
      <c r="EQ243" s="4">
        <v>91</v>
      </c>
      <c r="ER243" s="4">
        <f t="shared" si="314"/>
        <v>54.166666666666671</v>
      </c>
      <c r="ES243" s="4">
        <v>86</v>
      </c>
      <c r="ET243" s="4">
        <v>88</v>
      </c>
      <c r="EU243" s="11">
        <v>6</v>
      </c>
      <c r="EV243" s="4">
        <v>2</v>
      </c>
      <c r="EW243" s="9">
        <v>4</v>
      </c>
      <c r="EX243" s="4">
        <v>69</v>
      </c>
      <c r="EY243" s="4">
        <v>79</v>
      </c>
      <c r="EZ243" s="4">
        <v>34</v>
      </c>
      <c r="FA243" s="4">
        <v>39</v>
      </c>
      <c r="FB243" s="4">
        <v>93</v>
      </c>
      <c r="FC243" s="4">
        <f t="shared" si="352"/>
        <v>261</v>
      </c>
      <c r="FD243" s="9">
        <f t="shared" si="315"/>
        <v>1.3009961964054702</v>
      </c>
      <c r="FE243" s="9">
        <f t="shared" si="305"/>
        <v>0.35632183908045978</v>
      </c>
      <c r="FF243" s="9">
        <f t="shared" si="316"/>
        <v>0.46988645642968946</v>
      </c>
      <c r="FG243" s="9">
        <f t="shared" si="306"/>
        <v>1.7000000000000002</v>
      </c>
      <c r="FH243" s="9">
        <f t="shared" si="307"/>
        <v>0.46193270153187832</v>
      </c>
      <c r="FI243" s="9">
        <f t="shared" si="308"/>
        <v>1.3066909839528662</v>
      </c>
      <c r="FJ243" s="11">
        <v>8.1999999999999993</v>
      </c>
      <c r="FK243" s="11">
        <v>7</v>
      </c>
      <c r="FL243" s="4">
        <v>9</v>
      </c>
      <c r="FM243" s="4">
        <v>2</v>
      </c>
      <c r="FN243" s="4">
        <v>51</v>
      </c>
      <c r="FO243" s="4">
        <f t="shared" si="353"/>
        <v>30.357142857142858</v>
      </c>
      <c r="FP243" s="11">
        <v>42</v>
      </c>
      <c r="FQ243" s="11">
        <v>16</v>
      </c>
      <c r="FR243" s="4">
        <v>8</v>
      </c>
      <c r="FS243" s="4">
        <v>61</v>
      </c>
      <c r="FT243" s="4">
        <v>37</v>
      </c>
      <c r="FU243" s="11">
        <f t="shared" si="317"/>
        <v>1.6486486486486487</v>
      </c>
      <c r="FV243" s="4">
        <v>8</v>
      </c>
      <c r="FW243" s="11">
        <f t="shared" si="354"/>
        <v>7.625</v>
      </c>
      <c r="FX243" s="4">
        <v>86</v>
      </c>
      <c r="FY243" s="4">
        <v>36.799999999999997</v>
      </c>
      <c r="GA243" s="11">
        <f t="shared" si="355"/>
        <v>36.799999999999997</v>
      </c>
      <c r="GB243" s="4">
        <f t="shared" si="318"/>
        <v>2.2999999999999998</v>
      </c>
      <c r="GE243" s="4">
        <v>21</v>
      </c>
      <c r="GF243" s="4">
        <v>11</v>
      </c>
      <c r="GG243" s="4">
        <f t="shared" si="356"/>
        <v>47.619047619047613</v>
      </c>
      <c r="GH243" s="4">
        <v>30</v>
      </c>
      <c r="GI243" s="4">
        <v>19</v>
      </c>
      <c r="GJ243" s="4">
        <f t="shared" ref="GJ243:GJ260" si="360">((GH243-GI243)/GH243)*100</f>
        <v>36.666666666666664</v>
      </c>
      <c r="GK243">
        <v>0</v>
      </c>
      <c r="GL243">
        <v>1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20</v>
      </c>
      <c r="GV243">
        <v>8</v>
      </c>
      <c r="GW243">
        <f t="shared" si="358"/>
        <v>0.6</v>
      </c>
      <c r="GX243">
        <v>1</v>
      </c>
      <c r="GY243">
        <v>0</v>
      </c>
    </row>
    <row r="244" spans="1:207" x14ac:dyDescent="0.35">
      <c r="A244" s="54">
        <v>88</v>
      </c>
      <c r="B244" s="31">
        <v>1254945</v>
      </c>
      <c r="C244" s="2">
        <v>45189</v>
      </c>
      <c r="D244" s="2">
        <v>21751</v>
      </c>
      <c r="E244" s="4">
        <v>64</v>
      </c>
      <c r="F244" s="4" t="s">
        <v>176</v>
      </c>
      <c r="G244" s="4">
        <v>55</v>
      </c>
      <c r="H244" s="4">
        <v>159</v>
      </c>
      <c r="I244" s="4">
        <v>1.56</v>
      </c>
      <c r="J244" s="4">
        <v>1</v>
      </c>
      <c r="K244" s="2">
        <v>45187</v>
      </c>
      <c r="L244" s="2">
        <v>45187</v>
      </c>
      <c r="M244" s="2">
        <v>45198</v>
      </c>
      <c r="N244" s="2">
        <v>45198</v>
      </c>
      <c r="O244" s="4">
        <v>0</v>
      </c>
      <c r="Q244" s="46">
        <f t="shared" si="309"/>
        <v>11</v>
      </c>
      <c r="R244" s="46">
        <f t="shared" si="310"/>
        <v>11</v>
      </c>
      <c r="S244" s="46"/>
      <c r="T244" s="4">
        <v>1</v>
      </c>
      <c r="U244" s="4">
        <v>1</v>
      </c>
      <c r="V244" s="4">
        <v>0</v>
      </c>
      <c r="W244" s="4">
        <v>1</v>
      </c>
      <c r="X244" s="4">
        <v>1</v>
      </c>
      <c r="Y244" s="4">
        <v>0</v>
      </c>
      <c r="Z244" s="4">
        <v>0</v>
      </c>
      <c r="AA244" s="4">
        <v>0</v>
      </c>
      <c r="AB244" s="4">
        <v>0</v>
      </c>
      <c r="AC244" s="4">
        <v>20</v>
      </c>
      <c r="AD244" s="4">
        <v>67</v>
      </c>
      <c r="AE244" s="4">
        <v>4</v>
      </c>
      <c r="AF244" s="4">
        <v>4</v>
      </c>
      <c r="AG244" s="4">
        <v>0</v>
      </c>
      <c r="AH244" s="4">
        <v>3370</v>
      </c>
      <c r="AI244" s="4">
        <v>11200</v>
      </c>
      <c r="AJ244" s="4">
        <v>49</v>
      </c>
      <c r="AK244" s="4">
        <v>12</v>
      </c>
      <c r="AL244" s="4">
        <v>0</v>
      </c>
      <c r="AM244" s="4">
        <v>1</v>
      </c>
      <c r="AN244" s="4" t="s">
        <v>232</v>
      </c>
      <c r="AQ244" s="4">
        <v>0</v>
      </c>
      <c r="AR244" s="4">
        <v>8.1</v>
      </c>
      <c r="AS244" s="4">
        <v>1.1599999999999999</v>
      </c>
      <c r="AT244" s="4">
        <v>27</v>
      </c>
      <c r="AV244"/>
      <c r="AW244"/>
      <c r="AX244" s="4">
        <v>243</v>
      </c>
      <c r="AY244" s="4">
        <v>0</v>
      </c>
      <c r="AZ244" s="4">
        <v>0</v>
      </c>
      <c r="BA244" s="4">
        <v>0.85</v>
      </c>
      <c r="BB244" s="4">
        <v>41</v>
      </c>
      <c r="BC244" s="4">
        <v>141</v>
      </c>
      <c r="BD244" s="4">
        <v>4.25</v>
      </c>
      <c r="BE244" s="4">
        <v>2.4300000000000002</v>
      </c>
      <c r="BF244" s="4">
        <v>2.76</v>
      </c>
      <c r="BG244" s="4">
        <v>8.1999999999999993</v>
      </c>
      <c r="BH244" s="4">
        <v>4.7</v>
      </c>
      <c r="BI244" s="4">
        <v>2.67</v>
      </c>
      <c r="BJ244" s="4">
        <v>5550</v>
      </c>
      <c r="BK244" s="4">
        <v>63</v>
      </c>
      <c r="BL244" s="4">
        <v>27</v>
      </c>
      <c r="BM244" s="4">
        <v>0.64</v>
      </c>
      <c r="BN244" s="4">
        <v>87</v>
      </c>
      <c r="BO244" s="4">
        <v>277</v>
      </c>
      <c r="BP244" s="4">
        <v>1</v>
      </c>
      <c r="BQ244" s="4">
        <v>7</v>
      </c>
      <c r="BR244" s="4">
        <v>170</v>
      </c>
      <c r="BS244">
        <v>152</v>
      </c>
      <c r="BT244">
        <v>55</v>
      </c>
      <c r="BU244">
        <v>88</v>
      </c>
      <c r="BV244">
        <v>90</v>
      </c>
      <c r="BW244">
        <v>14</v>
      </c>
      <c r="BX244">
        <v>-154</v>
      </c>
      <c r="BY244">
        <v>2810</v>
      </c>
      <c r="BZ244">
        <v>2.2000000000000002</v>
      </c>
      <c r="CA244">
        <v>60.9</v>
      </c>
      <c r="CB244">
        <v>5</v>
      </c>
      <c r="CC244" s="4">
        <v>3.3</v>
      </c>
      <c r="CD244" s="4">
        <v>27</v>
      </c>
      <c r="CE244" s="4">
        <v>68</v>
      </c>
      <c r="CF244" s="4">
        <v>9</v>
      </c>
      <c r="CG244" s="4">
        <v>11</v>
      </c>
      <c r="CH244" s="4">
        <v>2130</v>
      </c>
      <c r="CI244" s="4">
        <f t="shared" si="322"/>
        <v>1793.939393939394</v>
      </c>
      <c r="CJ244" s="4">
        <v>7.41</v>
      </c>
      <c r="CK244" s="4">
        <v>37</v>
      </c>
      <c r="CL244" s="4">
        <v>68.099999999999994</v>
      </c>
      <c r="CM244" s="4">
        <v>26.3</v>
      </c>
      <c r="CN244" s="4">
        <v>0.1</v>
      </c>
      <c r="CO244" s="4">
        <v>0</v>
      </c>
      <c r="CP244" s="4">
        <v>0</v>
      </c>
      <c r="CQ244" s="4">
        <v>98</v>
      </c>
      <c r="CR244" s="4">
        <v>1237</v>
      </c>
      <c r="CS244" s="4">
        <v>1</v>
      </c>
      <c r="CT244" s="4">
        <v>0</v>
      </c>
      <c r="CU244" s="4"/>
      <c r="CV244" s="4">
        <v>1</v>
      </c>
      <c r="CW244" s="4">
        <v>1</v>
      </c>
      <c r="CX244" s="4">
        <v>1</v>
      </c>
      <c r="CY244" s="4">
        <v>1</v>
      </c>
      <c r="CZ244" s="4">
        <v>1</v>
      </c>
      <c r="DA244" s="4">
        <v>1</v>
      </c>
      <c r="DB244" s="4">
        <v>0</v>
      </c>
      <c r="DC244" s="4">
        <v>0</v>
      </c>
      <c r="DD244" s="4">
        <v>0</v>
      </c>
      <c r="DE244" s="4">
        <v>1</v>
      </c>
      <c r="DF244" s="4">
        <v>1</v>
      </c>
      <c r="DG244" s="4">
        <v>0</v>
      </c>
      <c r="DH244" s="4">
        <v>1</v>
      </c>
      <c r="DI244" s="4">
        <v>1</v>
      </c>
      <c r="DJ244" s="4">
        <v>0</v>
      </c>
      <c r="DK244" s="4">
        <v>1</v>
      </c>
      <c r="DL244" s="4">
        <v>9</v>
      </c>
      <c r="DM244" s="4">
        <v>9</v>
      </c>
      <c r="DN244" s="4">
        <v>49</v>
      </c>
      <c r="DO244" s="4">
        <v>37</v>
      </c>
      <c r="DP244" s="4">
        <v>26</v>
      </c>
      <c r="DQ244" s="4">
        <v>50</v>
      </c>
      <c r="DR244" s="11">
        <v>42</v>
      </c>
      <c r="DS244" s="4">
        <v>60</v>
      </c>
      <c r="DT244" s="4">
        <v>103</v>
      </c>
      <c r="DU244" s="4">
        <f t="shared" si="347"/>
        <v>43</v>
      </c>
      <c r="DV244" s="11">
        <v>13.6</v>
      </c>
      <c r="DW244" s="4">
        <v>918</v>
      </c>
      <c r="DX244" s="4">
        <v>95</v>
      </c>
      <c r="DY244" s="4">
        <v>126</v>
      </c>
      <c r="DZ244" s="4">
        <v>5.0999999999999996</v>
      </c>
      <c r="EA244" s="4">
        <f t="shared" si="348"/>
        <v>3.2692307692307687</v>
      </c>
      <c r="EB244" s="4">
        <v>13.7</v>
      </c>
      <c r="EC244" s="4">
        <v>213</v>
      </c>
      <c r="ED244" s="4">
        <v>37</v>
      </c>
      <c r="EE244" s="4">
        <v>4.9000000000000004</v>
      </c>
      <c r="EF244" s="4">
        <f t="shared" si="349"/>
        <v>3.141025641025641</v>
      </c>
      <c r="EG244" s="45">
        <f t="shared" si="312"/>
        <v>3.0656934306569346</v>
      </c>
      <c r="EH244" s="45">
        <f t="shared" si="313"/>
        <v>0.99270072992700731</v>
      </c>
      <c r="EI244" s="4">
        <v>9</v>
      </c>
      <c r="EJ244" s="4">
        <v>95</v>
      </c>
      <c r="EK244" s="4">
        <v>40</v>
      </c>
      <c r="EL244" s="11">
        <f t="shared" si="350"/>
        <v>2.375</v>
      </c>
      <c r="EM244" s="4">
        <v>85</v>
      </c>
      <c r="EN244" s="11">
        <v>13</v>
      </c>
      <c r="EO244" s="4">
        <v>13</v>
      </c>
      <c r="EP244" s="11">
        <f t="shared" si="351"/>
        <v>7.3076923076923075</v>
      </c>
      <c r="EQ244" s="4">
        <v>52</v>
      </c>
      <c r="ER244" s="4">
        <f t="shared" si="314"/>
        <v>33.333333333333336</v>
      </c>
      <c r="ES244" s="4">
        <v>29</v>
      </c>
      <c r="ET244" s="4">
        <v>48</v>
      </c>
      <c r="EU244" s="11">
        <v>27</v>
      </c>
      <c r="EV244" s="4">
        <v>4</v>
      </c>
      <c r="EW244" s="9">
        <v>22</v>
      </c>
      <c r="EX244" s="4">
        <v>52</v>
      </c>
      <c r="EY244" s="4">
        <v>93</v>
      </c>
      <c r="EZ244" s="4">
        <v>31</v>
      </c>
      <c r="FA244" s="4">
        <v>63</v>
      </c>
      <c r="FB244" s="4">
        <v>90</v>
      </c>
      <c r="FC244" s="4">
        <f t="shared" si="352"/>
        <v>213</v>
      </c>
      <c r="FD244" s="9">
        <f t="shared" si="315"/>
        <v>6.1562929411520821</v>
      </c>
      <c r="FE244" s="9">
        <f t="shared" si="305"/>
        <v>0.42253521126760563</v>
      </c>
      <c r="FF244" s="9">
        <f t="shared" si="316"/>
        <v>0.52156385336870426</v>
      </c>
      <c r="FG244" s="9">
        <f t="shared" si="306"/>
        <v>3.6972972972972977</v>
      </c>
      <c r="FH244" s="9">
        <f t="shared" si="307"/>
        <v>0.34586591080067219</v>
      </c>
      <c r="FI244" s="9">
        <f t="shared" si="308"/>
        <v>0.6005720216110102</v>
      </c>
      <c r="FJ244" s="11">
        <v>9.1999999999999993</v>
      </c>
      <c r="FK244" s="11">
        <v>17</v>
      </c>
      <c r="FL244" s="4">
        <v>11</v>
      </c>
      <c r="FM244" s="4">
        <v>6</v>
      </c>
      <c r="FN244" s="4">
        <v>45</v>
      </c>
      <c r="FO244" s="4">
        <f t="shared" si="353"/>
        <v>28.846153846153847</v>
      </c>
      <c r="FP244" s="11">
        <v>36</v>
      </c>
      <c r="FQ244" s="11">
        <v>17</v>
      </c>
      <c r="FR244" s="4">
        <v>13</v>
      </c>
      <c r="FS244" s="4">
        <v>60</v>
      </c>
      <c r="FT244" s="4">
        <v>37</v>
      </c>
      <c r="FU244" s="11">
        <f t="shared" si="317"/>
        <v>1.6216216216216217</v>
      </c>
      <c r="FV244" s="4">
        <v>16</v>
      </c>
      <c r="FW244" s="11">
        <f t="shared" si="354"/>
        <v>3.75</v>
      </c>
      <c r="FX244" s="4">
        <v>83</v>
      </c>
      <c r="FY244" s="4">
        <v>22.1</v>
      </c>
      <c r="FZ244">
        <v>13.9</v>
      </c>
      <c r="GA244" s="11">
        <f t="shared" si="355"/>
        <v>36.1</v>
      </c>
      <c r="GB244" s="4">
        <f t="shared" si="318"/>
        <v>2.1235294117647059</v>
      </c>
      <c r="GC244" s="4">
        <f t="shared" si="319"/>
        <v>2.5899280575539567</v>
      </c>
      <c r="GD244" s="4">
        <f t="shared" si="320"/>
        <v>0.66187050359712218</v>
      </c>
      <c r="GE244" s="4">
        <v>19</v>
      </c>
      <c r="GF244" s="4">
        <v>9</v>
      </c>
      <c r="GG244" s="4">
        <f t="shared" si="356"/>
        <v>52.631578947368418</v>
      </c>
      <c r="GH244" s="4">
        <v>24</v>
      </c>
      <c r="GI244" s="4">
        <v>18</v>
      </c>
      <c r="GJ244" s="4">
        <f t="shared" si="360"/>
        <v>25</v>
      </c>
      <c r="GK244" s="4">
        <v>1</v>
      </c>
      <c r="GL244" s="4">
        <v>0</v>
      </c>
      <c r="GM244" s="4">
        <v>0</v>
      </c>
      <c r="GN244" s="4">
        <v>0</v>
      </c>
      <c r="GO244" s="4">
        <v>1</v>
      </c>
      <c r="GP244" s="4">
        <v>0</v>
      </c>
      <c r="GQ244" s="4">
        <v>0</v>
      </c>
      <c r="GR244" s="4">
        <v>1</v>
      </c>
      <c r="GS244" s="4">
        <v>0</v>
      </c>
      <c r="GT244" s="4">
        <v>0</v>
      </c>
    </row>
    <row r="245" spans="1:207" x14ac:dyDescent="0.35">
      <c r="A245" s="54">
        <v>88</v>
      </c>
      <c r="B245" s="31">
        <v>1254945</v>
      </c>
      <c r="C245" s="2">
        <v>45195</v>
      </c>
      <c r="D245" s="2">
        <v>21751</v>
      </c>
      <c r="E245" s="4">
        <v>64</v>
      </c>
      <c r="F245" s="4" t="s">
        <v>176</v>
      </c>
      <c r="G245" s="4">
        <v>55</v>
      </c>
      <c r="H245" s="4">
        <v>159</v>
      </c>
      <c r="I245" s="4">
        <v>1.56</v>
      </c>
      <c r="J245" s="4">
        <v>7</v>
      </c>
      <c r="K245" s="2">
        <v>45187</v>
      </c>
      <c r="L245" s="2">
        <v>45187</v>
      </c>
      <c r="M245" s="2">
        <v>45198</v>
      </c>
      <c r="N245" s="2">
        <v>45198</v>
      </c>
      <c r="O245" s="4">
        <v>0</v>
      </c>
      <c r="Q245" s="46">
        <f t="shared" si="309"/>
        <v>11</v>
      </c>
      <c r="R245" s="46">
        <f t="shared" si="310"/>
        <v>11</v>
      </c>
      <c r="S245" s="46"/>
      <c r="T245" s="4">
        <v>1</v>
      </c>
      <c r="U245" s="4">
        <v>1</v>
      </c>
      <c r="V245" s="4">
        <v>0</v>
      </c>
      <c r="W245" s="4">
        <v>1</v>
      </c>
      <c r="X245" s="4">
        <v>1</v>
      </c>
      <c r="Y245" s="4">
        <v>0</v>
      </c>
      <c r="Z245" s="4">
        <v>0</v>
      </c>
      <c r="AA245" s="4">
        <v>0</v>
      </c>
      <c r="AB245" s="4">
        <v>0</v>
      </c>
      <c r="AC245" s="4">
        <v>20</v>
      </c>
      <c r="AD245" s="4">
        <v>67</v>
      </c>
      <c r="AE245" s="4">
        <v>4</v>
      </c>
      <c r="AF245" s="4">
        <v>4</v>
      </c>
      <c r="AG245" s="4">
        <v>0</v>
      </c>
      <c r="AH245" s="4">
        <v>2610</v>
      </c>
      <c r="AI245" s="4">
        <v>8700</v>
      </c>
      <c r="AJ245" s="4">
        <v>7.01</v>
      </c>
      <c r="AK245" s="4">
        <v>0.435</v>
      </c>
      <c r="AL245" s="4">
        <v>0</v>
      </c>
      <c r="AM245" s="4">
        <v>1</v>
      </c>
      <c r="AN245" s="4" t="s">
        <v>232</v>
      </c>
      <c r="AO245" s="4">
        <v>120</v>
      </c>
      <c r="AP245" s="4">
        <v>46.94</v>
      </c>
      <c r="AQ245" s="4">
        <v>0</v>
      </c>
      <c r="AR245" s="4">
        <v>7.6</v>
      </c>
      <c r="AS245" s="4">
        <v>1.01</v>
      </c>
      <c r="AT245" s="4">
        <v>29.5</v>
      </c>
      <c r="AU245" s="29">
        <v>2.31</v>
      </c>
      <c r="AV245" s="4">
        <v>0.81</v>
      </c>
      <c r="AW245" s="4">
        <v>621</v>
      </c>
      <c r="AX245" s="4">
        <v>294</v>
      </c>
      <c r="AY245" s="4">
        <v>0</v>
      </c>
      <c r="AZ245" s="4">
        <v>0</v>
      </c>
      <c r="BA245" s="4">
        <v>0.7</v>
      </c>
      <c r="BB245" s="4">
        <v>36</v>
      </c>
      <c r="BC245" s="4">
        <v>137</v>
      </c>
      <c r="BD245" s="4">
        <v>3.7</v>
      </c>
      <c r="BE245" s="4">
        <v>1.9</v>
      </c>
      <c r="BF245" s="4">
        <v>3.13</v>
      </c>
      <c r="BG245" s="4">
        <v>8.8000000000000007</v>
      </c>
      <c r="BH245" s="4">
        <v>5.8</v>
      </c>
      <c r="BI245" s="4">
        <v>3.2</v>
      </c>
      <c r="BJ245" s="4">
        <v>377</v>
      </c>
      <c r="BK245" s="4">
        <v>36</v>
      </c>
      <c r="BL245" s="4">
        <v>38</v>
      </c>
      <c r="BM245" s="4">
        <v>37</v>
      </c>
      <c r="BN245" s="4">
        <v>415</v>
      </c>
      <c r="BO245" s="4">
        <v>348</v>
      </c>
      <c r="BP245" s="4">
        <v>1</v>
      </c>
      <c r="BQ245" s="4">
        <v>7</v>
      </c>
      <c r="BR245" s="4">
        <v>323</v>
      </c>
      <c r="BS245">
        <v>158</v>
      </c>
      <c r="BT245">
        <v>54</v>
      </c>
      <c r="BU245">
        <v>88</v>
      </c>
      <c r="BV245">
        <v>125</v>
      </c>
      <c r="BW245">
        <v>8</v>
      </c>
      <c r="BX245">
        <v>776</v>
      </c>
      <c r="BY245">
        <v>170</v>
      </c>
      <c r="BZ245">
        <v>1.4</v>
      </c>
      <c r="CJ245" s="4">
        <v>7.44</v>
      </c>
      <c r="CK245" s="4">
        <v>28.1</v>
      </c>
      <c r="CL245" s="4">
        <v>68.900000000000006</v>
      </c>
      <c r="CM245" s="4">
        <v>10</v>
      </c>
      <c r="CN245" s="4">
        <v>0</v>
      </c>
      <c r="CO245" s="4">
        <v>0</v>
      </c>
      <c r="CP245" s="4">
        <v>0</v>
      </c>
      <c r="CQ245" s="4">
        <v>15.9</v>
      </c>
      <c r="CR245" s="4">
        <v>2401</v>
      </c>
      <c r="CS245" s="4">
        <v>1</v>
      </c>
      <c r="CT245" s="4">
        <v>0</v>
      </c>
      <c r="CU245" s="4"/>
      <c r="CV245" s="4">
        <v>1</v>
      </c>
      <c r="CW245" s="4">
        <v>1</v>
      </c>
      <c r="CX245" s="4">
        <v>1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1</v>
      </c>
      <c r="DF245" s="4">
        <v>1</v>
      </c>
      <c r="DG245" s="4">
        <v>0</v>
      </c>
      <c r="DH245" s="4">
        <v>1</v>
      </c>
      <c r="DI245" s="4">
        <v>1</v>
      </c>
      <c r="DJ245" s="4">
        <v>0</v>
      </c>
      <c r="DK245" s="4">
        <v>1</v>
      </c>
      <c r="DL245" s="4">
        <v>10</v>
      </c>
      <c r="DM245" s="4">
        <v>10</v>
      </c>
      <c r="DN245" s="4">
        <v>45</v>
      </c>
      <c r="DO245" s="4">
        <v>20</v>
      </c>
      <c r="DP245" s="4">
        <v>55</v>
      </c>
      <c r="DQ245" s="4">
        <v>86</v>
      </c>
      <c r="DR245" s="11">
        <v>49</v>
      </c>
      <c r="DS245" s="4">
        <v>53</v>
      </c>
      <c r="DT245" s="4">
        <v>105</v>
      </c>
      <c r="DU245" s="4">
        <f t="shared" si="347"/>
        <v>52</v>
      </c>
      <c r="DV245" s="11">
        <v>16.3</v>
      </c>
      <c r="DW245" s="4">
        <v>1115</v>
      </c>
      <c r="DX245" s="4">
        <v>89</v>
      </c>
      <c r="DY245" s="4">
        <v>113</v>
      </c>
      <c r="DZ245" s="4">
        <v>5.9</v>
      </c>
      <c r="EA245" s="4">
        <f t="shared" si="348"/>
        <v>3.7820512820512819</v>
      </c>
      <c r="EB245" s="4">
        <v>18.600000000000001</v>
      </c>
      <c r="EC245" s="4">
        <v>239</v>
      </c>
      <c r="ED245" s="4">
        <v>61</v>
      </c>
      <c r="EE245" s="4">
        <v>7</v>
      </c>
      <c r="EF245" s="4">
        <f t="shared" si="349"/>
        <v>4.4871794871794872</v>
      </c>
      <c r="EG245" s="45">
        <f t="shared" si="312"/>
        <v>2.6344086021505375</v>
      </c>
      <c r="EH245" s="45">
        <f t="shared" si="313"/>
        <v>0.87634408602150538</v>
      </c>
      <c r="EI245" s="4">
        <v>13</v>
      </c>
      <c r="EJ245" s="4">
        <v>90</v>
      </c>
      <c r="EK245" s="4">
        <v>75</v>
      </c>
      <c r="EL245" s="11">
        <f t="shared" si="350"/>
        <v>1.2</v>
      </c>
      <c r="EM245" s="4">
        <v>143</v>
      </c>
      <c r="EN245" s="11">
        <v>15</v>
      </c>
      <c r="EO245" s="4">
        <v>10</v>
      </c>
      <c r="EP245" s="11">
        <f t="shared" si="351"/>
        <v>7.2</v>
      </c>
      <c r="EQ245" s="4">
        <v>55</v>
      </c>
      <c r="ER245" s="4">
        <f t="shared" si="314"/>
        <v>35.256410256410255</v>
      </c>
      <c r="EU245" s="11">
        <v>25</v>
      </c>
      <c r="EV245" s="4">
        <v>15</v>
      </c>
      <c r="EW245" s="9">
        <v>10</v>
      </c>
      <c r="EX245" s="4">
        <v>62</v>
      </c>
      <c r="EY245" s="4">
        <v>114</v>
      </c>
      <c r="EZ245" s="4">
        <v>32</v>
      </c>
      <c r="FA245" s="4">
        <v>83</v>
      </c>
      <c r="FB245" s="4">
        <v>69</v>
      </c>
      <c r="FC245" s="4">
        <f t="shared" si="352"/>
        <v>239</v>
      </c>
      <c r="FD245" s="9">
        <f t="shared" si="315"/>
        <v>2.371702086754881</v>
      </c>
      <c r="FE245" s="9">
        <f t="shared" si="305"/>
        <v>0.28870292887029286</v>
      </c>
      <c r="FF245" s="9">
        <f t="shared" si="316"/>
        <v>0.40390774863689771</v>
      </c>
      <c r="FG245" s="9">
        <f t="shared" si="306"/>
        <v>2.3311475409836069</v>
      </c>
      <c r="FH245" s="9">
        <f t="shared" si="307"/>
        <v>0.26711919940876183</v>
      </c>
      <c r="FI245" s="9">
        <f t="shared" si="308"/>
        <v>0.98290065771845592</v>
      </c>
      <c r="FJ245" s="11">
        <v>13.2</v>
      </c>
      <c r="FK245" s="11">
        <v>18</v>
      </c>
      <c r="FL245" s="4">
        <v>17</v>
      </c>
      <c r="FM245" s="4">
        <v>1</v>
      </c>
      <c r="FN245" s="4">
        <v>26</v>
      </c>
      <c r="FO245" s="4">
        <f t="shared" si="353"/>
        <v>16.666666666666668</v>
      </c>
      <c r="FP245" s="11">
        <v>41</v>
      </c>
      <c r="FQ245" s="11">
        <v>20</v>
      </c>
      <c r="FR245" s="4">
        <v>20</v>
      </c>
      <c r="FS245" s="4">
        <v>76</v>
      </c>
      <c r="FT245" s="4">
        <v>47</v>
      </c>
      <c r="FU245" s="11">
        <f t="shared" si="317"/>
        <v>1.6170212765957446</v>
      </c>
      <c r="FV245" s="4">
        <v>19</v>
      </c>
      <c r="FW245" s="11">
        <f t="shared" si="354"/>
        <v>4</v>
      </c>
      <c r="FX245" s="4">
        <v>62</v>
      </c>
      <c r="FY245" s="4">
        <v>24.1</v>
      </c>
      <c r="FZ245">
        <v>17.399999999999999</v>
      </c>
      <c r="GA245" s="11">
        <f t="shared" si="355"/>
        <v>32.1</v>
      </c>
      <c r="GB245" s="4">
        <f t="shared" si="318"/>
        <v>1.605</v>
      </c>
      <c r="GC245" s="4">
        <f t="shared" si="319"/>
        <v>2.3563218390804601</v>
      </c>
      <c r="GD245" s="4">
        <f t="shared" si="320"/>
        <v>0.75862068965517249</v>
      </c>
      <c r="GE245" s="4">
        <v>20</v>
      </c>
      <c r="GF245" s="4">
        <v>12</v>
      </c>
      <c r="GG245" s="4">
        <f t="shared" si="356"/>
        <v>40</v>
      </c>
      <c r="GH245" s="4">
        <v>17</v>
      </c>
      <c r="GI245" s="4">
        <v>13</v>
      </c>
      <c r="GJ245" s="4">
        <f t="shared" si="360"/>
        <v>23.52941176470588</v>
      </c>
      <c r="GK245" s="4">
        <v>1</v>
      </c>
      <c r="GL245" s="4">
        <v>0</v>
      </c>
      <c r="GM245" s="4">
        <v>0</v>
      </c>
      <c r="GN245" s="4">
        <v>0</v>
      </c>
      <c r="GO245" s="4">
        <v>1</v>
      </c>
      <c r="GP245" s="4">
        <v>0</v>
      </c>
      <c r="GQ245" s="4">
        <v>0</v>
      </c>
      <c r="GR245" s="4">
        <v>1</v>
      </c>
      <c r="GS245" s="4">
        <v>0</v>
      </c>
      <c r="GT245" s="4">
        <v>0</v>
      </c>
    </row>
    <row r="246" spans="1:207" x14ac:dyDescent="0.35">
      <c r="A246" s="54">
        <v>88</v>
      </c>
      <c r="B246" s="31">
        <v>1254945</v>
      </c>
      <c r="C246" s="2">
        <v>45215</v>
      </c>
      <c r="D246" s="2">
        <v>21751</v>
      </c>
      <c r="E246" s="4">
        <v>64</v>
      </c>
      <c r="F246" s="4" t="s">
        <v>176</v>
      </c>
      <c r="G246" s="4">
        <v>55</v>
      </c>
      <c r="H246" s="4">
        <v>159</v>
      </c>
      <c r="I246" s="4">
        <v>1.56</v>
      </c>
      <c r="J246" s="4">
        <v>28</v>
      </c>
      <c r="K246" s="2">
        <v>45187</v>
      </c>
      <c r="L246" s="2">
        <v>45187</v>
      </c>
      <c r="M246" s="2">
        <v>45198</v>
      </c>
      <c r="N246" s="2">
        <v>45198</v>
      </c>
      <c r="O246" s="4">
        <v>0</v>
      </c>
      <c r="Q246" s="46">
        <f t="shared" si="309"/>
        <v>11</v>
      </c>
      <c r="R246" s="46">
        <f t="shared" si="310"/>
        <v>11</v>
      </c>
      <c r="S246" s="46"/>
      <c r="T246" s="4">
        <v>1</v>
      </c>
      <c r="U246" s="4">
        <v>1</v>
      </c>
      <c r="V246" s="4">
        <v>0</v>
      </c>
      <c r="W246" s="4">
        <v>1</v>
      </c>
      <c r="X246" s="4">
        <v>1</v>
      </c>
      <c r="Y246" s="4">
        <v>0</v>
      </c>
      <c r="Z246" s="4">
        <v>0</v>
      </c>
      <c r="AA246" s="4">
        <v>0</v>
      </c>
      <c r="AB246" s="4">
        <v>0</v>
      </c>
      <c r="AC246" s="4">
        <v>20</v>
      </c>
      <c r="AD246" s="4">
        <v>67</v>
      </c>
      <c r="AE246" s="4">
        <v>4</v>
      </c>
      <c r="AF246" s="4">
        <v>4</v>
      </c>
      <c r="AG246" s="4">
        <v>0</v>
      </c>
      <c r="AH246" s="4">
        <v>2950</v>
      </c>
      <c r="AI246" s="4">
        <v>6100</v>
      </c>
      <c r="AJ246" s="4">
        <v>0.22</v>
      </c>
      <c r="AL246" s="4">
        <v>0</v>
      </c>
      <c r="AM246" s="4">
        <v>1</v>
      </c>
      <c r="AN246" s="4" t="s">
        <v>232</v>
      </c>
      <c r="AQ246" s="4">
        <v>0</v>
      </c>
      <c r="AR246" s="4">
        <v>9.6999999999999993</v>
      </c>
      <c r="AS246" s="4">
        <v>1.1499999999999999</v>
      </c>
      <c r="AT246" s="4">
        <v>27.6</v>
      </c>
      <c r="AX246" s="4">
        <v>557</v>
      </c>
      <c r="AY246" s="4">
        <v>0</v>
      </c>
      <c r="AZ246" s="4">
        <v>0</v>
      </c>
      <c r="BA246" s="4">
        <v>0.7</v>
      </c>
      <c r="BB246" s="4">
        <v>34</v>
      </c>
      <c r="BP246" s="4">
        <v>1</v>
      </c>
      <c r="BQ246" s="4">
        <v>7</v>
      </c>
      <c r="BS246">
        <v>155</v>
      </c>
      <c r="BT246">
        <v>79</v>
      </c>
      <c r="BU246">
        <v>105</v>
      </c>
      <c r="BV246">
        <v>91</v>
      </c>
      <c r="CN246" s="4">
        <v>0</v>
      </c>
      <c r="CO246" s="4">
        <v>0</v>
      </c>
      <c r="CP246" s="4">
        <v>0</v>
      </c>
      <c r="CS246" s="4">
        <v>1</v>
      </c>
      <c r="CT246" s="4">
        <v>0</v>
      </c>
      <c r="CU246" s="4"/>
      <c r="CV246" s="4">
        <v>1</v>
      </c>
      <c r="CW246" s="4">
        <v>1</v>
      </c>
      <c r="CX246" s="4">
        <v>1</v>
      </c>
      <c r="CY246" s="4">
        <v>0</v>
      </c>
      <c r="CZ246" s="4">
        <v>1</v>
      </c>
      <c r="DA246" s="4">
        <v>0</v>
      </c>
      <c r="DB246" s="4">
        <v>0</v>
      </c>
      <c r="DC246" s="4">
        <v>0</v>
      </c>
      <c r="DD246" s="4">
        <v>1</v>
      </c>
      <c r="DE246" s="4">
        <v>1</v>
      </c>
      <c r="DF246" s="4">
        <v>1</v>
      </c>
      <c r="DG246" s="4">
        <v>1</v>
      </c>
      <c r="DH246" s="4">
        <v>1</v>
      </c>
      <c r="DI246" s="4">
        <v>1</v>
      </c>
      <c r="DJ246" s="4">
        <v>0</v>
      </c>
      <c r="DK246" s="4">
        <v>1</v>
      </c>
      <c r="DL246" s="4">
        <v>9</v>
      </c>
      <c r="DM246" s="4">
        <v>8</v>
      </c>
      <c r="DN246" s="4">
        <v>47</v>
      </c>
      <c r="DO246" s="4">
        <v>32</v>
      </c>
      <c r="DP246" s="4">
        <v>33</v>
      </c>
      <c r="DQ246" s="4">
        <v>61</v>
      </c>
      <c r="DR246" s="11">
        <v>45</v>
      </c>
      <c r="DS246" s="4">
        <v>43</v>
      </c>
      <c r="DT246" s="4">
        <v>80</v>
      </c>
      <c r="DU246" s="4">
        <f t="shared" si="347"/>
        <v>37</v>
      </c>
      <c r="DV246" s="11">
        <v>18.100000000000001</v>
      </c>
      <c r="DW246" s="4">
        <v>1613</v>
      </c>
      <c r="DX246" s="4">
        <v>84</v>
      </c>
      <c r="DY246" s="4">
        <v>94</v>
      </c>
      <c r="DZ246" s="4">
        <v>3.2</v>
      </c>
      <c r="EA246" s="4">
        <f t="shared" si="348"/>
        <v>2.0512820512820515</v>
      </c>
      <c r="EB246" s="4">
        <v>19</v>
      </c>
      <c r="EC246" s="4">
        <v>285</v>
      </c>
      <c r="ED246" s="4">
        <v>41</v>
      </c>
      <c r="EE246" s="4">
        <v>3.6</v>
      </c>
      <c r="EF246" s="4">
        <f t="shared" si="349"/>
        <v>2.3076923076923075</v>
      </c>
      <c r="EG246" s="45">
        <f t="shared" si="312"/>
        <v>2.3684210526315788</v>
      </c>
      <c r="EH246" s="45">
        <f t="shared" si="313"/>
        <v>0.9526315789473685</v>
      </c>
      <c r="EI246" s="4">
        <v>10</v>
      </c>
      <c r="EJ246" s="4">
        <v>66</v>
      </c>
      <c r="EK246" s="4">
        <v>81</v>
      </c>
      <c r="EL246" s="11">
        <f t="shared" si="350"/>
        <v>0.81481481481481477</v>
      </c>
      <c r="EM246" s="4">
        <v>199</v>
      </c>
      <c r="EN246" s="11">
        <v>12</v>
      </c>
      <c r="EO246" s="4">
        <v>10</v>
      </c>
      <c r="EP246" s="11">
        <f t="shared" si="351"/>
        <v>6</v>
      </c>
      <c r="EQ246" s="4">
        <v>42</v>
      </c>
      <c r="ER246" s="4">
        <f t="shared" si="314"/>
        <v>26.923076923076923</v>
      </c>
      <c r="ES246" s="4">
        <v>26</v>
      </c>
      <c r="ET246" s="4">
        <v>34</v>
      </c>
      <c r="EU246" s="11">
        <v>16</v>
      </c>
      <c r="EV246" s="4">
        <v>10</v>
      </c>
      <c r="EW246" s="9">
        <v>6</v>
      </c>
      <c r="EX246" s="4">
        <v>76</v>
      </c>
      <c r="EY246" s="4">
        <v>103</v>
      </c>
      <c r="EZ246" s="4">
        <v>27</v>
      </c>
      <c r="FA246" s="4">
        <v>45</v>
      </c>
      <c r="FB246" s="4">
        <v>38</v>
      </c>
      <c r="FC246" s="4">
        <f t="shared" si="352"/>
        <v>285</v>
      </c>
      <c r="FD246" s="9">
        <f t="shared" si="315"/>
        <v>0.57839332902416418</v>
      </c>
      <c r="FE246" s="9">
        <f t="shared" si="305"/>
        <v>0.13333333333333333</v>
      </c>
      <c r="FF246" s="9">
        <f t="shared" si="316"/>
        <v>0.16808971328760855</v>
      </c>
      <c r="FG246" s="9">
        <f t="shared" si="306"/>
        <v>3.4024390243902438</v>
      </c>
      <c r="FH246" s="9">
        <f t="shared" si="307"/>
        <v>0.2075204604076345</v>
      </c>
      <c r="FI246" s="9">
        <f t="shared" si="308"/>
        <v>5.882569617686749</v>
      </c>
      <c r="FJ246" s="11">
        <v>14.2</v>
      </c>
      <c r="FK246" s="11">
        <v>19</v>
      </c>
      <c r="FL246" s="4">
        <v>11</v>
      </c>
      <c r="FM246" s="4">
        <v>8</v>
      </c>
      <c r="FN246" s="4">
        <v>17</v>
      </c>
      <c r="FO246" s="4">
        <f t="shared" si="353"/>
        <v>10.897435897435898</v>
      </c>
      <c r="FP246" s="11">
        <v>49</v>
      </c>
      <c r="FQ246" s="11">
        <v>16</v>
      </c>
      <c r="FS246" s="4">
        <v>60</v>
      </c>
      <c r="FT246" s="4">
        <v>56</v>
      </c>
      <c r="FU246" s="11">
        <f t="shared" si="317"/>
        <v>1.0714285714285714</v>
      </c>
      <c r="FX246" s="4">
        <v>52</v>
      </c>
      <c r="FY246" s="4">
        <v>28.6</v>
      </c>
      <c r="FZ246">
        <v>16.2</v>
      </c>
      <c r="GA246" s="11">
        <f t="shared" si="355"/>
        <v>28.6</v>
      </c>
      <c r="GB246" s="4">
        <f t="shared" si="318"/>
        <v>1.7875000000000001</v>
      </c>
      <c r="GC246" s="4">
        <f t="shared" si="319"/>
        <v>3.0246913580246915</v>
      </c>
      <c r="GD246" s="4">
        <f t="shared" si="320"/>
        <v>0.87654320987654322</v>
      </c>
      <c r="GE246" s="4">
        <v>19</v>
      </c>
      <c r="GF246" s="4">
        <v>16</v>
      </c>
      <c r="GG246" s="4">
        <f t="shared" si="356"/>
        <v>15.789473684210526</v>
      </c>
      <c r="GH246" s="4">
        <v>34</v>
      </c>
      <c r="GI246" s="4">
        <v>22</v>
      </c>
      <c r="GJ246" s="4">
        <f t="shared" si="360"/>
        <v>35.294117647058826</v>
      </c>
      <c r="GK246" s="4">
        <v>1</v>
      </c>
      <c r="GL246" s="4">
        <v>0</v>
      </c>
      <c r="GM246" s="4">
        <v>0</v>
      </c>
      <c r="GN246" s="4">
        <v>0</v>
      </c>
      <c r="GO246" s="4">
        <v>1</v>
      </c>
      <c r="GP246" s="4">
        <v>0</v>
      </c>
      <c r="GQ246" s="4">
        <v>1</v>
      </c>
      <c r="GR246" s="4">
        <v>0</v>
      </c>
      <c r="GS246" s="4">
        <v>0</v>
      </c>
      <c r="GT246" s="4">
        <v>1</v>
      </c>
    </row>
    <row r="247" spans="1:207" x14ac:dyDescent="0.35">
      <c r="A247" s="54">
        <v>89</v>
      </c>
      <c r="B247" s="31">
        <v>4320633</v>
      </c>
      <c r="C247" s="2">
        <v>45194</v>
      </c>
      <c r="D247" s="2">
        <v>23871</v>
      </c>
      <c r="E247" s="4">
        <v>58</v>
      </c>
      <c r="F247" s="4" t="s">
        <v>178</v>
      </c>
      <c r="G247" s="4">
        <v>80</v>
      </c>
      <c r="H247" s="4">
        <v>167</v>
      </c>
      <c r="I247" s="4">
        <v>1.89</v>
      </c>
      <c r="J247" s="4">
        <v>1</v>
      </c>
      <c r="K247" s="2">
        <v>45192</v>
      </c>
      <c r="L247" s="2">
        <v>45192</v>
      </c>
      <c r="M247" s="2">
        <v>45198</v>
      </c>
      <c r="N247" s="2">
        <v>45222</v>
      </c>
      <c r="O247" s="4">
        <v>0</v>
      </c>
      <c r="Q247" s="46">
        <f t="shared" si="309"/>
        <v>6</v>
      </c>
      <c r="R247" s="46">
        <f t="shared" si="310"/>
        <v>30</v>
      </c>
      <c r="S247" s="46"/>
      <c r="T247" s="4">
        <v>0</v>
      </c>
      <c r="U247" s="4">
        <v>0</v>
      </c>
      <c r="V247" s="4">
        <v>0</v>
      </c>
      <c r="W247" s="4">
        <v>0</v>
      </c>
      <c r="X247" s="4">
        <v>1</v>
      </c>
      <c r="Y247" s="4">
        <v>0</v>
      </c>
      <c r="Z247" s="4">
        <v>0</v>
      </c>
      <c r="AA247" s="4">
        <v>0</v>
      </c>
      <c r="AB247" s="4">
        <v>1</v>
      </c>
      <c r="AC247" s="4">
        <v>25</v>
      </c>
      <c r="AD247" s="4">
        <v>46</v>
      </c>
      <c r="AE247" s="4">
        <v>9</v>
      </c>
      <c r="AF247" s="4">
        <v>7</v>
      </c>
      <c r="AG247" s="4">
        <v>2</v>
      </c>
      <c r="AH247" s="4">
        <v>250</v>
      </c>
      <c r="AI247" s="4">
        <v>3100</v>
      </c>
      <c r="AJ247" s="4">
        <v>43</v>
      </c>
      <c r="AK247" s="4">
        <v>21</v>
      </c>
      <c r="AL247" s="4">
        <v>0</v>
      </c>
      <c r="AM247" s="4">
        <v>1</v>
      </c>
      <c r="AN247" s="4" t="s">
        <v>233</v>
      </c>
      <c r="AO247" s="4">
        <v>120</v>
      </c>
      <c r="AP247" s="4">
        <v>2150</v>
      </c>
      <c r="AQ247" s="4">
        <v>0</v>
      </c>
      <c r="AR247" s="4">
        <v>8.5</v>
      </c>
      <c r="AS247" s="4">
        <v>1.6</v>
      </c>
      <c r="AT247" s="4">
        <v>31</v>
      </c>
      <c r="AU247" s="29">
        <v>1.29</v>
      </c>
      <c r="AV247" s="4">
        <v>2.06</v>
      </c>
      <c r="AW247" s="4">
        <v>845</v>
      </c>
      <c r="AX247" s="4">
        <v>46</v>
      </c>
      <c r="AY247" s="4">
        <v>1</v>
      </c>
      <c r="AZ247" s="4">
        <v>0</v>
      </c>
      <c r="BA247" s="4">
        <v>1.69</v>
      </c>
      <c r="BB247" s="4">
        <v>70</v>
      </c>
      <c r="BC247" s="4">
        <v>137</v>
      </c>
      <c r="BD247" s="4">
        <v>3.01</v>
      </c>
      <c r="BE247" s="4">
        <v>1.73</v>
      </c>
      <c r="BF247" s="4">
        <v>2.7</v>
      </c>
      <c r="BG247" s="4">
        <v>8.1</v>
      </c>
      <c r="BH247" s="4">
        <v>4</v>
      </c>
      <c r="BI247" s="4">
        <v>1.7</v>
      </c>
      <c r="BJ247" s="4">
        <v>10</v>
      </c>
      <c r="BK247" s="4">
        <v>9</v>
      </c>
      <c r="BL247" s="4">
        <v>11</v>
      </c>
      <c r="BM247" s="4">
        <v>2.13</v>
      </c>
      <c r="BN247" s="4">
        <v>38</v>
      </c>
      <c r="BO247" s="4">
        <v>142</v>
      </c>
      <c r="BP247" s="4">
        <v>0</v>
      </c>
      <c r="BQ247" s="4">
        <v>0</v>
      </c>
      <c r="BR247" s="4">
        <v>314</v>
      </c>
      <c r="BS247">
        <v>103</v>
      </c>
      <c r="BT247">
        <v>48</v>
      </c>
      <c r="BU247">
        <v>66</v>
      </c>
      <c r="BV247">
        <v>96</v>
      </c>
      <c r="BW247">
        <v>6</v>
      </c>
      <c r="BX247">
        <v>1368</v>
      </c>
      <c r="BY247">
        <v>1364</v>
      </c>
      <c r="BZ247">
        <v>1.6</v>
      </c>
      <c r="CA247">
        <v>72</v>
      </c>
      <c r="CB247">
        <v>4.5</v>
      </c>
      <c r="CC247" s="4">
        <v>3.4</v>
      </c>
      <c r="CD247" s="4">
        <v>32</v>
      </c>
      <c r="CE247" s="4">
        <v>38</v>
      </c>
      <c r="CF247" s="4">
        <v>8</v>
      </c>
      <c r="CG247" s="4">
        <v>9</v>
      </c>
      <c r="CH247" s="4">
        <v>2159</v>
      </c>
      <c r="CI247" s="4">
        <f t="shared" si="322"/>
        <v>1411.7647058823532</v>
      </c>
      <c r="CJ247" s="4">
        <v>7.36</v>
      </c>
      <c r="CK247" s="4">
        <v>38</v>
      </c>
      <c r="CL247" s="4">
        <v>110</v>
      </c>
      <c r="CM247" s="4">
        <v>21</v>
      </c>
      <c r="CN247" s="4">
        <v>0.2</v>
      </c>
      <c r="CO247" s="4">
        <v>0</v>
      </c>
      <c r="CP247" s="4">
        <v>0</v>
      </c>
      <c r="CQ247" s="4">
        <v>34</v>
      </c>
      <c r="CR247" s="4">
        <v>4026</v>
      </c>
      <c r="CS247" s="4">
        <v>1</v>
      </c>
      <c r="CT247" s="4">
        <v>0</v>
      </c>
      <c r="CU247" s="4"/>
      <c r="CV247" s="4">
        <v>1</v>
      </c>
      <c r="CW247" s="4">
        <v>1</v>
      </c>
      <c r="CX247" s="4">
        <v>1</v>
      </c>
      <c r="CY247" s="4">
        <v>1</v>
      </c>
      <c r="CZ247" s="4">
        <v>1</v>
      </c>
      <c r="DA247" s="4">
        <v>0</v>
      </c>
      <c r="DB247" s="4">
        <v>0</v>
      </c>
      <c r="DC247" s="4">
        <v>0</v>
      </c>
      <c r="DD247" s="4">
        <v>1</v>
      </c>
      <c r="DE247" s="4">
        <v>1</v>
      </c>
      <c r="DF247" s="4">
        <v>1</v>
      </c>
      <c r="DG247" s="4">
        <v>1</v>
      </c>
      <c r="DH247" s="4">
        <v>0</v>
      </c>
      <c r="DI247" s="4">
        <v>0</v>
      </c>
      <c r="DJ247" s="4">
        <v>0</v>
      </c>
      <c r="DK247" s="4">
        <v>0</v>
      </c>
      <c r="DL247" s="4">
        <v>9</v>
      </c>
      <c r="DM247" s="4">
        <v>7</v>
      </c>
      <c r="DN247" s="4">
        <v>35</v>
      </c>
      <c r="DO247" s="4">
        <v>27</v>
      </c>
      <c r="DP247" s="4">
        <v>33</v>
      </c>
      <c r="DQ247" s="4">
        <v>62</v>
      </c>
      <c r="DR247" s="11">
        <v>49</v>
      </c>
      <c r="DS247" s="4">
        <v>46</v>
      </c>
      <c r="DT247" s="4">
        <v>89</v>
      </c>
      <c r="DU247" s="4">
        <f t="shared" si="347"/>
        <v>43</v>
      </c>
      <c r="DV247" s="11">
        <v>13.2</v>
      </c>
      <c r="DW247" s="4">
        <v>953</v>
      </c>
      <c r="DX247" s="4">
        <v>82</v>
      </c>
      <c r="DY247" s="4">
        <v>77</v>
      </c>
      <c r="DZ247" s="4">
        <v>3.3</v>
      </c>
      <c r="EA247" s="17">
        <f t="shared" si="348"/>
        <v>1.746031746031746</v>
      </c>
      <c r="EB247" s="4">
        <v>21.6</v>
      </c>
      <c r="EC247" s="4">
        <v>268</v>
      </c>
      <c r="ED247" s="4">
        <v>57</v>
      </c>
      <c r="EE247" s="4">
        <v>5.5</v>
      </c>
      <c r="EF247" s="4">
        <f t="shared" si="349"/>
        <v>2.9100529100529102</v>
      </c>
      <c r="EG247" s="45">
        <f t="shared" si="312"/>
        <v>2.2685185185185182</v>
      </c>
      <c r="EH247" s="45">
        <f t="shared" si="313"/>
        <v>0.61111111111111105</v>
      </c>
      <c r="EI247" s="4">
        <v>12</v>
      </c>
      <c r="EJ247" s="4">
        <v>59</v>
      </c>
      <c r="EK247" s="4">
        <v>76</v>
      </c>
      <c r="EL247" s="11">
        <f t="shared" si="350"/>
        <v>0.77631578947368418</v>
      </c>
      <c r="EM247" s="4">
        <v>229</v>
      </c>
      <c r="EN247" s="11">
        <v>9</v>
      </c>
      <c r="EO247" s="4">
        <v>6</v>
      </c>
      <c r="EP247" s="11">
        <f t="shared" si="351"/>
        <v>7.8666666666666663</v>
      </c>
      <c r="EQ247" s="4">
        <v>36</v>
      </c>
      <c r="ER247" s="4">
        <f t="shared" si="314"/>
        <v>19.047619047619047</v>
      </c>
      <c r="ES247" s="4">
        <v>15</v>
      </c>
      <c r="ET247" s="4">
        <v>19</v>
      </c>
      <c r="EU247" s="11">
        <v>19</v>
      </c>
      <c r="EV247" s="4">
        <v>15</v>
      </c>
      <c r="EW247" s="9">
        <v>4</v>
      </c>
      <c r="EX247" s="4">
        <v>68</v>
      </c>
      <c r="EY247" s="4">
        <v>100</v>
      </c>
      <c r="EZ247" s="4">
        <v>32</v>
      </c>
      <c r="FA247" s="4">
        <v>45</v>
      </c>
      <c r="FB247" s="4">
        <v>100</v>
      </c>
      <c r="FC247" s="4">
        <f t="shared" si="352"/>
        <v>268</v>
      </c>
      <c r="FD247" s="9">
        <f t="shared" si="315"/>
        <v>2.0690849732240855</v>
      </c>
      <c r="FE247" s="9">
        <f t="shared" si="305"/>
        <v>0.37313432835820898</v>
      </c>
      <c r="FF247" s="9">
        <f t="shared" si="316"/>
        <v>0.48368107424009632</v>
      </c>
      <c r="FG247" s="9">
        <f t="shared" si="306"/>
        <v>1.6263157894736842</v>
      </c>
      <c r="FH247" s="9">
        <f t="shared" si="307"/>
        <v>0.34908478235986318</v>
      </c>
      <c r="FI247" s="9">
        <f t="shared" si="308"/>
        <v>0.78600724983253334</v>
      </c>
      <c r="FJ247" s="11">
        <v>17.7</v>
      </c>
      <c r="FK247" s="11">
        <v>32</v>
      </c>
      <c r="FL247" s="4">
        <v>3</v>
      </c>
      <c r="FM247" s="4">
        <v>30</v>
      </c>
      <c r="FN247" s="4">
        <v>31</v>
      </c>
      <c r="FO247" s="4">
        <f t="shared" si="353"/>
        <v>16.402116402116402</v>
      </c>
      <c r="FP247" s="11">
        <v>50</v>
      </c>
      <c r="FQ247" s="11">
        <v>16</v>
      </c>
      <c r="FR247" s="4">
        <v>15</v>
      </c>
      <c r="FS247" s="4">
        <v>49</v>
      </c>
      <c r="FT247" s="4">
        <v>46</v>
      </c>
      <c r="FU247" s="11">
        <f t="shared" si="317"/>
        <v>1.0652173913043479</v>
      </c>
      <c r="FV247" s="4">
        <v>7</v>
      </c>
      <c r="FW247" s="11">
        <f t="shared" si="354"/>
        <v>7</v>
      </c>
      <c r="FX247" s="4">
        <v>120</v>
      </c>
      <c r="FY247" s="4">
        <v>16.399999999999999</v>
      </c>
      <c r="FZ247">
        <v>14.2</v>
      </c>
      <c r="GA247" s="11">
        <f t="shared" si="355"/>
        <v>22.4</v>
      </c>
      <c r="GB247" s="4">
        <f t="shared" si="318"/>
        <v>1.4</v>
      </c>
      <c r="GC247" s="4">
        <f t="shared" si="319"/>
        <v>3.5211267605633805</v>
      </c>
      <c r="GD247" s="4">
        <f t="shared" si="320"/>
        <v>1.2464788732394367</v>
      </c>
      <c r="GE247" s="4">
        <v>9</v>
      </c>
      <c r="GF247" s="4">
        <v>3</v>
      </c>
      <c r="GG247" s="4">
        <f t="shared" si="356"/>
        <v>66.666666666666657</v>
      </c>
      <c r="GH247" s="4">
        <v>18</v>
      </c>
      <c r="GI247" s="4">
        <v>16</v>
      </c>
      <c r="GJ247" s="4">
        <f t="shared" si="360"/>
        <v>11.111111111111111</v>
      </c>
      <c r="GK247">
        <v>0</v>
      </c>
      <c r="GL247">
        <v>1</v>
      </c>
      <c r="GM247">
        <v>0</v>
      </c>
      <c r="GN247">
        <v>1</v>
      </c>
      <c r="GO247">
        <v>0</v>
      </c>
      <c r="GP247">
        <v>0</v>
      </c>
      <c r="GQ247">
        <v>0</v>
      </c>
      <c r="GR247">
        <v>1</v>
      </c>
      <c r="GS247">
        <v>0</v>
      </c>
      <c r="GT247">
        <v>0</v>
      </c>
      <c r="GU247">
        <v>18</v>
      </c>
      <c r="GV247">
        <v>11</v>
      </c>
      <c r="GW247">
        <f t="shared" ref="GW247:GW258" si="361">(GU247-GV247)/GU247</f>
        <v>0.3888888888888889</v>
      </c>
      <c r="GX247">
        <v>1</v>
      </c>
      <c r="GY247">
        <v>0</v>
      </c>
    </row>
    <row r="248" spans="1:207" x14ac:dyDescent="0.35">
      <c r="A248" s="54">
        <v>89</v>
      </c>
      <c r="B248" s="31">
        <v>4320633</v>
      </c>
      <c r="C248" s="2">
        <v>45208</v>
      </c>
      <c r="D248" s="2">
        <v>23871</v>
      </c>
      <c r="E248" s="4">
        <v>58</v>
      </c>
      <c r="F248" s="4" t="s">
        <v>178</v>
      </c>
      <c r="G248" s="4">
        <v>80</v>
      </c>
      <c r="H248" s="4">
        <v>167</v>
      </c>
      <c r="I248" s="4">
        <v>1.89</v>
      </c>
      <c r="J248" s="4">
        <v>10</v>
      </c>
      <c r="K248" s="2">
        <v>45192</v>
      </c>
      <c r="L248" s="2">
        <v>45192</v>
      </c>
      <c r="M248" s="2">
        <v>45198</v>
      </c>
      <c r="N248" s="2">
        <v>45222</v>
      </c>
      <c r="O248" s="4">
        <v>0</v>
      </c>
      <c r="Q248" s="46">
        <f t="shared" si="309"/>
        <v>6</v>
      </c>
      <c r="R248" s="46">
        <f t="shared" si="310"/>
        <v>30</v>
      </c>
      <c r="S248" s="46"/>
      <c r="T248" s="4">
        <v>0</v>
      </c>
      <c r="U248" s="4">
        <v>0</v>
      </c>
      <c r="V248" s="4">
        <v>0</v>
      </c>
      <c r="W248" s="4">
        <v>0</v>
      </c>
      <c r="X248" s="4">
        <v>1</v>
      </c>
      <c r="Y248" s="4">
        <v>0</v>
      </c>
      <c r="Z248" s="4">
        <v>0</v>
      </c>
      <c r="AA248" s="4">
        <v>0</v>
      </c>
      <c r="AB248" s="4">
        <v>1</v>
      </c>
      <c r="AC248" s="4">
        <v>25</v>
      </c>
      <c r="AD248" s="4">
        <v>46</v>
      </c>
      <c r="AE248" s="4">
        <v>9</v>
      </c>
      <c r="AF248" s="4">
        <v>7</v>
      </c>
      <c r="AG248" s="4">
        <v>2</v>
      </c>
      <c r="AH248" s="4">
        <v>1910</v>
      </c>
      <c r="AI248" s="4">
        <v>9500</v>
      </c>
      <c r="AJ248" s="4">
        <v>5.34</v>
      </c>
      <c r="AK248" s="4">
        <v>0.14000000000000001</v>
      </c>
      <c r="AL248" s="4">
        <v>0</v>
      </c>
      <c r="AM248" s="4">
        <v>1</v>
      </c>
      <c r="AN248" s="4" t="s">
        <v>233</v>
      </c>
      <c r="AO248" s="4">
        <v>109</v>
      </c>
      <c r="AP248" s="4">
        <v>1963</v>
      </c>
      <c r="AQ248" s="4">
        <v>0</v>
      </c>
      <c r="AR248" s="4">
        <v>7.8</v>
      </c>
      <c r="AS248" s="4">
        <v>1.1599999999999999</v>
      </c>
      <c r="AT248" s="4">
        <v>28</v>
      </c>
      <c r="AU248" s="29">
        <v>0.94</v>
      </c>
      <c r="AV248" s="4">
        <v>0.5</v>
      </c>
      <c r="AW248" s="4">
        <v>568</v>
      </c>
      <c r="AX248" s="4">
        <v>187</v>
      </c>
      <c r="AY248" s="4">
        <v>1</v>
      </c>
      <c r="AZ248" s="4">
        <v>0</v>
      </c>
      <c r="BA248" s="4">
        <v>1</v>
      </c>
      <c r="BB248" s="4">
        <v>18</v>
      </c>
      <c r="BC248" s="4">
        <v>137</v>
      </c>
      <c r="BD248" s="4">
        <v>4</v>
      </c>
      <c r="BE248" s="4">
        <v>1.5</v>
      </c>
      <c r="BF248" s="4">
        <v>1.8</v>
      </c>
      <c r="BG248" s="4">
        <v>8.6</v>
      </c>
      <c r="BH248" s="4">
        <v>5.5</v>
      </c>
      <c r="BI248" s="4">
        <v>1.8</v>
      </c>
      <c r="BJ248" s="4">
        <v>24</v>
      </c>
      <c r="BK248" s="4">
        <v>18</v>
      </c>
      <c r="BL248" s="4">
        <v>135</v>
      </c>
      <c r="BM248" s="4">
        <v>0.4</v>
      </c>
      <c r="BN248" s="4">
        <v>135</v>
      </c>
      <c r="BO248" s="4">
        <v>187</v>
      </c>
      <c r="BP248" s="4">
        <v>0</v>
      </c>
      <c r="BQ248" s="4">
        <v>0</v>
      </c>
      <c r="BS248">
        <v>121</v>
      </c>
      <c r="BT248">
        <v>68</v>
      </c>
      <c r="BU248">
        <v>92</v>
      </c>
      <c r="BV248">
        <v>74</v>
      </c>
      <c r="CN248" s="4">
        <v>0</v>
      </c>
      <c r="CO248" s="4">
        <v>0</v>
      </c>
      <c r="CP248" s="4">
        <v>0</v>
      </c>
      <c r="CQ248" s="4">
        <v>27</v>
      </c>
      <c r="CR248" s="4">
        <v>139</v>
      </c>
      <c r="CS248" s="4">
        <v>1</v>
      </c>
      <c r="CT248" s="4">
        <v>0</v>
      </c>
      <c r="CU248" s="4"/>
      <c r="CV248" s="4">
        <v>1</v>
      </c>
      <c r="CW248" s="4">
        <v>1</v>
      </c>
      <c r="CX248" s="4">
        <v>1</v>
      </c>
      <c r="CY248" s="4">
        <v>1</v>
      </c>
      <c r="CZ248" s="4">
        <v>1</v>
      </c>
      <c r="DA248" s="4">
        <v>0</v>
      </c>
      <c r="DB248" s="4">
        <v>0</v>
      </c>
      <c r="DC248" s="4">
        <v>0</v>
      </c>
      <c r="DD248" s="4">
        <v>1</v>
      </c>
      <c r="DE248" s="4">
        <v>1</v>
      </c>
      <c r="DF248" s="4">
        <v>1</v>
      </c>
      <c r="DG248" s="4">
        <v>0</v>
      </c>
      <c r="DH248" s="4">
        <v>0</v>
      </c>
      <c r="DI248" s="4">
        <v>1</v>
      </c>
      <c r="DJ248" s="4">
        <v>0</v>
      </c>
      <c r="DK248" s="4">
        <v>1</v>
      </c>
      <c r="DL248" s="4">
        <v>10</v>
      </c>
      <c r="DM248" s="4">
        <v>10</v>
      </c>
      <c r="DN248" s="4">
        <v>54</v>
      </c>
      <c r="DO248" s="4">
        <v>39</v>
      </c>
      <c r="DP248" s="4">
        <v>29</v>
      </c>
      <c r="DQ248" s="4">
        <v>56</v>
      </c>
      <c r="DR248" s="11">
        <v>47</v>
      </c>
      <c r="DS248" s="4">
        <v>48</v>
      </c>
      <c r="DT248" s="4">
        <v>90</v>
      </c>
      <c r="DU248" s="4">
        <f t="shared" si="347"/>
        <v>42</v>
      </c>
      <c r="DV248" s="11">
        <v>13.4</v>
      </c>
      <c r="DW248" s="4">
        <v>1114</v>
      </c>
      <c r="DX248" s="4">
        <v>91</v>
      </c>
      <c r="DY248" s="4">
        <v>90</v>
      </c>
      <c r="DZ248" s="4">
        <v>3.8</v>
      </c>
      <c r="EA248" s="17">
        <f t="shared" si="348"/>
        <v>2.0105820105820107</v>
      </c>
      <c r="EB248" s="4">
        <v>17.8</v>
      </c>
      <c r="EC248" s="4">
        <v>318</v>
      </c>
      <c r="ED248" s="4">
        <v>56</v>
      </c>
      <c r="EE248" s="4">
        <v>4.41</v>
      </c>
      <c r="EF248" s="4">
        <f t="shared" si="349"/>
        <v>2.3333333333333335</v>
      </c>
      <c r="EG248" s="45">
        <f t="shared" si="312"/>
        <v>2.6404494382022472</v>
      </c>
      <c r="EH248" s="45">
        <f t="shared" si="313"/>
        <v>0.7528089887640449</v>
      </c>
      <c r="EI248" s="4">
        <v>5</v>
      </c>
      <c r="EJ248" s="4">
        <v>51</v>
      </c>
      <c r="EK248" s="4">
        <v>48</v>
      </c>
      <c r="EL248" s="11">
        <f t="shared" si="350"/>
        <v>1.0625</v>
      </c>
      <c r="EM248" s="4">
        <v>184</v>
      </c>
      <c r="EN248" s="11">
        <v>8</v>
      </c>
      <c r="EO248" s="4">
        <v>9</v>
      </c>
      <c r="EP248" s="11">
        <f t="shared" si="351"/>
        <v>6</v>
      </c>
      <c r="EQ248" s="4">
        <v>73</v>
      </c>
      <c r="ER248" s="4">
        <f t="shared" si="314"/>
        <v>38.624338624338627</v>
      </c>
      <c r="ES248" s="4">
        <v>66</v>
      </c>
      <c r="ET248" s="4">
        <v>68</v>
      </c>
      <c r="EU248" s="11">
        <v>6</v>
      </c>
      <c r="EV248" s="4">
        <v>3</v>
      </c>
      <c r="EW248" s="9">
        <v>3</v>
      </c>
      <c r="EX248" s="4">
        <v>76</v>
      </c>
      <c r="EY248" s="4">
        <v>117</v>
      </c>
      <c r="EZ248" s="4">
        <v>38</v>
      </c>
      <c r="FA248" s="4">
        <v>76</v>
      </c>
      <c r="FB248" s="4">
        <v>69</v>
      </c>
      <c r="FC248" s="4">
        <f t="shared" si="352"/>
        <v>318</v>
      </c>
      <c r="FD248" s="9">
        <f t="shared" si="315"/>
        <v>0.88015843209110045</v>
      </c>
      <c r="FE248" s="9">
        <f t="shared" si="305"/>
        <v>0.21698113207547171</v>
      </c>
      <c r="FF248" s="9">
        <f t="shared" si="316"/>
        <v>0.30572328987002401</v>
      </c>
      <c r="FG248" s="9">
        <f t="shared" si="306"/>
        <v>1.9446428571428573</v>
      </c>
      <c r="FH248" s="9">
        <f t="shared" si="307"/>
        <v>0.29231253560537646</v>
      </c>
      <c r="FI248" s="9">
        <f t="shared" si="308"/>
        <v>2.2094236517427102</v>
      </c>
      <c r="FJ248" s="11">
        <v>19.2</v>
      </c>
      <c r="FK248" s="11">
        <v>17</v>
      </c>
      <c r="FL248" s="4">
        <v>10</v>
      </c>
      <c r="FM248" s="4">
        <v>7</v>
      </c>
      <c r="FN248" s="4">
        <v>51</v>
      </c>
      <c r="FO248" s="4">
        <f t="shared" si="353"/>
        <v>26.984126984126984</v>
      </c>
      <c r="FP248" s="11">
        <v>36</v>
      </c>
      <c r="FQ248" s="11">
        <v>18</v>
      </c>
      <c r="FR248" s="4">
        <v>14</v>
      </c>
      <c r="FS248" s="4">
        <v>36</v>
      </c>
      <c r="FT248" s="4">
        <v>54</v>
      </c>
      <c r="FU248" s="11">
        <f t="shared" si="317"/>
        <v>0.66666666666666663</v>
      </c>
      <c r="FV248" s="4">
        <v>10</v>
      </c>
      <c r="FW248" s="11">
        <f t="shared" si="354"/>
        <v>3.6</v>
      </c>
      <c r="FX248" s="4">
        <v>79</v>
      </c>
      <c r="FY248" s="4">
        <v>38.9</v>
      </c>
      <c r="GA248" s="11">
        <f t="shared" si="355"/>
        <v>38.9</v>
      </c>
      <c r="GB248" s="4">
        <f t="shared" si="318"/>
        <v>2.161111111111111</v>
      </c>
      <c r="GE248" s="4">
        <v>17</v>
      </c>
      <c r="GF248" s="4">
        <v>7</v>
      </c>
      <c r="GG248" s="4">
        <f t="shared" si="356"/>
        <v>58.82352941176471</v>
      </c>
      <c r="GH248" s="4">
        <v>24</v>
      </c>
      <c r="GI248" s="4">
        <v>16</v>
      </c>
      <c r="GJ248" s="4">
        <f t="shared" si="360"/>
        <v>33.333333333333329</v>
      </c>
      <c r="GK248">
        <v>1</v>
      </c>
      <c r="GL248">
        <v>0</v>
      </c>
      <c r="GM248">
        <v>0</v>
      </c>
      <c r="GN248">
        <v>0</v>
      </c>
      <c r="GO248">
        <v>1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20</v>
      </c>
      <c r="GV248">
        <v>9</v>
      </c>
      <c r="GW248">
        <f t="shared" si="361"/>
        <v>0.55000000000000004</v>
      </c>
      <c r="GX248">
        <v>1</v>
      </c>
      <c r="GY248">
        <v>0</v>
      </c>
    </row>
    <row r="249" spans="1:207" x14ac:dyDescent="0.35">
      <c r="A249" s="54">
        <v>89</v>
      </c>
      <c r="B249" s="31">
        <v>4320633</v>
      </c>
      <c r="C249" s="2">
        <v>45219</v>
      </c>
      <c r="D249" s="2">
        <v>23871</v>
      </c>
      <c r="E249" s="4">
        <v>58</v>
      </c>
      <c r="F249" s="4" t="s">
        <v>178</v>
      </c>
      <c r="G249" s="4">
        <v>80</v>
      </c>
      <c r="H249" s="4">
        <v>167</v>
      </c>
      <c r="I249" s="4">
        <v>1.89</v>
      </c>
      <c r="J249" s="4">
        <v>28</v>
      </c>
      <c r="K249" s="2">
        <v>45192</v>
      </c>
      <c r="L249" s="2">
        <v>45192</v>
      </c>
      <c r="M249" s="2">
        <v>45198</v>
      </c>
      <c r="N249" s="2">
        <v>45222</v>
      </c>
      <c r="O249" s="4">
        <v>0</v>
      </c>
      <c r="Q249" s="46">
        <f t="shared" si="309"/>
        <v>6</v>
      </c>
      <c r="R249" s="46">
        <f t="shared" si="310"/>
        <v>30</v>
      </c>
      <c r="S249" s="46"/>
      <c r="T249" s="4">
        <v>0</v>
      </c>
      <c r="U249" s="4">
        <v>0</v>
      </c>
      <c r="V249" s="4">
        <v>0</v>
      </c>
      <c r="W249" s="4">
        <v>0</v>
      </c>
      <c r="X249" s="4">
        <v>1</v>
      </c>
      <c r="Y249" s="4">
        <v>0</v>
      </c>
      <c r="Z249" s="4">
        <v>0</v>
      </c>
      <c r="AA249" s="4">
        <v>0</v>
      </c>
      <c r="AB249" s="4">
        <v>1</v>
      </c>
      <c r="AC249" s="4">
        <v>25</v>
      </c>
      <c r="AD249" s="4">
        <v>46</v>
      </c>
      <c r="AE249" s="4">
        <v>9</v>
      </c>
      <c r="AF249" s="4">
        <v>7</v>
      </c>
      <c r="AG249" s="4">
        <v>2</v>
      </c>
      <c r="AH249" s="4">
        <v>1890</v>
      </c>
      <c r="AI249" s="4">
        <v>7800</v>
      </c>
      <c r="AJ249" s="4">
        <v>3.93</v>
      </c>
      <c r="AK249" s="4">
        <v>0.11</v>
      </c>
      <c r="AL249" s="4">
        <v>0</v>
      </c>
      <c r="AM249" s="4">
        <v>1</v>
      </c>
      <c r="AN249" s="4" t="s">
        <v>233</v>
      </c>
      <c r="AQ249" s="4">
        <v>0</v>
      </c>
      <c r="AR249" s="4">
        <v>8</v>
      </c>
      <c r="AX249" s="4">
        <v>258</v>
      </c>
      <c r="AY249" s="4">
        <v>1</v>
      </c>
      <c r="AZ249" s="4">
        <v>0</v>
      </c>
      <c r="BA249" s="4">
        <v>1.1000000000000001</v>
      </c>
      <c r="BB249" s="4">
        <v>22</v>
      </c>
      <c r="BC249" s="4">
        <v>135</v>
      </c>
      <c r="BD249" s="4">
        <v>3.9</v>
      </c>
      <c r="BE249" s="4">
        <v>1.3</v>
      </c>
      <c r="BF249" s="4">
        <v>3.9</v>
      </c>
      <c r="BG249" s="4">
        <v>8.1999999999999993</v>
      </c>
      <c r="BK249" s="4">
        <v>13</v>
      </c>
      <c r="BL249" s="4">
        <v>7</v>
      </c>
      <c r="BM249" s="4">
        <v>0.3</v>
      </c>
      <c r="BN249" s="4">
        <v>88</v>
      </c>
      <c r="BO249" s="4">
        <v>173</v>
      </c>
      <c r="BP249" s="4">
        <v>0</v>
      </c>
      <c r="BQ249" s="4">
        <v>0</v>
      </c>
      <c r="BS249">
        <v>125</v>
      </c>
      <c r="BT249">
        <v>71</v>
      </c>
      <c r="BU249">
        <v>98</v>
      </c>
      <c r="BV249">
        <v>73</v>
      </c>
      <c r="CN249" s="4">
        <v>0</v>
      </c>
      <c r="CO249" s="4">
        <v>0</v>
      </c>
      <c r="CP249" s="4">
        <v>0</v>
      </c>
      <c r="CS249" s="4">
        <v>1</v>
      </c>
      <c r="CT249" s="4">
        <v>0</v>
      </c>
      <c r="CU249" s="4"/>
      <c r="CV249" s="4">
        <v>1</v>
      </c>
      <c r="CW249" s="4">
        <v>1</v>
      </c>
      <c r="CX249" s="4">
        <v>1</v>
      </c>
      <c r="CY249" s="4">
        <v>1</v>
      </c>
      <c r="CZ249" s="4">
        <v>1</v>
      </c>
      <c r="DA249" s="4">
        <v>0</v>
      </c>
      <c r="DB249" s="4">
        <v>0</v>
      </c>
      <c r="DC249" s="4">
        <v>0</v>
      </c>
      <c r="DD249" s="4">
        <v>1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9</v>
      </c>
      <c r="DM249" s="4">
        <v>9</v>
      </c>
      <c r="DN249" s="4">
        <v>50</v>
      </c>
      <c r="DO249" s="4">
        <v>37</v>
      </c>
      <c r="DP249" s="4">
        <v>27</v>
      </c>
      <c r="DQ249" s="4">
        <v>52</v>
      </c>
      <c r="DR249" s="11">
        <v>48</v>
      </c>
      <c r="DS249" s="4">
        <v>47</v>
      </c>
      <c r="DT249" s="4">
        <v>90</v>
      </c>
      <c r="DU249" s="4">
        <f t="shared" si="347"/>
        <v>43</v>
      </c>
      <c r="DV249" s="11">
        <v>15.1</v>
      </c>
      <c r="DW249" s="4">
        <v>1523</v>
      </c>
      <c r="DX249" s="4">
        <v>93</v>
      </c>
      <c r="DY249" s="4">
        <v>74</v>
      </c>
      <c r="DZ249" s="4">
        <v>3.3</v>
      </c>
      <c r="EA249" s="17">
        <f t="shared" si="348"/>
        <v>1.746031746031746</v>
      </c>
      <c r="EB249" s="4">
        <v>20.100000000000001</v>
      </c>
      <c r="EC249" s="4">
        <v>348</v>
      </c>
      <c r="ED249" s="4">
        <v>65</v>
      </c>
      <c r="EE249" s="4">
        <v>4.99</v>
      </c>
      <c r="EF249" s="4">
        <f t="shared" si="349"/>
        <v>2.6402116402116405</v>
      </c>
      <c r="EG249" s="45">
        <f t="shared" si="312"/>
        <v>2.3880597014925371</v>
      </c>
      <c r="EH249" s="45">
        <f t="shared" si="313"/>
        <v>0.75124378109452727</v>
      </c>
      <c r="EI249" s="4">
        <v>6</v>
      </c>
      <c r="EJ249" s="4">
        <v>48</v>
      </c>
      <c r="EK249" s="4">
        <v>37</v>
      </c>
      <c r="EL249" s="11">
        <f t="shared" si="350"/>
        <v>1.2972972972972974</v>
      </c>
      <c r="EM249" s="4">
        <v>178</v>
      </c>
      <c r="EN249" s="11">
        <v>10</v>
      </c>
      <c r="EO249" s="4">
        <v>7</v>
      </c>
      <c r="EP249" s="11">
        <f t="shared" si="351"/>
        <v>5.6470588235294121</v>
      </c>
      <c r="EQ249" s="4">
        <v>58</v>
      </c>
      <c r="ER249" s="4">
        <f t="shared" si="314"/>
        <v>30.68783068783069</v>
      </c>
      <c r="ES249" s="4">
        <v>42</v>
      </c>
      <c r="ET249" s="4">
        <v>43</v>
      </c>
      <c r="EU249" s="11">
        <v>12</v>
      </c>
      <c r="EV249" s="4">
        <v>10</v>
      </c>
      <c r="EW249" s="9">
        <v>3</v>
      </c>
      <c r="EX249" s="4">
        <v>103</v>
      </c>
      <c r="EY249" s="4">
        <v>158</v>
      </c>
      <c r="EZ249" s="4">
        <v>79</v>
      </c>
      <c r="FA249" s="4">
        <v>117</v>
      </c>
      <c r="FB249" s="4">
        <v>82</v>
      </c>
      <c r="FC249" s="4">
        <f t="shared" si="352"/>
        <v>348</v>
      </c>
      <c r="FD249" s="9">
        <f t="shared" si="315"/>
        <v>0.94953641575494918</v>
      </c>
      <c r="FE249" s="9">
        <f t="shared" si="305"/>
        <v>0.23563218390804597</v>
      </c>
      <c r="FF249" s="9">
        <f t="shared" si="316"/>
        <v>0.33435477058081337</v>
      </c>
      <c r="FG249" s="9">
        <f t="shared" si="306"/>
        <v>1.7307692307692308</v>
      </c>
      <c r="FH249" s="9">
        <f t="shared" si="307"/>
        <v>0.30738742684911891</v>
      </c>
      <c r="FI249" s="9">
        <f t="shared" si="308"/>
        <v>1.8227518208379041</v>
      </c>
      <c r="FJ249" s="11">
        <v>26.5</v>
      </c>
      <c r="FK249" s="11">
        <v>21</v>
      </c>
      <c r="FL249" s="4">
        <v>14</v>
      </c>
      <c r="FM249" s="4">
        <v>7</v>
      </c>
      <c r="FN249" s="4">
        <v>54</v>
      </c>
      <c r="FO249" s="4">
        <f t="shared" si="353"/>
        <v>28.571428571428573</v>
      </c>
      <c r="FP249" s="11">
        <v>40</v>
      </c>
      <c r="FQ249" s="11">
        <v>21</v>
      </c>
      <c r="FR249" s="4">
        <v>15</v>
      </c>
      <c r="FS249" s="4">
        <v>43</v>
      </c>
      <c r="FT249" s="4">
        <v>43</v>
      </c>
      <c r="FU249" s="11">
        <f t="shared" si="317"/>
        <v>1</v>
      </c>
      <c r="FV249" s="4">
        <v>11</v>
      </c>
      <c r="FW249" s="11">
        <f t="shared" si="354"/>
        <v>3.9090909090909092</v>
      </c>
      <c r="FX249" s="4">
        <v>93</v>
      </c>
      <c r="FY249" s="4">
        <v>31.9</v>
      </c>
      <c r="GA249" s="11">
        <f t="shared" si="355"/>
        <v>31.9</v>
      </c>
      <c r="GB249" s="4">
        <f t="shared" si="318"/>
        <v>1.519047619047619</v>
      </c>
      <c r="GE249" s="4">
        <v>19</v>
      </c>
      <c r="GF249" s="4">
        <v>14</v>
      </c>
      <c r="GG249" s="4">
        <f t="shared" si="356"/>
        <v>26.315789473684209</v>
      </c>
      <c r="GH249" s="4">
        <v>36</v>
      </c>
      <c r="GI249" s="4">
        <v>34</v>
      </c>
      <c r="GJ249" s="4">
        <f t="shared" si="360"/>
        <v>5.5555555555555554</v>
      </c>
      <c r="GK249">
        <v>1</v>
      </c>
      <c r="GL249">
        <v>0</v>
      </c>
      <c r="GM249">
        <v>0</v>
      </c>
      <c r="GN249">
        <v>1</v>
      </c>
      <c r="GO249">
        <v>0</v>
      </c>
      <c r="GP249">
        <v>0</v>
      </c>
      <c r="GQ249">
        <v>1</v>
      </c>
      <c r="GR249">
        <v>0</v>
      </c>
      <c r="GS249">
        <v>0</v>
      </c>
      <c r="GT249">
        <v>1</v>
      </c>
      <c r="GU249">
        <v>19</v>
      </c>
      <c r="GV249">
        <v>11</v>
      </c>
      <c r="GW249">
        <f t="shared" si="361"/>
        <v>0.42105263157894735</v>
      </c>
      <c r="GX249">
        <v>1</v>
      </c>
      <c r="GY249">
        <v>0</v>
      </c>
    </row>
    <row r="250" spans="1:207" x14ac:dyDescent="0.35">
      <c r="A250" s="54">
        <v>90</v>
      </c>
      <c r="B250" s="31">
        <v>23021106</v>
      </c>
      <c r="C250" s="2">
        <v>45194</v>
      </c>
      <c r="D250" s="2">
        <v>26103</v>
      </c>
      <c r="E250" s="4">
        <v>52</v>
      </c>
      <c r="F250" s="4" t="s">
        <v>176</v>
      </c>
      <c r="G250" s="4">
        <v>65</v>
      </c>
      <c r="H250" s="4">
        <v>175</v>
      </c>
      <c r="I250" s="4">
        <v>1.79</v>
      </c>
      <c r="J250" s="4">
        <v>1</v>
      </c>
      <c r="K250" s="2">
        <v>45193</v>
      </c>
      <c r="L250" s="2">
        <v>45197</v>
      </c>
      <c r="M250" s="2">
        <v>45197</v>
      </c>
      <c r="N250" s="2">
        <v>45197</v>
      </c>
      <c r="O250" s="4">
        <v>1</v>
      </c>
      <c r="P250" s="2">
        <v>45197</v>
      </c>
      <c r="Q250" s="46">
        <v>1</v>
      </c>
      <c r="R250" s="46">
        <f t="shared" si="310"/>
        <v>4</v>
      </c>
      <c r="S250" s="46">
        <v>1</v>
      </c>
      <c r="T250" s="4">
        <v>1</v>
      </c>
      <c r="U250" s="4">
        <v>0</v>
      </c>
      <c r="V250" s="4">
        <v>0</v>
      </c>
      <c r="W250" s="4">
        <v>0</v>
      </c>
      <c r="X250" s="4">
        <v>1</v>
      </c>
      <c r="Y250" s="4">
        <v>0</v>
      </c>
      <c r="Z250" s="4">
        <v>0</v>
      </c>
      <c r="AA250" s="4">
        <v>0</v>
      </c>
      <c r="AB250" s="4">
        <v>0</v>
      </c>
      <c r="AC250" s="4">
        <v>8</v>
      </c>
      <c r="AD250" s="4">
        <v>28</v>
      </c>
      <c r="AE250" s="4">
        <v>7</v>
      </c>
      <c r="AF250" s="4">
        <v>17</v>
      </c>
      <c r="AG250" s="4">
        <v>10</v>
      </c>
      <c r="AH250" s="4">
        <v>910</v>
      </c>
      <c r="AI250" s="4">
        <v>6200</v>
      </c>
      <c r="AJ250" s="4">
        <v>46</v>
      </c>
      <c r="AK250" s="4">
        <v>23</v>
      </c>
      <c r="AL250" s="4">
        <v>0</v>
      </c>
      <c r="AM250" s="4">
        <v>1</v>
      </c>
      <c r="AN250" s="4" t="s">
        <v>234</v>
      </c>
      <c r="AO250" s="4">
        <v>108</v>
      </c>
      <c r="AP250" s="4">
        <v>6707</v>
      </c>
      <c r="AQ250" s="4">
        <v>0</v>
      </c>
      <c r="AR250" s="4">
        <v>13</v>
      </c>
      <c r="AS250" s="4">
        <v>1.31</v>
      </c>
      <c r="AT250" s="4">
        <v>27</v>
      </c>
      <c r="AU250" s="29">
        <v>8.0399999999999991</v>
      </c>
      <c r="AV250" s="4">
        <v>3.46</v>
      </c>
      <c r="AW250" s="4">
        <v>589</v>
      </c>
      <c r="AX250" s="4">
        <v>46</v>
      </c>
      <c r="AY250" s="4">
        <v>1</v>
      </c>
      <c r="AZ250" s="4">
        <v>1</v>
      </c>
      <c r="BA250" s="4">
        <v>0.62</v>
      </c>
      <c r="BB250" s="4">
        <v>47</v>
      </c>
      <c r="BC250" s="4">
        <v>130</v>
      </c>
      <c r="BD250" s="4">
        <v>4.42</v>
      </c>
      <c r="BE250" s="4">
        <v>2.02</v>
      </c>
      <c r="BF250" s="4">
        <v>1.68</v>
      </c>
      <c r="BG250" s="4">
        <v>7.9</v>
      </c>
      <c r="BH250" s="4">
        <v>5.4</v>
      </c>
      <c r="BI250" s="4">
        <v>2.8</v>
      </c>
      <c r="BJ250" s="4">
        <v>20</v>
      </c>
      <c r="BK250" s="4">
        <v>106</v>
      </c>
      <c r="BL250" s="4">
        <v>69</v>
      </c>
      <c r="BM250" s="4">
        <v>4.2930000000000001</v>
      </c>
      <c r="BN250" s="4">
        <v>83</v>
      </c>
      <c r="BO250" s="4">
        <v>484</v>
      </c>
      <c r="BP250" s="4">
        <v>1</v>
      </c>
      <c r="BQ250" s="4">
        <v>1</v>
      </c>
      <c r="BR250" s="4">
        <v>311</v>
      </c>
      <c r="BS250">
        <v>101</v>
      </c>
      <c r="BT250">
        <v>64</v>
      </c>
      <c r="BU250">
        <v>77</v>
      </c>
      <c r="BV250">
        <v>109</v>
      </c>
      <c r="BW250">
        <v>4</v>
      </c>
      <c r="BX250">
        <v>547</v>
      </c>
      <c r="BY250">
        <v>700</v>
      </c>
      <c r="BZ250">
        <v>1.9</v>
      </c>
      <c r="CA250">
        <v>72</v>
      </c>
      <c r="CB250">
        <v>4.8</v>
      </c>
      <c r="CC250" s="4">
        <v>3.4</v>
      </c>
      <c r="CD250" s="4">
        <v>32</v>
      </c>
      <c r="CE250" s="4">
        <v>45</v>
      </c>
      <c r="CF250" s="4">
        <v>7</v>
      </c>
      <c r="CG250" s="4">
        <v>8</v>
      </c>
      <c r="CH250" s="4">
        <v>2232</v>
      </c>
      <c r="CI250" s="4">
        <f t="shared" si="322"/>
        <v>1717.6470588235295</v>
      </c>
      <c r="CJ250" s="4">
        <v>7.31</v>
      </c>
      <c r="CK250" s="4">
        <v>35</v>
      </c>
      <c r="CL250" s="4">
        <v>109</v>
      </c>
      <c r="CM250" s="4">
        <v>19</v>
      </c>
      <c r="CN250" s="4">
        <v>0.1</v>
      </c>
      <c r="CO250" s="4">
        <v>0</v>
      </c>
      <c r="CP250" s="4">
        <v>0</v>
      </c>
      <c r="CQ250" s="4">
        <v>13</v>
      </c>
      <c r="CR250" s="4">
        <v>364</v>
      </c>
      <c r="CS250" s="4">
        <v>1</v>
      </c>
      <c r="CT250" s="4">
        <v>0</v>
      </c>
      <c r="CU250" s="4"/>
      <c r="CV250" s="4">
        <v>1</v>
      </c>
      <c r="CW250" s="4">
        <v>1</v>
      </c>
      <c r="CX250" s="4">
        <v>1</v>
      </c>
      <c r="CY250" s="4">
        <v>1</v>
      </c>
      <c r="CZ250" s="4">
        <v>1</v>
      </c>
      <c r="DA250" s="4">
        <v>1</v>
      </c>
      <c r="DB250" s="4">
        <v>0</v>
      </c>
      <c r="DC250" s="4">
        <v>1</v>
      </c>
      <c r="DD250" s="4">
        <v>1</v>
      </c>
      <c r="DE250" s="4">
        <v>1</v>
      </c>
      <c r="DF250" s="4">
        <v>1</v>
      </c>
      <c r="DG250" s="4">
        <v>0</v>
      </c>
      <c r="DH250" s="4">
        <v>1</v>
      </c>
      <c r="DI250" s="4">
        <v>0</v>
      </c>
      <c r="DJ250" s="4">
        <v>0</v>
      </c>
      <c r="DK250" s="4">
        <v>0</v>
      </c>
      <c r="DL250" s="4">
        <v>8</v>
      </c>
      <c r="DM250" s="4">
        <v>8</v>
      </c>
      <c r="DN250" s="4">
        <v>71</v>
      </c>
      <c r="DO250" s="4">
        <v>55</v>
      </c>
      <c r="DP250" s="4">
        <v>23</v>
      </c>
      <c r="DQ250" s="4">
        <v>44</v>
      </c>
      <c r="DR250" s="11">
        <v>43</v>
      </c>
      <c r="DS250" s="4">
        <v>50</v>
      </c>
      <c r="DT250" s="4">
        <v>89</v>
      </c>
      <c r="DU250" s="4">
        <f t="shared" si="347"/>
        <v>39</v>
      </c>
      <c r="DV250" s="11">
        <v>11.7</v>
      </c>
      <c r="DW250" s="4">
        <v>988</v>
      </c>
      <c r="DX250" s="4">
        <v>84</v>
      </c>
      <c r="DY250" s="4">
        <v>99</v>
      </c>
      <c r="DZ250" s="4">
        <v>3.9</v>
      </c>
      <c r="EA250" s="4">
        <f t="shared" si="348"/>
        <v>2.1787709497206702</v>
      </c>
      <c r="EB250" s="4">
        <v>18.3</v>
      </c>
      <c r="EC250" s="4">
        <v>279</v>
      </c>
      <c r="ED250" s="4">
        <v>46</v>
      </c>
      <c r="EE250" s="4">
        <v>4.5</v>
      </c>
      <c r="EF250" s="4">
        <f t="shared" si="349"/>
        <v>2.5139664804469275</v>
      </c>
      <c r="EG250" s="45">
        <f t="shared" si="312"/>
        <v>2.3497267759562841</v>
      </c>
      <c r="EH250" s="45">
        <f t="shared" si="313"/>
        <v>0.6393442622950819</v>
      </c>
      <c r="EI250" s="4">
        <v>6</v>
      </c>
      <c r="EJ250" s="4">
        <v>65</v>
      </c>
      <c r="EK250" s="4">
        <v>91</v>
      </c>
      <c r="EL250" s="11">
        <f t="shared" si="350"/>
        <v>0.7142857142857143</v>
      </c>
      <c r="EM250" s="4">
        <v>188</v>
      </c>
      <c r="EN250" s="11">
        <v>5</v>
      </c>
      <c r="EO250" s="4">
        <v>4</v>
      </c>
      <c r="EP250" s="11">
        <f t="shared" si="351"/>
        <v>14.444444444444445</v>
      </c>
      <c r="EQ250" s="4">
        <v>27</v>
      </c>
      <c r="ER250" s="4">
        <f t="shared" si="314"/>
        <v>15.083798882681563</v>
      </c>
      <c r="ES250" s="4">
        <v>18</v>
      </c>
      <c r="ET250" s="4">
        <v>25</v>
      </c>
      <c r="EU250" s="11">
        <v>10</v>
      </c>
      <c r="EV250" s="4">
        <v>3</v>
      </c>
      <c r="EW250" s="9">
        <v>6</v>
      </c>
      <c r="EX250" s="4">
        <v>76</v>
      </c>
      <c r="EY250" s="4">
        <v>131</v>
      </c>
      <c r="EZ250" s="4">
        <v>45</v>
      </c>
      <c r="FA250" s="4">
        <v>81</v>
      </c>
      <c r="FB250" s="4">
        <v>83</v>
      </c>
      <c r="FC250" s="4">
        <f t="shared" si="352"/>
        <v>279</v>
      </c>
      <c r="FD250" s="9">
        <f t="shared" si="315"/>
        <v>1.1600928763616625</v>
      </c>
      <c r="FE250" s="9">
        <f t="shared" si="305"/>
        <v>0.29749103942652327</v>
      </c>
      <c r="FF250" s="9">
        <f t="shared" si="316"/>
        <v>0.41373845877273219</v>
      </c>
      <c r="FG250" s="9">
        <f t="shared" si="306"/>
        <v>1.9760869565217392</v>
      </c>
      <c r="FH250" s="9">
        <f t="shared" si="307"/>
        <v>0.37812590032736304</v>
      </c>
      <c r="FI250" s="9">
        <f t="shared" si="308"/>
        <v>1.7033868553000993</v>
      </c>
      <c r="FJ250" s="11">
        <v>12.7</v>
      </c>
      <c r="FK250" s="11">
        <v>21</v>
      </c>
      <c r="FL250" s="4">
        <v>26</v>
      </c>
      <c r="FM250" s="4">
        <v>5</v>
      </c>
      <c r="FN250" s="4">
        <v>34</v>
      </c>
      <c r="FO250" s="4">
        <f t="shared" si="353"/>
        <v>18.994413407821227</v>
      </c>
      <c r="FP250" s="11">
        <v>28</v>
      </c>
      <c r="FQ250" s="11">
        <v>18</v>
      </c>
      <c r="FR250" s="4">
        <v>11</v>
      </c>
      <c r="FS250" s="4">
        <v>43</v>
      </c>
      <c r="FT250" s="4">
        <v>54</v>
      </c>
      <c r="FU250" s="11">
        <f t="shared" si="317"/>
        <v>0.79629629629629628</v>
      </c>
      <c r="FV250" s="4">
        <v>11</v>
      </c>
      <c r="FW250" s="11">
        <f t="shared" si="354"/>
        <v>3.9090909090909092</v>
      </c>
      <c r="FX250" s="4">
        <v>73</v>
      </c>
      <c r="FY250" s="4">
        <v>14</v>
      </c>
      <c r="FZ250">
        <v>9.8000000000000007</v>
      </c>
      <c r="GA250" s="11">
        <f t="shared" si="355"/>
        <v>18</v>
      </c>
      <c r="GB250" s="4">
        <f t="shared" si="318"/>
        <v>1</v>
      </c>
      <c r="GC250" s="4">
        <f t="shared" si="319"/>
        <v>2.8571428571428568</v>
      </c>
      <c r="GD250" s="4">
        <f t="shared" si="320"/>
        <v>1.2959183673469385</v>
      </c>
      <c r="GE250" s="4">
        <v>12</v>
      </c>
      <c r="GF250" s="4">
        <v>10</v>
      </c>
      <c r="GG250" s="4">
        <f t="shared" si="356"/>
        <v>16.666666666666664</v>
      </c>
      <c r="GH250" s="4">
        <v>19</v>
      </c>
      <c r="GI250" s="4">
        <v>14</v>
      </c>
      <c r="GJ250" s="4">
        <f t="shared" si="360"/>
        <v>26.315789473684209</v>
      </c>
      <c r="GK250">
        <v>1</v>
      </c>
      <c r="GL250">
        <v>0</v>
      </c>
      <c r="GM250">
        <v>0</v>
      </c>
      <c r="GN250">
        <v>1</v>
      </c>
      <c r="GO250">
        <v>0</v>
      </c>
      <c r="GP250">
        <v>0</v>
      </c>
      <c r="GQ250">
        <v>1</v>
      </c>
      <c r="GR250">
        <v>0</v>
      </c>
      <c r="GS250">
        <v>0</v>
      </c>
      <c r="GT250">
        <v>1</v>
      </c>
      <c r="GU250">
        <v>59</v>
      </c>
      <c r="GV250">
        <v>20</v>
      </c>
      <c r="GW250">
        <f t="shared" si="361"/>
        <v>0.66101694915254239</v>
      </c>
      <c r="GX250">
        <v>1</v>
      </c>
      <c r="GY250">
        <v>0</v>
      </c>
    </row>
    <row r="251" spans="1:207" x14ac:dyDescent="0.35">
      <c r="A251" s="54">
        <v>91</v>
      </c>
      <c r="B251" s="31">
        <v>23021355</v>
      </c>
      <c r="C251" s="2">
        <v>45198</v>
      </c>
      <c r="D251" s="2">
        <v>24688</v>
      </c>
      <c r="E251" s="4">
        <v>56</v>
      </c>
      <c r="F251" s="4" t="s">
        <v>178</v>
      </c>
      <c r="G251" s="4">
        <v>55</v>
      </c>
      <c r="H251" s="4">
        <v>167</v>
      </c>
      <c r="I251" s="4">
        <v>1.61</v>
      </c>
      <c r="J251" s="4">
        <v>1</v>
      </c>
      <c r="K251" s="2">
        <v>45195</v>
      </c>
      <c r="L251" s="2">
        <v>45195</v>
      </c>
      <c r="M251" s="2">
        <v>45201</v>
      </c>
      <c r="N251" s="2">
        <v>45208</v>
      </c>
      <c r="O251" s="4">
        <v>0</v>
      </c>
      <c r="Q251" s="46">
        <f t="shared" si="309"/>
        <v>6</v>
      </c>
      <c r="R251" s="46">
        <f t="shared" si="310"/>
        <v>13</v>
      </c>
      <c r="S251" s="46"/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1</v>
      </c>
      <c r="Z251" s="4">
        <v>0</v>
      </c>
      <c r="AA251" s="4">
        <v>0</v>
      </c>
      <c r="AB251" s="4">
        <v>0</v>
      </c>
      <c r="AC251" s="4">
        <v>36</v>
      </c>
      <c r="AD251" s="4">
        <v>55</v>
      </c>
      <c r="AE251" s="4">
        <v>13</v>
      </c>
      <c r="AF251" s="4">
        <v>13</v>
      </c>
      <c r="AG251" s="4">
        <v>0</v>
      </c>
      <c r="AH251" s="4">
        <v>1200</v>
      </c>
      <c r="AI251" s="4">
        <v>18000</v>
      </c>
      <c r="AJ251" s="4">
        <v>34</v>
      </c>
      <c r="AK251" s="4">
        <v>32</v>
      </c>
      <c r="AL251" s="4">
        <v>0</v>
      </c>
      <c r="AM251" s="4">
        <v>0</v>
      </c>
      <c r="AN251" s="4">
        <v>0</v>
      </c>
      <c r="AO251" s="4">
        <v>69</v>
      </c>
      <c r="AP251" s="4">
        <v>491</v>
      </c>
      <c r="AQ251" s="4">
        <v>0</v>
      </c>
      <c r="AR251" s="4">
        <v>11</v>
      </c>
      <c r="AS251" s="4">
        <v>1.1000000000000001</v>
      </c>
      <c r="AT251" s="4">
        <v>35</v>
      </c>
      <c r="AU251" s="29">
        <v>1.75</v>
      </c>
      <c r="AV251" s="4">
        <v>0.47</v>
      </c>
      <c r="AW251" s="4">
        <v>876</v>
      </c>
      <c r="AX251" s="4">
        <v>221</v>
      </c>
      <c r="AY251" s="4">
        <v>0</v>
      </c>
      <c r="AZ251" s="4">
        <v>0</v>
      </c>
      <c r="BA251" s="4">
        <v>0.93</v>
      </c>
      <c r="BB251" s="4">
        <v>29</v>
      </c>
      <c r="BC251" s="4">
        <v>127</v>
      </c>
      <c r="BD251" s="4">
        <v>2.9</v>
      </c>
      <c r="BE251" s="4">
        <v>2.8</v>
      </c>
      <c r="BF251" s="4">
        <v>2.2000000000000002</v>
      </c>
      <c r="BG251" s="4">
        <v>9.3000000000000007</v>
      </c>
      <c r="BH251" s="4">
        <v>4.8</v>
      </c>
      <c r="BI251" s="4">
        <v>2.7</v>
      </c>
      <c r="BJ251" s="4">
        <v>4123</v>
      </c>
      <c r="BK251" s="4">
        <v>297</v>
      </c>
      <c r="BL251" s="4">
        <v>130</v>
      </c>
      <c r="BM251" s="4">
        <v>0.85</v>
      </c>
      <c r="BN251" s="4">
        <v>74</v>
      </c>
      <c r="BO251" s="4">
        <v>453</v>
      </c>
      <c r="BP251" s="4">
        <v>1</v>
      </c>
      <c r="BQ251" s="4">
        <v>4</v>
      </c>
      <c r="BR251" s="4">
        <v>129</v>
      </c>
      <c r="BS251">
        <v>120</v>
      </c>
      <c r="BT251">
        <v>54</v>
      </c>
      <c r="BU251">
        <v>79</v>
      </c>
      <c r="BV251">
        <v>57</v>
      </c>
      <c r="BW251">
        <v>3</v>
      </c>
      <c r="BX251">
        <v>-1310</v>
      </c>
      <c r="BY251">
        <v>3170</v>
      </c>
      <c r="BZ251">
        <v>1.9</v>
      </c>
      <c r="CA251">
        <v>77.3</v>
      </c>
      <c r="CB251">
        <v>5</v>
      </c>
      <c r="CC251" s="4">
        <v>3.9</v>
      </c>
      <c r="CD251" s="4">
        <v>31</v>
      </c>
      <c r="CE251" s="4">
        <v>64</v>
      </c>
      <c r="CF251" s="4">
        <v>5</v>
      </c>
      <c r="CG251" s="4">
        <v>6</v>
      </c>
      <c r="CH251" s="4">
        <v>1629</v>
      </c>
      <c r="CI251" s="4">
        <f t="shared" si="322"/>
        <v>1558.9743589743591</v>
      </c>
      <c r="CJ251" s="4">
        <v>7.47</v>
      </c>
      <c r="CK251" s="4">
        <v>43.7</v>
      </c>
      <c r="CL251" s="4">
        <v>77.599999999999994</v>
      </c>
      <c r="CM251" s="4">
        <v>31.6</v>
      </c>
      <c r="CN251" s="4">
        <v>0.2</v>
      </c>
      <c r="CO251" s="4">
        <v>0</v>
      </c>
      <c r="CP251" s="4">
        <v>0</v>
      </c>
      <c r="CQ251" s="4">
        <v>15</v>
      </c>
      <c r="CR251" s="4">
        <v>423</v>
      </c>
      <c r="CS251" s="4">
        <v>1</v>
      </c>
      <c r="CT251" s="4">
        <v>0</v>
      </c>
      <c r="CU251" s="4"/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E251" s="4">
        <v>1</v>
      </c>
      <c r="DF251" s="4">
        <v>0</v>
      </c>
      <c r="DG251" s="4">
        <v>0</v>
      </c>
      <c r="DH251" s="4">
        <v>0</v>
      </c>
      <c r="DI251" s="4">
        <v>1</v>
      </c>
      <c r="DJ251" s="4">
        <v>0</v>
      </c>
      <c r="DK251" s="4">
        <v>1</v>
      </c>
      <c r="DL251" s="4">
        <v>10</v>
      </c>
      <c r="DM251" s="4">
        <v>10</v>
      </c>
      <c r="DN251" s="4">
        <v>46</v>
      </c>
      <c r="DO251" s="4">
        <v>30</v>
      </c>
      <c r="DP251" s="4">
        <v>34</v>
      </c>
      <c r="DQ251" s="4">
        <v>63</v>
      </c>
      <c r="DR251" s="11">
        <v>61</v>
      </c>
      <c r="DS251" s="4">
        <v>43</v>
      </c>
      <c r="DT251" s="4">
        <v>100</v>
      </c>
      <c r="DU251" s="4">
        <f t="shared" si="347"/>
        <v>57</v>
      </c>
      <c r="DV251" s="11">
        <v>19.2</v>
      </c>
      <c r="DW251" s="4">
        <v>1598</v>
      </c>
      <c r="DX251" s="4">
        <v>92</v>
      </c>
      <c r="DY251" s="4">
        <v>95</v>
      </c>
      <c r="DZ251" s="4">
        <v>5.8</v>
      </c>
      <c r="EA251" s="4">
        <f t="shared" si="348"/>
        <v>3.6024844720496891</v>
      </c>
      <c r="EB251" s="4">
        <v>23</v>
      </c>
      <c r="EC251" s="4">
        <v>297</v>
      </c>
      <c r="ED251" s="4">
        <v>58</v>
      </c>
      <c r="EE251" s="4">
        <v>4.55</v>
      </c>
      <c r="EF251" s="4">
        <f t="shared" si="349"/>
        <v>2.8260869565217388</v>
      </c>
      <c r="EG251" s="45">
        <f t="shared" si="312"/>
        <v>2.652173913043478</v>
      </c>
      <c r="EH251" s="45">
        <f t="shared" si="313"/>
        <v>0.83478260869565213</v>
      </c>
      <c r="EI251" s="4">
        <v>13</v>
      </c>
      <c r="EJ251" s="4">
        <v>82</v>
      </c>
      <c r="EK251" s="4">
        <v>62</v>
      </c>
      <c r="EL251" s="11">
        <f t="shared" si="350"/>
        <v>1.3225806451612903</v>
      </c>
      <c r="EM251" s="4">
        <v>115</v>
      </c>
      <c r="EN251" s="11">
        <v>16</v>
      </c>
      <c r="EO251" s="4">
        <v>14</v>
      </c>
      <c r="EP251" s="11">
        <f>EJ251/((EN251+EO251)/2)</f>
        <v>5.4666666666666668</v>
      </c>
      <c r="EQ251" s="4">
        <v>46</v>
      </c>
      <c r="ER251" s="4">
        <f t="shared" si="314"/>
        <v>28.571428571428569</v>
      </c>
      <c r="ES251" s="4">
        <v>24</v>
      </c>
      <c r="ET251" s="4">
        <v>46</v>
      </c>
      <c r="EU251" s="11">
        <v>20</v>
      </c>
      <c r="EV251" s="4">
        <v>12</v>
      </c>
      <c r="EW251" s="9">
        <v>8</v>
      </c>
      <c r="EX251" s="4">
        <v>89</v>
      </c>
      <c r="EY251" s="4">
        <v>82</v>
      </c>
      <c r="EZ251" s="4">
        <v>45</v>
      </c>
      <c r="FA251" s="4">
        <v>48</v>
      </c>
      <c r="FB251" s="4">
        <v>48</v>
      </c>
      <c r="FC251" s="4">
        <f t="shared" si="352"/>
        <v>297</v>
      </c>
      <c r="FD251" s="9">
        <f t="shared" si="315"/>
        <v>0.58546798902292063</v>
      </c>
      <c r="FE251" s="9">
        <f t="shared" si="305"/>
        <v>0.16161616161616163</v>
      </c>
      <c r="FF251" s="9">
        <f t="shared" si="316"/>
        <v>0.21304408076919429</v>
      </c>
      <c r="FG251" s="9">
        <f t="shared" si="306"/>
        <v>1.8620689655172413</v>
      </c>
      <c r="FH251" s="9">
        <f t="shared" si="307"/>
        <v>0.18463570159613507</v>
      </c>
      <c r="FI251" s="9">
        <f t="shared" si="308"/>
        <v>3.1804795487193456</v>
      </c>
      <c r="FJ251" s="11">
        <v>15.1</v>
      </c>
      <c r="FK251" s="11">
        <v>18</v>
      </c>
      <c r="FL251" s="4">
        <v>12</v>
      </c>
      <c r="FM251" s="4">
        <v>5</v>
      </c>
      <c r="FN251" s="4">
        <v>51</v>
      </c>
      <c r="FO251" s="4">
        <f t="shared" si="353"/>
        <v>31.677018633540371</v>
      </c>
      <c r="FP251" s="11">
        <v>37</v>
      </c>
      <c r="FQ251" s="11">
        <v>20</v>
      </c>
      <c r="FR251" s="4">
        <v>19</v>
      </c>
      <c r="FS251" s="4">
        <v>65</v>
      </c>
      <c r="FT251" s="4">
        <v>59</v>
      </c>
      <c r="FU251" s="11">
        <f t="shared" si="317"/>
        <v>1.1016949152542372</v>
      </c>
      <c r="FV251" s="4">
        <v>14</v>
      </c>
      <c r="FW251" s="63">
        <f>(FS251/FV251)</f>
        <v>4.6428571428571432</v>
      </c>
      <c r="FX251" s="4">
        <v>76</v>
      </c>
      <c r="FY251" s="4">
        <v>24.22</v>
      </c>
      <c r="GA251" s="11">
        <f t="shared" si="355"/>
        <v>27.22</v>
      </c>
      <c r="GB251" s="4">
        <f t="shared" si="318"/>
        <v>1.361</v>
      </c>
      <c r="GE251" s="4">
        <v>6</v>
      </c>
      <c r="GF251" s="4">
        <v>5</v>
      </c>
      <c r="GG251" s="4">
        <f t="shared" si="356"/>
        <v>16.666666666666664</v>
      </c>
      <c r="GH251" s="4">
        <v>19</v>
      </c>
      <c r="GI251" s="4">
        <v>12</v>
      </c>
      <c r="GJ251" s="4">
        <f t="shared" si="360"/>
        <v>36.84210526315789</v>
      </c>
      <c r="GK251" s="4">
        <v>1</v>
      </c>
      <c r="GL251" s="4">
        <v>0</v>
      </c>
      <c r="GM251" s="4">
        <v>0</v>
      </c>
      <c r="GN251" s="4">
        <v>0</v>
      </c>
      <c r="GO251" s="4">
        <v>1</v>
      </c>
      <c r="GP251" s="4">
        <v>0</v>
      </c>
      <c r="GQ251" s="4">
        <v>0</v>
      </c>
      <c r="GR251" s="4">
        <v>1</v>
      </c>
      <c r="GS251" s="4">
        <v>0</v>
      </c>
      <c r="GT251" s="4">
        <v>0</v>
      </c>
      <c r="GU251" s="4">
        <v>18</v>
      </c>
      <c r="GV251" s="4">
        <v>10</v>
      </c>
      <c r="GW251">
        <f t="shared" si="361"/>
        <v>0.44444444444444442</v>
      </c>
      <c r="GX251" s="4">
        <v>1</v>
      </c>
      <c r="GY251" s="4">
        <v>0</v>
      </c>
    </row>
    <row r="252" spans="1:207" x14ac:dyDescent="0.35">
      <c r="A252" s="54">
        <v>91</v>
      </c>
      <c r="B252" s="31">
        <v>23021355</v>
      </c>
      <c r="C252" s="2">
        <v>45208</v>
      </c>
      <c r="D252" s="2">
        <v>24688</v>
      </c>
      <c r="E252" s="4">
        <v>56</v>
      </c>
      <c r="F252" s="4" t="s">
        <v>178</v>
      </c>
      <c r="G252" s="4">
        <v>55</v>
      </c>
      <c r="H252" s="4">
        <v>167</v>
      </c>
      <c r="I252" s="4">
        <v>1.61</v>
      </c>
      <c r="J252" s="4">
        <v>10</v>
      </c>
      <c r="K252" s="2">
        <v>45195</v>
      </c>
      <c r="L252" s="2">
        <v>45195</v>
      </c>
      <c r="M252" s="2">
        <v>45201</v>
      </c>
      <c r="N252" s="2">
        <v>45208</v>
      </c>
      <c r="O252" s="4">
        <v>0</v>
      </c>
      <c r="Q252" s="46">
        <f t="shared" si="309"/>
        <v>6</v>
      </c>
      <c r="R252" s="46">
        <f t="shared" si="310"/>
        <v>13</v>
      </c>
      <c r="S252" s="46"/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1</v>
      </c>
      <c r="Z252" s="4">
        <v>0</v>
      </c>
      <c r="AA252" s="4">
        <v>0</v>
      </c>
      <c r="AB252" s="4">
        <v>0</v>
      </c>
      <c r="AC252" s="4">
        <v>36</v>
      </c>
      <c r="AD252" s="4">
        <v>55</v>
      </c>
      <c r="AE252" s="4">
        <v>13</v>
      </c>
      <c r="AF252" s="4">
        <v>13</v>
      </c>
      <c r="AG252" s="4">
        <v>0</v>
      </c>
      <c r="AH252" s="4">
        <v>30900</v>
      </c>
      <c r="AI252" s="4">
        <v>8800</v>
      </c>
      <c r="AJ252" s="4">
        <v>1.27</v>
      </c>
      <c r="AK252" s="4">
        <v>0.11</v>
      </c>
      <c r="AL252" s="4">
        <v>0</v>
      </c>
      <c r="AM252" s="4">
        <v>0</v>
      </c>
      <c r="AN252" s="4">
        <v>0</v>
      </c>
      <c r="AO252" s="4">
        <v>108</v>
      </c>
      <c r="AP252" s="4">
        <v>330</v>
      </c>
      <c r="AQ252" s="4">
        <v>0</v>
      </c>
      <c r="AR252" s="4">
        <v>12</v>
      </c>
      <c r="AU252" s="29">
        <v>1.32</v>
      </c>
      <c r="AX252" s="4">
        <v>536</v>
      </c>
      <c r="AY252" s="4">
        <v>0</v>
      </c>
      <c r="AZ252" s="4">
        <v>0</v>
      </c>
      <c r="BA252" s="4">
        <v>0.7</v>
      </c>
      <c r="BB252" s="4">
        <v>24</v>
      </c>
      <c r="BC252" s="4">
        <v>133</v>
      </c>
      <c r="BD252" s="4">
        <v>4.2</v>
      </c>
      <c r="BE252" s="4">
        <v>1.8</v>
      </c>
      <c r="BF252" s="4">
        <v>3.1</v>
      </c>
      <c r="BG252" s="4">
        <v>9.4</v>
      </c>
      <c r="BH252" s="4">
        <v>7</v>
      </c>
      <c r="BI252" s="4">
        <v>4</v>
      </c>
      <c r="BJ252" s="4">
        <v>159</v>
      </c>
      <c r="BK252" s="4">
        <v>31</v>
      </c>
      <c r="BL252" s="4">
        <v>30</v>
      </c>
      <c r="BM252" s="4">
        <v>0.4</v>
      </c>
      <c r="BN252" s="4">
        <v>72</v>
      </c>
      <c r="BO252" s="4">
        <v>232</v>
      </c>
      <c r="BP252" s="4">
        <v>1</v>
      </c>
      <c r="BQ252" s="4">
        <v>4</v>
      </c>
      <c r="BS252">
        <v>115</v>
      </c>
      <c r="BT252">
        <v>72</v>
      </c>
      <c r="BU252">
        <v>86</v>
      </c>
      <c r="BV252">
        <v>78</v>
      </c>
      <c r="CN252" s="4">
        <v>0</v>
      </c>
      <c r="CO252" s="4">
        <v>0</v>
      </c>
      <c r="CP252" s="4">
        <v>0</v>
      </c>
      <c r="CQ252" s="4">
        <v>21</v>
      </c>
      <c r="CR252" s="4">
        <v>53</v>
      </c>
      <c r="CS252" s="4">
        <v>1</v>
      </c>
      <c r="CT252" s="4">
        <v>0</v>
      </c>
      <c r="CU252" s="4"/>
      <c r="CV252" s="4">
        <v>1</v>
      </c>
      <c r="CW252" s="4">
        <v>0</v>
      </c>
      <c r="CX252" s="4">
        <v>0</v>
      </c>
      <c r="CY252" s="4">
        <v>0</v>
      </c>
      <c r="CZ252" s="4">
        <v>1</v>
      </c>
      <c r="DA252" s="4">
        <v>0</v>
      </c>
      <c r="DB252" s="4">
        <v>0</v>
      </c>
      <c r="DC252" s="4">
        <v>0</v>
      </c>
      <c r="DD252" s="4">
        <v>1</v>
      </c>
      <c r="DE252" s="4">
        <v>1</v>
      </c>
      <c r="DF252" s="4">
        <v>0</v>
      </c>
      <c r="DG252" s="4">
        <v>0</v>
      </c>
      <c r="DH252" s="4">
        <v>0</v>
      </c>
      <c r="DI252" s="4">
        <v>1</v>
      </c>
      <c r="DJ252" s="4">
        <v>0</v>
      </c>
      <c r="DK252" s="4">
        <v>1</v>
      </c>
      <c r="DL252" s="4">
        <v>10</v>
      </c>
      <c r="DM252" s="4">
        <v>10</v>
      </c>
      <c r="DN252" s="4">
        <v>44</v>
      </c>
      <c r="DO252" s="4">
        <v>28</v>
      </c>
      <c r="DP252" s="4">
        <v>35</v>
      </c>
      <c r="DQ252" s="4">
        <v>65</v>
      </c>
      <c r="DR252" s="11">
        <v>61</v>
      </c>
      <c r="DS252" s="4">
        <v>41</v>
      </c>
      <c r="DT252" s="4">
        <v>98</v>
      </c>
      <c r="DU252" s="4">
        <f t="shared" si="347"/>
        <v>57</v>
      </c>
      <c r="DV252" s="11">
        <v>20.3</v>
      </c>
      <c r="DW252" s="4">
        <v>1789</v>
      </c>
      <c r="DX252" s="4">
        <v>93</v>
      </c>
      <c r="DY252" s="4">
        <v>89</v>
      </c>
      <c r="DZ252" s="4">
        <v>6.1</v>
      </c>
      <c r="EA252" s="4">
        <f t="shared" si="348"/>
        <v>3.7888198757763969</v>
      </c>
      <c r="EB252" s="4">
        <v>22</v>
      </c>
      <c r="EC252" s="4">
        <v>291</v>
      </c>
      <c r="ED252" s="4">
        <v>56</v>
      </c>
      <c r="EE252" s="4">
        <v>4.42</v>
      </c>
      <c r="EF252" s="4">
        <f t="shared" si="349"/>
        <v>2.7453416149068319</v>
      </c>
      <c r="EG252" s="45">
        <f t="shared" si="312"/>
        <v>2.7727272727272729</v>
      </c>
      <c r="EH252" s="45">
        <f t="shared" si="313"/>
        <v>0.92272727272727273</v>
      </c>
      <c r="EI252" s="4">
        <v>14</v>
      </c>
      <c r="EJ252" s="4">
        <v>84</v>
      </c>
      <c r="EK252" s="4">
        <v>60</v>
      </c>
      <c r="EL252" s="11">
        <f t="shared" si="350"/>
        <v>1.4</v>
      </c>
      <c r="EM252" s="4">
        <v>136</v>
      </c>
      <c r="EN252" s="11">
        <v>16</v>
      </c>
      <c r="EO252" s="4">
        <v>12</v>
      </c>
      <c r="EP252" s="11">
        <f t="shared" ref="EP252:EP269" si="362">EJ252/((EN252+EO252)/2)</f>
        <v>6</v>
      </c>
      <c r="EQ252" s="4">
        <v>42</v>
      </c>
      <c r="ER252" s="4">
        <f t="shared" si="314"/>
        <v>26.086956521739129</v>
      </c>
      <c r="ES252" s="4">
        <v>22</v>
      </c>
      <c r="ET252" s="4">
        <v>38</v>
      </c>
      <c r="EU252" s="11">
        <v>18</v>
      </c>
      <c r="EV252" s="4">
        <v>10</v>
      </c>
      <c r="EW252" s="9">
        <v>6</v>
      </c>
      <c r="EX252" s="4">
        <v>102</v>
      </c>
      <c r="EY252" s="4">
        <v>86</v>
      </c>
      <c r="EZ252" s="4">
        <v>64</v>
      </c>
      <c r="FA252" s="4">
        <v>51</v>
      </c>
      <c r="FB252" s="4">
        <v>39</v>
      </c>
      <c r="FC252" s="4">
        <f t="shared" si="352"/>
        <v>291</v>
      </c>
      <c r="FD252" s="9">
        <f t="shared" si="315"/>
        <v>0.46233828880464028</v>
      </c>
      <c r="FE252" s="9">
        <f t="shared" si="305"/>
        <v>0.13402061855670103</v>
      </c>
      <c r="FF252" s="9">
        <f t="shared" si="316"/>
        <v>0.16909187438836404</v>
      </c>
      <c r="FG252" s="9">
        <f t="shared" si="306"/>
        <v>1.8482142857142858</v>
      </c>
      <c r="FH252" s="9">
        <f t="shared" si="307"/>
        <v>0.21993996748392053</v>
      </c>
      <c r="FI252" s="9">
        <f t="shared" si="308"/>
        <v>3.9975367181740022</v>
      </c>
      <c r="FJ252" s="11">
        <v>18.8</v>
      </c>
      <c r="FK252" s="11">
        <v>17</v>
      </c>
      <c r="FL252" s="4">
        <v>11</v>
      </c>
      <c r="FM252" s="4">
        <v>6</v>
      </c>
      <c r="FN252" s="4">
        <v>46</v>
      </c>
      <c r="FO252" s="4">
        <f t="shared" si="353"/>
        <v>28.571428571428569</v>
      </c>
      <c r="FP252" s="11">
        <v>41</v>
      </c>
      <c r="FQ252" s="11">
        <v>22</v>
      </c>
      <c r="FR252" s="4">
        <v>16</v>
      </c>
      <c r="FS252" s="4">
        <v>62</v>
      </c>
      <c r="FT252" s="4">
        <v>48</v>
      </c>
      <c r="FU252" s="11">
        <f t="shared" si="317"/>
        <v>1.2916666666666667</v>
      </c>
      <c r="FV252" s="4">
        <v>13</v>
      </c>
      <c r="FW252" s="63">
        <f t="shared" ref="FW252:FW269" si="363">(FS252/FV252)</f>
        <v>4.7692307692307692</v>
      </c>
      <c r="FX252" s="4">
        <v>96</v>
      </c>
      <c r="FY252" s="4">
        <v>21</v>
      </c>
      <c r="GA252" s="11">
        <f t="shared" si="355"/>
        <v>21</v>
      </c>
      <c r="GB252" s="4">
        <f t="shared" si="318"/>
        <v>0.95454545454545459</v>
      </c>
      <c r="GE252" s="4">
        <v>18</v>
      </c>
      <c r="GF252" s="4">
        <v>14</v>
      </c>
      <c r="GG252" s="4">
        <f t="shared" si="356"/>
        <v>22.222222222222221</v>
      </c>
      <c r="GH252" s="4">
        <v>18</v>
      </c>
      <c r="GI252" s="4">
        <v>14</v>
      </c>
      <c r="GJ252" s="4">
        <f t="shared" si="360"/>
        <v>22.222222222222221</v>
      </c>
      <c r="GK252" s="4">
        <v>1</v>
      </c>
      <c r="GL252" s="4">
        <v>0</v>
      </c>
      <c r="GM252" s="4">
        <v>0</v>
      </c>
      <c r="GN252" s="4">
        <v>1</v>
      </c>
      <c r="GO252" s="4">
        <v>0</v>
      </c>
      <c r="GP252" s="4">
        <v>0</v>
      </c>
      <c r="GQ252" s="4">
        <v>0</v>
      </c>
      <c r="GR252" s="4">
        <v>1</v>
      </c>
      <c r="GS252" s="4">
        <v>0</v>
      </c>
      <c r="GT252" s="4">
        <v>0</v>
      </c>
      <c r="GU252" s="4">
        <v>19</v>
      </c>
      <c r="GV252" s="4">
        <v>12</v>
      </c>
      <c r="GW252">
        <f t="shared" si="361"/>
        <v>0.36842105263157893</v>
      </c>
      <c r="GX252" s="4">
        <v>1</v>
      </c>
      <c r="GY252" s="4">
        <v>0</v>
      </c>
    </row>
    <row r="253" spans="1:207" x14ac:dyDescent="0.35">
      <c r="A253" s="54">
        <v>92</v>
      </c>
      <c r="B253" s="31">
        <v>94053475</v>
      </c>
      <c r="C253" s="2">
        <v>45198</v>
      </c>
      <c r="D253" s="2">
        <v>14988</v>
      </c>
      <c r="E253" s="4">
        <v>83</v>
      </c>
      <c r="F253" s="4" t="s">
        <v>176</v>
      </c>
      <c r="G253" s="4">
        <v>60</v>
      </c>
      <c r="H253" s="4">
        <v>172</v>
      </c>
      <c r="I253" s="4">
        <v>1.75</v>
      </c>
      <c r="J253" s="4">
        <v>1</v>
      </c>
      <c r="K253" s="2">
        <v>45227</v>
      </c>
      <c r="L253" s="2">
        <v>45227</v>
      </c>
      <c r="M253" s="2">
        <v>45232</v>
      </c>
      <c r="N253" s="2">
        <v>45232</v>
      </c>
      <c r="O253" s="4">
        <v>1</v>
      </c>
      <c r="P253" s="2">
        <v>45232</v>
      </c>
      <c r="Q253" s="46">
        <f t="shared" si="309"/>
        <v>5</v>
      </c>
      <c r="R253" s="46">
        <f t="shared" si="310"/>
        <v>5</v>
      </c>
      <c r="S253" s="46">
        <f t="shared" si="323"/>
        <v>5</v>
      </c>
      <c r="T253" s="4">
        <v>1</v>
      </c>
      <c r="U253" s="4">
        <v>1</v>
      </c>
      <c r="V253" s="4">
        <v>0</v>
      </c>
      <c r="W253" s="4">
        <v>0</v>
      </c>
      <c r="X253" s="4">
        <v>1</v>
      </c>
      <c r="Y253" s="4">
        <v>0</v>
      </c>
      <c r="Z253" s="4">
        <v>0</v>
      </c>
      <c r="AA253" s="4">
        <v>0</v>
      </c>
      <c r="AB253" s="4">
        <v>0</v>
      </c>
      <c r="AC253" s="4">
        <v>22</v>
      </c>
      <c r="AD253" s="4">
        <v>64</v>
      </c>
      <c r="AE253" s="4">
        <v>6</v>
      </c>
      <c r="AF253" s="4">
        <v>11</v>
      </c>
      <c r="AG253" s="4">
        <v>5</v>
      </c>
      <c r="AH253" s="4">
        <v>3600</v>
      </c>
      <c r="AI253" s="4">
        <v>1600</v>
      </c>
      <c r="AJ253" s="4">
        <v>33</v>
      </c>
      <c r="AK253" s="4">
        <v>0.68</v>
      </c>
      <c r="AL253" s="4">
        <v>0</v>
      </c>
      <c r="AM253" s="4">
        <v>1</v>
      </c>
      <c r="AN253" s="4" t="s">
        <v>235</v>
      </c>
      <c r="AO253" s="4">
        <v>83</v>
      </c>
      <c r="AP253" s="4">
        <v>3698</v>
      </c>
      <c r="AQ253" s="4">
        <v>0</v>
      </c>
      <c r="AR253" s="4">
        <v>9.4</v>
      </c>
      <c r="AS253" s="4">
        <v>1.23</v>
      </c>
      <c r="AT253" s="4">
        <v>29</v>
      </c>
      <c r="AU253" s="29">
        <v>1.98</v>
      </c>
      <c r="AV253" s="4">
        <v>3.55</v>
      </c>
      <c r="AW253" s="4">
        <v>676</v>
      </c>
      <c r="AX253" s="4">
        <v>266</v>
      </c>
      <c r="AY253" s="4">
        <v>0</v>
      </c>
      <c r="AZ253" s="4">
        <v>0</v>
      </c>
      <c r="BA253" s="4">
        <v>1.2</v>
      </c>
      <c r="BB253" s="4">
        <v>92</v>
      </c>
      <c r="BC253" s="4">
        <v>135</v>
      </c>
      <c r="BD253" s="4">
        <v>4.2699999999999996</v>
      </c>
      <c r="BE253" s="4">
        <v>2.77</v>
      </c>
      <c r="BF253" s="4">
        <v>3.61</v>
      </c>
      <c r="BG253" s="4">
        <v>7.6</v>
      </c>
      <c r="BH253" s="4">
        <v>6.1</v>
      </c>
      <c r="BI253" s="4">
        <v>1.84</v>
      </c>
      <c r="BJ253" s="4">
        <v>11</v>
      </c>
      <c r="BK253" s="4">
        <v>17</v>
      </c>
      <c r="BL253" s="4">
        <v>20</v>
      </c>
      <c r="BM253" s="4">
        <v>0.33</v>
      </c>
      <c r="BN253" s="4">
        <v>59</v>
      </c>
      <c r="BO253" s="4">
        <v>180</v>
      </c>
      <c r="BP253" s="4">
        <v>0</v>
      </c>
      <c r="BQ253" s="4">
        <v>0</v>
      </c>
      <c r="BR253" s="4">
        <v>447</v>
      </c>
      <c r="BS253">
        <v>107</v>
      </c>
      <c r="BT253">
        <v>35</v>
      </c>
      <c r="BU253">
        <v>64</v>
      </c>
      <c r="BV253">
        <v>71</v>
      </c>
      <c r="BW253">
        <v>7</v>
      </c>
      <c r="BX253">
        <v>1092</v>
      </c>
      <c r="BY253">
        <v>675</v>
      </c>
      <c r="BZ253">
        <v>1.4</v>
      </c>
      <c r="CA253">
        <v>69.2</v>
      </c>
      <c r="CB253">
        <v>5.9</v>
      </c>
      <c r="CC253" s="4">
        <v>1.4</v>
      </c>
      <c r="CD253" s="4">
        <v>25</v>
      </c>
      <c r="CE253" s="4">
        <v>65</v>
      </c>
      <c r="CF253" s="4">
        <v>4</v>
      </c>
      <c r="CG253" s="4">
        <v>6</v>
      </c>
      <c r="CH253" s="4">
        <v>1987</v>
      </c>
      <c r="CI253" s="4">
        <f t="shared" si="322"/>
        <v>3257.1428571428573</v>
      </c>
      <c r="CJ253" s="4">
        <v>7.34</v>
      </c>
      <c r="CK253" s="4">
        <v>23.2</v>
      </c>
      <c r="CL253" s="4">
        <v>94.1</v>
      </c>
      <c r="CM253" s="4">
        <v>12.3</v>
      </c>
      <c r="CN253" s="4">
        <v>0.1</v>
      </c>
      <c r="CO253" s="4">
        <v>0</v>
      </c>
      <c r="CP253" s="4">
        <v>0</v>
      </c>
      <c r="CQ253" s="4">
        <v>26.02</v>
      </c>
      <c r="CR253" s="4">
        <v>5986</v>
      </c>
      <c r="CS253" s="4">
        <v>1</v>
      </c>
      <c r="CT253" s="4">
        <v>0</v>
      </c>
      <c r="CU253" s="4"/>
      <c r="CV253" s="4">
        <v>1</v>
      </c>
      <c r="CW253" s="4">
        <v>1</v>
      </c>
      <c r="CX253" s="4">
        <v>1</v>
      </c>
      <c r="CY253" s="4">
        <v>1</v>
      </c>
      <c r="CZ253" s="4">
        <v>1</v>
      </c>
      <c r="DA253" s="4">
        <v>0</v>
      </c>
      <c r="DB253" s="4">
        <v>0</v>
      </c>
      <c r="DC253" s="4">
        <v>0</v>
      </c>
      <c r="DD253" s="4">
        <v>1</v>
      </c>
      <c r="DE253" s="4">
        <v>1</v>
      </c>
      <c r="DF253" s="4">
        <v>1</v>
      </c>
      <c r="DG253" s="4">
        <v>1</v>
      </c>
      <c r="DH253" s="4">
        <v>1</v>
      </c>
      <c r="DI253" s="4">
        <v>0</v>
      </c>
      <c r="DJ253" s="4">
        <v>0</v>
      </c>
      <c r="DK253" s="4">
        <v>0</v>
      </c>
      <c r="DL253" s="27">
        <v>10</v>
      </c>
      <c r="DM253" s="27">
        <v>10</v>
      </c>
      <c r="DN253" s="27">
        <v>46</v>
      </c>
      <c r="DO253" s="27">
        <v>35</v>
      </c>
      <c r="DP253" s="27">
        <v>23</v>
      </c>
      <c r="DQ253" s="27">
        <v>47</v>
      </c>
      <c r="DR253" s="62">
        <v>35</v>
      </c>
      <c r="DS253" s="27">
        <v>58</v>
      </c>
      <c r="DT253" s="27">
        <v>89</v>
      </c>
      <c r="DU253" s="4">
        <f t="shared" si="347"/>
        <v>31</v>
      </c>
      <c r="DV253" s="62">
        <v>8.5</v>
      </c>
      <c r="DW253" s="27">
        <v>805</v>
      </c>
      <c r="DX253" s="27">
        <v>82</v>
      </c>
      <c r="DY253" s="27">
        <v>93</v>
      </c>
      <c r="DZ253" s="27">
        <v>2.6</v>
      </c>
      <c r="EA253" s="17">
        <f t="shared" si="348"/>
        <v>1.4857142857142858</v>
      </c>
      <c r="EB253" s="27">
        <v>14.1</v>
      </c>
      <c r="EC253" s="27">
        <v>254</v>
      </c>
      <c r="ED253" s="27">
        <v>40</v>
      </c>
      <c r="EE253" s="27">
        <v>3.6</v>
      </c>
      <c r="EF253" s="4">
        <f t="shared" si="349"/>
        <v>2.0571428571428574</v>
      </c>
      <c r="EG253" s="45">
        <f t="shared" si="312"/>
        <v>2.4822695035460995</v>
      </c>
      <c r="EH253" s="45">
        <f t="shared" si="313"/>
        <v>0.6028368794326241</v>
      </c>
      <c r="EI253" s="27">
        <v>7</v>
      </c>
      <c r="EJ253" s="27">
        <v>86</v>
      </c>
      <c r="EK253" s="27">
        <v>86</v>
      </c>
      <c r="EL253" s="11">
        <f t="shared" si="350"/>
        <v>1</v>
      </c>
      <c r="EM253" s="27">
        <v>133</v>
      </c>
      <c r="EN253" s="62">
        <v>7</v>
      </c>
      <c r="EO253" s="27">
        <v>7</v>
      </c>
      <c r="EP253" s="11">
        <f t="shared" si="362"/>
        <v>12.285714285714286</v>
      </c>
      <c r="EQ253" s="27">
        <v>40</v>
      </c>
      <c r="ER253" s="4">
        <f t="shared" si="314"/>
        <v>22.857142857142858</v>
      </c>
      <c r="ES253" s="27">
        <v>27</v>
      </c>
      <c r="ET253" s="27">
        <v>36</v>
      </c>
      <c r="EU253" s="62">
        <v>14</v>
      </c>
      <c r="EV253" s="27">
        <v>9</v>
      </c>
      <c r="EW253" s="16">
        <v>4</v>
      </c>
      <c r="EX253" s="27">
        <v>80</v>
      </c>
      <c r="EY253" s="27">
        <v>83</v>
      </c>
      <c r="EZ253" s="27">
        <v>59</v>
      </c>
      <c r="FA253" s="27">
        <v>63</v>
      </c>
      <c r="FB253" s="27">
        <v>59</v>
      </c>
      <c r="FC253" s="4">
        <f t="shared" si="352"/>
        <v>254</v>
      </c>
      <c r="FD253" s="9">
        <f t="shared" si="315"/>
        <v>2.1211955533719271</v>
      </c>
      <c r="FE253" s="9">
        <f t="shared" si="305"/>
        <v>0.23228346456692914</v>
      </c>
      <c r="FF253" s="9">
        <f t="shared" si="316"/>
        <v>0.32936441023346336</v>
      </c>
      <c r="FG253" s="9">
        <f t="shared" si="306"/>
        <v>2.4074999999999998</v>
      </c>
      <c r="FH253" s="9">
        <f t="shared" si="307"/>
        <v>0.24700257781228971</v>
      </c>
      <c r="FI253" s="9">
        <f t="shared" si="308"/>
        <v>1.1349731504824969</v>
      </c>
      <c r="FJ253" s="62">
        <v>8.6</v>
      </c>
      <c r="FK253" s="62">
        <v>21</v>
      </c>
      <c r="FL253" s="27">
        <v>0</v>
      </c>
      <c r="FM253" s="27">
        <v>21</v>
      </c>
      <c r="FN253" s="27">
        <v>48</v>
      </c>
      <c r="FO253" s="4">
        <f t="shared" si="353"/>
        <v>27.428571428571427</v>
      </c>
      <c r="FP253" s="62">
        <v>34</v>
      </c>
      <c r="FQ253" s="62">
        <v>10</v>
      </c>
      <c r="FR253" s="27">
        <v>10</v>
      </c>
      <c r="FS253" s="27">
        <v>55</v>
      </c>
      <c r="FT253" s="27">
        <v>66</v>
      </c>
      <c r="FU253" s="11">
        <f t="shared" si="317"/>
        <v>0.83333333333333337</v>
      </c>
      <c r="FV253" s="27">
        <v>9</v>
      </c>
      <c r="FW253" s="11">
        <f t="shared" si="363"/>
        <v>6.1111111111111107</v>
      </c>
      <c r="FX253" s="27">
        <v>83</v>
      </c>
      <c r="FY253" s="27">
        <v>39.4</v>
      </c>
      <c r="FZ253" s="24">
        <v>8.6</v>
      </c>
      <c r="GA253" s="11">
        <f t="shared" si="355"/>
        <v>46.4</v>
      </c>
      <c r="GB253" s="4">
        <f t="shared" si="318"/>
        <v>4.6399999999999997</v>
      </c>
      <c r="GC253" s="4">
        <f t="shared" si="319"/>
        <v>3.9534883720930236</v>
      </c>
      <c r="GD253" s="4">
        <f t="shared" si="320"/>
        <v>1</v>
      </c>
      <c r="GE253" s="27">
        <v>22</v>
      </c>
      <c r="GF253" s="27">
        <v>20</v>
      </c>
      <c r="GG253" s="4">
        <f t="shared" si="356"/>
        <v>9.0909090909090917</v>
      </c>
      <c r="GH253" s="27">
        <v>15</v>
      </c>
      <c r="GI253" s="27">
        <v>8</v>
      </c>
      <c r="GJ253" s="4">
        <f t="shared" si="360"/>
        <v>46.666666666666664</v>
      </c>
      <c r="GK253">
        <v>1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0</v>
      </c>
      <c r="GR253">
        <v>1</v>
      </c>
      <c r="GS253">
        <v>0</v>
      </c>
      <c r="GT253">
        <v>0</v>
      </c>
      <c r="GU253">
        <v>16</v>
      </c>
      <c r="GV253">
        <v>8</v>
      </c>
      <c r="GW253">
        <f t="shared" si="361"/>
        <v>0.5</v>
      </c>
      <c r="GX253">
        <v>1</v>
      </c>
      <c r="GY253">
        <v>0</v>
      </c>
    </row>
    <row r="254" spans="1:207" x14ac:dyDescent="0.35">
      <c r="A254" s="54">
        <v>93</v>
      </c>
      <c r="B254" s="31" t="s">
        <v>236</v>
      </c>
      <c r="C254" s="2">
        <v>45198</v>
      </c>
      <c r="D254" s="2">
        <v>21563</v>
      </c>
      <c r="E254" s="4">
        <v>65</v>
      </c>
      <c r="F254" s="4" t="s">
        <v>176</v>
      </c>
      <c r="G254" s="4">
        <v>85</v>
      </c>
      <c r="H254" s="4">
        <v>160</v>
      </c>
      <c r="I254" s="4">
        <v>1.88</v>
      </c>
      <c r="J254" s="4">
        <v>1</v>
      </c>
      <c r="K254" s="2">
        <v>45227</v>
      </c>
      <c r="L254" s="2">
        <v>45227</v>
      </c>
      <c r="M254" s="2">
        <v>45238</v>
      </c>
      <c r="N254" s="2">
        <v>45238</v>
      </c>
      <c r="O254" s="4">
        <v>1</v>
      </c>
      <c r="P254" s="2">
        <v>45238</v>
      </c>
      <c r="Q254" s="46">
        <f t="shared" si="309"/>
        <v>11</v>
      </c>
      <c r="R254" s="46">
        <f t="shared" si="310"/>
        <v>11</v>
      </c>
      <c r="S254" s="46">
        <f t="shared" si="323"/>
        <v>11</v>
      </c>
      <c r="T254" s="4">
        <v>1</v>
      </c>
      <c r="U254" s="4">
        <v>1</v>
      </c>
      <c r="V254" s="4">
        <v>1</v>
      </c>
      <c r="W254" s="4">
        <v>0</v>
      </c>
      <c r="X254" s="4">
        <v>1</v>
      </c>
      <c r="Y254" s="4">
        <v>0</v>
      </c>
      <c r="Z254" s="4">
        <v>0</v>
      </c>
      <c r="AA254" s="4">
        <v>0</v>
      </c>
      <c r="AB254" s="4">
        <v>0</v>
      </c>
      <c r="AC254" s="4">
        <v>20</v>
      </c>
      <c r="AD254" s="4">
        <v>47</v>
      </c>
      <c r="AE254" s="4">
        <v>11</v>
      </c>
      <c r="AF254" s="4">
        <v>13</v>
      </c>
      <c r="AG254" s="4">
        <v>2</v>
      </c>
      <c r="AH254" s="4">
        <v>6200</v>
      </c>
      <c r="AI254" s="4">
        <v>12400</v>
      </c>
      <c r="AJ254" s="4">
        <v>4.7</v>
      </c>
      <c r="AK254" s="4">
        <v>3.36</v>
      </c>
      <c r="AL254" s="4">
        <v>0</v>
      </c>
      <c r="AM254" s="4">
        <v>0</v>
      </c>
      <c r="AN254" s="4">
        <v>0</v>
      </c>
      <c r="AO254" s="4">
        <v>17</v>
      </c>
      <c r="AP254" s="4">
        <v>1689</v>
      </c>
      <c r="AQ254" s="4">
        <v>0</v>
      </c>
      <c r="AR254" s="4">
        <v>10</v>
      </c>
      <c r="AS254" s="4">
        <v>1.44</v>
      </c>
      <c r="AT254" s="4">
        <v>30</v>
      </c>
      <c r="AV254" s="4">
        <v>3.51</v>
      </c>
      <c r="AW254" s="4">
        <v>342</v>
      </c>
      <c r="AX254" s="4">
        <v>85</v>
      </c>
      <c r="AY254" s="4">
        <v>0</v>
      </c>
      <c r="AZ254" s="4">
        <v>0</v>
      </c>
      <c r="BA254" s="4">
        <v>0.74</v>
      </c>
      <c r="BB254" s="4">
        <v>26</v>
      </c>
      <c r="BC254" s="4">
        <v>142</v>
      </c>
      <c r="BD254" s="4">
        <v>40.6</v>
      </c>
      <c r="BE254" s="4">
        <v>1.73</v>
      </c>
      <c r="BF254" s="4">
        <v>3</v>
      </c>
      <c r="BG254" s="4">
        <v>8.6</v>
      </c>
      <c r="BH254" s="4">
        <v>7.1</v>
      </c>
      <c r="BI254" s="4">
        <v>3.3</v>
      </c>
      <c r="BJ254" s="4">
        <v>43</v>
      </c>
      <c r="BK254" s="4">
        <v>20</v>
      </c>
      <c r="BL254" s="4">
        <v>23</v>
      </c>
      <c r="BM254" s="4">
        <v>0.68</v>
      </c>
      <c r="BN254" s="4">
        <v>91</v>
      </c>
      <c r="BO254" s="4">
        <v>230</v>
      </c>
      <c r="BP254" s="4">
        <v>1</v>
      </c>
      <c r="BQ254" s="4">
        <v>11</v>
      </c>
      <c r="BR254" s="4">
        <v>220</v>
      </c>
      <c r="BS254">
        <v>112</v>
      </c>
      <c r="BT254">
        <v>48</v>
      </c>
      <c r="BU254">
        <v>70</v>
      </c>
      <c r="BV254">
        <v>65</v>
      </c>
      <c r="BX254">
        <v>-294</v>
      </c>
      <c r="BY254">
        <v>1120</v>
      </c>
      <c r="BZ254">
        <v>1.4</v>
      </c>
      <c r="CA254" t="s">
        <v>237</v>
      </c>
      <c r="CB254">
        <v>9</v>
      </c>
      <c r="CC254" s="4">
        <v>1.5</v>
      </c>
      <c r="CD254" s="4">
        <v>23</v>
      </c>
      <c r="CE254" s="4">
        <v>68</v>
      </c>
      <c r="CF254" s="4">
        <v>4</v>
      </c>
      <c r="CG254" s="4">
        <v>6</v>
      </c>
      <c r="CH254" s="4">
        <v>2167</v>
      </c>
      <c r="CI254" s="4">
        <f t="shared" si="322"/>
        <v>3733.333333333333</v>
      </c>
      <c r="CJ254" s="4">
        <v>7.41</v>
      </c>
      <c r="CK254" s="4">
        <v>31.7</v>
      </c>
      <c r="CL254" s="4">
        <v>88.8</v>
      </c>
      <c r="CM254" s="4">
        <v>19.899999999999999</v>
      </c>
      <c r="CN254" s="4">
        <v>0.1</v>
      </c>
      <c r="CO254" s="4">
        <v>0</v>
      </c>
      <c r="CP254" s="4">
        <v>0</v>
      </c>
      <c r="CQ254" s="4">
        <v>13</v>
      </c>
      <c r="CR254" s="4">
        <v>1689</v>
      </c>
      <c r="CS254" s="4">
        <v>1</v>
      </c>
      <c r="CT254" s="4">
        <v>0</v>
      </c>
      <c r="CU254" s="4"/>
      <c r="CV254" s="4">
        <v>1</v>
      </c>
      <c r="CW254" s="4">
        <v>0</v>
      </c>
      <c r="CX254" s="4">
        <v>0</v>
      </c>
      <c r="CY254" s="4">
        <v>0</v>
      </c>
      <c r="CZ254" s="4">
        <v>1</v>
      </c>
      <c r="DA254" s="4">
        <v>0</v>
      </c>
      <c r="DB254" s="4">
        <v>0</v>
      </c>
      <c r="DC254" s="4">
        <v>0</v>
      </c>
      <c r="DD254" s="4">
        <v>1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8</v>
      </c>
      <c r="DM254" s="4">
        <v>9</v>
      </c>
      <c r="DN254" s="4">
        <v>47</v>
      </c>
      <c r="DO254" s="4">
        <v>42</v>
      </c>
      <c r="DP254" s="4">
        <v>22</v>
      </c>
      <c r="DQ254" s="4">
        <v>48</v>
      </c>
      <c r="DR254" s="11">
        <v>58</v>
      </c>
      <c r="DS254" s="4">
        <v>33</v>
      </c>
      <c r="DT254" s="4">
        <v>71</v>
      </c>
      <c r="DU254" s="4">
        <f t="shared" si="347"/>
        <v>38</v>
      </c>
      <c r="DV254" s="11">
        <v>19.899999999999999</v>
      </c>
      <c r="DW254" s="4">
        <v>1803</v>
      </c>
      <c r="DX254" s="4">
        <v>84</v>
      </c>
      <c r="DY254" s="4">
        <v>86</v>
      </c>
      <c r="DZ254" s="4">
        <v>2.5</v>
      </c>
      <c r="EA254" s="17">
        <f t="shared" si="348"/>
        <v>1.3297872340425532</v>
      </c>
      <c r="EB254" s="4">
        <v>25.3</v>
      </c>
      <c r="EC254" s="4">
        <v>294</v>
      </c>
      <c r="ED254" s="4">
        <v>65</v>
      </c>
      <c r="EE254" s="4">
        <v>5</v>
      </c>
      <c r="EF254" s="4">
        <f t="shared" si="349"/>
        <v>2.6595744680851063</v>
      </c>
      <c r="EG254" s="45">
        <f t="shared" si="312"/>
        <v>2.2924901185770752</v>
      </c>
      <c r="EH254" s="45">
        <f t="shared" si="313"/>
        <v>0.78656126482213429</v>
      </c>
      <c r="EI254" s="4">
        <v>12</v>
      </c>
      <c r="EJ254" s="4">
        <v>62</v>
      </c>
      <c r="EK254" s="4">
        <v>63</v>
      </c>
      <c r="EL254" s="11">
        <f t="shared" si="350"/>
        <v>0.98412698412698407</v>
      </c>
      <c r="EM254" s="4">
        <v>305</v>
      </c>
      <c r="EN254" s="11">
        <v>6</v>
      </c>
      <c r="EO254" s="4">
        <v>8</v>
      </c>
      <c r="EP254" s="11">
        <f t="shared" si="362"/>
        <v>8.8571428571428577</v>
      </c>
      <c r="EQ254" s="4">
        <v>39</v>
      </c>
      <c r="ER254" s="4">
        <f t="shared" si="314"/>
        <v>20.74468085106383</v>
      </c>
      <c r="ES254" s="4">
        <v>16</v>
      </c>
      <c r="ET254" s="4">
        <v>33</v>
      </c>
      <c r="EU254" s="11">
        <v>12</v>
      </c>
      <c r="EV254" s="4">
        <v>8</v>
      </c>
      <c r="EW254" s="9">
        <v>4</v>
      </c>
      <c r="EX254" s="4">
        <v>97</v>
      </c>
      <c r="EY254" s="4">
        <v>114</v>
      </c>
      <c r="EZ254" s="4">
        <v>31</v>
      </c>
      <c r="FA254" s="4">
        <v>52</v>
      </c>
      <c r="FB254" s="4">
        <v>73</v>
      </c>
      <c r="FC254" s="4">
        <f t="shared" si="352"/>
        <v>294</v>
      </c>
      <c r="FD254" s="9">
        <f t="shared" si="315"/>
        <v>1.147071434983266</v>
      </c>
      <c r="FE254" s="9">
        <f t="shared" si="305"/>
        <v>0.24829931972789115</v>
      </c>
      <c r="FF254" s="9">
        <f t="shared" si="316"/>
        <v>0.35259668153658874</v>
      </c>
      <c r="FG254" s="9">
        <f t="shared" si="306"/>
        <v>1.5507692307692307</v>
      </c>
      <c r="FH254" s="9">
        <f t="shared" si="307"/>
        <v>0.25440443384848604</v>
      </c>
      <c r="FI254" s="9">
        <f t="shared" si="308"/>
        <v>1.3519377987054957</v>
      </c>
      <c r="FJ254" s="11">
        <v>18.5</v>
      </c>
      <c r="FK254" s="11">
        <v>23</v>
      </c>
      <c r="FL254" s="4">
        <v>15</v>
      </c>
      <c r="FM254" s="4">
        <v>8</v>
      </c>
      <c r="FN254" s="4">
        <v>33</v>
      </c>
      <c r="FO254" s="4">
        <f t="shared" si="353"/>
        <v>17.553191489361701</v>
      </c>
      <c r="FP254" s="11">
        <v>47</v>
      </c>
      <c r="FQ254" s="11">
        <v>18</v>
      </c>
      <c r="FR254" s="4">
        <v>19</v>
      </c>
      <c r="FS254" s="4">
        <v>83</v>
      </c>
      <c r="FT254" s="4">
        <v>56</v>
      </c>
      <c r="FU254" s="11">
        <f t="shared" si="317"/>
        <v>1.4821428571428572</v>
      </c>
      <c r="FV254" s="4">
        <v>13</v>
      </c>
      <c r="FW254" s="11">
        <f t="shared" si="363"/>
        <v>6.384615384615385</v>
      </c>
      <c r="FX254" s="4">
        <v>114</v>
      </c>
      <c r="FY254" s="4">
        <v>35.700000000000003</v>
      </c>
      <c r="FZ254">
        <v>16.8</v>
      </c>
      <c r="GA254" s="11">
        <f t="shared" si="355"/>
        <v>35.700000000000003</v>
      </c>
      <c r="GB254" s="4">
        <f t="shared" si="318"/>
        <v>1.9833333333333334</v>
      </c>
      <c r="GC254" s="4">
        <f t="shared" si="319"/>
        <v>2.7976190476190474</v>
      </c>
      <c r="GD254" s="4">
        <f t="shared" si="320"/>
        <v>1.1011904761904761</v>
      </c>
      <c r="GE254" s="4">
        <v>22</v>
      </c>
      <c r="GF254" s="4">
        <v>18</v>
      </c>
      <c r="GG254" s="4">
        <f t="shared" si="356"/>
        <v>18.181818181818183</v>
      </c>
      <c r="GH254" s="4">
        <v>23</v>
      </c>
      <c r="GI254" s="4">
        <v>16</v>
      </c>
      <c r="GJ254" s="4">
        <f t="shared" si="360"/>
        <v>30.434782608695656</v>
      </c>
      <c r="GK254">
        <v>1</v>
      </c>
      <c r="GL254">
        <v>0</v>
      </c>
      <c r="GM254">
        <v>0</v>
      </c>
      <c r="GN254">
        <v>0</v>
      </c>
      <c r="GO254">
        <v>1</v>
      </c>
      <c r="GP254">
        <v>0</v>
      </c>
      <c r="GQ254">
        <v>0</v>
      </c>
      <c r="GR254">
        <v>1</v>
      </c>
      <c r="GS254">
        <v>0</v>
      </c>
      <c r="GT254">
        <v>0</v>
      </c>
      <c r="GU254">
        <v>22</v>
      </c>
      <c r="GV254">
        <v>12</v>
      </c>
      <c r="GW254">
        <f t="shared" si="361"/>
        <v>0.45454545454545453</v>
      </c>
      <c r="GX254">
        <v>1</v>
      </c>
      <c r="GY254">
        <v>0</v>
      </c>
    </row>
    <row r="255" spans="1:207" x14ac:dyDescent="0.35">
      <c r="A255" s="54">
        <v>94</v>
      </c>
      <c r="B255" s="31">
        <v>23017693</v>
      </c>
      <c r="C255" s="2">
        <v>45201</v>
      </c>
      <c r="D255" s="2">
        <v>22128</v>
      </c>
      <c r="E255" s="4">
        <v>63</v>
      </c>
      <c r="F255" s="4" t="s">
        <v>176</v>
      </c>
      <c r="G255" s="4">
        <v>60</v>
      </c>
      <c r="H255" s="4">
        <v>172</v>
      </c>
      <c r="I255" s="4">
        <v>1.75</v>
      </c>
      <c r="J255" s="4">
        <v>1</v>
      </c>
      <c r="K255" s="2">
        <v>45227</v>
      </c>
      <c r="L255" s="2">
        <v>45227</v>
      </c>
      <c r="M255" s="2">
        <v>45243</v>
      </c>
      <c r="N255" s="2">
        <v>45244</v>
      </c>
      <c r="O255" s="4">
        <v>0</v>
      </c>
      <c r="Q255" s="46">
        <f t="shared" si="309"/>
        <v>16</v>
      </c>
      <c r="R255" s="46">
        <f t="shared" si="310"/>
        <v>17</v>
      </c>
      <c r="S255" s="46"/>
      <c r="T255" s="4">
        <v>0</v>
      </c>
      <c r="U255" s="4">
        <v>1</v>
      </c>
      <c r="V255" s="4">
        <v>0</v>
      </c>
      <c r="W255" s="4">
        <v>0</v>
      </c>
      <c r="X255" s="4">
        <v>0</v>
      </c>
      <c r="Y255" s="4">
        <v>1</v>
      </c>
      <c r="Z255" s="4">
        <v>0</v>
      </c>
      <c r="AA255" s="4">
        <v>0</v>
      </c>
      <c r="AB255" s="4">
        <v>0</v>
      </c>
      <c r="AC255" s="4">
        <v>17</v>
      </c>
      <c r="AD255" s="4">
        <v>26</v>
      </c>
      <c r="AE255" s="4">
        <v>2</v>
      </c>
      <c r="AF255" s="4">
        <v>5</v>
      </c>
      <c r="AG255" s="4">
        <v>3</v>
      </c>
      <c r="AH255" s="4">
        <v>1430</v>
      </c>
      <c r="AI255" s="4">
        <v>16300</v>
      </c>
      <c r="AJ255" s="4">
        <v>29</v>
      </c>
      <c r="AK255" s="4">
        <v>0.27</v>
      </c>
      <c r="AL255" s="4">
        <v>0</v>
      </c>
      <c r="AM255" s="4">
        <v>1</v>
      </c>
      <c r="AN255" s="4" t="s">
        <v>238</v>
      </c>
      <c r="AO255" s="4">
        <v>120</v>
      </c>
      <c r="AP255" s="4">
        <v>1491</v>
      </c>
      <c r="AQ255" s="4">
        <v>0</v>
      </c>
      <c r="AR255" s="4">
        <v>9.1999999999999993</v>
      </c>
      <c r="AS255" s="4">
        <v>1.27</v>
      </c>
      <c r="AT255" s="4">
        <v>35.299999999999997</v>
      </c>
      <c r="AU255" s="29">
        <v>2.0299999999999998</v>
      </c>
      <c r="AV255">
        <v>4.3</v>
      </c>
      <c r="AW255">
        <v>944</v>
      </c>
      <c r="AX255" s="4">
        <v>476</v>
      </c>
      <c r="AY255" s="4">
        <v>0</v>
      </c>
      <c r="AZ255" s="4">
        <v>0</v>
      </c>
      <c r="BA255" s="4">
        <v>1.1599999999999999</v>
      </c>
      <c r="BB255" s="4">
        <v>34</v>
      </c>
      <c r="BC255" s="4">
        <v>132</v>
      </c>
      <c r="BD255" s="4">
        <v>3.59</v>
      </c>
      <c r="BE255" s="4">
        <v>1.55</v>
      </c>
      <c r="BF255" s="4">
        <v>4.58</v>
      </c>
      <c r="BG255" s="4">
        <v>8.4</v>
      </c>
      <c r="BH255" s="4">
        <v>6.2</v>
      </c>
      <c r="BI255" s="4">
        <v>2.1</v>
      </c>
      <c r="BJ255" s="4">
        <v>43</v>
      </c>
      <c r="BK255" s="4">
        <v>19</v>
      </c>
      <c r="BL255" s="4">
        <v>10</v>
      </c>
      <c r="BM255" s="4">
        <v>0.34</v>
      </c>
      <c r="BN255" s="4">
        <v>163</v>
      </c>
      <c r="BO255" s="4">
        <v>252</v>
      </c>
      <c r="BP255" s="4">
        <v>0</v>
      </c>
      <c r="BQ255" s="4">
        <v>0</v>
      </c>
      <c r="BR255" s="4">
        <v>224</v>
      </c>
      <c r="BS255">
        <v>98</v>
      </c>
      <c r="BT255">
        <v>51</v>
      </c>
      <c r="BU255">
        <v>65</v>
      </c>
      <c r="BV255">
        <v>84</v>
      </c>
      <c r="BW255">
        <v>6</v>
      </c>
      <c r="BX255">
        <v>2050</v>
      </c>
      <c r="BY255">
        <v>2150</v>
      </c>
      <c r="BZ255">
        <v>1.1000000000000001</v>
      </c>
      <c r="CA255">
        <v>71</v>
      </c>
      <c r="CB255">
        <v>6.2</v>
      </c>
      <c r="CC255" s="4">
        <v>3.2</v>
      </c>
      <c r="CD255" s="4">
        <v>32</v>
      </c>
      <c r="CE255" s="4">
        <v>77.599999999999994</v>
      </c>
      <c r="CF255" s="4">
        <v>7</v>
      </c>
      <c r="CG255" s="4">
        <v>8</v>
      </c>
      <c r="CH255" s="4">
        <v>2135</v>
      </c>
      <c r="CI255" s="4">
        <f t="shared" si="322"/>
        <v>1475</v>
      </c>
      <c r="CJ255" s="4">
        <v>7.43</v>
      </c>
      <c r="CK255" s="4">
        <v>34.4</v>
      </c>
      <c r="CL255" s="4">
        <v>72</v>
      </c>
      <c r="CM255" s="4" t="s">
        <v>239</v>
      </c>
      <c r="CN255" s="4">
        <v>0.1</v>
      </c>
      <c r="CO255" s="4">
        <v>0</v>
      </c>
      <c r="CP255" s="4">
        <v>0</v>
      </c>
      <c r="CQ255">
        <v>14.8</v>
      </c>
      <c r="CR255">
        <v>2655</v>
      </c>
      <c r="CS255" s="4">
        <v>0</v>
      </c>
      <c r="CT255" s="4">
        <v>3</v>
      </c>
      <c r="CU255" s="4"/>
      <c r="CV255" s="4">
        <v>0</v>
      </c>
      <c r="CW255" s="4">
        <v>0</v>
      </c>
      <c r="CX255" s="4">
        <v>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10</v>
      </c>
      <c r="DM255" s="4">
        <v>10</v>
      </c>
      <c r="DN255" s="4">
        <v>42</v>
      </c>
      <c r="DO255" s="4">
        <v>25</v>
      </c>
      <c r="DP255" s="4">
        <v>41</v>
      </c>
      <c r="DQ255" s="4">
        <v>72</v>
      </c>
      <c r="DR255" s="11">
        <v>55</v>
      </c>
      <c r="DS255" s="4">
        <v>37</v>
      </c>
      <c r="DT255" s="4">
        <v>82</v>
      </c>
      <c r="DU255" s="4">
        <f t="shared" si="347"/>
        <v>45</v>
      </c>
      <c r="DV255" s="11">
        <v>16.5</v>
      </c>
      <c r="DW255" s="4">
        <v>1133</v>
      </c>
      <c r="DX255" s="4">
        <v>92</v>
      </c>
      <c r="DY255" s="4">
        <v>72</v>
      </c>
      <c r="DZ255" s="4">
        <v>3</v>
      </c>
      <c r="EA255" s="4">
        <f t="shared" si="348"/>
        <v>1.7142857142857142</v>
      </c>
      <c r="EB255" s="4">
        <v>18.8</v>
      </c>
      <c r="EC255" s="4">
        <v>306</v>
      </c>
      <c r="ED255" s="4">
        <v>60</v>
      </c>
      <c r="EE255" s="4">
        <v>4.2</v>
      </c>
      <c r="EF255" s="4">
        <f t="shared" si="349"/>
        <v>2.4</v>
      </c>
      <c r="EG255" s="45">
        <f t="shared" si="312"/>
        <v>2.9255319148936167</v>
      </c>
      <c r="EH255" s="45">
        <f t="shared" si="313"/>
        <v>0.87765957446808507</v>
      </c>
      <c r="EI255" s="4">
        <v>10</v>
      </c>
      <c r="EJ255" s="4">
        <v>75</v>
      </c>
      <c r="EK255" s="4">
        <v>50</v>
      </c>
      <c r="EL255" s="11">
        <f t="shared" si="350"/>
        <v>1.5</v>
      </c>
      <c r="EM255" s="4">
        <v>237</v>
      </c>
      <c r="EN255" s="11">
        <v>12</v>
      </c>
      <c r="EO255" s="4">
        <v>8</v>
      </c>
      <c r="EP255" s="11">
        <f t="shared" si="362"/>
        <v>7.5</v>
      </c>
      <c r="EQ255" s="4">
        <v>45</v>
      </c>
      <c r="ER255" s="4">
        <f t="shared" si="314"/>
        <v>25.714285714285715</v>
      </c>
      <c r="ES255" s="4">
        <v>26</v>
      </c>
      <c r="ET255" s="4">
        <v>42</v>
      </c>
      <c r="EU255" s="11">
        <v>20</v>
      </c>
      <c r="EV255" s="4">
        <v>6</v>
      </c>
      <c r="EW255" s="9">
        <v>14</v>
      </c>
      <c r="EX255" s="4">
        <v>104</v>
      </c>
      <c r="EY255" s="4">
        <v>125</v>
      </c>
      <c r="EZ255" s="4">
        <v>48</v>
      </c>
      <c r="FA255" s="4">
        <v>65</v>
      </c>
      <c r="FB255" s="4">
        <v>69</v>
      </c>
      <c r="FC255" s="4">
        <f t="shared" si="352"/>
        <v>306</v>
      </c>
      <c r="FD255" s="9">
        <f t="shared" si="315"/>
        <v>0.88999258840296602</v>
      </c>
      <c r="FE255" s="9">
        <f t="shared" si="305"/>
        <v>0.22549019607843138</v>
      </c>
      <c r="FF255" s="9">
        <f t="shared" si="316"/>
        <v>0.31903399594359988</v>
      </c>
      <c r="FG255" s="9">
        <f t="shared" si="306"/>
        <v>1.47</v>
      </c>
      <c r="FH255" s="9">
        <f t="shared" si="307"/>
        <v>0.27228760995177026</v>
      </c>
      <c r="FI255" s="9">
        <f t="shared" si="308"/>
        <v>1.6516991480095577</v>
      </c>
      <c r="FJ255" s="11">
        <v>22.1</v>
      </c>
      <c r="FK255" s="11">
        <v>36</v>
      </c>
      <c r="FL255" s="4">
        <v>15</v>
      </c>
      <c r="FM255" s="4">
        <v>21</v>
      </c>
      <c r="FN255" s="4">
        <v>27</v>
      </c>
      <c r="FO255" s="4">
        <f t="shared" si="353"/>
        <v>15.428571428571429</v>
      </c>
      <c r="FP255" s="11">
        <v>47</v>
      </c>
      <c r="FQ255" s="11">
        <v>18</v>
      </c>
      <c r="FR255" s="4">
        <v>14</v>
      </c>
      <c r="FS255" s="4">
        <v>74</v>
      </c>
      <c r="FT255" s="4">
        <v>66</v>
      </c>
      <c r="FU255" s="11">
        <f t="shared" si="317"/>
        <v>1.1212121212121211</v>
      </c>
      <c r="FV255" s="4">
        <v>12</v>
      </c>
      <c r="FW255" s="11">
        <f t="shared" si="363"/>
        <v>6.166666666666667</v>
      </c>
      <c r="FX255" s="4">
        <v>103</v>
      </c>
      <c r="FY255" s="4">
        <v>21.1</v>
      </c>
      <c r="FZ255">
        <v>12.7</v>
      </c>
      <c r="GA255" s="11">
        <f t="shared" si="355"/>
        <v>27.1</v>
      </c>
      <c r="GB255" s="4">
        <f t="shared" si="318"/>
        <v>1.5055555555555555</v>
      </c>
      <c r="GC255" s="4">
        <f t="shared" si="319"/>
        <v>3.7007874015748032</v>
      </c>
      <c r="GD255" s="4">
        <f t="shared" si="320"/>
        <v>1.7401574803149609</v>
      </c>
      <c r="GE255" s="4">
        <v>16</v>
      </c>
      <c r="GF255" s="4">
        <v>15</v>
      </c>
      <c r="GG255" s="4">
        <f t="shared" si="356"/>
        <v>6.25</v>
      </c>
      <c r="GJ255" s="4" t="e">
        <f t="shared" si="360"/>
        <v>#DIV/0!</v>
      </c>
      <c r="GW255" t="e">
        <f t="shared" si="361"/>
        <v>#DIV/0!</v>
      </c>
    </row>
    <row r="256" spans="1:207" x14ac:dyDescent="0.35">
      <c r="A256" s="54">
        <v>94</v>
      </c>
      <c r="B256" s="31">
        <v>23017693</v>
      </c>
      <c r="C256" s="2">
        <v>45208</v>
      </c>
      <c r="D256" s="2">
        <v>22128</v>
      </c>
      <c r="E256" s="4">
        <v>63</v>
      </c>
      <c r="F256" s="4" t="s">
        <v>176</v>
      </c>
      <c r="G256" s="4">
        <v>60</v>
      </c>
      <c r="H256" s="4">
        <v>172</v>
      </c>
      <c r="I256" s="4">
        <v>1.75</v>
      </c>
      <c r="J256" s="4">
        <v>8</v>
      </c>
      <c r="K256" s="2">
        <v>45227</v>
      </c>
      <c r="L256" s="2">
        <v>45227</v>
      </c>
      <c r="M256" s="2">
        <v>45243</v>
      </c>
      <c r="N256" s="2">
        <v>45244</v>
      </c>
      <c r="O256" s="4">
        <v>0</v>
      </c>
      <c r="Q256" s="46">
        <f t="shared" si="309"/>
        <v>16</v>
      </c>
      <c r="R256" s="46">
        <f t="shared" si="310"/>
        <v>17</v>
      </c>
      <c r="S256" s="46"/>
      <c r="T256" s="4">
        <v>0</v>
      </c>
      <c r="U256" s="4">
        <v>1</v>
      </c>
      <c r="V256" s="4">
        <v>0</v>
      </c>
      <c r="W256" s="4">
        <v>0</v>
      </c>
      <c r="X256" s="4">
        <v>0</v>
      </c>
      <c r="Y256" s="4">
        <v>1</v>
      </c>
      <c r="Z256" s="4">
        <v>0</v>
      </c>
      <c r="AA256" s="4">
        <v>0</v>
      </c>
      <c r="AB256" s="4">
        <v>0</v>
      </c>
      <c r="AC256" s="4">
        <v>17</v>
      </c>
      <c r="AD256" s="4">
        <v>26</v>
      </c>
      <c r="AE256" s="4">
        <v>2</v>
      </c>
      <c r="AF256" s="4">
        <v>5</v>
      </c>
      <c r="AG256" s="4">
        <v>3</v>
      </c>
      <c r="AH256" s="4">
        <v>880</v>
      </c>
      <c r="AI256" s="4">
        <v>14400</v>
      </c>
      <c r="AJ256" s="4">
        <v>9.02</v>
      </c>
      <c r="AK256" s="4">
        <v>0.1</v>
      </c>
      <c r="AL256" s="4">
        <v>0</v>
      </c>
      <c r="AM256" s="4">
        <v>1</v>
      </c>
      <c r="AN256" s="4" t="s">
        <v>238</v>
      </c>
      <c r="AO256" s="4">
        <v>120</v>
      </c>
      <c r="AP256" s="4">
        <v>1154</v>
      </c>
      <c r="AQ256" s="4">
        <v>0</v>
      </c>
      <c r="AR256" s="4">
        <v>8</v>
      </c>
      <c r="AS256" s="4">
        <v>1.22</v>
      </c>
      <c r="AT256" s="4">
        <v>22</v>
      </c>
      <c r="AU256" s="29">
        <v>1.95</v>
      </c>
      <c r="AV256" s="4">
        <v>3.2</v>
      </c>
      <c r="AW256" s="4">
        <v>621</v>
      </c>
      <c r="AX256" s="4">
        <v>355</v>
      </c>
      <c r="AY256" s="4">
        <v>0</v>
      </c>
      <c r="AZ256" s="4">
        <v>0</v>
      </c>
      <c r="BA256" s="4">
        <v>1.07</v>
      </c>
      <c r="BB256" s="4">
        <v>47</v>
      </c>
      <c r="BC256" s="4">
        <v>134</v>
      </c>
      <c r="BD256" s="4">
        <v>2.93</v>
      </c>
      <c r="BE256" s="4">
        <v>1.54</v>
      </c>
      <c r="BF256" s="4">
        <v>2.02</v>
      </c>
      <c r="BG256" s="4">
        <v>8.6999999999999993</v>
      </c>
      <c r="BH256" s="4">
        <v>6</v>
      </c>
      <c r="BJ256" s="4">
        <v>33</v>
      </c>
      <c r="BK256" s="4">
        <v>19</v>
      </c>
      <c r="BL256" s="4">
        <v>10</v>
      </c>
      <c r="BM256" s="4">
        <v>0.44</v>
      </c>
      <c r="BN256" s="4">
        <v>140</v>
      </c>
      <c r="BO256" s="4">
        <v>248</v>
      </c>
      <c r="BP256" s="4">
        <v>0</v>
      </c>
      <c r="BQ256" s="4">
        <v>0</v>
      </c>
      <c r="BS256">
        <v>113</v>
      </c>
      <c r="BT256">
        <v>69</v>
      </c>
      <c r="BU256">
        <v>84</v>
      </c>
      <c r="BV256">
        <v>89</v>
      </c>
      <c r="CN256" s="4">
        <v>0</v>
      </c>
      <c r="CO256" s="4">
        <v>0</v>
      </c>
      <c r="CP256" s="4">
        <v>0</v>
      </c>
      <c r="CQ256" s="4">
        <v>18.559999999999999</v>
      </c>
      <c r="CR256" s="4">
        <v>1668</v>
      </c>
      <c r="CS256" s="4">
        <v>0</v>
      </c>
      <c r="CT256" s="4">
        <v>3</v>
      </c>
      <c r="CU256" s="4"/>
      <c r="CV256" s="4">
        <v>0</v>
      </c>
      <c r="CW256" s="4">
        <v>0</v>
      </c>
      <c r="CX256" s="4">
        <v>0</v>
      </c>
      <c r="CY256" s="4">
        <v>0</v>
      </c>
      <c r="CZ256" s="4">
        <v>0</v>
      </c>
      <c r="DA256" s="4">
        <v>0</v>
      </c>
      <c r="DB256" s="4">
        <v>1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10</v>
      </c>
      <c r="DM256" s="4">
        <v>10</v>
      </c>
      <c r="DN256" s="4">
        <v>44</v>
      </c>
      <c r="DO256" s="4">
        <v>20</v>
      </c>
      <c r="DP256" s="4">
        <v>56</v>
      </c>
      <c r="DQ256" s="4">
        <v>87</v>
      </c>
      <c r="DR256" s="11">
        <v>59</v>
      </c>
      <c r="DS256" s="4">
        <v>45</v>
      </c>
      <c r="DT256" s="4">
        <v>108</v>
      </c>
      <c r="DU256" s="4">
        <f t="shared" si="347"/>
        <v>63</v>
      </c>
      <c r="DV256" s="11">
        <v>15</v>
      </c>
      <c r="DW256" s="4">
        <v>1031</v>
      </c>
      <c r="DX256" s="4">
        <v>93</v>
      </c>
      <c r="DY256" s="4">
        <v>78</v>
      </c>
      <c r="DZ256" s="4">
        <v>4.8</v>
      </c>
      <c r="EA256" s="4">
        <f t="shared" si="348"/>
        <v>2.7428571428571429</v>
      </c>
      <c r="EB256" s="4">
        <v>27.1</v>
      </c>
      <c r="EC256" s="4">
        <v>335</v>
      </c>
      <c r="ED256" s="4">
        <v>71</v>
      </c>
      <c r="EE256" s="4">
        <v>5.4</v>
      </c>
      <c r="EF256" s="4">
        <f t="shared" si="349"/>
        <v>3.0857142857142859</v>
      </c>
      <c r="EG256" s="45">
        <f t="shared" si="312"/>
        <v>2.177121771217712</v>
      </c>
      <c r="EH256" s="45">
        <f t="shared" si="313"/>
        <v>0.55350553505535049</v>
      </c>
      <c r="EI256" s="4">
        <v>9</v>
      </c>
      <c r="EJ256" s="4">
        <v>90</v>
      </c>
      <c r="EK256" s="4">
        <v>107</v>
      </c>
      <c r="EL256" s="11">
        <f t="shared" si="350"/>
        <v>0.84112149532710279</v>
      </c>
      <c r="EM256" s="4">
        <v>227</v>
      </c>
      <c r="EN256" s="11">
        <v>8</v>
      </c>
      <c r="EO256" s="4">
        <v>6</v>
      </c>
      <c r="EP256" s="11">
        <f t="shared" si="362"/>
        <v>12.857142857142858</v>
      </c>
      <c r="EQ256" s="4">
        <v>85</v>
      </c>
      <c r="ER256" s="4">
        <f t="shared" si="314"/>
        <v>48.571428571428569</v>
      </c>
      <c r="ES256" s="4">
        <v>33</v>
      </c>
      <c r="ET256" s="4">
        <v>78</v>
      </c>
      <c r="EU256" s="11">
        <v>20</v>
      </c>
      <c r="EV256" s="4">
        <v>7</v>
      </c>
      <c r="EW256" s="9">
        <v>13</v>
      </c>
      <c r="EX256" s="4">
        <v>79</v>
      </c>
      <c r="EY256" s="4">
        <v>113</v>
      </c>
      <c r="EZ256" s="4">
        <v>34</v>
      </c>
      <c r="FA256" s="4">
        <v>93</v>
      </c>
      <c r="FB256" s="4">
        <v>58</v>
      </c>
      <c r="FC256" s="4">
        <f t="shared" si="352"/>
        <v>335</v>
      </c>
      <c r="FD256" s="9">
        <f t="shared" si="315"/>
        <v>0.58660188087669285</v>
      </c>
      <c r="FE256" s="9">
        <f t="shared" si="305"/>
        <v>0.17313432835820897</v>
      </c>
      <c r="FF256" s="9">
        <f t="shared" si="316"/>
        <v>0.23257420586252361</v>
      </c>
      <c r="FG256" s="9">
        <f t="shared" si="306"/>
        <v>1.4323943661971832</v>
      </c>
      <c r="FH256" s="9">
        <f t="shared" si="307"/>
        <v>0.25084394610769523</v>
      </c>
      <c r="FI256" s="9">
        <f t="shared" si="308"/>
        <v>2.4418509604102017</v>
      </c>
      <c r="FJ256" s="11">
        <v>22.5</v>
      </c>
      <c r="FK256" s="11">
        <v>49</v>
      </c>
      <c r="FL256" s="4">
        <v>30</v>
      </c>
      <c r="FM256" s="4">
        <v>19</v>
      </c>
      <c r="FN256" s="4">
        <v>64</v>
      </c>
      <c r="FO256" s="4">
        <f t="shared" si="353"/>
        <v>36.571428571428569</v>
      </c>
      <c r="FP256" s="11">
        <v>47</v>
      </c>
      <c r="FQ256" s="11">
        <v>28</v>
      </c>
      <c r="FR256" s="4">
        <v>24</v>
      </c>
      <c r="FS256" s="4">
        <v>58</v>
      </c>
      <c r="FT256" s="4">
        <v>57</v>
      </c>
      <c r="FU256" s="11">
        <f t="shared" si="317"/>
        <v>1.0175438596491229</v>
      </c>
      <c r="FV256" s="4">
        <v>15</v>
      </c>
      <c r="FW256" s="11">
        <f t="shared" si="363"/>
        <v>3.8666666666666667</v>
      </c>
      <c r="FX256" s="4">
        <v>100</v>
      </c>
      <c r="FY256" s="4">
        <v>18</v>
      </c>
      <c r="FZ256">
        <v>15.7</v>
      </c>
      <c r="GA256" s="11">
        <f t="shared" si="355"/>
        <v>18</v>
      </c>
      <c r="GB256" s="4">
        <f t="shared" si="318"/>
        <v>0.6428571428571429</v>
      </c>
      <c r="GC256" s="4">
        <f t="shared" si="319"/>
        <v>2.9936305732484079</v>
      </c>
      <c r="GD256" s="4">
        <f t="shared" si="320"/>
        <v>1.4331210191082804</v>
      </c>
      <c r="GE256" s="4">
        <v>12</v>
      </c>
      <c r="GF256" s="4">
        <v>8</v>
      </c>
      <c r="GG256" s="4">
        <f t="shared" si="356"/>
        <v>33.333333333333329</v>
      </c>
      <c r="GH256" s="4">
        <v>19</v>
      </c>
      <c r="GI256" s="4">
        <v>14</v>
      </c>
      <c r="GJ256" s="4">
        <f t="shared" si="360"/>
        <v>26.315789473684209</v>
      </c>
      <c r="GK256">
        <v>1</v>
      </c>
      <c r="GL256">
        <v>0</v>
      </c>
      <c r="GM256">
        <v>0</v>
      </c>
      <c r="GN256">
        <v>0</v>
      </c>
      <c r="GO256">
        <v>1</v>
      </c>
      <c r="GP256">
        <v>0</v>
      </c>
      <c r="GQ256">
        <v>0</v>
      </c>
      <c r="GR256">
        <v>1</v>
      </c>
      <c r="GS256">
        <v>0</v>
      </c>
      <c r="GT256">
        <v>0</v>
      </c>
      <c r="GW256" t="e">
        <f t="shared" si="361"/>
        <v>#DIV/0!</v>
      </c>
    </row>
    <row r="257" spans="1:207" x14ac:dyDescent="0.35">
      <c r="A257" s="54">
        <v>94</v>
      </c>
      <c r="B257" s="31">
        <v>23017693</v>
      </c>
      <c r="C257" s="2">
        <v>45224</v>
      </c>
      <c r="D257" s="2">
        <v>22128</v>
      </c>
      <c r="E257" s="4">
        <v>63</v>
      </c>
      <c r="F257" s="4" t="s">
        <v>176</v>
      </c>
      <c r="G257" s="4">
        <v>60</v>
      </c>
      <c r="H257" s="4">
        <v>172</v>
      </c>
      <c r="I257" s="4">
        <v>1.75</v>
      </c>
      <c r="J257" s="4">
        <v>28</v>
      </c>
      <c r="K257" s="2">
        <v>45227</v>
      </c>
      <c r="L257" s="2">
        <v>45227</v>
      </c>
      <c r="M257" s="2">
        <v>45243</v>
      </c>
      <c r="N257" s="2">
        <v>45244</v>
      </c>
      <c r="O257" s="4">
        <v>0</v>
      </c>
      <c r="Q257" s="46">
        <f t="shared" si="309"/>
        <v>16</v>
      </c>
      <c r="R257" s="46">
        <f t="shared" si="310"/>
        <v>17</v>
      </c>
      <c r="S257" s="46"/>
      <c r="T257" s="4">
        <v>0</v>
      </c>
      <c r="U257" s="4">
        <v>1</v>
      </c>
      <c r="V257" s="4">
        <v>0</v>
      </c>
      <c r="W257" s="4">
        <v>0</v>
      </c>
      <c r="X257" s="4">
        <v>0</v>
      </c>
      <c r="Y257" s="4">
        <v>1</v>
      </c>
      <c r="Z257" s="4">
        <v>0</v>
      </c>
      <c r="AA257" s="4">
        <v>0</v>
      </c>
      <c r="AB257" s="4">
        <v>0</v>
      </c>
      <c r="AC257" s="4">
        <v>17</v>
      </c>
      <c r="AD257" s="4">
        <v>26</v>
      </c>
      <c r="AE257" s="4">
        <v>2</v>
      </c>
      <c r="AF257" s="4">
        <v>5</v>
      </c>
      <c r="AG257" s="4">
        <v>3</v>
      </c>
      <c r="AH257" s="4">
        <v>2460</v>
      </c>
      <c r="AI257" s="4">
        <v>8000</v>
      </c>
      <c r="AJ257" s="4">
        <v>15.26</v>
      </c>
      <c r="AK257" s="4">
        <v>22</v>
      </c>
      <c r="AL257" s="4">
        <v>0</v>
      </c>
      <c r="AM257" s="4">
        <v>1</v>
      </c>
      <c r="AN257" s="4" t="s">
        <v>238</v>
      </c>
      <c r="AQ257" s="4">
        <v>0</v>
      </c>
      <c r="AR257" s="4">
        <v>8.1999999999999993</v>
      </c>
      <c r="AS257" s="4">
        <v>1.39</v>
      </c>
      <c r="AT257" s="4">
        <v>34.1</v>
      </c>
      <c r="AX257" s="4">
        <v>351</v>
      </c>
      <c r="AY257" s="4">
        <v>0</v>
      </c>
      <c r="AZ257" s="4">
        <v>0</v>
      </c>
      <c r="BA257" s="4">
        <v>1.2</v>
      </c>
      <c r="BB257" s="4">
        <v>27</v>
      </c>
      <c r="BC257" s="4">
        <v>129</v>
      </c>
      <c r="BD257" s="4">
        <v>3.5</v>
      </c>
      <c r="BE257" s="4">
        <v>1.6</v>
      </c>
      <c r="BF257" s="4">
        <v>2.1</v>
      </c>
      <c r="BJ257" s="4">
        <v>24</v>
      </c>
      <c r="BK257" s="4">
        <v>22</v>
      </c>
      <c r="BL257" s="4">
        <v>12</v>
      </c>
      <c r="BM257" s="4">
        <v>0.3</v>
      </c>
      <c r="BN257" s="4">
        <v>126</v>
      </c>
      <c r="BO257" s="4">
        <v>202</v>
      </c>
      <c r="BP257" s="4">
        <v>0</v>
      </c>
      <c r="BQ257" s="4">
        <v>0</v>
      </c>
      <c r="BS257">
        <v>115</v>
      </c>
      <c r="BT257">
        <v>72</v>
      </c>
      <c r="BU257">
        <v>86</v>
      </c>
      <c r="BV257">
        <v>78</v>
      </c>
      <c r="CN257" s="4">
        <v>0</v>
      </c>
      <c r="CO257" s="4">
        <v>0</v>
      </c>
      <c r="CP257" s="4">
        <v>0</v>
      </c>
      <c r="CS257" s="4">
        <v>1</v>
      </c>
      <c r="CT257" s="4">
        <v>3</v>
      </c>
      <c r="CU257" s="4"/>
      <c r="CV257" s="4">
        <v>1</v>
      </c>
      <c r="CW257" s="4">
        <v>1</v>
      </c>
      <c r="CX257" s="4">
        <v>1</v>
      </c>
      <c r="CY257" s="4">
        <v>1</v>
      </c>
      <c r="CZ257" s="4">
        <v>1</v>
      </c>
      <c r="DA257" s="4">
        <v>1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10</v>
      </c>
      <c r="DM257" s="4">
        <v>10</v>
      </c>
      <c r="DN257" s="4">
        <v>42</v>
      </c>
      <c r="DO257" s="4">
        <v>28</v>
      </c>
      <c r="DP257" s="4">
        <v>35</v>
      </c>
      <c r="DQ257" s="4">
        <v>64</v>
      </c>
      <c r="DR257" s="11">
        <v>49</v>
      </c>
      <c r="DS257" s="4">
        <v>37</v>
      </c>
      <c r="DT257" s="4">
        <v>75</v>
      </c>
      <c r="DU257" s="4">
        <f t="shared" si="347"/>
        <v>38</v>
      </c>
      <c r="DV257" s="11">
        <v>13.5</v>
      </c>
      <c r="DW257" s="4">
        <v>1119</v>
      </c>
      <c r="DX257" s="4">
        <v>90</v>
      </c>
      <c r="DY257" s="4">
        <v>68</v>
      </c>
      <c r="DZ257" s="4">
        <v>2.5</v>
      </c>
      <c r="EA257" s="4">
        <f t="shared" si="348"/>
        <v>1.4285714285714286</v>
      </c>
      <c r="EB257" s="4">
        <v>17.899999999999999</v>
      </c>
      <c r="EC257" s="4">
        <v>281</v>
      </c>
      <c r="ED257" s="4">
        <v>57</v>
      </c>
      <c r="EE257" s="4">
        <v>4.2</v>
      </c>
      <c r="EF257" s="4">
        <f t="shared" si="349"/>
        <v>2.4</v>
      </c>
      <c r="EG257" s="45">
        <f t="shared" si="312"/>
        <v>2.7374301675977657</v>
      </c>
      <c r="EH257" s="45">
        <f t="shared" si="313"/>
        <v>0.75418994413407825</v>
      </c>
      <c r="EI257" s="4">
        <v>10</v>
      </c>
      <c r="EJ257" s="4">
        <v>48</v>
      </c>
      <c r="EK257" s="4">
        <v>77</v>
      </c>
      <c r="EL257" s="11">
        <f t="shared" si="350"/>
        <v>0.62337662337662336</v>
      </c>
      <c r="EM257" s="4">
        <v>287</v>
      </c>
      <c r="EN257" s="11">
        <v>8</v>
      </c>
      <c r="EO257" s="4">
        <v>7</v>
      </c>
      <c r="EP257" s="11">
        <f t="shared" si="362"/>
        <v>6.4</v>
      </c>
      <c r="EQ257" s="4">
        <v>48</v>
      </c>
      <c r="ER257" s="4">
        <f t="shared" si="314"/>
        <v>27.428571428571427</v>
      </c>
      <c r="ES257" s="4">
        <v>19</v>
      </c>
      <c r="ET257" s="4">
        <v>39</v>
      </c>
      <c r="EU257" s="11">
        <v>32</v>
      </c>
      <c r="EV257" s="4">
        <v>10</v>
      </c>
      <c r="EW257" s="9">
        <v>22</v>
      </c>
      <c r="EX257" s="4">
        <v>118</v>
      </c>
      <c r="EY257" s="4">
        <v>180</v>
      </c>
      <c r="EZ257" s="4">
        <v>66</v>
      </c>
      <c r="FA257" s="4">
        <v>76</v>
      </c>
      <c r="FB257" s="4">
        <v>97</v>
      </c>
      <c r="FC257" s="4">
        <f t="shared" si="352"/>
        <v>281</v>
      </c>
      <c r="FD257" s="9">
        <f t="shared" si="315"/>
        <v>1.2739207895673317</v>
      </c>
      <c r="FE257" s="9">
        <f t="shared" si="305"/>
        <v>0.34519572953736655</v>
      </c>
      <c r="FF257" s="9">
        <f t="shared" si="316"/>
        <v>0.46032664392511558</v>
      </c>
      <c r="FG257" s="9">
        <f t="shared" si="306"/>
        <v>1.8157894736842106</v>
      </c>
      <c r="FH257" s="9">
        <f t="shared" si="307"/>
        <v>0.38972587379534762</v>
      </c>
      <c r="FI257" s="9">
        <f t="shared" si="308"/>
        <v>1.4253550837339868</v>
      </c>
      <c r="FJ257" s="11">
        <v>15.6</v>
      </c>
      <c r="FK257" s="11">
        <v>41</v>
      </c>
      <c r="FL257" s="4">
        <v>21</v>
      </c>
      <c r="FM257" s="4">
        <v>27</v>
      </c>
      <c r="FN257" s="4">
        <v>29</v>
      </c>
      <c r="FO257" s="4">
        <f t="shared" si="353"/>
        <v>16.571428571428573</v>
      </c>
      <c r="FP257" s="11">
        <v>45</v>
      </c>
      <c r="FQ257" s="11">
        <v>21</v>
      </c>
      <c r="FR257" s="4">
        <v>12</v>
      </c>
      <c r="FS257" s="4">
        <v>48</v>
      </c>
      <c r="FT257" s="4">
        <v>55</v>
      </c>
      <c r="FU257" s="11">
        <f t="shared" si="317"/>
        <v>0.87272727272727268</v>
      </c>
      <c r="FV257" s="4">
        <v>8</v>
      </c>
      <c r="FW257" s="11">
        <f t="shared" si="363"/>
        <v>6</v>
      </c>
      <c r="FX257" s="4">
        <v>173</v>
      </c>
      <c r="FY257" s="4">
        <v>11.4</v>
      </c>
      <c r="FZ257">
        <v>12.7</v>
      </c>
      <c r="GA257" s="11">
        <f t="shared" si="355"/>
        <v>11.4</v>
      </c>
      <c r="GB257" s="4">
        <f t="shared" si="318"/>
        <v>0.54285714285714293</v>
      </c>
      <c r="GC257" s="4">
        <f t="shared" si="319"/>
        <v>3.5433070866141736</v>
      </c>
      <c r="GD257" s="4">
        <f t="shared" si="320"/>
        <v>1.2283464566929134</v>
      </c>
      <c r="GE257" s="4">
        <v>17</v>
      </c>
      <c r="GF257" s="4">
        <v>13</v>
      </c>
      <c r="GG257" s="4">
        <f t="shared" si="356"/>
        <v>23.52941176470588</v>
      </c>
      <c r="GH257" s="4">
        <v>28</v>
      </c>
      <c r="GI257" s="4">
        <v>21</v>
      </c>
      <c r="GJ257" s="4">
        <f t="shared" si="360"/>
        <v>25</v>
      </c>
      <c r="GK257">
        <v>1</v>
      </c>
      <c r="GL257">
        <v>0</v>
      </c>
      <c r="GM257">
        <v>0</v>
      </c>
      <c r="GN257">
        <v>1</v>
      </c>
      <c r="GO257">
        <v>0</v>
      </c>
      <c r="GP257">
        <v>0</v>
      </c>
      <c r="GQ257">
        <v>1</v>
      </c>
      <c r="GR257">
        <v>0</v>
      </c>
      <c r="GS257">
        <v>0</v>
      </c>
      <c r="GT257">
        <v>1</v>
      </c>
      <c r="GU257">
        <v>63</v>
      </c>
      <c r="GV257">
        <v>21</v>
      </c>
      <c r="GW257">
        <f t="shared" si="361"/>
        <v>0.66666666666666663</v>
      </c>
      <c r="GX257">
        <v>1</v>
      </c>
      <c r="GY257">
        <v>0</v>
      </c>
    </row>
    <row r="258" spans="1:207" x14ac:dyDescent="0.35">
      <c r="A258" s="54">
        <v>95</v>
      </c>
      <c r="B258" s="31">
        <v>23021962</v>
      </c>
      <c r="C258" s="2">
        <v>45203</v>
      </c>
      <c r="D258" s="2">
        <v>27470</v>
      </c>
      <c r="E258" s="4">
        <v>48</v>
      </c>
      <c r="F258" s="4" t="s">
        <v>178</v>
      </c>
      <c r="G258" s="4">
        <v>85</v>
      </c>
      <c r="H258" s="4">
        <v>181</v>
      </c>
      <c r="I258" s="4">
        <v>2.06</v>
      </c>
      <c r="J258" s="4">
        <v>1</v>
      </c>
      <c r="K258" s="2">
        <v>45203</v>
      </c>
      <c r="L258" s="2">
        <v>45203</v>
      </c>
      <c r="M258" s="2">
        <v>45204</v>
      </c>
      <c r="N258" s="2">
        <v>45204</v>
      </c>
      <c r="O258" s="4">
        <v>1</v>
      </c>
      <c r="P258" s="2">
        <v>45204</v>
      </c>
      <c r="Q258" s="46">
        <f t="shared" si="309"/>
        <v>1</v>
      </c>
      <c r="R258" s="46">
        <f t="shared" si="310"/>
        <v>1</v>
      </c>
      <c r="S258" s="46">
        <f t="shared" si="323"/>
        <v>1</v>
      </c>
      <c r="T258" s="4">
        <v>0</v>
      </c>
      <c r="U258" s="4">
        <v>1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30</v>
      </c>
      <c r="AD258" s="4">
        <v>62</v>
      </c>
      <c r="AE258" s="4">
        <v>14</v>
      </c>
      <c r="AF258" s="4">
        <v>16</v>
      </c>
      <c r="AG258" s="4">
        <v>2</v>
      </c>
      <c r="AH258" s="4">
        <v>600</v>
      </c>
      <c r="AI258" s="4">
        <v>5300</v>
      </c>
      <c r="AJ258" s="4">
        <v>44.35</v>
      </c>
      <c r="AK258" s="4">
        <v>100</v>
      </c>
      <c r="AL258" s="4">
        <v>0</v>
      </c>
      <c r="AM258" s="4">
        <v>0</v>
      </c>
      <c r="AN258" s="4">
        <v>0</v>
      </c>
      <c r="AO258" s="4">
        <v>48</v>
      </c>
      <c r="AP258" s="4">
        <v>1223</v>
      </c>
      <c r="AQ258" s="4">
        <v>0</v>
      </c>
      <c r="AR258" s="4">
        <v>10.9</v>
      </c>
      <c r="AS258" s="4">
        <v>1.01</v>
      </c>
      <c r="AT258" s="4">
        <v>32</v>
      </c>
      <c r="AV258" s="4">
        <v>1.1499999999999999</v>
      </c>
      <c r="AW258" s="4">
        <v>605</v>
      </c>
      <c r="AX258" s="4">
        <v>11</v>
      </c>
      <c r="AY258" s="4">
        <v>1</v>
      </c>
      <c r="AZ258" s="4">
        <v>1</v>
      </c>
      <c r="BA258" s="4">
        <v>6.78</v>
      </c>
      <c r="BB258" s="4">
        <v>272</v>
      </c>
      <c r="BC258" s="4">
        <v>121</v>
      </c>
      <c r="BD258" s="4">
        <v>3.68</v>
      </c>
      <c r="BE258" s="4">
        <v>2.8</v>
      </c>
      <c r="BF258" s="4">
        <v>7.7</v>
      </c>
      <c r="BG258" s="4">
        <v>6.3</v>
      </c>
      <c r="BH258" s="4">
        <v>3.7</v>
      </c>
      <c r="BI258" s="4">
        <v>1.7</v>
      </c>
      <c r="BJ258" s="4">
        <v>835</v>
      </c>
      <c r="BK258" s="4">
        <v>128</v>
      </c>
      <c r="BL258" s="4">
        <v>65</v>
      </c>
      <c r="BM258" s="4">
        <v>1.95</v>
      </c>
      <c r="BN258" s="4">
        <v>85</v>
      </c>
      <c r="BO258" s="4">
        <v>357</v>
      </c>
      <c r="BP258" s="4">
        <v>1</v>
      </c>
      <c r="BQ258" s="4">
        <v>0</v>
      </c>
      <c r="BR258" s="4">
        <v>100</v>
      </c>
      <c r="BS258">
        <v>95</v>
      </c>
      <c r="BT258">
        <v>54</v>
      </c>
      <c r="BU258">
        <v>66</v>
      </c>
      <c r="BV258">
        <v>103</v>
      </c>
      <c r="BW258">
        <v>4</v>
      </c>
      <c r="BX258">
        <v>2300</v>
      </c>
      <c r="BY258">
        <v>825</v>
      </c>
      <c r="BZ258">
        <v>3.8</v>
      </c>
      <c r="CA258">
        <v>84</v>
      </c>
      <c r="CB258">
        <v>8.9</v>
      </c>
      <c r="CC258" s="4">
        <v>3.3</v>
      </c>
      <c r="CD258" s="4">
        <v>36</v>
      </c>
      <c r="CE258" s="4">
        <v>77.400000000000006</v>
      </c>
      <c r="CF258" s="4">
        <v>9</v>
      </c>
      <c r="CG258" s="4">
        <v>10</v>
      </c>
      <c r="CH258" s="4">
        <v>2132</v>
      </c>
      <c r="CI258" s="4">
        <f t="shared" si="322"/>
        <v>1503.030303030303</v>
      </c>
      <c r="CJ258" s="4">
        <v>7.21</v>
      </c>
      <c r="CK258" s="4">
        <v>47</v>
      </c>
      <c r="CL258" s="4">
        <v>60.68</v>
      </c>
      <c r="CM258" s="4">
        <v>17.3</v>
      </c>
      <c r="CN258" s="4">
        <v>2.5</v>
      </c>
      <c r="CO258" s="4">
        <v>1</v>
      </c>
      <c r="CP258" s="4">
        <v>0</v>
      </c>
      <c r="CQ258" s="4">
        <v>30.6</v>
      </c>
      <c r="CR258" s="4">
        <v>4961</v>
      </c>
      <c r="CS258" s="4">
        <v>1</v>
      </c>
      <c r="CT258" s="4">
        <v>0</v>
      </c>
      <c r="CU258" s="4"/>
      <c r="CV258" s="4">
        <v>1</v>
      </c>
      <c r="CW258" s="4">
        <v>1</v>
      </c>
      <c r="CX258" s="4">
        <v>0</v>
      </c>
      <c r="CY258" s="4">
        <v>1</v>
      </c>
      <c r="CZ258" s="4">
        <v>1</v>
      </c>
      <c r="DA258" s="4">
        <v>0</v>
      </c>
      <c r="DB258" s="4">
        <v>0</v>
      </c>
      <c r="DC258" s="4">
        <v>0</v>
      </c>
      <c r="DD258" s="4">
        <v>1</v>
      </c>
      <c r="DE258" s="4">
        <v>1</v>
      </c>
      <c r="DF258" s="4">
        <v>1</v>
      </c>
      <c r="DG258" s="4">
        <v>1</v>
      </c>
      <c r="DH258" s="4">
        <v>0</v>
      </c>
      <c r="DI258" s="4">
        <v>1</v>
      </c>
      <c r="DJ258" s="4">
        <v>0</v>
      </c>
      <c r="DK258" s="4">
        <v>1</v>
      </c>
      <c r="DL258" s="25">
        <v>13</v>
      </c>
      <c r="DM258" s="25">
        <v>13</v>
      </c>
      <c r="DN258" s="25">
        <v>43</v>
      </c>
      <c r="DO258" s="25">
        <v>22</v>
      </c>
      <c r="DP258" s="25">
        <v>48</v>
      </c>
      <c r="DQ258" s="25">
        <v>80</v>
      </c>
      <c r="DR258" s="59">
        <v>61</v>
      </c>
      <c r="DS258" s="25">
        <v>26</v>
      </c>
      <c r="DT258" s="25">
        <v>66</v>
      </c>
      <c r="DU258" s="25">
        <v>40</v>
      </c>
      <c r="DV258" s="59">
        <v>12.1</v>
      </c>
      <c r="DW258" s="25">
        <v>792</v>
      </c>
      <c r="DX258" s="25">
        <v>68</v>
      </c>
      <c r="DY258" s="25">
        <v>89</v>
      </c>
      <c r="DZ258" s="25">
        <v>6.1</v>
      </c>
      <c r="EA258" s="26">
        <f t="shared" si="348"/>
        <v>2.9611650485436889</v>
      </c>
      <c r="EB258" s="25">
        <v>14.5</v>
      </c>
      <c r="EC258" s="25">
        <v>246</v>
      </c>
      <c r="ED258" s="25">
        <v>41</v>
      </c>
      <c r="EE258" s="25">
        <v>3.69</v>
      </c>
      <c r="EF258" s="25">
        <v>2.25</v>
      </c>
      <c r="EG258" s="45">
        <f t="shared" si="312"/>
        <v>4.2068965517241379</v>
      </c>
      <c r="EH258" s="45">
        <f t="shared" si="313"/>
        <v>0.83448275862068966</v>
      </c>
      <c r="EI258" s="25">
        <v>13</v>
      </c>
      <c r="EJ258" s="25">
        <v>76</v>
      </c>
      <c r="EK258" s="25">
        <v>65</v>
      </c>
      <c r="EL258" s="59">
        <v>1.17</v>
      </c>
      <c r="EM258" s="25">
        <v>288</v>
      </c>
      <c r="EN258" s="59">
        <v>10</v>
      </c>
      <c r="EO258" s="25">
        <v>6</v>
      </c>
      <c r="EP258" s="11">
        <f t="shared" si="362"/>
        <v>9.5</v>
      </c>
      <c r="EQ258" s="25">
        <v>31</v>
      </c>
      <c r="ER258" s="4">
        <f t="shared" si="314"/>
        <v>15.048543689320388</v>
      </c>
      <c r="ES258" s="25">
        <v>18</v>
      </c>
      <c r="ET258" s="25">
        <v>26</v>
      </c>
      <c r="EU258" s="59">
        <v>8</v>
      </c>
      <c r="EV258" s="25">
        <v>4</v>
      </c>
      <c r="EW258" s="15">
        <v>5</v>
      </c>
      <c r="EX258" s="25">
        <v>128</v>
      </c>
      <c r="EY258" s="25">
        <v>69</v>
      </c>
      <c r="EZ258" s="25">
        <v>62</v>
      </c>
      <c r="FA258" s="25">
        <v>55</v>
      </c>
      <c r="FB258" s="25">
        <v>63</v>
      </c>
      <c r="FC258" s="4">
        <f t="shared" si="352"/>
        <v>246</v>
      </c>
      <c r="FD258" s="9">
        <f t="shared" si="315"/>
        <v>0.91046808363587606</v>
      </c>
      <c r="FE258" s="9">
        <f t="shared" si="305"/>
        <v>0.25609756097560976</v>
      </c>
      <c r="FF258" s="9">
        <f t="shared" si="316"/>
        <v>0.36331474872385872</v>
      </c>
      <c r="FG258" s="9">
        <f t="shared" si="306"/>
        <v>2.0853658536585367</v>
      </c>
      <c r="FH258" s="9">
        <f t="shared" si="307"/>
        <v>0.30099035875068192</v>
      </c>
      <c r="FI258" s="9">
        <f t="shared" si="308"/>
        <v>2.290432680880814</v>
      </c>
      <c r="FJ258" s="59">
        <v>16.899999999999999</v>
      </c>
      <c r="FK258" s="59">
        <v>19</v>
      </c>
      <c r="FL258" s="25">
        <v>12</v>
      </c>
      <c r="FM258" s="25">
        <v>6</v>
      </c>
      <c r="FN258" s="25">
        <v>62</v>
      </c>
      <c r="FO258" s="4">
        <f t="shared" si="353"/>
        <v>30.097087378640776</v>
      </c>
      <c r="FP258" s="59">
        <v>47</v>
      </c>
      <c r="FQ258" s="59">
        <v>11</v>
      </c>
      <c r="FR258" s="25">
        <v>7</v>
      </c>
      <c r="FS258" s="25">
        <v>67</v>
      </c>
      <c r="FT258" s="25">
        <v>37</v>
      </c>
      <c r="FU258" s="11">
        <f t="shared" si="317"/>
        <v>1.8108108108108107</v>
      </c>
      <c r="FV258" s="25">
        <v>4</v>
      </c>
      <c r="FW258" s="63">
        <f t="shared" si="363"/>
        <v>16.75</v>
      </c>
      <c r="FX258" s="25">
        <v>97</v>
      </c>
      <c r="FY258" s="25">
        <v>38.119999999999997</v>
      </c>
      <c r="GA258" s="11">
        <f t="shared" si="355"/>
        <v>42.12</v>
      </c>
      <c r="GB258" s="4">
        <f t="shared" si="318"/>
        <v>3.8290909090909087</v>
      </c>
      <c r="GE258" s="25">
        <v>25</v>
      </c>
      <c r="GF258" s="25">
        <v>13</v>
      </c>
      <c r="GG258" s="4">
        <f t="shared" si="356"/>
        <v>48</v>
      </c>
      <c r="GH258" s="25">
        <v>25</v>
      </c>
      <c r="GI258" s="25">
        <v>21</v>
      </c>
      <c r="GJ258" s="4">
        <f t="shared" si="360"/>
        <v>16</v>
      </c>
      <c r="GW258" t="e">
        <f t="shared" si="361"/>
        <v>#DIV/0!</v>
      </c>
    </row>
    <row r="259" spans="1:207" x14ac:dyDescent="0.35">
      <c r="A259" s="54">
        <v>96</v>
      </c>
      <c r="B259" s="31">
        <v>8421797</v>
      </c>
      <c r="C259" s="2">
        <v>45209</v>
      </c>
      <c r="D259" s="2">
        <v>30531</v>
      </c>
      <c r="E259" s="4">
        <v>40</v>
      </c>
      <c r="F259" s="4" t="s">
        <v>176</v>
      </c>
      <c r="G259" s="4">
        <v>55</v>
      </c>
      <c r="H259" s="4">
        <v>164</v>
      </c>
      <c r="I259" s="4">
        <v>1.59</v>
      </c>
      <c r="J259" s="4">
        <v>1</v>
      </c>
      <c r="K259" s="2">
        <v>45207</v>
      </c>
      <c r="L259" s="2">
        <v>45207</v>
      </c>
      <c r="M259" s="2">
        <v>45210</v>
      </c>
      <c r="N259" s="2">
        <v>45223</v>
      </c>
      <c r="O259" s="4">
        <v>0</v>
      </c>
      <c r="Q259" s="46">
        <f t="shared" si="309"/>
        <v>3</v>
      </c>
      <c r="R259" s="46">
        <f t="shared" si="310"/>
        <v>16</v>
      </c>
      <c r="S259" s="46"/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17</v>
      </c>
      <c r="AD259" s="4">
        <v>36</v>
      </c>
      <c r="AE259" s="4">
        <v>7</v>
      </c>
      <c r="AF259" s="4">
        <v>1</v>
      </c>
      <c r="AG259" s="4">
        <v>6</v>
      </c>
      <c r="AH259" s="4">
        <v>4900</v>
      </c>
      <c r="AI259" s="4">
        <v>22800</v>
      </c>
      <c r="AJ259" s="4">
        <v>5.17</v>
      </c>
      <c r="AK259" s="4">
        <v>3.82</v>
      </c>
      <c r="AL259" s="4">
        <v>0</v>
      </c>
      <c r="AM259" s="4">
        <v>1</v>
      </c>
      <c r="AN259" s="4" t="s">
        <v>240</v>
      </c>
      <c r="AO259" s="4">
        <v>55</v>
      </c>
      <c r="AP259" s="4">
        <v>399</v>
      </c>
      <c r="AQ259" s="4">
        <v>0</v>
      </c>
      <c r="AR259" s="4">
        <v>9.3000000000000007</v>
      </c>
      <c r="AS259" s="4">
        <v>1.2</v>
      </c>
      <c r="AT259" s="4">
        <v>25.8</v>
      </c>
      <c r="AU259" s="29">
        <v>2.4300000000000002</v>
      </c>
      <c r="AV259" s="4">
        <v>0.69</v>
      </c>
      <c r="AW259" s="4">
        <v>499</v>
      </c>
      <c r="AX259" s="4">
        <v>175</v>
      </c>
      <c r="AY259" s="4">
        <v>0</v>
      </c>
      <c r="AZ259" s="4">
        <v>0</v>
      </c>
      <c r="BA259" s="4">
        <v>0.84</v>
      </c>
      <c r="BB259" s="4">
        <v>49</v>
      </c>
      <c r="BC259" s="4">
        <v>141</v>
      </c>
      <c r="BD259" s="4">
        <v>3.75</v>
      </c>
      <c r="BE259" s="4">
        <v>1.86</v>
      </c>
      <c r="BF259" s="4">
        <v>3.46</v>
      </c>
      <c r="BG259" s="4">
        <v>8.3000000000000007</v>
      </c>
      <c r="BH259" s="4">
        <v>4.5</v>
      </c>
      <c r="BI259" s="4">
        <v>2.1</v>
      </c>
      <c r="BJ259" s="4">
        <v>7</v>
      </c>
      <c r="BK259" s="4">
        <v>12</v>
      </c>
      <c r="BL259" s="4">
        <v>13</v>
      </c>
      <c r="BM259" s="4">
        <v>0.5</v>
      </c>
      <c r="BN259" s="4">
        <v>94</v>
      </c>
      <c r="BO259" s="4">
        <v>198</v>
      </c>
      <c r="BP259" s="4">
        <v>0</v>
      </c>
      <c r="BQ259" s="4">
        <v>0</v>
      </c>
      <c r="BR259" s="4">
        <v>354</v>
      </c>
      <c r="BS259">
        <v>98</v>
      </c>
      <c r="BT259">
        <v>61</v>
      </c>
      <c r="BU259">
        <v>84</v>
      </c>
      <c r="BV259">
        <v>74</v>
      </c>
      <c r="BX259">
        <v>94</v>
      </c>
      <c r="BY259">
        <v>1725</v>
      </c>
      <c r="BZ259">
        <v>2.2000000000000002</v>
      </c>
      <c r="CA259">
        <v>73.8</v>
      </c>
      <c r="CB259">
        <v>3</v>
      </c>
      <c r="CC259" s="4">
        <v>4.8</v>
      </c>
      <c r="CD259" s="4">
        <v>42</v>
      </c>
      <c r="CE259" s="4">
        <v>44</v>
      </c>
      <c r="CF259" s="4">
        <v>8</v>
      </c>
      <c r="CG259" s="4">
        <v>9</v>
      </c>
      <c r="CH259" s="4">
        <v>2096</v>
      </c>
      <c r="CI259" s="4">
        <f t="shared" si="322"/>
        <v>1400</v>
      </c>
      <c r="CJ259" s="4">
        <v>7.47</v>
      </c>
      <c r="CK259" s="4">
        <v>38.799999999999997</v>
      </c>
      <c r="CL259" s="4">
        <v>74.5</v>
      </c>
      <c r="CM259" s="4">
        <v>28.2</v>
      </c>
      <c r="CN259" s="4">
        <v>0.1</v>
      </c>
      <c r="CO259" s="4">
        <v>0</v>
      </c>
      <c r="CP259" s="4">
        <v>0</v>
      </c>
      <c r="CQ259" s="4">
        <v>254</v>
      </c>
      <c r="CR259" s="4">
        <v>8526</v>
      </c>
      <c r="CS259" s="4">
        <v>1</v>
      </c>
      <c r="CT259" s="4">
        <v>0</v>
      </c>
      <c r="CU259" s="4"/>
      <c r="CV259" s="4">
        <v>1</v>
      </c>
      <c r="CW259" s="4">
        <v>1</v>
      </c>
      <c r="CX259" s="4">
        <v>1</v>
      </c>
      <c r="CY259" s="4">
        <v>1</v>
      </c>
      <c r="CZ259" s="4">
        <v>1</v>
      </c>
      <c r="DA259" s="4">
        <v>1</v>
      </c>
      <c r="DB259" s="4">
        <v>0</v>
      </c>
      <c r="DC259" s="4">
        <v>0</v>
      </c>
      <c r="DD259" s="4">
        <v>0</v>
      </c>
      <c r="DE259" s="4">
        <v>1</v>
      </c>
      <c r="DF259" s="4">
        <v>1</v>
      </c>
      <c r="DG259" s="4">
        <v>0</v>
      </c>
      <c r="DH259" s="4">
        <v>1</v>
      </c>
      <c r="DI259" s="4">
        <v>0</v>
      </c>
      <c r="DJ259" s="4">
        <v>0</v>
      </c>
      <c r="DK259" s="4">
        <v>0</v>
      </c>
      <c r="DL259" s="4">
        <v>9</v>
      </c>
      <c r="DM259" s="4">
        <v>9</v>
      </c>
      <c r="DN259" s="4">
        <v>49</v>
      </c>
      <c r="DO259" s="4">
        <v>37</v>
      </c>
      <c r="DP259" s="4">
        <v>26</v>
      </c>
      <c r="DQ259" s="4">
        <v>50</v>
      </c>
      <c r="DR259" s="11">
        <v>42</v>
      </c>
      <c r="DS259" s="4">
        <v>60</v>
      </c>
      <c r="DT259" s="4">
        <v>103</v>
      </c>
      <c r="DU259" s="4">
        <f t="shared" ref="DU259:DU269" si="364">(DT259-DS259)</f>
        <v>43</v>
      </c>
      <c r="DV259" s="11">
        <v>13.6</v>
      </c>
      <c r="DW259" s="4">
        <v>918</v>
      </c>
      <c r="DX259" s="4">
        <v>95</v>
      </c>
      <c r="DY259" s="4">
        <v>126</v>
      </c>
      <c r="DZ259" s="4">
        <v>5.0999999999999996</v>
      </c>
      <c r="EA259" s="4">
        <f t="shared" si="348"/>
        <v>3.2075471698113205</v>
      </c>
      <c r="EB259" s="4">
        <v>13.7</v>
      </c>
      <c r="EC259" s="4">
        <v>213</v>
      </c>
      <c r="ED259" s="4">
        <v>37</v>
      </c>
      <c r="EE259" s="4">
        <v>4.9000000000000004</v>
      </c>
      <c r="EF259" s="4">
        <f t="shared" ref="EF259:EF269" si="365">(EE259/I259)</f>
        <v>3.0817610062893084</v>
      </c>
      <c r="EG259" s="45">
        <f t="shared" si="312"/>
        <v>3.0656934306569346</v>
      </c>
      <c r="EH259" s="45">
        <f t="shared" si="313"/>
        <v>0.99270072992700731</v>
      </c>
      <c r="EI259" s="4">
        <v>9</v>
      </c>
      <c r="EJ259" s="4">
        <v>95</v>
      </c>
      <c r="EK259" s="4">
        <v>40</v>
      </c>
      <c r="EL259" s="11">
        <f t="shared" ref="EL259:EL269" si="366">(EJ259/EK259)</f>
        <v>2.375</v>
      </c>
      <c r="EM259" s="4">
        <v>85</v>
      </c>
      <c r="EN259" s="11">
        <v>13</v>
      </c>
      <c r="EO259" s="4">
        <v>13</v>
      </c>
      <c r="EP259" s="11">
        <f t="shared" si="362"/>
        <v>7.3076923076923075</v>
      </c>
      <c r="EQ259" s="4">
        <v>52</v>
      </c>
      <c r="ER259" s="4">
        <f t="shared" si="314"/>
        <v>32.704402515723267</v>
      </c>
      <c r="ES259" s="4">
        <v>29</v>
      </c>
      <c r="ET259" s="4">
        <v>48</v>
      </c>
      <c r="EU259" s="11">
        <v>27</v>
      </c>
      <c r="EV259" s="4">
        <v>4</v>
      </c>
      <c r="EW259" s="9">
        <v>22</v>
      </c>
      <c r="EX259" s="4">
        <v>52</v>
      </c>
      <c r="EY259" s="4">
        <v>93</v>
      </c>
      <c r="EZ259" s="4">
        <v>31</v>
      </c>
      <c r="FA259" s="4">
        <v>63</v>
      </c>
      <c r="FB259" s="4">
        <v>90</v>
      </c>
      <c r="FC259" s="4">
        <f t="shared" si="352"/>
        <v>213</v>
      </c>
      <c r="FD259" s="9">
        <f t="shared" si="315"/>
        <v>1.6600999597870709</v>
      </c>
      <c r="FE259" s="9">
        <f t="shared" ref="FE259:FE269" si="367">FB259/FC259</f>
        <v>0.42253521126760563</v>
      </c>
      <c r="FF259" s="9">
        <f t="shared" si="316"/>
        <v>0.52156385336870426</v>
      </c>
      <c r="FG259" s="9">
        <f t="shared" ref="FG259:FG269" si="368">(BS259*0.9)/ED259</f>
        <v>2.3837837837837839</v>
      </c>
      <c r="FH259" s="9">
        <f t="shared" ref="FH259:FH269" si="369">0.0275-0.165*(DR259/100)+0.3656*((BT259/BS259)*0.9)+0.515*FF259</f>
        <v>0.43161599672978068</v>
      </c>
      <c r="FI259" s="9">
        <f t="shared" ref="FI259:FI269" si="370">(BT259-(FH259*BS259*0.9))/(FH259*ED259)</f>
        <v>1.4359278606870967</v>
      </c>
      <c r="FJ259" s="11">
        <v>9.1999999999999993</v>
      </c>
      <c r="FK259" s="11">
        <v>17</v>
      </c>
      <c r="FL259" s="4">
        <v>11</v>
      </c>
      <c r="FM259" s="4">
        <v>6</v>
      </c>
      <c r="FN259" s="4">
        <v>45</v>
      </c>
      <c r="FO259" s="4">
        <f t="shared" si="353"/>
        <v>28.30188679245283</v>
      </c>
      <c r="FP259" s="11">
        <v>36</v>
      </c>
      <c r="FQ259" s="11">
        <v>17</v>
      </c>
      <c r="FR259" s="4">
        <v>13</v>
      </c>
      <c r="FS259" s="4">
        <v>60</v>
      </c>
      <c r="FT259" s="4">
        <v>37</v>
      </c>
      <c r="FU259" s="11">
        <f t="shared" si="317"/>
        <v>1.6216216216216217</v>
      </c>
      <c r="FV259" s="4">
        <v>16</v>
      </c>
      <c r="FW259" s="11">
        <f t="shared" si="363"/>
        <v>3.75</v>
      </c>
      <c r="FX259" s="4">
        <v>83</v>
      </c>
      <c r="FY259" s="4">
        <v>22.1</v>
      </c>
      <c r="FZ259">
        <v>13.9</v>
      </c>
      <c r="GA259" s="11">
        <f t="shared" si="355"/>
        <v>22.1</v>
      </c>
      <c r="GB259" s="4">
        <f t="shared" si="318"/>
        <v>1.3</v>
      </c>
      <c r="GC259" s="4">
        <f t="shared" si="319"/>
        <v>2.5899280575539567</v>
      </c>
      <c r="GD259" s="4">
        <f t="shared" si="320"/>
        <v>0.66187050359712218</v>
      </c>
      <c r="GE259" s="4">
        <v>19</v>
      </c>
      <c r="GF259" s="4">
        <v>9</v>
      </c>
      <c r="GG259" s="4">
        <f t="shared" si="356"/>
        <v>52.631578947368418</v>
      </c>
      <c r="GH259" s="4">
        <v>24</v>
      </c>
      <c r="GI259" s="4">
        <v>18</v>
      </c>
      <c r="GJ259" s="4">
        <f t="shared" si="360"/>
        <v>25</v>
      </c>
      <c r="GK259" s="4">
        <v>1</v>
      </c>
      <c r="GL259" s="4">
        <v>0</v>
      </c>
      <c r="GM259" s="4">
        <v>0</v>
      </c>
      <c r="GN259" s="4">
        <v>0</v>
      </c>
      <c r="GO259" s="4">
        <v>1</v>
      </c>
      <c r="GP259" s="4">
        <v>0</v>
      </c>
      <c r="GQ259" s="4">
        <v>0</v>
      </c>
      <c r="GR259" s="4">
        <v>1</v>
      </c>
      <c r="GS259" s="4">
        <v>0</v>
      </c>
      <c r="GT259" s="4">
        <v>0</v>
      </c>
    </row>
    <row r="260" spans="1:207" x14ac:dyDescent="0.35">
      <c r="A260" s="54">
        <v>96</v>
      </c>
      <c r="B260" s="31">
        <v>8421797</v>
      </c>
      <c r="C260" s="2">
        <v>45215</v>
      </c>
      <c r="D260" s="2">
        <v>30531</v>
      </c>
      <c r="E260" s="4">
        <v>40</v>
      </c>
      <c r="F260" s="4" t="s">
        <v>176</v>
      </c>
      <c r="G260" s="4">
        <v>55</v>
      </c>
      <c r="H260" s="4">
        <v>164</v>
      </c>
      <c r="I260" s="4">
        <v>1.59</v>
      </c>
      <c r="J260" s="4">
        <v>7</v>
      </c>
      <c r="K260" s="2">
        <v>45207</v>
      </c>
      <c r="L260" s="2">
        <v>45207</v>
      </c>
      <c r="M260" s="2">
        <v>45210</v>
      </c>
      <c r="N260" s="2">
        <v>45223</v>
      </c>
      <c r="O260" s="4">
        <v>0</v>
      </c>
      <c r="Q260" s="46">
        <f t="shared" ref="Q260:Q269" si="371">_xlfn.DAYS(M260,L260)</f>
        <v>3</v>
      </c>
      <c r="R260" s="46">
        <f t="shared" ref="R260:R269" si="372">_xlfn.DAYS(N260,K260)</f>
        <v>16</v>
      </c>
      <c r="S260" s="46"/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17</v>
      </c>
      <c r="AD260" s="4">
        <v>36</v>
      </c>
      <c r="AE260" s="4">
        <v>7</v>
      </c>
      <c r="AF260" s="4">
        <v>1</v>
      </c>
      <c r="AG260" s="4">
        <v>6</v>
      </c>
      <c r="AH260" s="4">
        <v>1500</v>
      </c>
      <c r="AI260" s="4">
        <v>5000</v>
      </c>
      <c r="AJ260" s="4">
        <v>0.49</v>
      </c>
      <c r="AK260" s="4">
        <v>0.12</v>
      </c>
      <c r="AL260" s="4">
        <v>0</v>
      </c>
      <c r="AM260" s="4">
        <v>1</v>
      </c>
      <c r="AN260" s="4" t="s">
        <v>240</v>
      </c>
      <c r="AQ260" s="4">
        <v>0</v>
      </c>
      <c r="AR260" s="4">
        <v>10.199999999999999</v>
      </c>
      <c r="AX260" s="4">
        <v>513</v>
      </c>
      <c r="AY260" s="4">
        <v>0</v>
      </c>
      <c r="AZ260" s="4">
        <v>0</v>
      </c>
      <c r="BA260" s="4">
        <v>0.6</v>
      </c>
      <c r="BB260" s="4">
        <v>21</v>
      </c>
      <c r="BC260" s="4">
        <v>139</v>
      </c>
      <c r="BD260" s="4">
        <v>4.0999999999999996</v>
      </c>
      <c r="BE260" s="4">
        <v>2</v>
      </c>
      <c r="BF260" s="4">
        <v>3.5</v>
      </c>
      <c r="BG260" s="4">
        <v>9.6999999999999993</v>
      </c>
      <c r="BJ260" s="4">
        <v>15</v>
      </c>
      <c r="BK260" s="4">
        <v>31</v>
      </c>
      <c r="BL260" s="4">
        <v>35</v>
      </c>
      <c r="BN260" s="4">
        <v>96</v>
      </c>
      <c r="BO260" s="4">
        <v>166</v>
      </c>
      <c r="BP260" s="4">
        <v>0</v>
      </c>
      <c r="BQ260" s="4">
        <v>0</v>
      </c>
      <c r="BR260" s="4" t="s">
        <v>236</v>
      </c>
      <c r="BS260">
        <v>113</v>
      </c>
      <c r="BT260">
        <v>69</v>
      </c>
      <c r="BU260">
        <v>84</v>
      </c>
      <c r="BV260">
        <v>89</v>
      </c>
      <c r="CN260" s="4">
        <v>0</v>
      </c>
      <c r="CO260" s="4">
        <v>0</v>
      </c>
      <c r="CP260" s="4">
        <v>0</v>
      </c>
      <c r="CS260" s="4">
        <v>1</v>
      </c>
      <c r="CT260" s="4">
        <v>0</v>
      </c>
      <c r="CU260" s="4"/>
      <c r="CV260" s="4">
        <v>1</v>
      </c>
      <c r="CW260" s="4">
        <v>1</v>
      </c>
      <c r="CX260" s="4">
        <v>1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1</v>
      </c>
      <c r="DF260" s="4">
        <v>1</v>
      </c>
      <c r="DG260" s="4">
        <v>0</v>
      </c>
      <c r="DH260" s="4">
        <v>1</v>
      </c>
      <c r="DI260" s="4">
        <v>0</v>
      </c>
      <c r="DJ260" s="4">
        <v>0</v>
      </c>
      <c r="DK260" s="4">
        <v>0</v>
      </c>
      <c r="DL260" s="4">
        <v>10</v>
      </c>
      <c r="DM260" s="4">
        <v>10</v>
      </c>
      <c r="DN260" s="4">
        <v>45</v>
      </c>
      <c r="DO260" s="4">
        <v>20</v>
      </c>
      <c r="DP260" s="4">
        <v>55</v>
      </c>
      <c r="DQ260" s="4">
        <v>86</v>
      </c>
      <c r="DR260" s="11">
        <v>49</v>
      </c>
      <c r="DS260" s="4">
        <v>53</v>
      </c>
      <c r="DT260" s="4">
        <v>105</v>
      </c>
      <c r="DU260" s="4">
        <f t="shared" si="364"/>
        <v>52</v>
      </c>
      <c r="DV260" s="11">
        <v>16.3</v>
      </c>
      <c r="DW260" s="4">
        <v>1115</v>
      </c>
      <c r="DX260" s="4">
        <v>89</v>
      </c>
      <c r="DY260" s="4">
        <v>113</v>
      </c>
      <c r="DZ260" s="4">
        <v>5.9</v>
      </c>
      <c r="EA260" s="4">
        <f t="shared" si="348"/>
        <v>3.7106918238993711</v>
      </c>
      <c r="EB260" s="4">
        <v>18.600000000000001</v>
      </c>
      <c r="EC260" s="4">
        <v>239</v>
      </c>
      <c r="ED260" s="4">
        <v>61</v>
      </c>
      <c r="EE260" s="4">
        <v>7</v>
      </c>
      <c r="EF260" s="4">
        <f t="shared" si="365"/>
        <v>4.4025157232704402</v>
      </c>
      <c r="EG260" s="45">
        <f t="shared" ref="EG260:EG269" si="373">DR260/EB260</f>
        <v>2.6344086021505375</v>
      </c>
      <c r="EH260" s="45">
        <f t="shared" ref="EH260:EH269" si="374">DV260/EB260</f>
        <v>0.87634408602150538</v>
      </c>
      <c r="EI260" s="4">
        <v>13</v>
      </c>
      <c r="EJ260" s="4">
        <v>90</v>
      </c>
      <c r="EK260" s="4">
        <v>75</v>
      </c>
      <c r="EL260" s="11">
        <f t="shared" si="366"/>
        <v>1.2</v>
      </c>
      <c r="EM260" s="4">
        <v>143</v>
      </c>
      <c r="EN260" s="11">
        <v>15</v>
      </c>
      <c r="EO260" s="4">
        <v>10</v>
      </c>
      <c r="EP260" s="11">
        <f t="shared" si="362"/>
        <v>7.2</v>
      </c>
      <c r="EQ260" s="4">
        <v>55</v>
      </c>
      <c r="ER260" s="4">
        <f t="shared" ref="ER260:ER269" si="375">EQ260/I260</f>
        <v>34.591194968553459</v>
      </c>
      <c r="EU260" s="11">
        <v>25</v>
      </c>
      <c r="EV260" s="4">
        <v>15</v>
      </c>
      <c r="EW260" s="9">
        <v>10</v>
      </c>
      <c r="EX260" s="4">
        <v>62</v>
      </c>
      <c r="EY260" s="4">
        <v>114</v>
      </c>
      <c r="EZ260" s="4">
        <v>32</v>
      </c>
      <c r="FA260" s="4">
        <v>83</v>
      </c>
      <c r="FB260" s="4">
        <v>69</v>
      </c>
      <c r="FC260" s="4">
        <f t="shared" si="352"/>
        <v>239</v>
      </c>
      <c r="FD260" s="9">
        <f t="shared" ref="FD260:FD269" si="376">FG260/FI260</f>
        <v>1.1012599796281521</v>
      </c>
      <c r="FE260" s="9">
        <f t="shared" si="367"/>
        <v>0.28870292887029286</v>
      </c>
      <c r="FF260" s="9">
        <f t="shared" ref="FF260:FF269" si="377">0.35695-7.2266*FE260+74.249*(FE260^2)-307.39*(FE260^3)+684.54*(FE260^4)-856.92*(FE260^5)+571.95*(FE260^6)-159.1*(FE260^7)</f>
        <v>0.40390774863689771</v>
      </c>
      <c r="FG260" s="9">
        <f t="shared" si="368"/>
        <v>1.6672131147540985</v>
      </c>
      <c r="FH260" s="9">
        <f t="shared" si="369"/>
        <v>0.35558072063649787</v>
      </c>
      <c r="FI260" s="9">
        <f t="shared" si="370"/>
        <v>1.5139141942823022</v>
      </c>
      <c r="FJ260" s="11">
        <v>13.2</v>
      </c>
      <c r="FK260" s="11">
        <v>18</v>
      </c>
      <c r="FL260" s="4">
        <v>17</v>
      </c>
      <c r="FM260" s="4">
        <v>1</v>
      </c>
      <c r="FN260" s="4">
        <v>26</v>
      </c>
      <c r="FO260" s="4">
        <f t="shared" si="353"/>
        <v>16.352201257861633</v>
      </c>
      <c r="FP260" s="11">
        <v>41</v>
      </c>
      <c r="FQ260" s="11">
        <v>20</v>
      </c>
      <c r="FR260" s="4">
        <v>20</v>
      </c>
      <c r="FS260" s="4">
        <v>76</v>
      </c>
      <c r="FT260" s="4">
        <v>47</v>
      </c>
      <c r="FU260" s="11">
        <f t="shared" ref="FU260:FU269" si="378">FS260/FT260</f>
        <v>1.6170212765957446</v>
      </c>
      <c r="FV260" s="4">
        <v>19</v>
      </c>
      <c r="FW260" s="11">
        <f t="shared" si="363"/>
        <v>4</v>
      </c>
      <c r="FX260" s="4">
        <v>62</v>
      </c>
      <c r="FY260" s="4">
        <v>24.1</v>
      </c>
      <c r="FZ260">
        <v>17.399999999999999</v>
      </c>
      <c r="GA260" s="11">
        <f t="shared" si="355"/>
        <v>24.1</v>
      </c>
      <c r="GB260" s="4">
        <f t="shared" ref="GB260:GB269" si="379">GA260/FQ260</f>
        <v>1.2050000000000001</v>
      </c>
      <c r="GC260" s="4">
        <f t="shared" ref="GC260:GC269" si="380">FP260/FZ260</f>
        <v>2.3563218390804601</v>
      </c>
      <c r="GD260" s="4">
        <f t="shared" ref="GD260:GD269" si="381">FJ260/FZ260</f>
        <v>0.75862068965517249</v>
      </c>
      <c r="GE260" s="4">
        <v>20</v>
      </c>
      <c r="GF260" s="4">
        <v>12</v>
      </c>
      <c r="GG260" s="4">
        <f t="shared" si="356"/>
        <v>40</v>
      </c>
      <c r="GH260" s="4">
        <v>17</v>
      </c>
      <c r="GI260" s="4">
        <v>13</v>
      </c>
      <c r="GJ260" s="4">
        <f t="shared" si="360"/>
        <v>23.52941176470588</v>
      </c>
      <c r="GK260" s="4">
        <v>1</v>
      </c>
      <c r="GL260" s="4">
        <v>0</v>
      </c>
      <c r="GM260" s="4">
        <v>0</v>
      </c>
      <c r="GN260" s="4">
        <v>0</v>
      </c>
      <c r="GO260" s="4">
        <v>1</v>
      </c>
      <c r="GP260" s="4">
        <v>0</v>
      </c>
      <c r="GQ260" s="4">
        <v>0</v>
      </c>
      <c r="GR260" s="4">
        <v>1</v>
      </c>
      <c r="GS260" s="4">
        <v>0</v>
      </c>
      <c r="GT260" s="4">
        <v>0</v>
      </c>
    </row>
    <row r="261" spans="1:207" x14ac:dyDescent="0.35">
      <c r="A261" s="54">
        <v>97</v>
      </c>
      <c r="B261" s="31">
        <v>11485713</v>
      </c>
      <c r="C261" s="2">
        <v>45209</v>
      </c>
      <c r="D261" s="2">
        <v>21624</v>
      </c>
      <c r="E261" s="4">
        <v>64</v>
      </c>
      <c r="F261" s="4" t="s">
        <v>178</v>
      </c>
      <c r="G261" s="4">
        <v>95</v>
      </c>
      <c r="H261" s="4">
        <v>171</v>
      </c>
      <c r="I261" s="4">
        <v>2.0699999999999998</v>
      </c>
      <c r="J261" s="4">
        <v>1</v>
      </c>
      <c r="K261" s="2">
        <v>45208</v>
      </c>
      <c r="L261" s="2">
        <v>45208</v>
      </c>
      <c r="M261" s="2">
        <v>45211</v>
      </c>
      <c r="N261" s="2">
        <v>45215</v>
      </c>
      <c r="O261" s="4">
        <v>0</v>
      </c>
      <c r="Q261" s="46">
        <f t="shared" si="371"/>
        <v>3</v>
      </c>
      <c r="R261" s="46">
        <f t="shared" si="372"/>
        <v>7</v>
      </c>
      <c r="S261" s="46"/>
      <c r="T261" s="4">
        <v>0</v>
      </c>
      <c r="U261" s="4">
        <v>1</v>
      </c>
      <c r="V261" s="4">
        <v>1</v>
      </c>
      <c r="W261" s="4">
        <v>0</v>
      </c>
      <c r="X261" s="4">
        <v>1</v>
      </c>
      <c r="Y261" s="4">
        <v>1</v>
      </c>
      <c r="Z261" s="4">
        <v>1</v>
      </c>
      <c r="AA261" s="4">
        <v>0</v>
      </c>
      <c r="AB261" s="4">
        <v>0</v>
      </c>
      <c r="AC261" s="4">
        <v>18</v>
      </c>
      <c r="AD261" s="4">
        <v>39</v>
      </c>
      <c r="AE261" s="4">
        <v>5</v>
      </c>
      <c r="AF261" s="4">
        <v>5</v>
      </c>
      <c r="AG261" s="4">
        <v>5</v>
      </c>
      <c r="AH261" s="4">
        <v>7600</v>
      </c>
      <c r="AI261" s="4">
        <v>18100</v>
      </c>
      <c r="AJ261" s="4">
        <v>8.16</v>
      </c>
      <c r="AK261" s="4">
        <v>2.56</v>
      </c>
      <c r="AL261" s="4">
        <v>0</v>
      </c>
      <c r="AM261" s="4">
        <v>0</v>
      </c>
      <c r="AN261" s="4">
        <v>0</v>
      </c>
      <c r="AO261" s="4">
        <v>20</v>
      </c>
      <c r="AP261" s="4">
        <v>174</v>
      </c>
      <c r="AQ261" s="4">
        <v>0</v>
      </c>
      <c r="AR261" s="4">
        <v>17.3</v>
      </c>
      <c r="AS261" s="4">
        <v>1.1499999999999999</v>
      </c>
      <c r="AT261" s="4">
        <v>32</v>
      </c>
      <c r="AU261" s="29">
        <v>6.86</v>
      </c>
      <c r="AV261" s="4">
        <v>0.48</v>
      </c>
      <c r="AW261" s="4">
        <v>621</v>
      </c>
      <c r="AX261" s="4">
        <v>222</v>
      </c>
      <c r="AY261" s="4">
        <v>0</v>
      </c>
      <c r="AZ261" s="4">
        <v>0</v>
      </c>
      <c r="BA261" s="4">
        <v>0.83</v>
      </c>
      <c r="BB261" s="4">
        <v>36</v>
      </c>
      <c r="BC261" s="4">
        <v>142</v>
      </c>
      <c r="BD261" s="4">
        <v>4.49</v>
      </c>
      <c r="BE261" s="4">
        <v>2.12</v>
      </c>
      <c r="BF261" s="4">
        <v>4.92</v>
      </c>
      <c r="BG261" s="4">
        <v>9.3000000000000007</v>
      </c>
      <c r="BH261" s="4">
        <v>6.3</v>
      </c>
      <c r="BI261" s="4">
        <v>2.9</v>
      </c>
      <c r="BJ261" s="4">
        <v>250</v>
      </c>
      <c r="BK261" s="4">
        <v>10</v>
      </c>
      <c r="BL261" s="4">
        <v>10</v>
      </c>
      <c r="BM261" s="4">
        <v>0.47</v>
      </c>
      <c r="BN261" s="4">
        <v>38</v>
      </c>
      <c r="BO261" s="4">
        <v>176</v>
      </c>
      <c r="BP261" s="4">
        <v>1</v>
      </c>
      <c r="BQ261" s="4">
        <v>1</v>
      </c>
      <c r="BR261">
        <v>118</v>
      </c>
      <c r="BS261">
        <v>95</v>
      </c>
      <c r="BT261">
        <v>52</v>
      </c>
      <c r="BU261">
        <v>68</v>
      </c>
      <c r="BV261">
        <v>75</v>
      </c>
      <c r="BX261">
        <v>753</v>
      </c>
      <c r="BY261">
        <v>310</v>
      </c>
      <c r="BZ261">
        <v>1.5</v>
      </c>
      <c r="CA261">
        <v>69.7</v>
      </c>
      <c r="CB261" s="4">
        <v>2.1</v>
      </c>
      <c r="CC261" s="4">
        <v>1.9</v>
      </c>
      <c r="CD261" s="4">
        <v>44</v>
      </c>
      <c r="CE261" s="4">
        <v>72</v>
      </c>
      <c r="CF261" s="4">
        <v>7</v>
      </c>
      <c r="CG261" s="4">
        <v>8</v>
      </c>
      <c r="CH261" s="4">
        <v>1569</v>
      </c>
      <c r="CI261" s="4">
        <f t="shared" ref="CI261:CI268" si="382">((BU261-BW261)/CC261)*80</f>
        <v>2863.1578947368421</v>
      </c>
      <c r="CJ261" s="4">
        <v>7.3239999999999998</v>
      </c>
      <c r="CK261" s="4">
        <v>54.7</v>
      </c>
      <c r="CL261" s="4">
        <v>71.599999999999994</v>
      </c>
      <c r="CM261" s="4">
        <v>27.8</v>
      </c>
      <c r="CN261" s="4">
        <v>0.3</v>
      </c>
      <c r="CO261" s="4">
        <v>0</v>
      </c>
      <c r="CP261" s="4">
        <v>0</v>
      </c>
      <c r="CQ261" s="4">
        <v>16.3</v>
      </c>
      <c r="CR261" s="4">
        <v>250</v>
      </c>
      <c r="CS261" s="4">
        <v>1</v>
      </c>
      <c r="CT261" s="4">
        <v>0</v>
      </c>
      <c r="CU261" s="4"/>
      <c r="CV261" s="4">
        <v>1</v>
      </c>
      <c r="CW261" s="4">
        <v>1</v>
      </c>
      <c r="CX261" s="4">
        <v>1</v>
      </c>
      <c r="CY261" s="4">
        <v>1</v>
      </c>
      <c r="CZ261" s="4">
        <v>1</v>
      </c>
      <c r="DA261" s="4">
        <v>0</v>
      </c>
      <c r="DB261" s="4">
        <v>0</v>
      </c>
      <c r="DC261" s="4">
        <v>0</v>
      </c>
      <c r="DD261" s="4">
        <v>1</v>
      </c>
      <c r="DE261" s="4">
        <v>1</v>
      </c>
      <c r="DF261" s="4">
        <v>0</v>
      </c>
      <c r="DG261" s="4">
        <v>0</v>
      </c>
      <c r="DH261" s="4">
        <v>0</v>
      </c>
      <c r="DI261" s="4">
        <v>1</v>
      </c>
      <c r="DJ261" s="4">
        <v>0</v>
      </c>
      <c r="DK261" s="4">
        <v>1</v>
      </c>
      <c r="DL261" s="4">
        <v>10</v>
      </c>
      <c r="DM261" s="4">
        <v>10</v>
      </c>
      <c r="DN261" s="4">
        <v>54</v>
      </c>
      <c r="DO261" s="4">
        <v>39</v>
      </c>
      <c r="DP261" s="4">
        <v>29</v>
      </c>
      <c r="DQ261" s="4">
        <v>56</v>
      </c>
      <c r="DR261" s="11">
        <v>47</v>
      </c>
      <c r="DS261" s="4">
        <v>48</v>
      </c>
      <c r="DT261" s="4">
        <v>90</v>
      </c>
      <c r="DU261" s="4">
        <f t="shared" si="364"/>
        <v>42</v>
      </c>
      <c r="DV261" s="11">
        <v>13.4</v>
      </c>
      <c r="DW261" s="4">
        <v>1114</v>
      </c>
      <c r="DX261" s="4">
        <v>91</v>
      </c>
      <c r="DY261" s="4">
        <v>90</v>
      </c>
      <c r="DZ261" s="4">
        <v>3.8</v>
      </c>
      <c r="EA261" s="17">
        <f t="shared" si="348"/>
        <v>1.8357487922705316</v>
      </c>
      <c r="EB261" s="4">
        <v>17.8</v>
      </c>
      <c r="EC261" s="4">
        <v>318</v>
      </c>
      <c r="ED261" s="4">
        <v>56</v>
      </c>
      <c r="EE261" s="4">
        <v>4.41</v>
      </c>
      <c r="EF261" s="4">
        <f t="shared" si="365"/>
        <v>2.1304347826086958</v>
      </c>
      <c r="EG261" s="45">
        <f t="shared" si="373"/>
        <v>2.6404494382022472</v>
      </c>
      <c r="EH261" s="45">
        <f t="shared" si="374"/>
        <v>0.7528089887640449</v>
      </c>
      <c r="EI261" s="4">
        <v>5</v>
      </c>
      <c r="EJ261" s="4">
        <v>51</v>
      </c>
      <c r="EK261" s="4">
        <v>48</v>
      </c>
      <c r="EL261" s="11">
        <f t="shared" si="366"/>
        <v>1.0625</v>
      </c>
      <c r="EM261" s="4">
        <v>184</v>
      </c>
      <c r="EN261" s="11">
        <v>8</v>
      </c>
      <c r="EO261" s="4">
        <v>9</v>
      </c>
      <c r="EP261" s="11">
        <f t="shared" si="362"/>
        <v>6</v>
      </c>
      <c r="EQ261" s="4">
        <v>73</v>
      </c>
      <c r="ER261" s="4">
        <f t="shared" si="375"/>
        <v>35.265700483091791</v>
      </c>
      <c r="ES261" s="4">
        <v>66</v>
      </c>
      <c r="ET261" s="4">
        <v>68</v>
      </c>
      <c r="EU261" s="11">
        <v>6</v>
      </c>
      <c r="EV261" s="4">
        <v>3</v>
      </c>
      <c r="EW261" s="9">
        <v>3</v>
      </c>
      <c r="EX261" s="4">
        <v>76</v>
      </c>
      <c r="EY261" s="4">
        <v>117</v>
      </c>
      <c r="EZ261" s="4">
        <v>38</v>
      </c>
      <c r="FA261" s="4">
        <v>76</v>
      </c>
      <c r="FB261" s="4">
        <v>69</v>
      </c>
      <c r="FC261" s="4">
        <f t="shared" si="352"/>
        <v>318</v>
      </c>
      <c r="FD261" s="9">
        <f t="shared" si="376"/>
        <v>0.89653371067222665</v>
      </c>
      <c r="FE261" s="9">
        <f t="shared" si="367"/>
        <v>0.21698113207547171</v>
      </c>
      <c r="FF261" s="9">
        <f t="shared" si="377"/>
        <v>0.30572328987002401</v>
      </c>
      <c r="FG261" s="9">
        <f t="shared" si="368"/>
        <v>1.5267857142857142</v>
      </c>
      <c r="FH261" s="9">
        <f t="shared" si="369"/>
        <v>0.28750359954622029</v>
      </c>
      <c r="FI261" s="9">
        <f t="shared" si="370"/>
        <v>1.7029875130305145</v>
      </c>
      <c r="FJ261" s="11">
        <v>19.2</v>
      </c>
      <c r="FK261" s="11">
        <v>17</v>
      </c>
      <c r="FL261" s="4">
        <v>10</v>
      </c>
      <c r="FM261" s="4">
        <v>7</v>
      </c>
      <c r="FN261" s="4">
        <v>51</v>
      </c>
      <c r="FO261" s="4">
        <f t="shared" si="353"/>
        <v>24.637681159420293</v>
      </c>
      <c r="FP261" s="11">
        <v>36</v>
      </c>
      <c r="FQ261" s="11">
        <v>18</v>
      </c>
      <c r="FR261" s="4">
        <v>14</v>
      </c>
      <c r="FS261" s="4">
        <v>36</v>
      </c>
      <c r="FT261" s="4">
        <v>54</v>
      </c>
      <c r="FU261" s="11">
        <f t="shared" si="378"/>
        <v>0.66666666666666663</v>
      </c>
      <c r="FV261" s="4">
        <v>10</v>
      </c>
      <c r="FW261" s="11">
        <f t="shared" si="363"/>
        <v>3.6</v>
      </c>
      <c r="FX261" s="4">
        <v>79</v>
      </c>
      <c r="FY261" s="4">
        <v>38.9</v>
      </c>
      <c r="GA261" s="11">
        <f t="shared" si="355"/>
        <v>38.9</v>
      </c>
      <c r="GB261" s="4">
        <f t="shared" si="379"/>
        <v>2.161111111111111</v>
      </c>
      <c r="GE261" s="4">
        <v>17</v>
      </c>
      <c r="GF261" s="4">
        <v>7</v>
      </c>
      <c r="GG261" s="4">
        <f t="shared" ref="GG261:GG269" si="383">((GE261-GF261)/GE261)*100</f>
        <v>58.82352941176471</v>
      </c>
      <c r="GH261" s="4">
        <v>24</v>
      </c>
      <c r="GI261" s="4">
        <v>16</v>
      </c>
      <c r="GJ261" s="4">
        <f t="shared" ref="GJ261:GJ269" si="384">((GH261-GI261)/GH261)*100</f>
        <v>33.333333333333329</v>
      </c>
      <c r="GK261">
        <v>1</v>
      </c>
      <c r="GL261">
        <v>0</v>
      </c>
      <c r="GM261">
        <v>0</v>
      </c>
      <c r="GN261">
        <v>0</v>
      </c>
      <c r="GO261">
        <v>1</v>
      </c>
      <c r="GP261">
        <v>0</v>
      </c>
      <c r="GQ261">
        <v>0</v>
      </c>
      <c r="GR261">
        <v>1</v>
      </c>
      <c r="GS261">
        <v>0</v>
      </c>
      <c r="GT261">
        <v>0</v>
      </c>
      <c r="GU261">
        <v>20</v>
      </c>
      <c r="GV261">
        <v>9</v>
      </c>
      <c r="GW261">
        <f t="shared" ref="GW261:GW263" si="385">(GU261-GV261)/GU261</f>
        <v>0.55000000000000004</v>
      </c>
      <c r="GX261">
        <v>1</v>
      </c>
      <c r="GY261">
        <v>0</v>
      </c>
    </row>
    <row r="262" spans="1:207" x14ac:dyDescent="0.35">
      <c r="A262" s="54">
        <v>97</v>
      </c>
      <c r="B262" s="31">
        <v>11485713</v>
      </c>
      <c r="C262" s="2">
        <v>45215</v>
      </c>
      <c r="D262" s="2">
        <v>21624</v>
      </c>
      <c r="E262" s="4">
        <v>64</v>
      </c>
      <c r="F262" s="4" t="s">
        <v>178</v>
      </c>
      <c r="G262" s="4">
        <v>95</v>
      </c>
      <c r="H262" s="4">
        <v>171</v>
      </c>
      <c r="I262" s="4">
        <v>2.0699999999999998</v>
      </c>
      <c r="J262" s="4">
        <v>7</v>
      </c>
      <c r="K262" s="2">
        <v>45208</v>
      </c>
      <c r="L262" s="2">
        <v>45208</v>
      </c>
      <c r="M262" s="2">
        <v>45211</v>
      </c>
      <c r="N262" s="2">
        <v>45215</v>
      </c>
      <c r="O262" s="4">
        <v>0</v>
      </c>
      <c r="Q262" s="46">
        <f t="shared" si="371"/>
        <v>3</v>
      </c>
      <c r="R262" s="46">
        <f t="shared" si="372"/>
        <v>7</v>
      </c>
      <c r="S262" s="46"/>
      <c r="T262" s="4">
        <v>0</v>
      </c>
      <c r="U262" s="4">
        <v>1</v>
      </c>
      <c r="V262" s="4">
        <v>1</v>
      </c>
      <c r="W262" s="4">
        <v>0</v>
      </c>
      <c r="X262" s="4">
        <v>1</v>
      </c>
      <c r="Y262" s="4">
        <v>1</v>
      </c>
      <c r="Z262" s="4">
        <v>1</v>
      </c>
      <c r="AA262" s="4">
        <v>0</v>
      </c>
      <c r="AB262" s="4">
        <v>0</v>
      </c>
      <c r="AC262" s="4">
        <v>18</v>
      </c>
      <c r="AD262" s="4">
        <v>39</v>
      </c>
      <c r="AE262" s="4">
        <v>5</v>
      </c>
      <c r="AF262" s="4">
        <v>5</v>
      </c>
      <c r="AG262" s="4">
        <v>5</v>
      </c>
      <c r="AH262" s="4">
        <v>14600</v>
      </c>
      <c r="AI262" s="4">
        <v>11200</v>
      </c>
      <c r="AJ262" s="4">
        <v>3.35</v>
      </c>
      <c r="AK262" s="4">
        <v>0.72</v>
      </c>
      <c r="AL262" s="4">
        <v>0</v>
      </c>
      <c r="AM262" s="4">
        <v>0</v>
      </c>
      <c r="AN262" s="4">
        <v>0</v>
      </c>
      <c r="AQ262" s="4">
        <v>0</v>
      </c>
      <c r="AR262" s="4">
        <v>16.5</v>
      </c>
      <c r="AS262" s="4">
        <v>1.44</v>
      </c>
      <c r="AT262" s="4">
        <v>30.7</v>
      </c>
      <c r="AX262" s="4">
        <v>261</v>
      </c>
      <c r="AY262" s="4">
        <v>0</v>
      </c>
      <c r="AZ262" s="4">
        <v>0</v>
      </c>
      <c r="BA262" s="4">
        <v>0.7</v>
      </c>
      <c r="BB262" s="4">
        <v>28</v>
      </c>
      <c r="BC262" s="4">
        <v>137</v>
      </c>
      <c r="BD262" s="4">
        <v>4</v>
      </c>
      <c r="BE262" s="4">
        <v>2</v>
      </c>
      <c r="BF262" s="4">
        <v>2.6</v>
      </c>
      <c r="BH262" s="4">
        <v>6</v>
      </c>
      <c r="BI262" s="4">
        <v>3.3</v>
      </c>
      <c r="BK262" s="4">
        <v>18</v>
      </c>
      <c r="BL262" s="4">
        <v>16</v>
      </c>
      <c r="BM262" s="4">
        <v>0.5</v>
      </c>
      <c r="BN262" s="4">
        <v>63</v>
      </c>
      <c r="BP262" s="4">
        <v>1</v>
      </c>
      <c r="BQ262" s="4">
        <v>1</v>
      </c>
      <c r="BS262">
        <v>115</v>
      </c>
      <c r="BT262">
        <v>72</v>
      </c>
      <c r="BU262">
        <v>86</v>
      </c>
      <c r="BV262">
        <v>78</v>
      </c>
      <c r="CI262" s="4" t="e">
        <f t="shared" si="382"/>
        <v>#DIV/0!</v>
      </c>
      <c r="CN262" s="4">
        <v>0</v>
      </c>
      <c r="CO262" s="4">
        <v>0</v>
      </c>
      <c r="CP262" s="4">
        <v>0</v>
      </c>
      <c r="CS262" s="4">
        <v>1</v>
      </c>
      <c r="CT262" s="4">
        <v>0</v>
      </c>
      <c r="CU262" s="4"/>
      <c r="CV262" s="4">
        <v>1</v>
      </c>
      <c r="CW262" s="4">
        <v>1</v>
      </c>
      <c r="CX262" s="4">
        <v>1</v>
      </c>
      <c r="CY262" s="4">
        <v>0</v>
      </c>
      <c r="CZ262" s="4">
        <v>1</v>
      </c>
      <c r="DA262" s="4">
        <v>0</v>
      </c>
      <c r="DB262" s="4">
        <v>0</v>
      </c>
      <c r="DC262" s="4">
        <v>0</v>
      </c>
      <c r="DD262" s="4">
        <v>1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9</v>
      </c>
      <c r="DM262" s="4">
        <v>9</v>
      </c>
      <c r="DN262" s="4">
        <v>50</v>
      </c>
      <c r="DO262" s="4">
        <v>37</v>
      </c>
      <c r="DP262" s="4">
        <v>27</v>
      </c>
      <c r="DQ262" s="4">
        <v>52</v>
      </c>
      <c r="DR262" s="11">
        <v>48</v>
      </c>
      <c r="DS262" s="4">
        <v>47</v>
      </c>
      <c r="DT262" s="4">
        <v>90</v>
      </c>
      <c r="DU262" s="4">
        <f t="shared" si="364"/>
        <v>43</v>
      </c>
      <c r="DV262" s="11">
        <v>15.1</v>
      </c>
      <c r="DW262" s="4">
        <v>1523</v>
      </c>
      <c r="DX262" s="4">
        <v>93</v>
      </c>
      <c r="DY262" s="4">
        <v>74</v>
      </c>
      <c r="DZ262" s="4">
        <v>3.3</v>
      </c>
      <c r="EA262" s="17">
        <f t="shared" si="348"/>
        <v>1.5942028985507246</v>
      </c>
      <c r="EB262" s="4">
        <v>20.100000000000001</v>
      </c>
      <c r="EC262" s="4">
        <v>348</v>
      </c>
      <c r="ED262" s="4">
        <v>65</v>
      </c>
      <c r="EE262" s="4">
        <v>4.99</v>
      </c>
      <c r="EF262" s="4">
        <f t="shared" si="365"/>
        <v>2.410628019323672</v>
      </c>
      <c r="EG262" s="45">
        <f t="shared" si="373"/>
        <v>2.3880597014925371</v>
      </c>
      <c r="EH262" s="45">
        <f t="shared" si="374"/>
        <v>0.75124378109452727</v>
      </c>
      <c r="EI262" s="4">
        <v>6</v>
      </c>
      <c r="EJ262" s="4">
        <v>48</v>
      </c>
      <c r="EK262" s="4">
        <v>37</v>
      </c>
      <c r="EL262" s="11">
        <f t="shared" si="366"/>
        <v>1.2972972972972974</v>
      </c>
      <c r="EM262" s="4">
        <v>178</v>
      </c>
      <c r="EN262" s="11">
        <v>10</v>
      </c>
      <c r="EO262" s="4">
        <v>7</v>
      </c>
      <c r="EP262" s="11">
        <f t="shared" si="362"/>
        <v>5.6470588235294121</v>
      </c>
      <c r="EQ262" s="4">
        <v>58</v>
      </c>
      <c r="ER262" s="4">
        <f t="shared" si="375"/>
        <v>28.019323671497588</v>
      </c>
      <c r="ES262" s="4">
        <v>42</v>
      </c>
      <c r="ET262" s="4">
        <v>43</v>
      </c>
      <c r="EU262" s="11">
        <v>12</v>
      </c>
      <c r="EV262" s="4">
        <v>10</v>
      </c>
      <c r="EW262" s="9">
        <v>3</v>
      </c>
      <c r="EX262" s="4">
        <v>103</v>
      </c>
      <c r="EY262" s="4">
        <v>158</v>
      </c>
      <c r="EZ262" s="4">
        <v>79</v>
      </c>
      <c r="FA262" s="4">
        <v>117</v>
      </c>
      <c r="FB262" s="4">
        <v>82</v>
      </c>
      <c r="FC262" s="4">
        <f t="shared" si="352"/>
        <v>348</v>
      </c>
      <c r="FD262" s="9">
        <f t="shared" si="376"/>
        <v>0.88446093410190196</v>
      </c>
      <c r="FE262" s="9">
        <f t="shared" si="367"/>
        <v>0.23563218390804597</v>
      </c>
      <c r="FF262" s="9">
        <f t="shared" si="377"/>
        <v>0.33435477058081337</v>
      </c>
      <c r="FG262" s="9">
        <f t="shared" si="368"/>
        <v>1.5923076923076922</v>
      </c>
      <c r="FH262" s="9">
        <f t="shared" si="369"/>
        <v>0.32650035902303198</v>
      </c>
      <c r="FI262" s="9">
        <f t="shared" si="370"/>
        <v>1.8003143280992404</v>
      </c>
      <c r="FJ262" s="11">
        <v>26.5</v>
      </c>
      <c r="FK262" s="11">
        <v>21</v>
      </c>
      <c r="FL262" s="4">
        <v>14</v>
      </c>
      <c r="FM262" s="4">
        <v>7</v>
      </c>
      <c r="FN262" s="4">
        <v>54</v>
      </c>
      <c r="FO262" s="4">
        <f t="shared" si="353"/>
        <v>26.086956521739133</v>
      </c>
      <c r="FP262" s="11">
        <v>40</v>
      </c>
      <c r="FQ262" s="11">
        <v>21</v>
      </c>
      <c r="FR262" s="4">
        <v>15</v>
      </c>
      <c r="FS262" s="4">
        <v>43</v>
      </c>
      <c r="FT262" s="4">
        <v>43</v>
      </c>
      <c r="FU262" s="11">
        <f t="shared" si="378"/>
        <v>1</v>
      </c>
      <c r="FV262" s="4">
        <v>11</v>
      </c>
      <c r="FW262" s="11">
        <f t="shared" si="363"/>
        <v>3.9090909090909092</v>
      </c>
      <c r="FX262" s="4">
        <v>93</v>
      </c>
      <c r="FY262" s="4">
        <v>31.9</v>
      </c>
      <c r="GA262" s="11">
        <f t="shared" si="355"/>
        <v>31.9</v>
      </c>
      <c r="GB262" s="4">
        <f t="shared" si="379"/>
        <v>1.519047619047619</v>
      </c>
      <c r="GE262" s="4">
        <v>19</v>
      </c>
      <c r="GF262" s="4">
        <v>14</v>
      </c>
      <c r="GG262" s="4">
        <f t="shared" si="383"/>
        <v>26.315789473684209</v>
      </c>
      <c r="GH262" s="4">
        <v>36</v>
      </c>
      <c r="GI262" s="4">
        <v>34</v>
      </c>
      <c r="GJ262" s="4">
        <f t="shared" si="384"/>
        <v>5.5555555555555554</v>
      </c>
      <c r="GK262">
        <v>1</v>
      </c>
      <c r="GL262">
        <v>0</v>
      </c>
      <c r="GM262">
        <v>0</v>
      </c>
      <c r="GN262">
        <v>1</v>
      </c>
      <c r="GO262">
        <v>0</v>
      </c>
      <c r="GP262">
        <v>0</v>
      </c>
      <c r="GQ262">
        <v>1</v>
      </c>
      <c r="GR262">
        <v>0</v>
      </c>
      <c r="GS262">
        <v>0</v>
      </c>
      <c r="GT262">
        <v>1</v>
      </c>
      <c r="GU262">
        <v>19</v>
      </c>
      <c r="GV262">
        <v>11</v>
      </c>
      <c r="GW262">
        <f t="shared" si="385"/>
        <v>0.42105263157894735</v>
      </c>
      <c r="GX262">
        <v>1</v>
      </c>
      <c r="GY262">
        <v>0</v>
      </c>
    </row>
    <row r="263" spans="1:207" x14ac:dyDescent="0.35">
      <c r="A263" s="54">
        <v>98</v>
      </c>
      <c r="B263" s="31">
        <v>95104758</v>
      </c>
      <c r="C263" s="2">
        <v>45217</v>
      </c>
      <c r="D263" s="2">
        <v>13518</v>
      </c>
      <c r="E263" s="4">
        <v>87</v>
      </c>
      <c r="F263" s="4" t="s">
        <v>176</v>
      </c>
      <c r="G263" s="4">
        <v>85</v>
      </c>
      <c r="H263" s="4">
        <v>160</v>
      </c>
      <c r="I263" s="4">
        <v>1.88</v>
      </c>
      <c r="J263" s="4">
        <v>1</v>
      </c>
      <c r="K263" s="2">
        <v>45215</v>
      </c>
      <c r="L263" s="2">
        <v>45217</v>
      </c>
      <c r="M263" s="2">
        <v>45223</v>
      </c>
      <c r="N263" s="2">
        <v>45231</v>
      </c>
      <c r="O263" s="4">
        <v>1</v>
      </c>
      <c r="P263" s="2">
        <v>45231</v>
      </c>
      <c r="Q263" s="46">
        <f t="shared" si="371"/>
        <v>6</v>
      </c>
      <c r="R263" s="46">
        <f t="shared" si="372"/>
        <v>16</v>
      </c>
      <c r="S263" s="46">
        <f t="shared" ref="S263:S269" si="386">_xlfn.DAYS(P263,L263)</f>
        <v>14</v>
      </c>
      <c r="T263" s="4">
        <v>0</v>
      </c>
      <c r="U263" s="4">
        <v>0</v>
      </c>
      <c r="V263" s="4">
        <v>0</v>
      </c>
      <c r="W263" s="4">
        <v>0</v>
      </c>
      <c r="X263" s="4">
        <v>1</v>
      </c>
      <c r="Y263" s="4">
        <v>1</v>
      </c>
      <c r="Z263" s="4">
        <v>0</v>
      </c>
      <c r="AA263" s="4">
        <v>1</v>
      </c>
      <c r="AB263" s="4">
        <v>0</v>
      </c>
      <c r="AC263" s="4">
        <v>25</v>
      </c>
      <c r="AD263" s="4">
        <v>56</v>
      </c>
      <c r="AE263" s="4">
        <v>7</v>
      </c>
      <c r="AF263" s="4">
        <v>10</v>
      </c>
      <c r="AG263" s="4">
        <v>3</v>
      </c>
      <c r="AH263" s="4">
        <v>4700</v>
      </c>
      <c r="AI263" s="4">
        <v>20500</v>
      </c>
      <c r="AJ263" s="4">
        <v>30.72</v>
      </c>
      <c r="AK263" s="4">
        <v>6.84</v>
      </c>
      <c r="AL263" s="4">
        <v>0</v>
      </c>
      <c r="AM263" s="4">
        <v>1</v>
      </c>
      <c r="AN263" s="4" t="s">
        <v>241</v>
      </c>
      <c r="AO263" s="4">
        <v>109</v>
      </c>
      <c r="AP263" s="4">
        <v>13634</v>
      </c>
      <c r="AQ263" s="4">
        <v>0</v>
      </c>
      <c r="AR263" s="4">
        <v>8.6999999999999993</v>
      </c>
      <c r="AS263" s="4">
        <v>1.48</v>
      </c>
      <c r="AT263" s="4">
        <v>24.1</v>
      </c>
      <c r="AV263" s="4">
        <v>2.85</v>
      </c>
      <c r="AW263" s="4">
        <v>676</v>
      </c>
      <c r="AX263" s="4">
        <v>107</v>
      </c>
      <c r="AY263" s="4">
        <v>1</v>
      </c>
      <c r="AZ263" s="4">
        <v>1</v>
      </c>
      <c r="BA263" s="4">
        <v>5.72</v>
      </c>
      <c r="BB263" s="4">
        <v>117</v>
      </c>
      <c r="BC263" s="4">
        <v>133</v>
      </c>
      <c r="BD263" s="4">
        <v>5.12</v>
      </c>
      <c r="BE263" s="4">
        <v>2.14</v>
      </c>
      <c r="BF263" s="4">
        <v>4.2300000000000004</v>
      </c>
      <c r="BG263" s="4">
        <v>7.8</v>
      </c>
      <c r="BH263" s="4">
        <v>6.3</v>
      </c>
      <c r="BI263" s="4">
        <v>2.9630000000000001</v>
      </c>
      <c r="BJ263" s="4">
        <v>126</v>
      </c>
      <c r="BK263" s="4">
        <v>18</v>
      </c>
      <c r="BL263" s="4">
        <v>35</v>
      </c>
      <c r="BM263" s="4">
        <v>0.24</v>
      </c>
      <c r="BN263" s="4">
        <v>104</v>
      </c>
      <c r="BO263" s="4">
        <v>240</v>
      </c>
      <c r="BP263" s="4">
        <v>0</v>
      </c>
      <c r="BQ263" s="4">
        <v>0</v>
      </c>
      <c r="BR263" s="4">
        <v>411</v>
      </c>
      <c r="BS263">
        <v>95</v>
      </c>
      <c r="BT263">
        <v>49</v>
      </c>
      <c r="BU263">
        <v>65</v>
      </c>
      <c r="BV263">
        <v>93</v>
      </c>
      <c r="BX263">
        <v>0</v>
      </c>
      <c r="BY263">
        <v>-312</v>
      </c>
      <c r="BZ263">
        <v>2</v>
      </c>
      <c r="CA263">
        <v>45.5</v>
      </c>
      <c r="CB263">
        <v>12</v>
      </c>
      <c r="CC263" s="4">
        <v>2</v>
      </c>
      <c r="CD263" s="4">
        <v>31</v>
      </c>
      <c r="CE263" s="4">
        <v>68</v>
      </c>
      <c r="CF263" s="4">
        <v>9</v>
      </c>
      <c r="CG263" s="4">
        <v>8</v>
      </c>
      <c r="CH263" s="4">
        <v>1956</v>
      </c>
      <c r="CI263" s="4">
        <f t="shared" si="382"/>
        <v>2600</v>
      </c>
      <c r="CJ263" s="4">
        <v>7.35</v>
      </c>
      <c r="CK263" s="4">
        <v>27</v>
      </c>
      <c r="CL263" s="4">
        <v>159</v>
      </c>
      <c r="CM263" s="4">
        <v>14.7</v>
      </c>
      <c r="CN263" s="4">
        <v>1.8</v>
      </c>
      <c r="CO263" s="4">
        <v>0</v>
      </c>
      <c r="CP263" s="4">
        <v>0</v>
      </c>
      <c r="CQ263" s="4">
        <v>118</v>
      </c>
      <c r="CR263" s="4">
        <v>26216</v>
      </c>
      <c r="CS263" s="4">
        <v>1</v>
      </c>
      <c r="CT263" s="4">
        <v>0</v>
      </c>
      <c r="CU263" s="4"/>
      <c r="CV263" s="4">
        <v>1</v>
      </c>
      <c r="CW263" s="4">
        <v>1</v>
      </c>
      <c r="CX263" s="4">
        <v>1</v>
      </c>
      <c r="CY263" s="4">
        <v>1</v>
      </c>
      <c r="CZ263" s="4">
        <v>1</v>
      </c>
      <c r="DA263" s="4">
        <v>1</v>
      </c>
      <c r="DB263" s="4">
        <v>0</v>
      </c>
      <c r="DC263" s="4">
        <v>1</v>
      </c>
      <c r="DD263" s="4">
        <v>1</v>
      </c>
      <c r="DE263" s="4">
        <v>1</v>
      </c>
      <c r="DF263" s="4">
        <v>0</v>
      </c>
      <c r="DG263" s="4">
        <v>0</v>
      </c>
      <c r="DH263" s="4">
        <v>0</v>
      </c>
      <c r="DI263" s="4">
        <v>1</v>
      </c>
      <c r="DJ263" s="4">
        <v>0</v>
      </c>
      <c r="DK263" s="4">
        <v>1</v>
      </c>
      <c r="DL263" s="4">
        <v>9</v>
      </c>
      <c r="DM263" s="4">
        <v>9</v>
      </c>
      <c r="DN263" s="4">
        <v>63</v>
      </c>
      <c r="DO263" s="4">
        <v>52</v>
      </c>
      <c r="DP263" s="4">
        <v>17</v>
      </c>
      <c r="DQ263" s="4">
        <v>35</v>
      </c>
      <c r="DR263" s="11">
        <v>38</v>
      </c>
      <c r="DS263" s="4">
        <v>95</v>
      </c>
      <c r="DT263" s="4">
        <v>153</v>
      </c>
      <c r="DU263" s="4">
        <f t="shared" si="364"/>
        <v>58</v>
      </c>
      <c r="DV263" s="11">
        <v>10.199999999999999</v>
      </c>
      <c r="DW263" s="4">
        <v>968</v>
      </c>
      <c r="DX263" s="4">
        <v>85</v>
      </c>
      <c r="DY263" s="4">
        <v>64</v>
      </c>
      <c r="DZ263" s="4">
        <v>3.7</v>
      </c>
      <c r="EA263" s="4">
        <f t="shared" si="348"/>
        <v>1.968085106382979</v>
      </c>
      <c r="EB263" s="4">
        <v>18.600000000000001</v>
      </c>
      <c r="EC263" s="4">
        <v>309</v>
      </c>
      <c r="ED263" s="4">
        <v>68</v>
      </c>
      <c r="EE263" s="4">
        <v>4.0999999999999996</v>
      </c>
      <c r="EF263" s="4">
        <f t="shared" si="365"/>
        <v>2.1808510638297873</v>
      </c>
      <c r="EG263" s="45">
        <f t="shared" si="373"/>
        <v>2.043010752688172</v>
      </c>
      <c r="EH263" s="45">
        <f t="shared" si="374"/>
        <v>0.54838709677419351</v>
      </c>
      <c r="EI263" s="4">
        <v>7</v>
      </c>
      <c r="EJ263" s="4">
        <v>96</v>
      </c>
      <c r="EK263" s="4">
        <v>66</v>
      </c>
      <c r="EL263" s="11">
        <f t="shared" si="366"/>
        <v>1.4545454545454546</v>
      </c>
      <c r="EM263" s="4">
        <v>151</v>
      </c>
      <c r="EN263" s="11">
        <v>8</v>
      </c>
      <c r="EO263" s="4">
        <v>4</v>
      </c>
      <c r="EP263" s="11">
        <f t="shared" si="362"/>
        <v>16</v>
      </c>
      <c r="EQ263" s="4">
        <v>46</v>
      </c>
      <c r="ER263" s="4">
        <f t="shared" si="375"/>
        <v>24.468085106382979</v>
      </c>
      <c r="ES263" s="4">
        <v>35</v>
      </c>
      <c r="ET263" s="4">
        <v>54</v>
      </c>
      <c r="EU263" s="11">
        <v>16</v>
      </c>
      <c r="EV263" s="4">
        <v>8</v>
      </c>
      <c r="EW263" s="9">
        <v>8</v>
      </c>
      <c r="EX263" s="4">
        <v>97</v>
      </c>
      <c r="EY263" s="4">
        <v>152</v>
      </c>
      <c r="EZ263" s="4">
        <v>66</v>
      </c>
      <c r="FA263" s="4">
        <v>97</v>
      </c>
      <c r="FB263" s="4">
        <v>83</v>
      </c>
      <c r="FC263" s="4">
        <f t="shared" si="352"/>
        <v>309</v>
      </c>
      <c r="FD263" s="9">
        <f t="shared" si="376"/>
        <v>1.3579918292417317</v>
      </c>
      <c r="FE263" s="9">
        <f t="shared" si="367"/>
        <v>0.26860841423948217</v>
      </c>
      <c r="FF263" s="9">
        <f t="shared" si="377"/>
        <v>0.37968640632154455</v>
      </c>
      <c r="FG263" s="9">
        <f t="shared" si="368"/>
        <v>1.2573529411764706</v>
      </c>
      <c r="FH263" s="9">
        <f t="shared" si="369"/>
        <v>0.33005386767664807</v>
      </c>
      <c r="FI263" s="9">
        <f t="shared" si="370"/>
        <v>0.92589138910986279</v>
      </c>
      <c r="FJ263" s="11">
        <v>16.7</v>
      </c>
      <c r="FK263" s="11">
        <v>13</v>
      </c>
      <c r="FL263" s="4">
        <v>7</v>
      </c>
      <c r="FM263" s="4">
        <v>6</v>
      </c>
      <c r="FN263" s="4">
        <v>81</v>
      </c>
      <c r="FO263" s="4">
        <f t="shared" si="353"/>
        <v>43.085106382978729</v>
      </c>
      <c r="FP263" s="11">
        <v>47</v>
      </c>
      <c r="FQ263" s="11">
        <v>22</v>
      </c>
      <c r="FR263" s="4">
        <v>14</v>
      </c>
      <c r="FS263" s="4">
        <v>33</v>
      </c>
      <c r="FT263" s="4">
        <v>39</v>
      </c>
      <c r="FU263" s="11">
        <f t="shared" si="378"/>
        <v>0.84615384615384615</v>
      </c>
      <c r="FV263" s="4">
        <v>7</v>
      </c>
      <c r="FW263" s="11">
        <f t="shared" si="363"/>
        <v>4.7142857142857144</v>
      </c>
      <c r="FX263" s="4">
        <v>90</v>
      </c>
      <c r="FY263" s="4">
        <v>38.6</v>
      </c>
      <c r="FZ263">
        <v>13.8</v>
      </c>
      <c r="GA263" s="11">
        <f t="shared" si="355"/>
        <v>38.6</v>
      </c>
      <c r="GB263" s="4">
        <f t="shared" si="379"/>
        <v>1.7545454545454546</v>
      </c>
      <c r="GC263" s="4">
        <f t="shared" si="380"/>
        <v>3.4057971014492754</v>
      </c>
      <c r="GD263" s="4">
        <f t="shared" si="381"/>
        <v>1.2101449275362317</v>
      </c>
      <c r="GE263" s="4">
        <v>15</v>
      </c>
      <c r="GF263" s="4">
        <v>13</v>
      </c>
      <c r="GG263" s="4">
        <f t="shared" si="383"/>
        <v>13.333333333333334</v>
      </c>
      <c r="GH263" s="4">
        <v>19</v>
      </c>
      <c r="GI263" s="4">
        <v>14</v>
      </c>
      <c r="GJ263" s="4">
        <f t="shared" si="384"/>
        <v>26.315789473684209</v>
      </c>
      <c r="GK263">
        <v>1</v>
      </c>
      <c r="GL263">
        <v>0</v>
      </c>
      <c r="GM263">
        <v>0</v>
      </c>
      <c r="GN263">
        <v>0</v>
      </c>
      <c r="GO263">
        <v>1</v>
      </c>
      <c r="GP263">
        <v>0</v>
      </c>
      <c r="GQ263">
        <v>0</v>
      </c>
      <c r="GR263">
        <v>1</v>
      </c>
      <c r="GS263">
        <v>0</v>
      </c>
      <c r="GT263">
        <v>0</v>
      </c>
      <c r="GW263" t="e">
        <f t="shared" si="385"/>
        <v>#DIV/0!</v>
      </c>
    </row>
    <row r="264" spans="1:207" x14ac:dyDescent="0.35">
      <c r="A264" s="54">
        <v>98</v>
      </c>
      <c r="B264" s="31">
        <v>95104758</v>
      </c>
      <c r="C264" s="2">
        <v>45224</v>
      </c>
      <c r="D264" s="2">
        <v>13518</v>
      </c>
      <c r="E264" s="4">
        <v>87</v>
      </c>
      <c r="F264" s="4" t="s">
        <v>176</v>
      </c>
      <c r="G264" s="4">
        <v>85</v>
      </c>
      <c r="H264" s="4">
        <v>160</v>
      </c>
      <c r="I264" s="4">
        <v>1.88</v>
      </c>
      <c r="J264" s="4">
        <v>7</v>
      </c>
      <c r="K264" s="2">
        <v>45215</v>
      </c>
      <c r="L264" s="2">
        <v>45217</v>
      </c>
      <c r="M264" s="2">
        <v>45223</v>
      </c>
      <c r="N264" s="2">
        <v>45231</v>
      </c>
      <c r="O264" s="4">
        <v>1</v>
      </c>
      <c r="P264" s="2">
        <v>45231</v>
      </c>
      <c r="Q264" s="46">
        <f t="shared" si="371"/>
        <v>6</v>
      </c>
      <c r="R264" s="46">
        <f t="shared" si="372"/>
        <v>16</v>
      </c>
      <c r="S264" s="46">
        <f t="shared" si="386"/>
        <v>14</v>
      </c>
      <c r="T264" s="4">
        <v>0</v>
      </c>
      <c r="U264" s="4">
        <v>0</v>
      </c>
      <c r="V264" s="4">
        <v>0</v>
      </c>
      <c r="W264" s="4">
        <v>0</v>
      </c>
      <c r="X264" s="4">
        <v>1</v>
      </c>
      <c r="Y264" s="4">
        <v>1</v>
      </c>
      <c r="Z264" s="4">
        <v>0</v>
      </c>
      <c r="AA264" s="4">
        <v>1</v>
      </c>
      <c r="AB264" s="4">
        <v>0</v>
      </c>
      <c r="AC264" s="4">
        <v>25</v>
      </c>
      <c r="AD264" s="4">
        <v>56</v>
      </c>
      <c r="AE264" s="4">
        <v>7</v>
      </c>
      <c r="AF264" s="4">
        <v>10</v>
      </c>
      <c r="AG264" s="4">
        <v>3</v>
      </c>
      <c r="AH264" s="4">
        <v>15400</v>
      </c>
      <c r="AI264" s="4">
        <v>7300</v>
      </c>
      <c r="AJ264" s="4">
        <v>5.69</v>
      </c>
      <c r="AK264" s="4">
        <v>2.2000000000000002</v>
      </c>
      <c r="AL264" s="4">
        <v>0</v>
      </c>
      <c r="AM264" s="4">
        <v>1</v>
      </c>
      <c r="AN264" s="4" t="s">
        <v>241</v>
      </c>
      <c r="AQ264" s="4">
        <v>0</v>
      </c>
      <c r="AR264" s="4">
        <v>6.6</v>
      </c>
      <c r="AS264" s="4">
        <v>1.44</v>
      </c>
      <c r="AT264" s="4">
        <v>30</v>
      </c>
      <c r="AX264" s="4">
        <v>95</v>
      </c>
      <c r="AY264" s="4">
        <v>1</v>
      </c>
      <c r="AZ264" s="4">
        <v>1</v>
      </c>
      <c r="BA264" s="4">
        <v>5.5</v>
      </c>
      <c r="BB264" s="4">
        <v>127</v>
      </c>
      <c r="BC264" s="4">
        <v>130</v>
      </c>
      <c r="BD264" s="4">
        <v>6</v>
      </c>
      <c r="BE264" s="4">
        <v>1.9</v>
      </c>
      <c r="BF264" s="4">
        <v>7</v>
      </c>
      <c r="BG264" s="4">
        <v>6.7</v>
      </c>
      <c r="BK264" s="4">
        <v>19</v>
      </c>
      <c r="BL264" s="4">
        <v>9</v>
      </c>
      <c r="BM264" s="4">
        <v>0.3</v>
      </c>
      <c r="BN264" s="4">
        <v>72</v>
      </c>
      <c r="BO264" s="4">
        <v>327</v>
      </c>
      <c r="BP264" s="4">
        <v>0</v>
      </c>
      <c r="BQ264" s="4">
        <v>0</v>
      </c>
      <c r="BS264">
        <v>145</v>
      </c>
      <c r="BT264">
        <v>45</v>
      </c>
      <c r="BU264">
        <v>78</v>
      </c>
      <c r="BV264">
        <v>105</v>
      </c>
      <c r="CN264" s="4">
        <v>0</v>
      </c>
      <c r="CO264" s="4">
        <v>0</v>
      </c>
      <c r="CP264" s="4">
        <v>0</v>
      </c>
      <c r="CS264" s="4">
        <v>1</v>
      </c>
      <c r="CT264" s="4">
        <v>0</v>
      </c>
      <c r="CU264" s="4"/>
      <c r="CV264" s="4">
        <v>1</v>
      </c>
      <c r="CW264" s="4">
        <v>1</v>
      </c>
      <c r="CX264" s="4">
        <v>1</v>
      </c>
      <c r="CY264" s="4">
        <v>1</v>
      </c>
      <c r="CZ264" s="4">
        <v>1</v>
      </c>
      <c r="DA264" s="4">
        <v>1</v>
      </c>
      <c r="DB264" s="4">
        <v>0</v>
      </c>
      <c r="DC264" s="4">
        <v>0</v>
      </c>
      <c r="DD264" s="4">
        <v>1</v>
      </c>
      <c r="DE264" s="4">
        <v>1</v>
      </c>
      <c r="DF264" s="4">
        <v>1</v>
      </c>
      <c r="DG264" s="4">
        <v>1</v>
      </c>
      <c r="DH264" s="4">
        <v>0</v>
      </c>
      <c r="DI264" s="4">
        <v>1</v>
      </c>
      <c r="DJ264" s="4">
        <v>1</v>
      </c>
      <c r="DK264" s="4">
        <v>1</v>
      </c>
      <c r="DL264" s="4">
        <v>9</v>
      </c>
      <c r="DM264" s="4">
        <v>9</v>
      </c>
      <c r="DN264" s="4">
        <v>59</v>
      </c>
      <c r="DO264" s="4">
        <v>42</v>
      </c>
      <c r="DP264" s="4">
        <v>28</v>
      </c>
      <c r="DQ264" s="4">
        <v>53</v>
      </c>
      <c r="DR264" s="11">
        <v>29</v>
      </c>
      <c r="DS264" s="4">
        <v>56</v>
      </c>
      <c r="DT264" s="4">
        <v>79</v>
      </c>
      <c r="DU264" s="4">
        <f t="shared" si="364"/>
        <v>23</v>
      </c>
      <c r="DV264" s="11">
        <v>6.9</v>
      </c>
      <c r="DW264" s="4">
        <v>355</v>
      </c>
      <c r="DX264" s="4">
        <v>75</v>
      </c>
      <c r="DY264" s="4">
        <v>111</v>
      </c>
      <c r="DZ264" s="4">
        <v>2.1</v>
      </c>
      <c r="EA264" s="4">
        <f t="shared" si="348"/>
        <v>1.1170212765957448</v>
      </c>
      <c r="EB264" s="4">
        <v>25.1</v>
      </c>
      <c r="EC264" s="4">
        <v>196</v>
      </c>
      <c r="ED264" s="4">
        <v>78</v>
      </c>
      <c r="EE264" s="4">
        <v>8.6999999999999993</v>
      </c>
      <c r="EF264" s="4">
        <f t="shared" si="365"/>
        <v>4.6276595744680851</v>
      </c>
      <c r="EG264" s="45">
        <f t="shared" si="373"/>
        <v>1.1553784860557768</v>
      </c>
      <c r="EH264" s="45">
        <f t="shared" si="374"/>
        <v>0.27490039840637448</v>
      </c>
      <c r="EI264" s="4">
        <v>9</v>
      </c>
      <c r="EJ264" s="4">
        <v>92</v>
      </c>
      <c r="EK264" s="4">
        <v>32</v>
      </c>
      <c r="EL264" s="11">
        <f t="shared" si="366"/>
        <v>2.875</v>
      </c>
      <c r="EM264" s="4">
        <v>236</v>
      </c>
      <c r="EN264" s="11">
        <v>11</v>
      </c>
      <c r="EO264" s="4">
        <v>8</v>
      </c>
      <c r="EP264" s="11">
        <f t="shared" si="362"/>
        <v>9.6842105263157894</v>
      </c>
      <c r="EQ264" s="4">
        <v>82</v>
      </c>
      <c r="ER264" s="4">
        <f t="shared" si="375"/>
        <v>43.61702127659575</v>
      </c>
      <c r="ES264" s="4">
        <v>55</v>
      </c>
      <c r="ET264" s="4">
        <v>74</v>
      </c>
      <c r="EU264" s="11">
        <v>10</v>
      </c>
      <c r="EV264" s="4">
        <v>6</v>
      </c>
      <c r="EW264" s="9">
        <v>3</v>
      </c>
      <c r="EX264" s="4">
        <v>72</v>
      </c>
      <c r="EY264" s="4">
        <v>131</v>
      </c>
      <c r="EZ264" s="4">
        <v>34</v>
      </c>
      <c r="FA264" s="4">
        <v>82</v>
      </c>
      <c r="FB264" s="4">
        <v>76</v>
      </c>
      <c r="FC264" s="4">
        <f t="shared" si="352"/>
        <v>196</v>
      </c>
      <c r="FE264" s="9">
        <f t="shared" si="367"/>
        <v>0.38775510204081631</v>
      </c>
      <c r="FF264" s="9">
        <f t="shared" si="377"/>
        <v>0.49519244981307137</v>
      </c>
      <c r="FG264" s="9">
        <f t="shared" si="368"/>
        <v>1.6730769230769231</v>
      </c>
      <c r="FH264" s="9">
        <f t="shared" si="369"/>
        <v>0.33678997372269726</v>
      </c>
      <c r="FI264" s="9">
        <f t="shared" si="370"/>
        <v>3.9928575709385766E-2</v>
      </c>
      <c r="FJ264" s="11">
        <v>15.7</v>
      </c>
      <c r="FK264" s="11">
        <v>5</v>
      </c>
      <c r="FL264" s="4">
        <v>2</v>
      </c>
      <c r="FM264" s="4">
        <v>3</v>
      </c>
      <c r="FN264" s="4">
        <v>88</v>
      </c>
      <c r="FO264" s="4">
        <f t="shared" si="353"/>
        <v>46.808510638297875</v>
      </c>
      <c r="FP264" s="11">
        <v>35</v>
      </c>
      <c r="FQ264" s="11">
        <v>13</v>
      </c>
      <c r="FR264" s="4">
        <v>13</v>
      </c>
      <c r="FS264" s="4">
        <v>63</v>
      </c>
      <c r="FT264" s="4">
        <v>26</v>
      </c>
      <c r="FU264" s="11">
        <f t="shared" si="378"/>
        <v>2.4230769230769229</v>
      </c>
      <c r="FV264" s="4">
        <v>8</v>
      </c>
      <c r="FW264" s="11">
        <f t="shared" si="363"/>
        <v>7.875</v>
      </c>
      <c r="FX264" s="4">
        <v>55</v>
      </c>
      <c r="FY264" s="4">
        <v>39.700000000000003</v>
      </c>
      <c r="FZ264">
        <v>9.5</v>
      </c>
      <c r="GA264" s="11">
        <f t="shared" si="355"/>
        <v>39.700000000000003</v>
      </c>
      <c r="GB264" s="4">
        <f t="shared" si="379"/>
        <v>3.0538461538461541</v>
      </c>
      <c r="GC264" s="4">
        <f t="shared" si="380"/>
        <v>3.6842105263157894</v>
      </c>
      <c r="GD264" s="4">
        <f t="shared" si="381"/>
        <v>1.6526315789473685</v>
      </c>
      <c r="GE264" s="4">
        <v>12</v>
      </c>
      <c r="GF264" s="4">
        <v>8</v>
      </c>
      <c r="GG264" s="4">
        <f t="shared" si="383"/>
        <v>33.333333333333329</v>
      </c>
      <c r="GH264" s="4">
        <v>55</v>
      </c>
      <c r="GI264" s="4">
        <v>20</v>
      </c>
      <c r="GJ264" s="4">
        <f t="shared" si="384"/>
        <v>63.636363636363633</v>
      </c>
      <c r="GK264" s="4">
        <v>0</v>
      </c>
      <c r="GL264" s="4">
        <v>1</v>
      </c>
      <c r="GM264" s="4">
        <v>0</v>
      </c>
      <c r="GN264" s="4">
        <v>0</v>
      </c>
      <c r="GO264" s="4">
        <v>0</v>
      </c>
      <c r="GP264" s="4">
        <v>1</v>
      </c>
      <c r="GQ264" s="4">
        <v>0</v>
      </c>
      <c r="GR264" s="4">
        <v>0</v>
      </c>
      <c r="GS264" s="4">
        <v>1</v>
      </c>
      <c r="GT264" s="4">
        <v>0</v>
      </c>
    </row>
    <row r="265" spans="1:207" x14ac:dyDescent="0.35">
      <c r="A265" s="54">
        <v>99</v>
      </c>
      <c r="B265" s="31">
        <v>97159850</v>
      </c>
      <c r="C265" s="2">
        <v>45224</v>
      </c>
      <c r="D265" s="2">
        <v>30570</v>
      </c>
      <c r="E265" s="4">
        <v>40</v>
      </c>
      <c r="F265" s="4" t="s">
        <v>176</v>
      </c>
      <c r="G265" s="4">
        <v>70</v>
      </c>
      <c r="H265" s="4">
        <v>172</v>
      </c>
      <c r="I265" s="4">
        <v>1.83</v>
      </c>
      <c r="J265" s="4">
        <v>1</v>
      </c>
      <c r="K265" s="2">
        <v>45223</v>
      </c>
      <c r="L265" s="2">
        <v>45223</v>
      </c>
      <c r="M265" s="2">
        <v>45228</v>
      </c>
      <c r="N265" s="2">
        <v>45236</v>
      </c>
      <c r="O265" s="4">
        <v>0</v>
      </c>
      <c r="Q265" s="46">
        <f t="shared" si="371"/>
        <v>5</v>
      </c>
      <c r="R265" s="46">
        <f t="shared" si="372"/>
        <v>13</v>
      </c>
      <c r="S265" s="46"/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9</v>
      </c>
      <c r="AD265" s="4">
        <v>26</v>
      </c>
      <c r="AE265" s="4">
        <v>5</v>
      </c>
      <c r="AF265" s="4">
        <v>7</v>
      </c>
      <c r="AG265" s="4">
        <v>2</v>
      </c>
      <c r="AH265" s="4">
        <v>1390</v>
      </c>
      <c r="AI265" s="4">
        <v>12600</v>
      </c>
      <c r="AJ265" s="4">
        <v>22</v>
      </c>
      <c r="AK265" s="4">
        <v>27</v>
      </c>
      <c r="AL265" s="4">
        <v>0</v>
      </c>
      <c r="AM265" s="4">
        <v>0</v>
      </c>
      <c r="AN265" s="4">
        <v>0</v>
      </c>
      <c r="AO265" s="4">
        <v>51</v>
      </c>
      <c r="AP265" s="4">
        <v>55161</v>
      </c>
      <c r="AQ265" s="4">
        <v>0</v>
      </c>
      <c r="AR265" s="4">
        <v>10.6</v>
      </c>
      <c r="AS265" s="4">
        <v>2.42</v>
      </c>
      <c r="AT265" s="4">
        <v>30.6</v>
      </c>
      <c r="AU265" s="29">
        <v>0.98</v>
      </c>
      <c r="AV265" s="4">
        <v>13.95</v>
      </c>
      <c r="AW265" s="4">
        <v>478</v>
      </c>
      <c r="AX265" s="4">
        <v>150</v>
      </c>
      <c r="AY265" s="4">
        <v>1</v>
      </c>
      <c r="AZ265" s="4">
        <v>1</v>
      </c>
      <c r="BA265" s="4">
        <v>2.14</v>
      </c>
      <c r="BB265" s="4">
        <v>51</v>
      </c>
      <c r="BC265" s="4">
        <v>129</v>
      </c>
      <c r="BD265" s="4">
        <v>4.4000000000000004</v>
      </c>
      <c r="BE265" s="4">
        <v>1.91</v>
      </c>
      <c r="BF265" s="4">
        <v>3.93</v>
      </c>
      <c r="BG265" s="4">
        <v>7.4</v>
      </c>
      <c r="BH265" s="4">
        <v>44.24</v>
      </c>
      <c r="BI265" s="4">
        <v>3.41</v>
      </c>
      <c r="BJ265" s="4">
        <v>277</v>
      </c>
      <c r="BK265" s="4">
        <v>13466</v>
      </c>
      <c r="BL265" s="4">
        <v>6872</v>
      </c>
      <c r="BM265" s="4">
        <v>0.96</v>
      </c>
      <c r="BN265" s="4">
        <v>70</v>
      </c>
      <c r="BO265" s="4">
        <v>8629</v>
      </c>
      <c r="BP265" s="4">
        <v>0</v>
      </c>
      <c r="BQ265" s="4">
        <v>0</v>
      </c>
      <c r="BR265" s="4">
        <v>325</v>
      </c>
      <c r="BS265">
        <v>108</v>
      </c>
      <c r="BT265">
        <v>74</v>
      </c>
      <c r="BU265">
        <v>87</v>
      </c>
      <c r="BV265">
        <v>96</v>
      </c>
      <c r="BW265">
        <v>8</v>
      </c>
      <c r="BX265">
        <v>3712</v>
      </c>
      <c r="BY265">
        <v>940</v>
      </c>
      <c r="BZ265">
        <v>1.91</v>
      </c>
      <c r="CA265">
        <v>58</v>
      </c>
      <c r="CB265">
        <v>11</v>
      </c>
      <c r="CC265" s="4">
        <v>5.9</v>
      </c>
      <c r="CD265" s="4">
        <v>35</v>
      </c>
      <c r="CE265" s="4">
        <v>62</v>
      </c>
      <c r="CF265" s="4">
        <v>19</v>
      </c>
      <c r="CG265" s="4">
        <v>17</v>
      </c>
      <c r="CH265" s="4">
        <v>1668</v>
      </c>
      <c r="CI265" s="4">
        <f t="shared" si="382"/>
        <v>1071.1864406779662</v>
      </c>
      <c r="CJ265" s="4">
        <v>7.43</v>
      </c>
      <c r="CK265" s="4">
        <v>43</v>
      </c>
      <c r="CL265" s="4">
        <v>68</v>
      </c>
      <c r="CM265" s="4">
        <v>23.1</v>
      </c>
      <c r="CN265" s="4">
        <v>1.3</v>
      </c>
      <c r="CO265" s="4">
        <v>1</v>
      </c>
      <c r="CP265" s="4">
        <v>0</v>
      </c>
      <c r="CQ265" s="4">
        <v>67.239999999999995</v>
      </c>
      <c r="CR265" s="4">
        <v>2362</v>
      </c>
      <c r="CS265" s="4">
        <v>1</v>
      </c>
      <c r="CT265" s="4">
        <v>1</v>
      </c>
      <c r="CU265" s="4">
        <v>7</v>
      </c>
      <c r="CV265" s="4">
        <v>1</v>
      </c>
      <c r="CW265" s="4">
        <v>0</v>
      </c>
      <c r="CX265" s="4">
        <v>0</v>
      </c>
      <c r="CY265" s="4">
        <v>0</v>
      </c>
      <c r="CZ265" s="4">
        <v>1</v>
      </c>
      <c r="DA265" s="4">
        <v>0</v>
      </c>
      <c r="DB265" s="4">
        <v>0</v>
      </c>
      <c r="DC265" s="4">
        <v>0</v>
      </c>
      <c r="DD265" s="4">
        <v>1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9</v>
      </c>
      <c r="DM265" s="4">
        <v>9</v>
      </c>
      <c r="DN265" s="4">
        <v>57</v>
      </c>
      <c r="DO265" s="4">
        <v>36</v>
      </c>
      <c r="DP265" s="4">
        <v>36</v>
      </c>
      <c r="DQ265" s="4">
        <v>65</v>
      </c>
      <c r="DR265" s="11">
        <v>63</v>
      </c>
      <c r="DS265" s="4">
        <v>51</v>
      </c>
      <c r="DT265" s="4">
        <v>135</v>
      </c>
      <c r="DU265" s="4">
        <f t="shared" si="364"/>
        <v>84</v>
      </c>
      <c r="DV265" s="11">
        <v>17.600000000000001</v>
      </c>
      <c r="DW265" s="4">
        <v>1247</v>
      </c>
      <c r="DX265" s="4">
        <v>91</v>
      </c>
      <c r="DY265" s="4">
        <v>97</v>
      </c>
      <c r="DZ265" s="4">
        <v>8.1999999999999993</v>
      </c>
      <c r="EA265" s="4">
        <f t="shared" si="348"/>
        <v>4.4808743169398904</v>
      </c>
      <c r="EB265" s="4">
        <v>18.899999999999999</v>
      </c>
      <c r="EC265" s="4">
        <v>262</v>
      </c>
      <c r="ED265" s="4">
        <v>86</v>
      </c>
      <c r="EE265" s="4">
        <v>8.3699999999999992</v>
      </c>
      <c r="EF265" s="4">
        <f t="shared" si="365"/>
        <v>4.5737704918032778</v>
      </c>
      <c r="EG265" s="45">
        <f t="shared" si="373"/>
        <v>3.3333333333333335</v>
      </c>
      <c r="EH265" s="45">
        <f t="shared" si="374"/>
        <v>0.93121693121693139</v>
      </c>
      <c r="EI265" s="4">
        <v>20</v>
      </c>
      <c r="EJ265" s="4">
        <v>84</v>
      </c>
      <c r="EK265" s="4">
        <v>47</v>
      </c>
      <c r="EL265" s="11">
        <f t="shared" si="366"/>
        <v>1.7872340425531914</v>
      </c>
      <c r="EM265" s="4">
        <v>113</v>
      </c>
      <c r="EN265" s="11">
        <v>18</v>
      </c>
      <c r="EO265" s="4">
        <v>11</v>
      </c>
      <c r="EP265" s="11">
        <f t="shared" si="362"/>
        <v>5.7931034482758621</v>
      </c>
      <c r="EQ265" s="4">
        <v>57</v>
      </c>
      <c r="ER265" s="4">
        <f t="shared" si="375"/>
        <v>31.147540983606557</v>
      </c>
      <c r="ES265" s="4">
        <v>26</v>
      </c>
      <c r="ET265" s="4">
        <v>43</v>
      </c>
      <c r="EU265" s="11">
        <v>17</v>
      </c>
      <c r="EV265" s="4">
        <v>8</v>
      </c>
      <c r="EW265" s="9">
        <v>8</v>
      </c>
      <c r="EX265" s="4">
        <v>83</v>
      </c>
      <c r="EY265" s="4">
        <v>104</v>
      </c>
      <c r="EZ265" s="4">
        <v>38</v>
      </c>
      <c r="FA265" s="4">
        <v>76</v>
      </c>
      <c r="FB265" s="4">
        <v>45</v>
      </c>
      <c r="FC265" s="4">
        <f t="shared" si="352"/>
        <v>262</v>
      </c>
      <c r="FD265" s="9">
        <f t="shared" si="376"/>
        <v>0.54191314347705932</v>
      </c>
      <c r="FE265" s="9">
        <f t="shared" si="367"/>
        <v>0.1717557251908397</v>
      </c>
      <c r="FF265" s="9">
        <f t="shared" si="377"/>
        <v>0.23022391749742754</v>
      </c>
      <c r="FG265" s="9">
        <f t="shared" si="368"/>
        <v>1.1302325581395349</v>
      </c>
      <c r="FH265" s="9">
        <f t="shared" si="369"/>
        <v>0.26756865084450854</v>
      </c>
      <c r="FI265" s="9">
        <f t="shared" si="370"/>
        <v>2.0856341495754491</v>
      </c>
      <c r="FJ265" s="11">
        <v>21.7</v>
      </c>
      <c r="FK265" s="11">
        <v>21</v>
      </c>
      <c r="FL265" s="4">
        <v>14</v>
      </c>
      <c r="FM265" s="4">
        <v>8</v>
      </c>
      <c r="FN265" s="4">
        <v>88</v>
      </c>
      <c r="FO265" s="4">
        <f t="shared" si="353"/>
        <v>48.087431693989068</v>
      </c>
      <c r="FP265" s="11">
        <v>36</v>
      </c>
      <c r="FQ265" s="11">
        <v>18</v>
      </c>
      <c r="FR265" s="4">
        <v>21</v>
      </c>
      <c r="FS265" s="4">
        <v>56</v>
      </c>
      <c r="FT265" s="4">
        <v>76</v>
      </c>
      <c r="FU265" s="11">
        <f t="shared" si="378"/>
        <v>0.73684210526315785</v>
      </c>
      <c r="FV265" s="4">
        <v>21</v>
      </c>
      <c r="FW265" s="11">
        <f t="shared" si="363"/>
        <v>2.6666666666666665</v>
      </c>
      <c r="FX265" s="4">
        <v>100</v>
      </c>
      <c r="FY265" s="4">
        <v>23.8</v>
      </c>
      <c r="FZ265">
        <v>11</v>
      </c>
      <c r="GA265" s="11">
        <f t="shared" si="355"/>
        <v>31.8</v>
      </c>
      <c r="GB265" s="4">
        <f t="shared" si="379"/>
        <v>1.7666666666666666</v>
      </c>
      <c r="GC265" s="4">
        <f t="shared" si="380"/>
        <v>3.2727272727272729</v>
      </c>
      <c r="GD265" s="4">
        <f t="shared" si="381"/>
        <v>1.9727272727272727</v>
      </c>
      <c r="GE265" s="4">
        <v>18</v>
      </c>
      <c r="GF265" s="4">
        <v>5</v>
      </c>
      <c r="GG265" s="4">
        <f t="shared" si="383"/>
        <v>72.222222222222214</v>
      </c>
      <c r="GH265" s="4">
        <v>23</v>
      </c>
      <c r="GI265" s="4">
        <v>17</v>
      </c>
      <c r="GJ265" s="4">
        <f t="shared" si="384"/>
        <v>26.086956521739129</v>
      </c>
      <c r="GK265">
        <v>1</v>
      </c>
      <c r="GL265">
        <v>0</v>
      </c>
      <c r="GM265">
        <v>0</v>
      </c>
      <c r="GN265">
        <v>1</v>
      </c>
      <c r="GO265">
        <v>0</v>
      </c>
      <c r="GP265">
        <v>0</v>
      </c>
      <c r="GQ265">
        <v>0</v>
      </c>
      <c r="GR265">
        <v>1</v>
      </c>
      <c r="GS265">
        <v>0</v>
      </c>
      <c r="GT265">
        <v>0</v>
      </c>
      <c r="GW265" t="e">
        <f t="shared" ref="GW265:GW267" si="387">(GU265-GV265)/GU265</f>
        <v>#DIV/0!</v>
      </c>
    </row>
    <row r="266" spans="1:207" x14ac:dyDescent="0.35">
      <c r="A266" s="54">
        <v>99</v>
      </c>
      <c r="B266" s="31">
        <v>97159850</v>
      </c>
      <c r="C266" s="2">
        <v>45232</v>
      </c>
      <c r="D266" s="2">
        <v>30570</v>
      </c>
      <c r="E266" s="4">
        <v>40</v>
      </c>
      <c r="F266" s="4" t="s">
        <v>176</v>
      </c>
      <c r="G266" s="4">
        <v>70</v>
      </c>
      <c r="H266" s="4">
        <v>172</v>
      </c>
      <c r="I266" s="4">
        <v>1.83</v>
      </c>
      <c r="J266" s="4">
        <v>10</v>
      </c>
      <c r="K266" s="2">
        <v>45223</v>
      </c>
      <c r="L266" s="2">
        <v>45223</v>
      </c>
      <c r="M266" s="2">
        <v>45228</v>
      </c>
      <c r="N266" s="2">
        <v>45236</v>
      </c>
      <c r="O266" s="4">
        <v>0</v>
      </c>
      <c r="Q266" s="46">
        <f t="shared" si="371"/>
        <v>5</v>
      </c>
      <c r="R266" s="46">
        <f t="shared" si="372"/>
        <v>13</v>
      </c>
      <c r="S266" s="46"/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9</v>
      </c>
      <c r="AD266" s="4">
        <v>26</v>
      </c>
      <c r="AE266" s="4">
        <v>5</v>
      </c>
      <c r="AF266" s="4">
        <v>7</v>
      </c>
      <c r="AG266" s="4">
        <v>2</v>
      </c>
      <c r="AH266" s="4">
        <v>1590</v>
      </c>
      <c r="AI266" s="4">
        <v>13400</v>
      </c>
      <c r="AJ266" s="4">
        <v>2.85</v>
      </c>
      <c r="AL266" s="4">
        <v>0</v>
      </c>
      <c r="AM266" s="4">
        <v>0</v>
      </c>
      <c r="AN266" s="4">
        <v>0</v>
      </c>
      <c r="AO266" s="4">
        <v>65</v>
      </c>
      <c r="AQ266" s="4">
        <v>0</v>
      </c>
      <c r="AR266" s="4">
        <v>9.6999999999999993</v>
      </c>
      <c r="AX266" s="4">
        <v>257</v>
      </c>
      <c r="AY266" s="4">
        <v>1</v>
      </c>
      <c r="AZ266" s="4">
        <v>1</v>
      </c>
      <c r="BA266" s="4">
        <v>8.3000000000000007</v>
      </c>
      <c r="BB266" s="4">
        <v>115</v>
      </c>
      <c r="BC266" s="4">
        <v>131</v>
      </c>
      <c r="BD266" s="4">
        <v>3.9</v>
      </c>
      <c r="BE266" s="4">
        <v>2.2000000000000002</v>
      </c>
      <c r="BF266" s="4">
        <v>4.4000000000000004</v>
      </c>
      <c r="BG266" s="4">
        <v>8.1</v>
      </c>
      <c r="BK266" s="4">
        <v>36</v>
      </c>
      <c r="BL266" s="4">
        <v>423</v>
      </c>
      <c r="BM266" s="4">
        <v>0.2</v>
      </c>
      <c r="BN266" s="4">
        <v>74</v>
      </c>
      <c r="BO266" s="4">
        <v>278</v>
      </c>
      <c r="BP266" s="4">
        <v>0</v>
      </c>
      <c r="BQ266" s="4">
        <v>0</v>
      </c>
      <c r="BS266">
        <v>113</v>
      </c>
      <c r="BT266">
        <v>69</v>
      </c>
      <c r="BU266">
        <v>84</v>
      </c>
      <c r="BV266">
        <v>89</v>
      </c>
      <c r="CN266" s="4">
        <v>0.1</v>
      </c>
      <c r="CO266" s="4">
        <v>0</v>
      </c>
      <c r="CP266" s="4">
        <v>0</v>
      </c>
      <c r="CS266" s="4">
        <v>0</v>
      </c>
      <c r="CT266" s="4">
        <v>1</v>
      </c>
      <c r="CU266" s="4"/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8</v>
      </c>
      <c r="DM266" s="4">
        <v>8</v>
      </c>
      <c r="DN266" s="4">
        <v>48</v>
      </c>
      <c r="DO266" s="4">
        <v>30</v>
      </c>
      <c r="DP266" s="4">
        <v>35</v>
      </c>
      <c r="DQ266" s="4">
        <v>65</v>
      </c>
      <c r="DR266" s="11">
        <v>59</v>
      </c>
      <c r="DS266" s="4">
        <v>31</v>
      </c>
      <c r="DT266" s="4">
        <v>75</v>
      </c>
      <c r="DU266" s="4">
        <f t="shared" si="364"/>
        <v>44</v>
      </c>
      <c r="DV266" s="11">
        <v>18.2</v>
      </c>
      <c r="DW266" s="4">
        <v>1345</v>
      </c>
      <c r="DX266" s="4">
        <v>93</v>
      </c>
      <c r="DY266" s="4">
        <v>65</v>
      </c>
      <c r="DZ266" s="4">
        <v>3.2</v>
      </c>
      <c r="EA266" s="17">
        <f t="shared" si="348"/>
        <v>1.7486338797814207</v>
      </c>
      <c r="EB266" s="4">
        <v>24.8</v>
      </c>
      <c r="EC266" s="4">
        <v>302</v>
      </c>
      <c r="ED266" s="4">
        <v>85</v>
      </c>
      <c r="EE266" s="4">
        <v>5.3</v>
      </c>
      <c r="EF266" s="4">
        <f t="shared" si="365"/>
        <v>2.8961748633879778</v>
      </c>
      <c r="EG266" s="45">
        <f t="shared" si="373"/>
        <v>2.379032258064516</v>
      </c>
      <c r="EH266" s="45">
        <f t="shared" si="374"/>
        <v>0.73387096774193539</v>
      </c>
      <c r="EI266" s="4">
        <v>10</v>
      </c>
      <c r="EJ266" s="4">
        <v>71</v>
      </c>
      <c r="EK266" s="4">
        <v>62</v>
      </c>
      <c r="EL266" s="11">
        <f t="shared" si="366"/>
        <v>1.1451612903225807</v>
      </c>
      <c r="EM266" s="4">
        <v>268</v>
      </c>
      <c r="EN266" s="11">
        <v>10</v>
      </c>
      <c r="EO266" s="4">
        <v>7</v>
      </c>
      <c r="EP266" s="11">
        <f t="shared" si="362"/>
        <v>8.3529411764705888</v>
      </c>
      <c r="EQ266" s="4">
        <v>20</v>
      </c>
      <c r="ER266" s="4">
        <f t="shared" si="375"/>
        <v>10.928961748633879</v>
      </c>
      <c r="ES266" s="4">
        <v>7</v>
      </c>
      <c r="ET266" s="4">
        <v>10</v>
      </c>
      <c r="EU266" s="11">
        <v>28</v>
      </c>
      <c r="EV266" s="4">
        <v>21</v>
      </c>
      <c r="EW266" s="9">
        <v>19</v>
      </c>
      <c r="EX266" s="4">
        <v>102</v>
      </c>
      <c r="EY266" s="4">
        <v>132</v>
      </c>
      <c r="EZ266" s="4">
        <v>56</v>
      </c>
      <c r="FA266" s="4">
        <v>91</v>
      </c>
      <c r="FB266" s="4">
        <v>79</v>
      </c>
      <c r="FC266" s="4">
        <f t="shared" si="352"/>
        <v>302</v>
      </c>
      <c r="FD266" s="9">
        <f t="shared" si="376"/>
        <v>0.90299479167084029</v>
      </c>
      <c r="FE266" s="9">
        <f t="shared" si="367"/>
        <v>0.26158940397350994</v>
      </c>
      <c r="FF266" s="9">
        <f t="shared" si="377"/>
        <v>0.37062601053658417</v>
      </c>
      <c r="FG266" s="9">
        <f t="shared" si="368"/>
        <v>1.1964705882352942</v>
      </c>
      <c r="FH266" s="9">
        <f t="shared" si="369"/>
        <v>0.32194062551483638</v>
      </c>
      <c r="FI266" s="9">
        <f t="shared" si="370"/>
        <v>1.3250027566841511</v>
      </c>
      <c r="FJ266" s="11">
        <v>19</v>
      </c>
      <c r="FK266" s="11">
        <v>29</v>
      </c>
      <c r="FL266" s="4">
        <v>21</v>
      </c>
      <c r="FM266" s="4">
        <v>10</v>
      </c>
      <c r="FN266" s="4">
        <v>24</v>
      </c>
      <c r="FO266" s="4">
        <f t="shared" si="353"/>
        <v>13.114754098360656</v>
      </c>
      <c r="FP266" s="11">
        <v>45</v>
      </c>
      <c r="FQ266" s="11">
        <v>22</v>
      </c>
      <c r="FR266" s="4">
        <v>18</v>
      </c>
      <c r="FS266" s="4">
        <v>65</v>
      </c>
      <c r="FT266" s="4">
        <v>58</v>
      </c>
      <c r="FU266" s="11">
        <f t="shared" si="378"/>
        <v>1.1206896551724137</v>
      </c>
      <c r="FV266" s="4">
        <v>12</v>
      </c>
      <c r="FW266" s="11">
        <f t="shared" si="363"/>
        <v>5.416666666666667</v>
      </c>
      <c r="FX266" s="4">
        <v>132</v>
      </c>
      <c r="FY266" s="4">
        <v>13</v>
      </c>
      <c r="FZ266">
        <v>13.7</v>
      </c>
      <c r="GA266" s="11">
        <f t="shared" si="355"/>
        <v>13</v>
      </c>
      <c r="GB266" s="4">
        <f t="shared" si="379"/>
        <v>0.59090909090909094</v>
      </c>
      <c r="GC266" s="4">
        <f t="shared" si="380"/>
        <v>3.2846715328467155</v>
      </c>
      <c r="GD266" s="4">
        <f t="shared" si="381"/>
        <v>1.3868613138686132</v>
      </c>
      <c r="GE266" s="4">
        <v>12</v>
      </c>
      <c r="GF266" s="4">
        <v>8</v>
      </c>
      <c r="GG266" s="4">
        <f t="shared" si="383"/>
        <v>33.333333333333329</v>
      </c>
      <c r="GH266" s="4">
        <v>23</v>
      </c>
      <c r="GI266" s="4">
        <v>20</v>
      </c>
      <c r="GJ266" s="4">
        <f t="shared" si="384"/>
        <v>13.043478260869565</v>
      </c>
      <c r="GK266">
        <v>1</v>
      </c>
      <c r="GL266">
        <v>0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19</v>
      </c>
      <c r="GV266">
        <v>14</v>
      </c>
      <c r="GW266">
        <f t="shared" si="387"/>
        <v>0.26315789473684209</v>
      </c>
      <c r="GX266">
        <v>1</v>
      </c>
      <c r="GY266">
        <v>0</v>
      </c>
    </row>
    <row r="267" spans="1:207" x14ac:dyDescent="0.35">
      <c r="A267" s="54">
        <v>99</v>
      </c>
      <c r="B267" s="31">
        <v>97159850</v>
      </c>
      <c r="C267" s="2">
        <v>45255</v>
      </c>
      <c r="D267" s="2">
        <v>30570</v>
      </c>
      <c r="E267" s="4">
        <v>40</v>
      </c>
      <c r="F267" s="4" t="s">
        <v>176</v>
      </c>
      <c r="G267" s="4">
        <v>70</v>
      </c>
      <c r="H267" s="4">
        <v>172</v>
      </c>
      <c r="I267" s="4">
        <v>1.83</v>
      </c>
      <c r="J267" s="4">
        <v>28</v>
      </c>
      <c r="K267" s="2">
        <v>45223</v>
      </c>
      <c r="L267" s="2">
        <v>45223</v>
      </c>
      <c r="M267" s="2">
        <v>45228</v>
      </c>
      <c r="N267" s="2">
        <v>45236</v>
      </c>
      <c r="O267" s="4">
        <v>0</v>
      </c>
      <c r="Q267" s="46">
        <f t="shared" si="371"/>
        <v>5</v>
      </c>
      <c r="R267" s="46">
        <f t="shared" si="372"/>
        <v>13</v>
      </c>
      <c r="S267" s="46"/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9</v>
      </c>
      <c r="AD267" s="4">
        <v>26</v>
      </c>
      <c r="AE267" s="4">
        <v>5</v>
      </c>
      <c r="AF267" s="4">
        <v>7</v>
      </c>
      <c r="AG267" s="4">
        <v>2</v>
      </c>
      <c r="AH267" s="4">
        <v>3160</v>
      </c>
      <c r="AI267" s="4">
        <v>12500</v>
      </c>
      <c r="AJ267" s="4">
        <v>4</v>
      </c>
      <c r="AL267" s="4">
        <v>0</v>
      </c>
      <c r="AM267" s="4">
        <v>0</v>
      </c>
      <c r="AN267" s="4">
        <v>0</v>
      </c>
      <c r="AQ267" s="4">
        <v>0</v>
      </c>
      <c r="AR267" s="4">
        <v>10</v>
      </c>
      <c r="AS267" s="4">
        <v>1.28</v>
      </c>
      <c r="AT267" s="4">
        <v>30.3</v>
      </c>
      <c r="AX267" s="4">
        <v>363</v>
      </c>
      <c r="AY267" s="4">
        <v>1</v>
      </c>
      <c r="AZ267" s="4">
        <v>1</v>
      </c>
      <c r="BA267" s="4">
        <v>0.9</v>
      </c>
      <c r="BB267" s="4">
        <v>36</v>
      </c>
      <c r="BC267" s="4">
        <v>136</v>
      </c>
      <c r="BD267" s="4">
        <v>4</v>
      </c>
      <c r="BJ267" s="4">
        <v>37</v>
      </c>
      <c r="BK267" s="4">
        <v>14</v>
      </c>
      <c r="BL267" s="4">
        <v>14</v>
      </c>
      <c r="BM267" s="4">
        <v>0.5</v>
      </c>
      <c r="BO267" s="4">
        <v>207</v>
      </c>
      <c r="BP267" s="4">
        <v>0</v>
      </c>
      <c r="BQ267" s="4">
        <v>0</v>
      </c>
      <c r="BS267">
        <v>115</v>
      </c>
      <c r="BT267">
        <v>72</v>
      </c>
      <c r="BU267">
        <v>86</v>
      </c>
      <c r="BV267">
        <v>78</v>
      </c>
      <c r="CN267" s="4">
        <v>0</v>
      </c>
      <c r="CO267" s="4">
        <v>0</v>
      </c>
      <c r="CP267" s="4">
        <v>0</v>
      </c>
      <c r="CQ267" s="4">
        <v>14</v>
      </c>
      <c r="CS267" s="4">
        <v>0</v>
      </c>
      <c r="CT267" s="4">
        <v>1</v>
      </c>
      <c r="CU267" s="4"/>
      <c r="CV267" s="4">
        <v>0</v>
      </c>
      <c r="CW267" s="4">
        <v>0</v>
      </c>
      <c r="CX267" s="4">
        <v>0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9</v>
      </c>
      <c r="DM267" s="4">
        <v>8</v>
      </c>
      <c r="DN267" s="4">
        <v>45</v>
      </c>
      <c r="DO267" s="4">
        <v>28</v>
      </c>
      <c r="DP267" s="4">
        <v>34</v>
      </c>
      <c r="DQ267" s="4">
        <v>62</v>
      </c>
      <c r="DR267" s="11">
        <v>61</v>
      </c>
      <c r="DS267" s="4">
        <v>31</v>
      </c>
      <c r="DT267" s="4">
        <v>76</v>
      </c>
      <c r="DU267" s="4">
        <f t="shared" si="364"/>
        <v>45</v>
      </c>
      <c r="DV267" s="11">
        <v>20.100000000000001</v>
      </c>
      <c r="DW267" s="4">
        <v>1483</v>
      </c>
      <c r="DX267" s="4">
        <v>94</v>
      </c>
      <c r="DY267" s="4">
        <v>64</v>
      </c>
      <c r="DZ267" s="4">
        <v>3.4</v>
      </c>
      <c r="EA267" s="17">
        <f t="shared" si="348"/>
        <v>1.8579234972677594</v>
      </c>
      <c r="EB267" s="4">
        <v>24</v>
      </c>
      <c r="EC267" s="4">
        <v>298</v>
      </c>
      <c r="ED267" s="4">
        <v>81</v>
      </c>
      <c r="EE267" s="4">
        <v>4.9000000000000004</v>
      </c>
      <c r="EF267" s="4">
        <f t="shared" si="365"/>
        <v>2.6775956284153009</v>
      </c>
      <c r="EG267" s="45">
        <f t="shared" si="373"/>
        <v>2.5416666666666665</v>
      </c>
      <c r="EH267" s="45">
        <f t="shared" si="374"/>
        <v>0.83750000000000002</v>
      </c>
      <c r="EI267" s="4">
        <v>11</v>
      </c>
      <c r="EJ267" s="4">
        <v>70</v>
      </c>
      <c r="EK267" s="4">
        <v>63</v>
      </c>
      <c r="EL267" s="11">
        <f t="shared" si="366"/>
        <v>1.1111111111111112</v>
      </c>
      <c r="EM267" s="4">
        <v>280</v>
      </c>
      <c r="EN267" s="11">
        <v>10</v>
      </c>
      <c r="EO267" s="4">
        <v>8</v>
      </c>
      <c r="EP267" s="11">
        <f t="shared" si="362"/>
        <v>7.7777777777777777</v>
      </c>
      <c r="EQ267" s="4">
        <v>21</v>
      </c>
      <c r="ER267" s="4">
        <f t="shared" si="375"/>
        <v>11.475409836065573</v>
      </c>
      <c r="ES267" s="4">
        <v>8</v>
      </c>
      <c r="ET267" s="4">
        <v>8</v>
      </c>
      <c r="EU267" s="11">
        <v>27</v>
      </c>
      <c r="EV267" s="4">
        <v>19</v>
      </c>
      <c r="EW267" s="9">
        <v>18</v>
      </c>
      <c r="EX267" s="4">
        <v>98</v>
      </c>
      <c r="EY267" s="4">
        <v>124</v>
      </c>
      <c r="EZ267" s="4">
        <v>49</v>
      </c>
      <c r="FA267" s="4">
        <v>87</v>
      </c>
      <c r="FB267" s="4">
        <v>85</v>
      </c>
      <c r="FC267" s="4">
        <f t="shared" si="352"/>
        <v>298</v>
      </c>
      <c r="FD267" s="9">
        <f t="shared" si="376"/>
        <v>0.94945806296213342</v>
      </c>
      <c r="FE267" s="9">
        <f t="shared" si="367"/>
        <v>0.28523489932885904</v>
      </c>
      <c r="FF267" s="9">
        <f t="shared" si="377"/>
        <v>0.3999041638679518</v>
      </c>
      <c r="FG267" s="9">
        <f t="shared" si="368"/>
        <v>1.2777777777777777</v>
      </c>
      <c r="FH267" s="9">
        <f t="shared" si="369"/>
        <v>0.33880829656590822</v>
      </c>
      <c r="FI267" s="9">
        <f t="shared" si="370"/>
        <v>1.3457969631553262</v>
      </c>
      <c r="FJ267" s="11">
        <v>20.8</v>
      </c>
      <c r="FK267" s="11">
        <v>28</v>
      </c>
      <c r="FL267" s="4">
        <v>19</v>
      </c>
      <c r="FM267" s="4">
        <v>12</v>
      </c>
      <c r="FN267" s="4">
        <v>22</v>
      </c>
      <c r="FO267" s="4">
        <f t="shared" si="353"/>
        <v>12.021857923497267</v>
      </c>
      <c r="FP267" s="11">
        <v>46</v>
      </c>
      <c r="FQ267" s="11">
        <v>22</v>
      </c>
      <c r="FR267" s="4">
        <v>18</v>
      </c>
      <c r="FS267" s="4">
        <v>64</v>
      </c>
      <c r="FT267" s="4">
        <v>55</v>
      </c>
      <c r="FU267" s="11">
        <f t="shared" si="378"/>
        <v>1.1636363636363636</v>
      </c>
      <c r="FV267" s="4">
        <v>12</v>
      </c>
      <c r="FW267" s="11">
        <f t="shared" si="363"/>
        <v>5.333333333333333</v>
      </c>
      <c r="FX267" s="4">
        <v>124</v>
      </c>
      <c r="FY267" s="4">
        <v>14.5</v>
      </c>
      <c r="FZ267">
        <v>14.1</v>
      </c>
      <c r="GA267" s="11">
        <f t="shared" si="355"/>
        <v>14.5</v>
      </c>
      <c r="GB267" s="4">
        <f t="shared" si="379"/>
        <v>0.65909090909090906</v>
      </c>
      <c r="GC267" s="4">
        <f t="shared" si="380"/>
        <v>3.2624113475177308</v>
      </c>
      <c r="GD267" s="4">
        <f t="shared" si="381"/>
        <v>1.4751773049645391</v>
      </c>
      <c r="GE267" s="4">
        <v>12</v>
      </c>
      <c r="GF267" s="4">
        <v>8</v>
      </c>
      <c r="GG267" s="4">
        <f t="shared" si="383"/>
        <v>33.333333333333329</v>
      </c>
      <c r="GH267" s="4">
        <v>19</v>
      </c>
      <c r="GI267" s="4">
        <v>16</v>
      </c>
      <c r="GJ267" s="4">
        <f t="shared" si="384"/>
        <v>15.789473684210526</v>
      </c>
      <c r="GK267">
        <v>1</v>
      </c>
      <c r="GL267">
        <v>0</v>
      </c>
      <c r="GM267">
        <v>0</v>
      </c>
      <c r="GN267">
        <v>1</v>
      </c>
      <c r="GO267">
        <v>0</v>
      </c>
      <c r="GP267">
        <v>0</v>
      </c>
      <c r="GQ267">
        <v>0</v>
      </c>
      <c r="GR267">
        <v>1</v>
      </c>
      <c r="GS267">
        <v>0</v>
      </c>
      <c r="GT267">
        <v>0</v>
      </c>
      <c r="GU267">
        <v>17</v>
      </c>
      <c r="GV267">
        <v>11</v>
      </c>
      <c r="GW267">
        <f t="shared" si="387"/>
        <v>0.35294117647058826</v>
      </c>
      <c r="GX267">
        <v>1</v>
      </c>
      <c r="GY267">
        <v>0</v>
      </c>
    </row>
    <row r="268" spans="1:207" x14ac:dyDescent="0.35">
      <c r="A268" s="54">
        <v>100</v>
      </c>
      <c r="B268" s="31">
        <v>94052396</v>
      </c>
      <c r="C268" s="2">
        <v>45225</v>
      </c>
      <c r="D268" s="2">
        <v>17319</v>
      </c>
      <c r="E268" s="4">
        <v>76</v>
      </c>
      <c r="F268" s="4" t="s">
        <v>178</v>
      </c>
      <c r="G268" s="4">
        <v>71</v>
      </c>
      <c r="H268" s="4">
        <v>163</v>
      </c>
      <c r="I268" s="4">
        <v>1.77</v>
      </c>
      <c r="J268" s="4">
        <v>1</v>
      </c>
      <c r="K268" s="2">
        <v>45223</v>
      </c>
      <c r="L268" s="2">
        <v>45224</v>
      </c>
      <c r="M268" s="2">
        <v>45233</v>
      </c>
      <c r="N268" s="2">
        <v>45235</v>
      </c>
      <c r="O268" s="4">
        <v>1</v>
      </c>
      <c r="P268" s="2">
        <v>45235</v>
      </c>
      <c r="Q268" s="46">
        <f t="shared" si="371"/>
        <v>9</v>
      </c>
      <c r="R268" s="46">
        <f t="shared" si="372"/>
        <v>12</v>
      </c>
      <c r="S268" s="46">
        <f t="shared" si="386"/>
        <v>11</v>
      </c>
      <c r="T268" s="4">
        <v>0</v>
      </c>
      <c r="U268" s="4">
        <v>1</v>
      </c>
      <c r="V268" s="4">
        <v>0</v>
      </c>
      <c r="W268" s="4">
        <v>0</v>
      </c>
      <c r="X268" s="4">
        <v>0</v>
      </c>
      <c r="Y268" s="4">
        <v>0</v>
      </c>
      <c r="Z268" s="4">
        <v>1</v>
      </c>
      <c r="AA268" s="4">
        <v>0</v>
      </c>
      <c r="AB268" s="4">
        <v>1</v>
      </c>
      <c r="AC268" s="4">
        <v>25</v>
      </c>
      <c r="AD268" s="4">
        <v>50</v>
      </c>
      <c r="AE268" s="4">
        <v>8</v>
      </c>
      <c r="AF268" s="4">
        <v>8</v>
      </c>
      <c r="AG268" s="4">
        <v>0</v>
      </c>
      <c r="AH268" s="4">
        <v>2100</v>
      </c>
      <c r="AI268" s="4">
        <v>300</v>
      </c>
      <c r="AJ268" s="4">
        <v>47.2</v>
      </c>
      <c r="AK268" s="4">
        <v>2.1800000000000002</v>
      </c>
      <c r="AL268" s="4">
        <v>0</v>
      </c>
      <c r="AM268" s="4">
        <v>1</v>
      </c>
      <c r="AN268" s="23" t="s">
        <v>242</v>
      </c>
      <c r="AO268" s="4">
        <v>43</v>
      </c>
      <c r="AP268" s="4">
        <v>1366</v>
      </c>
      <c r="AQ268" s="4">
        <v>0</v>
      </c>
      <c r="AR268" s="4">
        <v>7.4</v>
      </c>
      <c r="AS268" s="4" t="s">
        <v>243</v>
      </c>
      <c r="AT268" s="4">
        <v>34.799999999999997</v>
      </c>
      <c r="AU268" s="29">
        <v>0.37</v>
      </c>
      <c r="AV268" s="4">
        <v>1.36</v>
      </c>
      <c r="AW268" s="4">
        <v>676</v>
      </c>
      <c r="AX268" s="4">
        <v>24000</v>
      </c>
      <c r="AY268" s="4">
        <v>0</v>
      </c>
      <c r="AZ268" s="4">
        <v>0</v>
      </c>
      <c r="BA268" s="4">
        <v>0.93</v>
      </c>
      <c r="BB268" s="4">
        <v>50</v>
      </c>
      <c r="BC268" s="4">
        <v>144</v>
      </c>
      <c r="BD268" s="4">
        <v>3.8</v>
      </c>
      <c r="BE268" s="4">
        <v>1.89</v>
      </c>
      <c r="BF268" s="4">
        <v>3.25</v>
      </c>
      <c r="BG268" s="4">
        <v>7.3</v>
      </c>
      <c r="BH268" s="4">
        <v>3</v>
      </c>
      <c r="BI268" s="4">
        <v>1.83</v>
      </c>
      <c r="BJ268" s="4">
        <v>19</v>
      </c>
      <c r="BK268" s="4">
        <v>8</v>
      </c>
      <c r="BL268" s="4">
        <v>14</v>
      </c>
      <c r="BM268" s="4">
        <v>0.9</v>
      </c>
      <c r="BN268" s="4">
        <v>55</v>
      </c>
      <c r="BO268" s="4">
        <v>138</v>
      </c>
      <c r="BP268" s="4">
        <v>0</v>
      </c>
      <c r="BQ268" s="4">
        <v>0</v>
      </c>
      <c r="BR268" s="4">
        <v>409</v>
      </c>
      <c r="BS268">
        <v>124</v>
      </c>
      <c r="BT268">
        <v>71</v>
      </c>
      <c r="BU268">
        <v>81</v>
      </c>
      <c r="BV268">
        <v>98</v>
      </c>
      <c r="BX268">
        <v>2628</v>
      </c>
      <c r="BY268">
        <v>755</v>
      </c>
      <c r="BZ268">
        <v>1.6</v>
      </c>
      <c r="CA268">
        <v>71.900000000000006</v>
      </c>
      <c r="CB268">
        <v>3.4</v>
      </c>
      <c r="CC268" s="4">
        <v>2.5</v>
      </c>
      <c r="CD268" s="4">
        <v>34</v>
      </c>
      <c r="CE268" s="4">
        <v>67</v>
      </c>
      <c r="CF268" s="4">
        <v>6</v>
      </c>
      <c r="CG268" s="4">
        <v>7</v>
      </c>
      <c r="CH268" s="4">
        <v>1890</v>
      </c>
      <c r="CI268" s="4">
        <f t="shared" si="382"/>
        <v>2592</v>
      </c>
      <c r="CJ268" s="4">
        <v>7.45</v>
      </c>
      <c r="CK268" s="4">
        <v>29.9</v>
      </c>
      <c r="CL268" s="4">
        <v>86.4</v>
      </c>
      <c r="CM268" s="4">
        <v>20.3</v>
      </c>
      <c r="CN268" s="4">
        <v>0.2</v>
      </c>
      <c r="CO268" s="4">
        <v>0</v>
      </c>
      <c r="CP268" s="4">
        <v>0</v>
      </c>
      <c r="CQ268" s="4">
        <v>44.56</v>
      </c>
      <c r="CR268" s="4">
        <v>14259</v>
      </c>
      <c r="CS268" s="4">
        <v>1</v>
      </c>
      <c r="CT268" s="4">
        <v>3</v>
      </c>
      <c r="CU268" s="4"/>
      <c r="CV268" s="4">
        <v>1</v>
      </c>
      <c r="CW268" s="4">
        <v>1</v>
      </c>
      <c r="CX268" s="4">
        <v>1</v>
      </c>
      <c r="CY268" s="4">
        <v>1</v>
      </c>
      <c r="CZ268" s="4">
        <v>1</v>
      </c>
      <c r="DA268" s="4">
        <v>0</v>
      </c>
      <c r="DB268" s="4">
        <v>0</v>
      </c>
      <c r="DC268" s="4">
        <v>0</v>
      </c>
      <c r="DD268" s="4">
        <v>1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11</v>
      </c>
      <c r="DM268" s="4">
        <v>8</v>
      </c>
      <c r="DN268" s="4">
        <v>48</v>
      </c>
      <c r="DO268" s="4">
        <v>41</v>
      </c>
      <c r="DP268" s="4">
        <v>14</v>
      </c>
      <c r="DQ268" s="4">
        <v>30</v>
      </c>
      <c r="DR268" s="11">
        <v>48</v>
      </c>
      <c r="DS268" s="4">
        <v>45</v>
      </c>
      <c r="DT268" s="4">
        <v>88</v>
      </c>
      <c r="DU268" s="4">
        <f t="shared" si="364"/>
        <v>43</v>
      </c>
      <c r="DV268" s="11">
        <v>13</v>
      </c>
      <c r="DW268" s="4">
        <v>1546</v>
      </c>
      <c r="DX268" s="4">
        <v>84</v>
      </c>
      <c r="DY268" s="4">
        <v>51</v>
      </c>
      <c r="DZ268" s="4">
        <v>2.2000000000000002</v>
      </c>
      <c r="EA268" s="4">
        <f t="shared" si="348"/>
        <v>1.2429378531073447</v>
      </c>
      <c r="EB268" s="4">
        <v>12.5</v>
      </c>
      <c r="EC268" s="4">
        <v>391</v>
      </c>
      <c r="ED268" s="4">
        <v>31</v>
      </c>
      <c r="EE268" s="4">
        <v>2.1</v>
      </c>
      <c r="EF268" s="4">
        <f t="shared" si="365"/>
        <v>1.1864406779661016</v>
      </c>
      <c r="EG268" s="45">
        <f t="shared" si="373"/>
        <v>3.84</v>
      </c>
      <c r="EH268" s="45">
        <f t="shared" si="374"/>
        <v>1.04</v>
      </c>
      <c r="EI268" s="4">
        <v>7</v>
      </c>
      <c r="EJ268" s="4">
        <v>47</v>
      </c>
      <c r="EK268" s="4">
        <v>36</v>
      </c>
      <c r="EL268" s="11">
        <f t="shared" si="366"/>
        <v>1.3055555555555556</v>
      </c>
      <c r="EM268" s="4">
        <v>275</v>
      </c>
      <c r="EN268" s="11">
        <v>9</v>
      </c>
      <c r="EO268" s="4">
        <v>5</v>
      </c>
      <c r="EP268" s="11">
        <f t="shared" si="362"/>
        <v>6.7142857142857144</v>
      </c>
      <c r="EQ268" s="4">
        <v>18</v>
      </c>
      <c r="ER268" s="4">
        <f t="shared" si="375"/>
        <v>10.169491525423728</v>
      </c>
      <c r="ES268" s="4">
        <v>14</v>
      </c>
      <c r="ET268" s="4">
        <v>15</v>
      </c>
      <c r="EU268" s="11">
        <v>14</v>
      </c>
      <c r="EV268" s="4">
        <v>9</v>
      </c>
      <c r="EW268" s="9">
        <v>4</v>
      </c>
      <c r="EX268" s="4">
        <v>121</v>
      </c>
      <c r="EY268" s="4">
        <v>142</v>
      </c>
      <c r="EZ268" s="4">
        <v>35</v>
      </c>
      <c r="FA268" s="4">
        <v>62</v>
      </c>
      <c r="FB268" s="4">
        <v>97</v>
      </c>
      <c r="FC268" s="4">
        <f t="shared" si="352"/>
        <v>391</v>
      </c>
      <c r="FD268" s="9">
        <f t="shared" si="376"/>
        <v>1.000201372378128</v>
      </c>
      <c r="FE268" s="9">
        <f t="shared" si="367"/>
        <v>0.24808184143222506</v>
      </c>
      <c r="FF268" s="9">
        <f t="shared" si="377"/>
        <v>0.35229213209206511</v>
      </c>
      <c r="FG268" s="9">
        <f t="shared" si="368"/>
        <v>3.6</v>
      </c>
      <c r="FH268" s="9">
        <f t="shared" si="369"/>
        <v>0.31813238351128448</v>
      </c>
      <c r="FI268" s="9">
        <f t="shared" si="370"/>
        <v>3.5992752053923529</v>
      </c>
      <c r="FJ268" s="11">
        <v>18.8</v>
      </c>
      <c r="FK268" s="11">
        <v>41</v>
      </c>
      <c r="FL268" s="4">
        <v>22</v>
      </c>
      <c r="FM268" s="4">
        <v>19</v>
      </c>
      <c r="FN268" s="4">
        <v>52</v>
      </c>
      <c r="FO268" s="4">
        <f t="shared" si="353"/>
        <v>29.378531073446329</v>
      </c>
      <c r="FP268" s="11">
        <v>42</v>
      </c>
      <c r="FQ268" s="11">
        <v>20</v>
      </c>
      <c r="FR268" s="4">
        <v>13</v>
      </c>
      <c r="FS268" s="4">
        <v>34</v>
      </c>
      <c r="FT268" s="4">
        <v>23</v>
      </c>
      <c r="FU268" s="11">
        <f t="shared" si="378"/>
        <v>1.4782608695652173</v>
      </c>
      <c r="FV268" s="4">
        <v>9</v>
      </c>
      <c r="FW268" s="11">
        <f t="shared" si="363"/>
        <v>3.7777777777777777</v>
      </c>
      <c r="FX268" s="4">
        <v>100</v>
      </c>
      <c r="FY268" s="4">
        <v>24.9</v>
      </c>
      <c r="FZ268">
        <v>12.2</v>
      </c>
      <c r="GA268" s="11">
        <f t="shared" si="355"/>
        <v>24.9</v>
      </c>
      <c r="GB268" s="4">
        <f t="shared" si="379"/>
        <v>1.2449999999999999</v>
      </c>
      <c r="GC268" s="4">
        <f t="shared" si="380"/>
        <v>3.4426229508196724</v>
      </c>
      <c r="GD268" s="4">
        <f t="shared" si="381"/>
        <v>1.5409836065573772</v>
      </c>
      <c r="GE268" s="4">
        <v>22</v>
      </c>
      <c r="GF268" s="4">
        <v>20</v>
      </c>
      <c r="GG268" s="4">
        <f t="shared" si="383"/>
        <v>9.0909090909090917</v>
      </c>
      <c r="GH268" s="4">
        <v>12</v>
      </c>
      <c r="GI268" s="4">
        <v>8</v>
      </c>
      <c r="GJ268" s="4">
        <f t="shared" si="384"/>
        <v>33.333333333333329</v>
      </c>
      <c r="GK268">
        <v>1</v>
      </c>
      <c r="GL268">
        <v>0</v>
      </c>
      <c r="GM268">
        <v>0</v>
      </c>
      <c r="GN268">
        <v>0</v>
      </c>
      <c r="GO268">
        <v>1</v>
      </c>
      <c r="GP268">
        <v>0</v>
      </c>
      <c r="GQ268">
        <v>0</v>
      </c>
      <c r="GR268">
        <v>1</v>
      </c>
      <c r="GS268">
        <v>0</v>
      </c>
      <c r="GT268">
        <v>0</v>
      </c>
    </row>
    <row r="269" spans="1:207" x14ac:dyDescent="0.35">
      <c r="A269" s="54">
        <v>100</v>
      </c>
      <c r="B269" s="31">
        <v>94052396</v>
      </c>
      <c r="C269" s="2">
        <v>45232</v>
      </c>
      <c r="D269" s="2">
        <v>17319</v>
      </c>
      <c r="E269" s="4">
        <v>76</v>
      </c>
      <c r="F269" s="4" t="s">
        <v>178</v>
      </c>
      <c r="G269" s="4">
        <v>71</v>
      </c>
      <c r="H269" s="4">
        <v>163</v>
      </c>
      <c r="I269" s="4">
        <v>1.77</v>
      </c>
      <c r="J269" s="4">
        <v>8</v>
      </c>
      <c r="K269" s="2">
        <v>45223</v>
      </c>
      <c r="L269" s="2">
        <v>45224</v>
      </c>
      <c r="M269" s="2">
        <v>45233</v>
      </c>
      <c r="N269" s="2">
        <v>45235</v>
      </c>
      <c r="O269" s="4">
        <v>1</v>
      </c>
      <c r="P269" s="2">
        <v>45235</v>
      </c>
      <c r="Q269" s="46">
        <f t="shared" si="371"/>
        <v>9</v>
      </c>
      <c r="R269" s="46">
        <f t="shared" si="372"/>
        <v>12</v>
      </c>
      <c r="S269" s="46">
        <f t="shared" si="386"/>
        <v>11</v>
      </c>
      <c r="T269" s="4">
        <v>0</v>
      </c>
      <c r="U269" s="4">
        <v>1</v>
      </c>
      <c r="V269" s="4">
        <v>0</v>
      </c>
      <c r="W269" s="4">
        <v>0</v>
      </c>
      <c r="X269" s="4">
        <v>0</v>
      </c>
      <c r="Y269" s="4">
        <v>0</v>
      </c>
      <c r="Z269" s="4">
        <v>1</v>
      </c>
      <c r="AA269" s="4">
        <v>0</v>
      </c>
      <c r="AB269" s="4">
        <v>0</v>
      </c>
      <c r="AC269" s="4">
        <v>25</v>
      </c>
      <c r="AD269" s="4">
        <v>50</v>
      </c>
      <c r="AE269" s="4">
        <v>8</v>
      </c>
      <c r="AF269" s="4">
        <v>8</v>
      </c>
      <c r="AG269" s="4">
        <v>0</v>
      </c>
      <c r="AH269" s="4">
        <v>4800</v>
      </c>
      <c r="AI269" s="4">
        <v>5200</v>
      </c>
      <c r="AJ269" s="4">
        <v>16.78</v>
      </c>
      <c r="AK269" s="4">
        <v>0.2</v>
      </c>
      <c r="AL269" s="4">
        <v>0</v>
      </c>
      <c r="AM269" s="4">
        <v>1</v>
      </c>
      <c r="AN269" s="23" t="s">
        <v>242</v>
      </c>
      <c r="AQ269" s="4">
        <v>0</v>
      </c>
      <c r="AR269" s="4">
        <v>7.4</v>
      </c>
      <c r="AS269" s="4">
        <v>1.42</v>
      </c>
      <c r="AT269" s="4">
        <v>35.5</v>
      </c>
      <c r="AW269" s="4">
        <v>398</v>
      </c>
      <c r="AX269" s="4">
        <v>85000</v>
      </c>
      <c r="AY269" s="4">
        <v>0</v>
      </c>
      <c r="AZ269" s="4">
        <v>0</v>
      </c>
      <c r="BA269" s="4">
        <v>1.25</v>
      </c>
      <c r="BB269" s="4">
        <v>51</v>
      </c>
      <c r="BC269" s="4">
        <v>150</v>
      </c>
      <c r="BD269" s="4">
        <v>3.1</v>
      </c>
      <c r="BE269" s="4">
        <v>1.74</v>
      </c>
      <c r="BF269" s="4">
        <v>3.27</v>
      </c>
      <c r="BG269" s="4">
        <v>7.3</v>
      </c>
      <c r="BH269" s="4">
        <v>3.3</v>
      </c>
      <c r="BI269" s="4">
        <v>1.86</v>
      </c>
      <c r="BJ269" s="4">
        <v>12</v>
      </c>
      <c r="BK269" s="4">
        <v>11</v>
      </c>
      <c r="BL269" s="4">
        <v>14</v>
      </c>
      <c r="BM269" s="4">
        <v>0.28999999999999998</v>
      </c>
      <c r="BN269" s="4">
        <v>96</v>
      </c>
      <c r="BO269" s="4">
        <v>310</v>
      </c>
      <c r="BP269" s="4">
        <v>0</v>
      </c>
      <c r="BQ269" s="4">
        <v>0</v>
      </c>
      <c r="BR269" s="4">
        <v>216</v>
      </c>
      <c r="BS269">
        <v>78</v>
      </c>
      <c r="BT269">
        <v>34</v>
      </c>
      <c r="BU269">
        <v>50</v>
      </c>
      <c r="BV269">
        <v>128</v>
      </c>
      <c r="BX269">
        <v>0</v>
      </c>
      <c r="BY269">
        <v>350</v>
      </c>
      <c r="BZ269">
        <v>1.1000000000000001</v>
      </c>
      <c r="CJ269" s="4">
        <v>7.39</v>
      </c>
      <c r="CK269" s="4">
        <v>37.4</v>
      </c>
      <c r="CL269" s="4">
        <v>78.3</v>
      </c>
      <c r="CM269" s="4">
        <v>22.6</v>
      </c>
      <c r="CN269" s="4">
        <v>0</v>
      </c>
      <c r="CO269" s="4">
        <v>0</v>
      </c>
      <c r="CP269" s="4">
        <v>0</v>
      </c>
      <c r="CQ269" s="4">
        <v>43</v>
      </c>
      <c r="CS269" s="4">
        <v>1</v>
      </c>
      <c r="CT269" s="4">
        <v>3</v>
      </c>
      <c r="CU269" s="4"/>
      <c r="CV269" s="4">
        <v>1</v>
      </c>
      <c r="CW269" s="4">
        <v>1</v>
      </c>
      <c r="CX269" s="4">
        <v>0</v>
      </c>
      <c r="CY269" s="4">
        <v>1</v>
      </c>
      <c r="CZ269" s="4">
        <v>1</v>
      </c>
      <c r="DA269" s="4">
        <v>0</v>
      </c>
      <c r="DB269" s="4">
        <v>0</v>
      </c>
      <c r="DC269" s="4">
        <v>0</v>
      </c>
      <c r="DD269" s="4">
        <v>1</v>
      </c>
      <c r="DE269" s="4">
        <v>1</v>
      </c>
      <c r="DF269" s="4">
        <v>1</v>
      </c>
      <c r="DG269" s="4">
        <v>1</v>
      </c>
      <c r="DH269" s="4">
        <v>1</v>
      </c>
      <c r="DI269" s="4">
        <v>1</v>
      </c>
      <c r="DJ269" s="4">
        <v>0</v>
      </c>
      <c r="DK269" s="4">
        <v>1</v>
      </c>
      <c r="DL269" s="4">
        <v>11</v>
      </c>
      <c r="DM269" s="4">
        <v>11</v>
      </c>
      <c r="DN269" s="4">
        <v>42</v>
      </c>
      <c r="DO269" s="4">
        <v>27</v>
      </c>
      <c r="DP269" s="4">
        <v>36</v>
      </c>
      <c r="DQ269" s="4">
        <v>66</v>
      </c>
      <c r="DR269" s="11">
        <v>52</v>
      </c>
      <c r="DS269" s="4">
        <v>38</v>
      </c>
      <c r="DT269" s="4">
        <v>80</v>
      </c>
      <c r="DU269" s="4">
        <f t="shared" si="364"/>
        <v>42</v>
      </c>
      <c r="DV269" s="11">
        <v>13.6</v>
      </c>
      <c r="DW269" s="4">
        <v>1103</v>
      </c>
      <c r="DX269" s="4">
        <v>86</v>
      </c>
      <c r="DY269" s="4">
        <v>110</v>
      </c>
      <c r="DZ269" s="4">
        <v>4.5999999999999996</v>
      </c>
      <c r="EA269" s="4">
        <f t="shared" si="348"/>
        <v>2.5988700564971747</v>
      </c>
      <c r="EB269" s="4">
        <v>15.2</v>
      </c>
      <c r="EC269" s="4">
        <v>238</v>
      </c>
      <c r="ED269" s="4">
        <v>46</v>
      </c>
      <c r="EE269" s="4">
        <v>5.43</v>
      </c>
      <c r="EF269" s="4">
        <f t="shared" si="365"/>
        <v>3.0677966101694913</v>
      </c>
      <c r="EG269" s="45">
        <f t="shared" si="373"/>
        <v>3.4210526315789473</v>
      </c>
      <c r="EH269" s="45">
        <f t="shared" si="374"/>
        <v>0.89473684210526316</v>
      </c>
      <c r="EI269" s="4">
        <v>11</v>
      </c>
      <c r="EJ269" s="4">
        <v>47</v>
      </c>
      <c r="EK269" s="4">
        <v>81</v>
      </c>
      <c r="EL269" s="11">
        <f t="shared" si="366"/>
        <v>0.58024691358024694</v>
      </c>
      <c r="EM269" s="4">
        <v>97</v>
      </c>
      <c r="EN269" s="11">
        <v>13</v>
      </c>
      <c r="EO269" s="4">
        <v>12</v>
      </c>
      <c r="EP269" s="11">
        <f t="shared" si="362"/>
        <v>3.76</v>
      </c>
      <c r="EQ269" s="4">
        <v>35</v>
      </c>
      <c r="ER269" s="4">
        <f t="shared" si="375"/>
        <v>19.774011299435028</v>
      </c>
      <c r="ES269" s="4">
        <v>21</v>
      </c>
      <c r="ET269" s="4">
        <v>31</v>
      </c>
      <c r="EU269" s="11">
        <v>13</v>
      </c>
      <c r="EV269" s="4">
        <v>9</v>
      </c>
      <c r="EW269" s="9">
        <v>4</v>
      </c>
      <c r="EX269" s="4">
        <v>78</v>
      </c>
      <c r="EY269" s="4">
        <v>99</v>
      </c>
      <c r="EZ269" s="4">
        <v>26</v>
      </c>
      <c r="FA269" s="4">
        <v>78</v>
      </c>
      <c r="FB269" s="4">
        <v>71</v>
      </c>
      <c r="FC269" s="4">
        <f t="shared" si="352"/>
        <v>238</v>
      </c>
      <c r="FD269" s="9">
        <f t="shared" si="376"/>
        <v>1.6086681826425329</v>
      </c>
      <c r="FE269" s="9">
        <f t="shared" si="367"/>
        <v>0.29831932773109243</v>
      </c>
      <c r="FF269" s="9">
        <f t="shared" si="377"/>
        <v>0.4146423650704108</v>
      </c>
      <c r="FG269" s="9">
        <f t="shared" si="368"/>
        <v>1.5260869565217392</v>
      </c>
      <c r="FH269" s="9">
        <f t="shared" si="369"/>
        <v>0.29866851031895386</v>
      </c>
      <c r="FI269" s="9">
        <f t="shared" si="370"/>
        <v>0.94866484772195914</v>
      </c>
      <c r="FJ269" s="11">
        <v>14.2</v>
      </c>
      <c r="FK269" s="11">
        <v>14</v>
      </c>
      <c r="FL269" s="4">
        <v>12</v>
      </c>
      <c r="FM269" s="4">
        <v>2</v>
      </c>
      <c r="FN269" s="4">
        <v>56</v>
      </c>
      <c r="FO269" s="4">
        <f t="shared" si="353"/>
        <v>31.638418079096045</v>
      </c>
      <c r="FP269" s="11">
        <v>50</v>
      </c>
      <c r="FQ269" s="11">
        <v>14</v>
      </c>
      <c r="FR269" s="4">
        <v>14</v>
      </c>
      <c r="FS269" s="4">
        <v>77</v>
      </c>
      <c r="FT269" s="4">
        <v>64</v>
      </c>
      <c r="FU269" s="11">
        <f t="shared" si="378"/>
        <v>1.203125</v>
      </c>
      <c r="FV269" s="4">
        <v>18</v>
      </c>
      <c r="FW269" s="11">
        <f t="shared" si="363"/>
        <v>4.2777777777777777</v>
      </c>
      <c r="FX269" s="4">
        <v>90</v>
      </c>
      <c r="FY269" s="4">
        <v>30.1</v>
      </c>
      <c r="FZ269">
        <v>14.4</v>
      </c>
      <c r="GA269" s="11">
        <f t="shared" si="355"/>
        <v>30.1</v>
      </c>
      <c r="GB269" s="4">
        <f t="shared" si="379"/>
        <v>2.15</v>
      </c>
      <c r="GC269" s="4">
        <f t="shared" si="380"/>
        <v>3.4722222222222223</v>
      </c>
      <c r="GD269" s="4">
        <f t="shared" si="381"/>
        <v>0.98611111111111105</v>
      </c>
      <c r="GE269" s="4">
        <v>11</v>
      </c>
      <c r="GF269" s="4">
        <v>7</v>
      </c>
      <c r="GG269" s="4">
        <f t="shared" si="383"/>
        <v>36.363636363636367</v>
      </c>
      <c r="GH269" s="4">
        <v>19</v>
      </c>
      <c r="GI269" s="4">
        <v>15</v>
      </c>
      <c r="GJ269" s="4">
        <f t="shared" si="384"/>
        <v>21.052631578947366</v>
      </c>
      <c r="GK269">
        <v>1</v>
      </c>
      <c r="GL269">
        <v>0</v>
      </c>
      <c r="GM269">
        <v>0</v>
      </c>
      <c r="GN269">
        <v>1</v>
      </c>
      <c r="GO269">
        <v>0</v>
      </c>
      <c r="GP269">
        <v>0</v>
      </c>
      <c r="GQ269">
        <v>0</v>
      </c>
      <c r="GR269">
        <v>1</v>
      </c>
      <c r="GS269">
        <v>0</v>
      </c>
      <c r="GT269">
        <v>0</v>
      </c>
      <c r="GU269">
        <v>34</v>
      </c>
      <c r="GV269">
        <v>16</v>
      </c>
      <c r="GW269">
        <f t="shared" ref="GW269" si="388">(GU269-GV269)/GU269</f>
        <v>0.52941176470588236</v>
      </c>
      <c r="GX269">
        <v>1</v>
      </c>
      <c r="GY269">
        <v>0</v>
      </c>
    </row>
    <row r="270" spans="1:207" x14ac:dyDescent="0.35">
      <c r="A270" s="54"/>
      <c r="B270" s="5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</row>
    <row r="271" spans="1:207" x14ac:dyDescent="0.35">
      <c r="A271" s="54"/>
      <c r="B271" s="5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</row>
    <row r="272" spans="1:207" x14ac:dyDescent="0.35">
      <c r="A272" s="54"/>
      <c r="B272" s="5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</row>
    <row r="273" spans="97:115" x14ac:dyDescent="0.35"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</row>
    <row r="274" spans="97:115" x14ac:dyDescent="0.35"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</row>
    <row r="275" spans="97:115" x14ac:dyDescent="0.35"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</row>
    <row r="276" spans="97:115" x14ac:dyDescent="0.35"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</row>
    <row r="277" spans="97:115" x14ac:dyDescent="0.35"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</row>
    <row r="278" spans="97:115" x14ac:dyDescent="0.35"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</row>
    <row r="279" spans="97:115" x14ac:dyDescent="0.35"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</row>
    <row r="280" spans="97:115" x14ac:dyDescent="0.35"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</row>
    <row r="281" spans="97:115" x14ac:dyDescent="0.35"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</row>
    <row r="282" spans="97:115" x14ac:dyDescent="0.35"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</row>
    <row r="283" spans="97:115" x14ac:dyDescent="0.35"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</row>
    <row r="284" spans="97:115" x14ac:dyDescent="0.35"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</row>
    <row r="285" spans="97:115" x14ac:dyDescent="0.35"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</row>
    <row r="286" spans="97:115" x14ac:dyDescent="0.35"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</row>
    <row r="287" spans="97:115" x14ac:dyDescent="0.35"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</row>
    <row r="288" spans="97:115" x14ac:dyDescent="0.35"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</row>
    <row r="289" spans="97:115" x14ac:dyDescent="0.35"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</row>
    <row r="290" spans="97:115" x14ac:dyDescent="0.35"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</row>
    <row r="291" spans="97:115" x14ac:dyDescent="0.35"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</row>
    <row r="292" spans="97:115" x14ac:dyDescent="0.35"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</row>
    <row r="293" spans="97:115" x14ac:dyDescent="0.35"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</row>
    <row r="294" spans="97:115" x14ac:dyDescent="0.35"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</row>
    <row r="295" spans="97:115" x14ac:dyDescent="0.35"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</row>
    <row r="296" spans="97:115" x14ac:dyDescent="0.35"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</row>
    <row r="297" spans="97:115" x14ac:dyDescent="0.35"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</row>
    <row r="298" spans="97:115" x14ac:dyDescent="0.35"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</row>
    <row r="299" spans="97:115" x14ac:dyDescent="0.35"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</row>
    <row r="300" spans="97:115" x14ac:dyDescent="0.35"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</row>
    <row r="301" spans="97:115" x14ac:dyDescent="0.35"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</row>
    <row r="302" spans="97:115" x14ac:dyDescent="0.35"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</row>
    <row r="303" spans="97:115" x14ac:dyDescent="0.35"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</row>
    <row r="304" spans="97:115" x14ac:dyDescent="0.35"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</row>
    <row r="305" spans="97:115" x14ac:dyDescent="0.35"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</row>
    <row r="306" spans="97:115" x14ac:dyDescent="0.35"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</row>
    <row r="307" spans="97:115" x14ac:dyDescent="0.35"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</row>
    <row r="308" spans="97:115" x14ac:dyDescent="0.35"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</row>
    <row r="309" spans="97:115" x14ac:dyDescent="0.35"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</row>
    <row r="310" spans="97:115" x14ac:dyDescent="0.35"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</row>
    <row r="311" spans="97:115" x14ac:dyDescent="0.35"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</row>
    <row r="312" spans="97:115" x14ac:dyDescent="0.35"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</row>
    <row r="313" spans="97:115" x14ac:dyDescent="0.35"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</row>
    <row r="314" spans="97:115" x14ac:dyDescent="0.35"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</row>
    <row r="315" spans="97:115" x14ac:dyDescent="0.35"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</row>
    <row r="316" spans="97:115" x14ac:dyDescent="0.35"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</row>
    <row r="317" spans="97:115" x14ac:dyDescent="0.35"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</row>
    <row r="318" spans="97:115" x14ac:dyDescent="0.35"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</row>
    <row r="319" spans="97:115" x14ac:dyDescent="0.35"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</row>
    <row r="320" spans="97:115" x14ac:dyDescent="0.35"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</row>
    <row r="321" spans="97:115" x14ac:dyDescent="0.35"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</row>
    <row r="322" spans="97:115" x14ac:dyDescent="0.35"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</row>
    <row r="323" spans="97:115" x14ac:dyDescent="0.35"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</row>
    <row r="324" spans="97:115" x14ac:dyDescent="0.35"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</row>
    <row r="325" spans="97:115" x14ac:dyDescent="0.35"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</row>
    <row r="326" spans="97:115" x14ac:dyDescent="0.35"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</row>
    <row r="327" spans="97:115" x14ac:dyDescent="0.35"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</row>
    <row r="328" spans="97:115" x14ac:dyDescent="0.35"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</row>
    <row r="329" spans="97:115" x14ac:dyDescent="0.35"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</row>
    <row r="330" spans="97:115" x14ac:dyDescent="0.35"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</row>
    <row r="331" spans="97:115" x14ac:dyDescent="0.35"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</row>
    <row r="332" spans="97:115" x14ac:dyDescent="0.35"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</row>
    <row r="333" spans="97:115" x14ac:dyDescent="0.35"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</row>
    <row r="334" spans="97:115" x14ac:dyDescent="0.35"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</row>
    <row r="335" spans="97:115" x14ac:dyDescent="0.35"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</row>
    <row r="336" spans="97:115" x14ac:dyDescent="0.35"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</row>
    <row r="337" spans="97:115" x14ac:dyDescent="0.35"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</row>
    <row r="338" spans="97:115" x14ac:dyDescent="0.35"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</row>
    <row r="339" spans="97:115" x14ac:dyDescent="0.35"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</row>
    <row r="340" spans="97:115" x14ac:dyDescent="0.35"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</row>
    <row r="341" spans="97:115" x14ac:dyDescent="0.35"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</row>
    <row r="342" spans="97:115" x14ac:dyDescent="0.35"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</row>
    <row r="343" spans="97:115" x14ac:dyDescent="0.35"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</row>
    <row r="344" spans="97:115" x14ac:dyDescent="0.35"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</row>
    <row r="345" spans="97:115" x14ac:dyDescent="0.35"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</row>
    <row r="346" spans="97:115" x14ac:dyDescent="0.35"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</row>
    <row r="347" spans="97:115" x14ac:dyDescent="0.35"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</row>
    <row r="348" spans="97:115" x14ac:dyDescent="0.35"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</row>
    <row r="349" spans="97:115" x14ac:dyDescent="0.35"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</row>
    <row r="350" spans="97:115" x14ac:dyDescent="0.35"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</row>
    <row r="351" spans="97:115" x14ac:dyDescent="0.35"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</row>
    <row r="352" spans="97:115" x14ac:dyDescent="0.35"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</row>
    <row r="353" spans="97:115" x14ac:dyDescent="0.35"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</row>
    <row r="354" spans="97:115" x14ac:dyDescent="0.35"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</row>
    <row r="355" spans="97:115" x14ac:dyDescent="0.35"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</row>
    <row r="356" spans="97:115" x14ac:dyDescent="0.35"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</row>
    <row r="357" spans="97:115" x14ac:dyDescent="0.35"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</row>
    <row r="358" spans="97:115" x14ac:dyDescent="0.35"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</row>
    <row r="359" spans="97:115" x14ac:dyDescent="0.35"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</row>
    <row r="360" spans="97:115" x14ac:dyDescent="0.35"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</row>
    <row r="361" spans="97:115" x14ac:dyDescent="0.35"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</row>
    <row r="362" spans="97:115" x14ac:dyDescent="0.35"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</row>
    <row r="363" spans="97:115" x14ac:dyDescent="0.35"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</row>
    <row r="364" spans="97:115" x14ac:dyDescent="0.35"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</row>
    <row r="365" spans="97:115" x14ac:dyDescent="0.35"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</row>
    <row r="366" spans="97:115" x14ac:dyDescent="0.35"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</row>
    <row r="367" spans="97:115" x14ac:dyDescent="0.35"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</row>
    <row r="368" spans="97:115" x14ac:dyDescent="0.35"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</row>
    <row r="369" spans="97:115" x14ac:dyDescent="0.35"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</row>
    <row r="370" spans="97:115" x14ac:dyDescent="0.35"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</row>
    <row r="371" spans="97:115" x14ac:dyDescent="0.35"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</row>
    <row r="372" spans="97:115" x14ac:dyDescent="0.35"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</row>
    <row r="373" spans="97:115" x14ac:dyDescent="0.35"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</row>
    <row r="374" spans="97:115" x14ac:dyDescent="0.35"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</row>
    <row r="375" spans="97:115" x14ac:dyDescent="0.35"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</row>
    <row r="376" spans="97:115" x14ac:dyDescent="0.35"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</row>
    <row r="377" spans="97:115" x14ac:dyDescent="0.35"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</row>
    <row r="378" spans="97:115" x14ac:dyDescent="0.35"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</row>
    <row r="379" spans="97:115" x14ac:dyDescent="0.35"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</row>
    <row r="380" spans="97:115" x14ac:dyDescent="0.35"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</row>
    <row r="381" spans="97:115" x14ac:dyDescent="0.35"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</row>
    <row r="382" spans="97:115" x14ac:dyDescent="0.35"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</row>
    <row r="383" spans="97:115" x14ac:dyDescent="0.35"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</row>
    <row r="384" spans="97:115" x14ac:dyDescent="0.35"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</row>
    <row r="385" spans="97:115" x14ac:dyDescent="0.35"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</row>
    <row r="386" spans="97:115" x14ac:dyDescent="0.35"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</row>
    <row r="387" spans="97:115" x14ac:dyDescent="0.35"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</row>
    <row r="388" spans="97:115" x14ac:dyDescent="0.35"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</row>
    <row r="389" spans="97:115" x14ac:dyDescent="0.35"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</row>
    <row r="390" spans="97:115" x14ac:dyDescent="0.35"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</row>
    <row r="391" spans="97:115" x14ac:dyDescent="0.35"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</row>
    <row r="392" spans="97:115" x14ac:dyDescent="0.35"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</row>
    <row r="393" spans="97:115" x14ac:dyDescent="0.35"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</row>
    <row r="394" spans="97:115" x14ac:dyDescent="0.35"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</row>
    <row r="395" spans="97:115" x14ac:dyDescent="0.35"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</row>
    <row r="396" spans="97:115" x14ac:dyDescent="0.35"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</row>
    <row r="397" spans="97:115" x14ac:dyDescent="0.35"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</row>
    <row r="398" spans="97:115" x14ac:dyDescent="0.35"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</row>
    <row r="399" spans="97:115" x14ac:dyDescent="0.35"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</row>
    <row r="400" spans="97:115" x14ac:dyDescent="0.35"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</row>
    <row r="401" spans="97:115" x14ac:dyDescent="0.35"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</row>
    <row r="402" spans="97:115" x14ac:dyDescent="0.35"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</row>
    <row r="403" spans="97:115" x14ac:dyDescent="0.35"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</row>
    <row r="404" spans="97:115" x14ac:dyDescent="0.35"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</row>
    <row r="405" spans="97:115" x14ac:dyDescent="0.35"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</row>
    <row r="406" spans="97:115" x14ac:dyDescent="0.35"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</row>
    <row r="407" spans="97:115" x14ac:dyDescent="0.35"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</row>
    <row r="408" spans="97:115" x14ac:dyDescent="0.35"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</row>
    <row r="409" spans="97:115" x14ac:dyDescent="0.35"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</row>
    <row r="410" spans="97:115" x14ac:dyDescent="0.35"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</row>
    <row r="411" spans="97:115" x14ac:dyDescent="0.35"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</row>
    <row r="412" spans="97:115" x14ac:dyDescent="0.35"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</row>
    <row r="413" spans="97:115" x14ac:dyDescent="0.35"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</row>
    <row r="414" spans="97:115" x14ac:dyDescent="0.35"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</row>
    <row r="415" spans="97:115" x14ac:dyDescent="0.35"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</row>
    <row r="416" spans="97:115" x14ac:dyDescent="0.35"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</row>
    <row r="417" spans="97:115" x14ac:dyDescent="0.35"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</row>
    <row r="418" spans="97:115" x14ac:dyDescent="0.35"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</row>
    <row r="419" spans="97:115" x14ac:dyDescent="0.35"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</row>
    <row r="420" spans="97:115" x14ac:dyDescent="0.35"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</row>
    <row r="421" spans="97:115" x14ac:dyDescent="0.35"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</row>
    <row r="422" spans="97:115" x14ac:dyDescent="0.35"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</row>
    <row r="423" spans="97:115" x14ac:dyDescent="0.35"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</row>
    <row r="424" spans="97:115" x14ac:dyDescent="0.35"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</row>
    <row r="425" spans="97:115" x14ac:dyDescent="0.35"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</row>
    <row r="426" spans="97:115" x14ac:dyDescent="0.35"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</row>
    <row r="427" spans="97:115" x14ac:dyDescent="0.35"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</row>
    <row r="428" spans="97:115" x14ac:dyDescent="0.35"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</row>
    <row r="429" spans="97:115" x14ac:dyDescent="0.35"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</row>
    <row r="430" spans="97:115" x14ac:dyDescent="0.35"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</row>
    <row r="431" spans="97:115" x14ac:dyDescent="0.35"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</row>
    <row r="432" spans="97:115" x14ac:dyDescent="0.35"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</row>
    <row r="433" spans="97:115" x14ac:dyDescent="0.35"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</row>
    <row r="434" spans="97:115" x14ac:dyDescent="0.35"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</row>
    <row r="435" spans="97:115" x14ac:dyDescent="0.35"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</row>
    <row r="436" spans="97:115" x14ac:dyDescent="0.35"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</row>
    <row r="437" spans="97:115" x14ac:dyDescent="0.35"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</row>
    <row r="438" spans="97:115" x14ac:dyDescent="0.35"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</row>
    <row r="439" spans="97:115" x14ac:dyDescent="0.35"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</row>
    <row r="440" spans="97:115" x14ac:dyDescent="0.35"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</row>
    <row r="441" spans="97:115" x14ac:dyDescent="0.35"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</row>
    <row r="442" spans="97:115" x14ac:dyDescent="0.35"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</row>
    <row r="443" spans="97:115" x14ac:dyDescent="0.35"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</row>
    <row r="444" spans="97:115" x14ac:dyDescent="0.35"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</row>
    <row r="445" spans="97:115" x14ac:dyDescent="0.35"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</row>
    <row r="446" spans="97:115" x14ac:dyDescent="0.35"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</row>
    <row r="447" spans="97:115" x14ac:dyDescent="0.35"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</row>
    <row r="448" spans="97:115" x14ac:dyDescent="0.35"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</row>
    <row r="449" spans="97:115" x14ac:dyDescent="0.35"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</row>
    <row r="450" spans="97:115" x14ac:dyDescent="0.35"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</row>
    <row r="451" spans="97:115" x14ac:dyDescent="0.35"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</row>
    <row r="452" spans="97:115" x14ac:dyDescent="0.35"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</row>
    <row r="453" spans="97:115" x14ac:dyDescent="0.35"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</row>
    <row r="454" spans="97:115" x14ac:dyDescent="0.35"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</row>
    <row r="455" spans="97:115" x14ac:dyDescent="0.35"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</row>
    <row r="456" spans="97:115" x14ac:dyDescent="0.35"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</row>
    <row r="457" spans="97:115" x14ac:dyDescent="0.35"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</row>
  </sheetData>
  <mergeCells count="6">
    <mergeCell ref="BK1:BO1"/>
    <mergeCell ref="A1:F1"/>
    <mergeCell ref="J1:O1"/>
    <mergeCell ref="T1:AB1"/>
    <mergeCell ref="AH1:AX1"/>
    <mergeCell ref="AY1:BJ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6CF8-D66A-42CE-B1B4-76C87B7284EF}">
  <dimension ref="A1:ZH291"/>
  <sheetViews>
    <sheetView zoomScale="110" zoomScaleNormal="110" workbookViewId="0">
      <pane xSplit="1" ySplit="3" topLeftCell="B4" activePane="bottomRight" state="frozen"/>
      <selection pane="topRight" activeCell="B1" sqref="B1"/>
      <selection pane="bottomLeft" activeCell="A3" sqref="A3"/>
      <selection pane="bottomRight" activeCell="A3" sqref="A3:XFD3"/>
    </sheetView>
  </sheetViews>
  <sheetFormatPr defaultRowHeight="14.5" x14ac:dyDescent="0.35"/>
  <cols>
    <col min="1" max="1" width="2.08984375" style="30" bestFit="1" customWidth="1"/>
    <col min="2" max="2" width="20.54296875" style="2" bestFit="1" customWidth="1"/>
    <col min="3" max="3" width="22.1796875" style="2" bestFit="1" customWidth="1"/>
    <col min="4" max="4" width="10.1796875" style="4" bestFit="1" customWidth="1"/>
    <col min="5" max="6" width="9.26953125" style="4" bestFit="1" customWidth="1"/>
    <col min="7" max="7" width="11.54296875" style="4" bestFit="1" customWidth="1"/>
    <col min="8" max="8" width="8.08984375" style="4" bestFit="1" customWidth="1"/>
    <col min="9" max="9" width="7.90625" style="4" bestFit="1" customWidth="1"/>
    <col min="10" max="10" width="29.7265625" style="2" bestFit="1" customWidth="1"/>
    <col min="11" max="11" width="23.81640625" style="2" bestFit="1" customWidth="1"/>
    <col min="12" max="12" width="18.81640625" style="2" bestFit="1" customWidth="1"/>
    <col min="13" max="13" width="24.1796875" style="2" bestFit="1" customWidth="1"/>
    <col min="14" max="14" width="10.26953125" style="4" bestFit="1" customWidth="1"/>
    <col min="15" max="15" width="14.7265625" style="4" bestFit="1" customWidth="1"/>
    <col min="16" max="16" width="25.36328125" style="4" bestFit="1" customWidth="1"/>
    <col min="17" max="17" width="31.08984375" style="4" bestFit="1" customWidth="1"/>
    <col min="18" max="18" width="18.54296875" style="4" bestFit="1" customWidth="1"/>
    <col min="19" max="19" width="14.6328125" style="4" bestFit="1" customWidth="1"/>
    <col min="20" max="20" width="8.36328125" style="4" bestFit="1" customWidth="1"/>
    <col min="21" max="21" width="8.7265625" style="4" bestFit="1" customWidth="1"/>
    <col min="22" max="22" width="8.453125" style="4" bestFit="1" customWidth="1"/>
    <col min="23" max="23" width="7.90625" style="4" bestFit="1" customWidth="1"/>
    <col min="24" max="24" width="8.453125" style="4" bestFit="1" customWidth="1"/>
    <col min="25" max="25" width="9.7265625" style="4" bestFit="1" customWidth="1"/>
    <col min="26" max="26" width="8.36328125" style="4" bestFit="1" customWidth="1"/>
    <col min="27" max="27" width="14.36328125" style="4" bestFit="1" customWidth="1"/>
    <col min="28" max="28" width="11.7265625" style="4" bestFit="1" customWidth="1"/>
    <col min="29" max="29" width="10.08984375" style="4" bestFit="1" customWidth="1"/>
    <col min="30" max="30" width="14.08984375" style="4" bestFit="1" customWidth="1"/>
    <col min="31" max="31" width="13.90625" style="4" bestFit="1" customWidth="1"/>
    <col min="32" max="32" width="14.6328125" style="4" bestFit="1" customWidth="1"/>
    <col min="33" max="33" width="14.81640625" style="4" bestFit="1" customWidth="1"/>
    <col min="34" max="34" width="15.453125" style="4" bestFit="1" customWidth="1"/>
    <col min="35" max="35" width="8.1796875" style="4" bestFit="1" customWidth="1"/>
    <col min="36" max="36" width="8.08984375" style="4" bestFit="1" customWidth="1"/>
    <col min="37" max="37" width="15.453125" style="4" bestFit="1" customWidth="1"/>
    <col min="38" max="38" width="18.453125" style="4" bestFit="1" customWidth="1"/>
    <col min="39" max="39" width="10.81640625" style="4" bestFit="1" customWidth="1"/>
    <col min="40" max="40" width="7" style="4" bestFit="1" customWidth="1"/>
    <col min="41" max="41" width="13.6328125" style="4" bestFit="1" customWidth="1"/>
    <col min="42" max="42" width="14.08984375" style="4" bestFit="1" customWidth="1"/>
    <col min="43" max="43" width="7.81640625" style="4" bestFit="1" customWidth="1"/>
    <col min="44" max="44" width="8.54296875" style="4" bestFit="1" customWidth="1"/>
    <col min="45" max="45" width="9.7265625" style="4" bestFit="1" customWidth="1"/>
    <col min="46" max="46" width="12.6328125" style="29" bestFit="1" customWidth="1"/>
    <col min="47" max="47" width="14.1796875" style="4" bestFit="1" customWidth="1"/>
    <col min="48" max="48" width="17.81640625" style="4" bestFit="1" customWidth="1"/>
    <col min="49" max="49" width="14.81640625" style="4" bestFit="1" customWidth="1"/>
    <col min="50" max="50" width="8" style="4" bestFit="1" customWidth="1"/>
    <col min="51" max="51" width="7.90625" style="4" bestFit="1" customWidth="1"/>
    <col min="52" max="52" width="10.26953125" style="4" bestFit="1" customWidth="1"/>
    <col min="53" max="53" width="10" style="4" bestFit="1" customWidth="1"/>
    <col min="54" max="54" width="7.81640625" style="4" bestFit="1" customWidth="1"/>
    <col min="55" max="55" width="6.453125" style="4" bestFit="1" customWidth="1"/>
    <col min="56" max="56" width="8.7265625" style="4" bestFit="1" customWidth="1"/>
    <col min="57" max="57" width="9.08984375" style="4" bestFit="1" customWidth="1"/>
    <col min="58" max="58" width="10.7265625" style="4" bestFit="1" customWidth="1"/>
    <col min="59" max="59" width="11.36328125" style="4" bestFit="1" customWidth="1"/>
    <col min="60" max="60" width="14.26953125" style="4" bestFit="1" customWidth="1"/>
    <col min="61" max="61" width="7.6328125" style="4" bestFit="1" customWidth="1"/>
    <col min="62" max="62" width="8" style="4" bestFit="1" customWidth="1"/>
    <col min="63" max="63" width="7.90625" style="4" bestFit="1" customWidth="1"/>
    <col min="64" max="64" width="11.36328125" style="4" bestFit="1" customWidth="1"/>
    <col min="65" max="65" width="7" style="4" bestFit="1" customWidth="1"/>
    <col min="66" max="66" width="8.26953125" style="4" bestFit="1" customWidth="1"/>
    <col min="67" max="67" width="7.81640625" style="4" bestFit="1" customWidth="1"/>
    <col min="68" max="68" width="12.1796875" style="4" bestFit="1" customWidth="1"/>
    <col min="69" max="69" width="7.90625" style="4" bestFit="1" customWidth="1"/>
    <col min="70" max="70" width="8" bestFit="1" customWidth="1"/>
    <col min="71" max="71" width="8.26953125" bestFit="1" customWidth="1"/>
    <col min="72" max="72" width="8.81640625" bestFit="1" customWidth="1"/>
    <col min="73" max="73" width="6.90625" bestFit="1" customWidth="1"/>
    <col min="74" max="74" width="8.26953125" bestFit="1" customWidth="1"/>
    <col min="75" max="75" width="7.26953125" bestFit="1" customWidth="1"/>
    <col min="76" max="76" width="7.453125" bestFit="1" customWidth="1"/>
    <col min="77" max="77" width="8.26953125" bestFit="1" customWidth="1"/>
    <col min="78" max="78" width="10.90625" bestFit="1" customWidth="1"/>
    <col min="79" max="79" width="12.36328125" bestFit="1" customWidth="1"/>
    <col min="80" max="80" width="11.26953125" style="4" bestFit="1" customWidth="1"/>
    <col min="81" max="81" width="11.90625" style="4" bestFit="1" customWidth="1"/>
    <col min="82" max="82" width="7.90625" style="4" bestFit="1" customWidth="1"/>
    <col min="83" max="83" width="8.1796875" style="4" bestFit="1" customWidth="1"/>
    <col min="84" max="84" width="8.26953125" style="4" bestFit="1" customWidth="1"/>
    <col min="85" max="85" width="8.81640625" style="4" bestFit="1" customWidth="1"/>
    <col min="86" max="86" width="8.6328125" style="4" bestFit="1" customWidth="1"/>
    <col min="87" max="87" width="7.26953125" style="4" bestFit="1" customWidth="1"/>
    <col min="88" max="88" width="9.453125" style="4" bestFit="1" customWidth="1"/>
    <col min="89" max="89" width="8.36328125" style="4" bestFit="1" customWidth="1"/>
    <col min="90" max="90" width="9.6328125" style="4" bestFit="1" customWidth="1"/>
    <col min="91" max="91" width="9" style="4" bestFit="1" customWidth="1"/>
    <col min="92" max="92" width="18.26953125" style="4" bestFit="1" customWidth="1"/>
    <col min="93" max="93" width="12.6328125" style="4" bestFit="1" customWidth="1"/>
    <col min="94" max="94" width="15.1796875" style="4" bestFit="1" customWidth="1"/>
    <col min="95" max="95" width="13.6328125" style="4" bestFit="1" customWidth="1"/>
    <col min="96" max="96" width="10.54296875" style="10" bestFit="1" customWidth="1"/>
    <col min="97" max="97" width="9.81640625" style="10" bestFit="1" customWidth="1"/>
    <col min="98" max="98" width="14" style="10" bestFit="1" customWidth="1"/>
    <col min="99" max="99" width="10.08984375" style="11" bestFit="1" customWidth="1"/>
    <col min="100" max="100" width="12" style="11" bestFit="1" customWidth="1"/>
    <col min="101" max="101" width="15" style="11" bestFit="1" customWidth="1"/>
    <col min="102" max="102" width="18" style="11" bestFit="1" customWidth="1"/>
    <col min="103" max="103" width="12.36328125" style="11" bestFit="1" customWidth="1"/>
    <col min="104" max="104" width="18.7265625" style="11" bestFit="1" customWidth="1"/>
    <col min="105" max="105" width="25.7265625" style="11" bestFit="1" customWidth="1"/>
    <col min="106" max="106" width="21.7265625" style="11" bestFit="1" customWidth="1"/>
    <col min="107" max="107" width="18.36328125" style="11" bestFit="1" customWidth="1"/>
    <col min="108" max="108" width="10.36328125" style="11" bestFit="1" customWidth="1"/>
    <col min="109" max="109" width="12.26953125" style="11" bestFit="1" customWidth="1"/>
    <col min="110" max="110" width="18.6328125" style="11" bestFit="1" customWidth="1"/>
    <col min="111" max="111" width="18.26953125" style="11" bestFit="1" customWidth="1"/>
    <col min="112" max="112" width="12.6328125" style="11" bestFit="1" customWidth="1"/>
    <col min="113" max="113" width="19" style="11" bestFit="1" customWidth="1"/>
    <col min="114" max="114" width="19.6328125" style="11" bestFit="1" customWidth="1"/>
    <col min="115" max="115" width="7.54296875" style="4" bestFit="1" customWidth="1"/>
    <col min="116" max="116" width="9.81640625" style="4" bestFit="1" customWidth="1"/>
    <col min="117" max="117" width="10.453125" style="4" bestFit="1" customWidth="1"/>
    <col min="118" max="118" width="10.08984375" style="4" bestFit="1" customWidth="1"/>
    <col min="119" max="119" width="9.81640625" style="4" bestFit="1" customWidth="1"/>
    <col min="120" max="120" width="12.1796875" style="4" bestFit="1" customWidth="1"/>
    <col min="121" max="121" width="8.81640625" style="11" bestFit="1" customWidth="1"/>
    <col min="122" max="122" width="10" style="4" bestFit="1" customWidth="1"/>
    <col min="123" max="123" width="10.36328125" style="4" bestFit="1" customWidth="1"/>
    <col min="124" max="124" width="9" style="4" bestFit="1" customWidth="1"/>
    <col min="125" max="125" width="11.08984375" style="11" bestFit="1" customWidth="1"/>
    <col min="126" max="126" width="8.54296875" style="4" bestFit="1" customWidth="1"/>
    <col min="127" max="127" width="9" style="4" bestFit="1" customWidth="1"/>
    <col min="128" max="128" width="10.81640625" style="4" bestFit="1" customWidth="1"/>
    <col min="129" max="129" width="15.54296875" style="4" bestFit="1" customWidth="1"/>
    <col min="130" max="130" width="14.7265625" style="4" bestFit="1" customWidth="1"/>
    <col min="131" max="131" width="13.08984375" style="4" bestFit="1" customWidth="1"/>
    <col min="132" max="132" width="6.90625" style="4" bestFit="1" customWidth="1"/>
    <col min="133" max="133" width="12.54296875" style="4" bestFit="1" customWidth="1"/>
    <col min="134" max="134" width="15.1796875" style="4" bestFit="1" customWidth="1"/>
    <col min="135" max="135" width="14.36328125" style="4" bestFit="1" customWidth="1"/>
    <col min="136" max="136" width="13.26953125" style="4" bestFit="1" customWidth="1"/>
    <col min="137" max="137" width="14.36328125" style="4" bestFit="1" customWidth="1"/>
    <col min="138" max="138" width="5.81640625" style="4" bestFit="1" customWidth="1"/>
    <col min="139" max="139" width="9.08984375" style="4" bestFit="1" customWidth="1"/>
    <col min="140" max="140" width="9.26953125" style="4" bestFit="1" customWidth="1"/>
    <col min="141" max="141" width="7.90625" style="11" bestFit="1" customWidth="1"/>
    <col min="142" max="142" width="11" style="4" bestFit="1" customWidth="1"/>
    <col min="143" max="143" width="9.08984375" style="11" bestFit="1" customWidth="1"/>
    <col min="144" max="144" width="9.81640625" style="4" bestFit="1" customWidth="1"/>
    <col min="145" max="145" width="7.7265625" style="11" bestFit="1" customWidth="1"/>
    <col min="146" max="146" width="12.6328125" style="4" bestFit="1" customWidth="1"/>
    <col min="147" max="147" width="8.54296875" style="4" bestFit="1" customWidth="1"/>
    <col min="148" max="148" width="12.26953125" style="4" bestFit="1" customWidth="1"/>
    <col min="149" max="149" width="13.1796875" style="4" bestFit="1" customWidth="1"/>
    <col min="150" max="150" width="9" style="11" bestFit="1" customWidth="1"/>
    <col min="151" max="151" width="10.26953125" style="4" bestFit="1" customWidth="1"/>
    <col min="152" max="152" width="10" style="9" bestFit="1" customWidth="1"/>
    <col min="153" max="153" width="8.7265625" style="4" bestFit="1" customWidth="1"/>
    <col min="154" max="154" width="9.1796875" style="4" bestFit="1" customWidth="1"/>
    <col min="155" max="155" width="8.7265625" style="4" bestFit="1" customWidth="1"/>
    <col min="156" max="156" width="9.1796875" style="4" bestFit="1" customWidth="1"/>
    <col min="157" max="157" width="10.7265625" style="4" bestFit="1" customWidth="1"/>
    <col min="158" max="158" width="6.90625" style="4" bestFit="1" customWidth="1"/>
    <col min="159" max="159" width="15.453125" style="9" bestFit="1" customWidth="1"/>
    <col min="160" max="160" width="10.08984375" style="9" bestFit="1" customWidth="1"/>
    <col min="161" max="161" width="16" style="9" bestFit="1" customWidth="1"/>
    <col min="162" max="162" width="8.7265625" style="9" bestFit="1" customWidth="1"/>
    <col min="163" max="163" width="15.08984375" style="9" bestFit="1" customWidth="1"/>
    <col min="164" max="164" width="9.7265625" style="9" bestFit="1" customWidth="1"/>
    <col min="165" max="165" width="11.1796875" style="11" bestFit="1" customWidth="1"/>
    <col min="166" max="166" width="9.36328125" style="11" bestFit="1" customWidth="1"/>
    <col min="167" max="167" width="10.54296875" style="4" bestFit="1" customWidth="1"/>
    <col min="168" max="168" width="10.26953125" style="4" bestFit="1" customWidth="1"/>
    <col min="169" max="169" width="9.36328125" style="4" bestFit="1" customWidth="1"/>
    <col min="170" max="170" width="9.81640625" style="4" bestFit="1" customWidth="1"/>
    <col min="171" max="171" width="11.36328125" style="11" bestFit="1" customWidth="1"/>
    <col min="172" max="172" width="10.08984375" style="11" bestFit="1" customWidth="1"/>
    <col min="173" max="173" width="9.26953125" style="4" bestFit="1" customWidth="1"/>
    <col min="174" max="174" width="9.36328125" style="4" bestFit="1" customWidth="1"/>
    <col min="175" max="175" width="9.54296875" style="4" bestFit="1" customWidth="1"/>
    <col min="176" max="176" width="11.36328125" style="11" bestFit="1" customWidth="1"/>
    <col min="177" max="177" width="9.36328125" style="4" bestFit="1" customWidth="1"/>
    <col min="178" max="178" width="11.1796875" style="11" bestFit="1" customWidth="1"/>
    <col min="179" max="179" width="11.90625" style="4" bestFit="1" customWidth="1"/>
    <col min="180" max="180" width="10.81640625" style="4" bestFit="1" customWidth="1"/>
    <col min="181" max="181" width="13.36328125" bestFit="1" customWidth="1"/>
    <col min="182" max="182" width="9.1796875" style="11" bestFit="1" customWidth="1"/>
    <col min="183" max="183" width="12.26953125" style="4" bestFit="1" customWidth="1"/>
    <col min="184" max="184" width="15" style="4" bestFit="1" customWidth="1"/>
    <col min="185" max="185" width="14.81640625" style="4" bestFit="1" customWidth="1"/>
    <col min="186" max="186" width="11.26953125" style="4" bestFit="1" customWidth="1"/>
    <col min="187" max="187" width="10.90625" style="4" bestFit="1" customWidth="1"/>
    <col min="188" max="188" width="10.1796875" style="4" bestFit="1" customWidth="1"/>
    <col min="189" max="189" width="10.7265625" style="4" bestFit="1" customWidth="1"/>
    <col min="190" max="190" width="10.36328125" style="4" bestFit="1" customWidth="1"/>
    <col min="191" max="191" width="8.26953125" style="4" bestFit="1" customWidth="1"/>
    <col min="192" max="193" width="12.453125" bestFit="1" customWidth="1"/>
    <col min="194" max="194" width="12.6328125" bestFit="1" customWidth="1"/>
    <col min="195" max="195" width="20.08984375" bestFit="1" customWidth="1"/>
    <col min="196" max="196" width="23.6328125" bestFit="1" customWidth="1"/>
    <col min="197" max="197" width="23.08984375" bestFit="1" customWidth="1"/>
    <col min="198" max="198" width="21.6328125" bestFit="1" customWidth="1"/>
    <col min="199" max="200" width="14.90625" bestFit="1" customWidth="1"/>
    <col min="201" max="201" width="24.1796875" bestFit="1" customWidth="1"/>
    <col min="202" max="202" width="17.453125" bestFit="1" customWidth="1"/>
    <col min="203" max="203" width="16.6328125" bestFit="1" customWidth="1"/>
    <col min="204" max="204" width="20" bestFit="1" customWidth="1"/>
    <col min="205" max="206" width="22" bestFit="1" customWidth="1"/>
    <col min="207" max="207" width="8.08984375" bestFit="1" customWidth="1"/>
    <col min="208" max="208" width="20.54296875" bestFit="1" customWidth="1"/>
    <col min="209" max="209" width="4.90625" bestFit="1" customWidth="1"/>
    <col min="210" max="210" width="7.90625" bestFit="1" customWidth="1"/>
    <col min="211" max="211" width="14.81640625" bestFit="1" customWidth="1"/>
    <col min="212" max="212" width="15.453125" bestFit="1" customWidth="1"/>
    <col min="213" max="213" width="8.1796875" bestFit="1" customWidth="1"/>
    <col min="214" max="214" width="8.08984375" bestFit="1" customWidth="1"/>
    <col min="215" max="215" width="15.453125" bestFit="1" customWidth="1"/>
    <col min="216" max="216" width="18.453125" bestFit="1" customWidth="1"/>
    <col min="217" max="217" width="10.81640625" bestFit="1" customWidth="1"/>
    <col min="218" max="218" width="7" bestFit="1" customWidth="1"/>
    <col min="219" max="219" width="13.6328125" bestFit="1" customWidth="1"/>
    <col min="220" max="220" width="14.08984375" bestFit="1" customWidth="1"/>
    <col min="221" max="221" width="7.81640625" bestFit="1" customWidth="1"/>
    <col min="222" max="222" width="8.54296875" bestFit="1" customWidth="1"/>
    <col min="223" max="223" width="9.7265625" bestFit="1" customWidth="1"/>
    <col min="224" max="224" width="12.6328125" bestFit="1" customWidth="1"/>
    <col min="225" max="225" width="14.1796875" bestFit="1" customWidth="1"/>
    <col min="226" max="226" width="17.81640625" bestFit="1" customWidth="1"/>
    <col min="227" max="227" width="14.81640625" bestFit="1" customWidth="1"/>
    <col min="228" max="228" width="8" bestFit="1" customWidth="1"/>
    <col min="229" max="229" width="7.90625" bestFit="1" customWidth="1"/>
    <col min="230" max="230" width="10.26953125" bestFit="1" customWidth="1"/>
    <col min="231" max="231" width="10" bestFit="1" customWidth="1"/>
    <col min="232" max="232" width="7.81640625" bestFit="1" customWidth="1"/>
    <col min="233" max="233" width="6.453125" bestFit="1" customWidth="1"/>
    <col min="234" max="234" width="8.7265625" bestFit="1" customWidth="1"/>
    <col min="235" max="235" width="9.08984375" bestFit="1" customWidth="1"/>
    <col min="236" max="236" width="10.7265625" bestFit="1" customWidth="1"/>
    <col min="237" max="237" width="11.36328125" bestFit="1" customWidth="1"/>
    <col min="238" max="238" width="14.26953125" bestFit="1" customWidth="1"/>
    <col min="239" max="239" width="7.6328125" bestFit="1" customWidth="1"/>
    <col min="240" max="240" width="8" bestFit="1" customWidth="1"/>
    <col min="241" max="241" width="7.90625" bestFit="1" customWidth="1"/>
    <col min="242" max="242" width="11.36328125" bestFit="1" customWidth="1"/>
    <col min="243" max="243" width="2.90625" bestFit="1" customWidth="1"/>
    <col min="244" max="244" width="8.26953125" bestFit="1" customWidth="1"/>
    <col min="245" max="245" width="7.81640625" bestFit="1" customWidth="1"/>
    <col min="246" max="246" width="12.1796875" bestFit="1" customWidth="1"/>
    <col min="247" max="247" width="7.90625" bestFit="1" customWidth="1"/>
    <col min="248" max="248" width="8" bestFit="1" customWidth="1"/>
    <col min="249" max="249" width="8.26953125" bestFit="1" customWidth="1"/>
    <col min="250" max="250" width="8.81640625" bestFit="1" customWidth="1"/>
    <col min="251" max="251" width="6.90625" bestFit="1" customWidth="1"/>
    <col min="252" max="252" width="8.26953125" bestFit="1" customWidth="1"/>
    <col min="253" max="253" width="7.26953125" bestFit="1" customWidth="1"/>
    <col min="254" max="254" width="7.453125" bestFit="1" customWidth="1"/>
    <col min="255" max="255" width="8.26953125" bestFit="1" customWidth="1"/>
    <col min="256" max="256" width="10.90625" bestFit="1" customWidth="1"/>
    <col min="257" max="257" width="12.36328125" bestFit="1" customWidth="1"/>
    <col min="258" max="258" width="11.26953125" bestFit="1" customWidth="1"/>
    <col min="259" max="259" width="11.90625" bestFit="1" customWidth="1"/>
    <col min="260" max="260" width="7.90625" bestFit="1" customWidth="1"/>
    <col min="261" max="261" width="8.1796875" bestFit="1" customWidth="1"/>
    <col min="262" max="262" width="8.26953125" bestFit="1" customWidth="1"/>
    <col min="263" max="263" width="8.81640625" bestFit="1" customWidth="1"/>
    <col min="264" max="264" width="8.6328125" bestFit="1" customWidth="1"/>
    <col min="265" max="265" width="7.26953125" bestFit="1" customWidth="1"/>
    <col min="266" max="266" width="9.453125" bestFit="1" customWidth="1"/>
    <col min="267" max="267" width="8.36328125" bestFit="1" customWidth="1"/>
    <col min="268" max="268" width="9.6328125" bestFit="1" customWidth="1"/>
    <col min="269" max="269" width="9" bestFit="1" customWidth="1"/>
    <col min="270" max="270" width="18.26953125" bestFit="1" customWidth="1"/>
    <col min="271" max="271" width="12.6328125" bestFit="1" customWidth="1"/>
    <col min="272" max="272" width="15.1796875" bestFit="1" customWidth="1"/>
    <col min="273" max="273" width="13.6328125" bestFit="1" customWidth="1"/>
    <col min="274" max="274" width="7.54296875" bestFit="1" customWidth="1"/>
    <col min="275" max="275" width="9.81640625" bestFit="1" customWidth="1"/>
    <col min="276" max="276" width="10.453125" bestFit="1" customWidth="1"/>
    <col min="277" max="277" width="10.08984375" bestFit="1" customWidth="1"/>
    <col min="278" max="278" width="9.81640625" bestFit="1" customWidth="1"/>
    <col min="279" max="279" width="12.1796875" bestFit="1" customWidth="1"/>
    <col min="280" max="280" width="8.81640625" bestFit="1" customWidth="1"/>
    <col min="281" max="281" width="10" bestFit="1" customWidth="1"/>
    <col min="282" max="282" width="10.36328125" bestFit="1" customWidth="1"/>
    <col min="283" max="283" width="9" bestFit="1" customWidth="1"/>
    <col min="284" max="284" width="11.08984375" bestFit="1" customWidth="1"/>
    <col min="285" max="285" width="8.54296875" bestFit="1" customWidth="1"/>
    <col min="286" max="286" width="9" bestFit="1" customWidth="1"/>
    <col min="287" max="287" width="11.1796875" bestFit="1" customWidth="1"/>
    <col min="288" max="288" width="15.54296875" bestFit="1" customWidth="1"/>
    <col min="289" max="289" width="14.7265625" bestFit="1" customWidth="1"/>
    <col min="290" max="290" width="13.08984375" bestFit="1" customWidth="1"/>
    <col min="291" max="291" width="6.90625" bestFit="1" customWidth="1"/>
    <col min="292" max="292" width="12.54296875" bestFit="1" customWidth="1"/>
    <col min="293" max="293" width="15.1796875" bestFit="1" customWidth="1"/>
    <col min="294" max="294" width="14.36328125" bestFit="1" customWidth="1"/>
    <col min="295" max="295" width="13.26953125" bestFit="1" customWidth="1"/>
    <col min="296" max="296" width="14.36328125" bestFit="1" customWidth="1"/>
    <col min="297" max="297" width="5.81640625" bestFit="1" customWidth="1"/>
    <col min="298" max="298" width="9.08984375" bestFit="1" customWidth="1"/>
    <col min="299" max="299" width="9.26953125" bestFit="1" customWidth="1"/>
    <col min="300" max="300" width="7.90625" bestFit="1" customWidth="1"/>
    <col min="301" max="301" width="11" bestFit="1" customWidth="1"/>
    <col min="302" max="302" width="9.08984375" bestFit="1" customWidth="1"/>
    <col min="303" max="303" width="9.81640625" bestFit="1" customWidth="1"/>
    <col min="304" max="304" width="7.7265625" bestFit="1" customWidth="1"/>
    <col min="305" max="305" width="12.6328125" bestFit="1" customWidth="1"/>
    <col min="306" max="306" width="8.54296875" bestFit="1" customWidth="1"/>
    <col min="307" max="307" width="12.26953125" bestFit="1" customWidth="1"/>
    <col min="308" max="308" width="13.1796875" bestFit="1" customWidth="1"/>
    <col min="309" max="309" width="9" bestFit="1" customWidth="1"/>
    <col min="310" max="310" width="10.26953125" bestFit="1" customWidth="1"/>
    <col min="311" max="311" width="10" bestFit="1" customWidth="1"/>
    <col min="312" max="312" width="8.7265625" bestFit="1" customWidth="1"/>
    <col min="313" max="313" width="9.1796875" bestFit="1" customWidth="1"/>
    <col min="314" max="314" width="8.7265625" bestFit="1" customWidth="1"/>
    <col min="315" max="315" width="9.1796875" bestFit="1" customWidth="1"/>
    <col min="316" max="316" width="10.7265625" bestFit="1" customWidth="1"/>
    <col min="317" max="317" width="6.90625" bestFit="1" customWidth="1"/>
    <col min="318" max="318" width="15.453125" bestFit="1" customWidth="1"/>
    <col min="319" max="319" width="10.08984375" bestFit="1" customWidth="1"/>
    <col min="320" max="320" width="16" bestFit="1" customWidth="1"/>
    <col min="321" max="321" width="8.7265625" bestFit="1" customWidth="1"/>
    <col min="322" max="322" width="15.08984375" bestFit="1" customWidth="1"/>
    <col min="323" max="323" width="9.7265625" bestFit="1" customWidth="1"/>
    <col min="324" max="324" width="11.1796875" bestFit="1" customWidth="1"/>
    <col min="325" max="325" width="9.36328125" bestFit="1" customWidth="1"/>
    <col min="326" max="326" width="10.54296875" bestFit="1" customWidth="1"/>
    <col min="327" max="327" width="10.26953125" bestFit="1" customWidth="1"/>
    <col min="328" max="328" width="9.36328125" bestFit="1" customWidth="1"/>
    <col min="329" max="329" width="9.81640625" bestFit="1" customWidth="1"/>
    <col min="330" max="330" width="11.36328125" bestFit="1" customWidth="1"/>
    <col min="331" max="331" width="10.08984375" bestFit="1" customWidth="1"/>
    <col min="332" max="332" width="9.26953125" bestFit="1" customWidth="1"/>
    <col min="333" max="333" width="9.36328125" bestFit="1" customWidth="1"/>
    <col min="334" max="334" width="9.54296875" bestFit="1" customWidth="1"/>
    <col min="335" max="335" width="11.36328125" bestFit="1" customWidth="1"/>
    <col min="336" max="336" width="9.36328125" bestFit="1" customWidth="1"/>
    <col min="337" max="337" width="11.1796875" bestFit="1" customWidth="1"/>
    <col min="338" max="338" width="11.90625" bestFit="1" customWidth="1"/>
    <col min="339" max="339" width="10.81640625" bestFit="1" customWidth="1"/>
    <col min="340" max="340" width="13.36328125" bestFit="1" customWidth="1"/>
    <col min="341" max="341" width="9.1796875" bestFit="1" customWidth="1"/>
    <col min="342" max="342" width="12.26953125" bestFit="1" customWidth="1"/>
    <col min="343" max="343" width="15" bestFit="1" customWidth="1"/>
    <col min="344" max="344" width="14.81640625" bestFit="1" customWidth="1"/>
    <col min="345" max="345" width="11.26953125" bestFit="1" customWidth="1"/>
    <col min="346" max="346" width="10.90625" bestFit="1" customWidth="1"/>
    <col min="347" max="347" width="10.1796875" bestFit="1" customWidth="1"/>
    <col min="348" max="348" width="10.7265625" bestFit="1" customWidth="1"/>
    <col min="349" max="349" width="10.36328125" bestFit="1" customWidth="1"/>
    <col min="350" max="350" width="8.26953125" bestFit="1" customWidth="1"/>
    <col min="351" max="352" width="12.453125" bestFit="1" customWidth="1"/>
    <col min="353" max="353" width="12.6328125" bestFit="1" customWidth="1"/>
    <col min="354" max="354" width="20.08984375" bestFit="1" customWidth="1"/>
    <col min="355" max="355" width="23.6328125" bestFit="1" customWidth="1"/>
    <col min="356" max="356" width="23.08984375" bestFit="1" customWidth="1"/>
    <col min="357" max="357" width="21.6328125" bestFit="1" customWidth="1"/>
    <col min="358" max="359" width="14.90625" bestFit="1" customWidth="1"/>
    <col min="360" max="360" width="24.1796875" bestFit="1" customWidth="1"/>
    <col min="361" max="361" width="17.453125" bestFit="1" customWidth="1"/>
    <col min="362" max="362" width="16.6328125" bestFit="1" customWidth="1"/>
    <col min="363" max="363" width="20" bestFit="1" customWidth="1"/>
    <col min="364" max="365" width="22" bestFit="1" customWidth="1"/>
    <col min="366" max="366" width="8.08984375" bestFit="1" customWidth="1"/>
    <col min="367" max="367" width="20.54296875" bestFit="1" customWidth="1"/>
    <col min="368" max="368" width="8.08984375" bestFit="1" customWidth="1"/>
    <col min="369" max="369" width="7.90625" bestFit="1" customWidth="1"/>
    <col min="370" max="370" width="14.81640625" bestFit="1" customWidth="1"/>
    <col min="371" max="371" width="15.453125" bestFit="1" customWidth="1"/>
    <col min="372" max="372" width="8.1796875" bestFit="1" customWidth="1"/>
    <col min="373" max="373" width="8.08984375" bestFit="1" customWidth="1"/>
    <col min="374" max="374" width="15.453125" bestFit="1" customWidth="1"/>
    <col min="375" max="375" width="18.453125" bestFit="1" customWidth="1"/>
    <col min="376" max="376" width="10.81640625" bestFit="1" customWidth="1"/>
    <col min="377" max="377" width="7" bestFit="1" customWidth="1"/>
    <col min="378" max="378" width="13.6328125" bestFit="1" customWidth="1"/>
    <col min="379" max="379" width="14.08984375" bestFit="1" customWidth="1"/>
    <col min="380" max="380" width="7.81640625" bestFit="1" customWidth="1"/>
    <col min="381" max="381" width="8.54296875" bestFit="1" customWidth="1"/>
    <col min="382" max="382" width="9.7265625" bestFit="1" customWidth="1"/>
    <col min="383" max="383" width="12.6328125" bestFit="1" customWidth="1"/>
    <col min="384" max="384" width="14.1796875" bestFit="1" customWidth="1"/>
    <col min="385" max="385" width="17.81640625" bestFit="1" customWidth="1"/>
    <col min="386" max="386" width="14.81640625" bestFit="1" customWidth="1"/>
    <col min="387" max="387" width="8" bestFit="1" customWidth="1"/>
    <col min="388" max="388" width="7.90625" bestFit="1" customWidth="1"/>
    <col min="389" max="389" width="10.26953125" bestFit="1" customWidth="1"/>
    <col min="390" max="390" width="10" bestFit="1" customWidth="1"/>
    <col min="391" max="391" width="7.81640625" bestFit="1" customWidth="1"/>
    <col min="392" max="392" width="6.453125" bestFit="1" customWidth="1"/>
    <col min="393" max="393" width="8.7265625" bestFit="1" customWidth="1"/>
    <col min="394" max="394" width="9.08984375" bestFit="1" customWidth="1"/>
    <col min="395" max="395" width="10.7265625" bestFit="1" customWidth="1"/>
    <col min="396" max="396" width="11.36328125" bestFit="1" customWidth="1"/>
    <col min="397" max="397" width="14.26953125" bestFit="1" customWidth="1"/>
    <col min="398" max="398" width="7.6328125" bestFit="1" customWidth="1"/>
    <col min="399" max="399" width="8" bestFit="1" customWidth="1"/>
    <col min="400" max="400" width="7.90625" bestFit="1" customWidth="1"/>
    <col min="401" max="401" width="11.36328125" bestFit="1" customWidth="1"/>
    <col min="402" max="402" width="7" bestFit="1" customWidth="1"/>
    <col min="403" max="403" width="8.26953125" bestFit="1" customWidth="1"/>
    <col min="404" max="404" width="7.81640625" bestFit="1" customWidth="1"/>
    <col min="405" max="405" width="12.1796875" bestFit="1" customWidth="1"/>
    <col min="406" max="406" width="7.90625" bestFit="1" customWidth="1"/>
    <col min="407" max="407" width="8" bestFit="1" customWidth="1"/>
    <col min="408" max="408" width="8.26953125" bestFit="1" customWidth="1"/>
    <col min="409" max="409" width="8.81640625" bestFit="1" customWidth="1"/>
    <col min="410" max="410" width="6.90625" bestFit="1" customWidth="1"/>
    <col min="411" max="411" width="8.26953125" bestFit="1" customWidth="1"/>
    <col min="412" max="412" width="7.26953125" bestFit="1" customWidth="1"/>
    <col min="413" max="413" width="7.453125" bestFit="1" customWidth="1"/>
    <col min="414" max="414" width="8.26953125" bestFit="1" customWidth="1"/>
    <col min="415" max="415" width="10.90625" bestFit="1" customWidth="1"/>
    <col min="416" max="416" width="12.36328125" bestFit="1" customWidth="1"/>
    <col min="417" max="417" width="11.26953125" bestFit="1" customWidth="1"/>
    <col min="418" max="418" width="11.90625" bestFit="1" customWidth="1"/>
    <col min="419" max="419" width="7.90625" bestFit="1" customWidth="1"/>
    <col min="420" max="420" width="8.1796875" bestFit="1" customWidth="1"/>
    <col min="421" max="421" width="8.26953125" bestFit="1" customWidth="1"/>
    <col min="422" max="422" width="8.81640625" bestFit="1" customWidth="1"/>
    <col min="423" max="423" width="8.6328125" bestFit="1" customWidth="1"/>
    <col min="424" max="424" width="7.26953125" bestFit="1" customWidth="1"/>
    <col min="425" max="425" width="9.453125" bestFit="1" customWidth="1"/>
    <col min="426" max="426" width="8.36328125" bestFit="1" customWidth="1"/>
    <col min="427" max="427" width="9.6328125" bestFit="1" customWidth="1"/>
    <col min="428" max="428" width="9" bestFit="1" customWidth="1"/>
    <col min="429" max="429" width="18.26953125" bestFit="1" customWidth="1"/>
    <col min="430" max="430" width="12.6328125" bestFit="1" customWidth="1"/>
    <col min="431" max="431" width="15.1796875" bestFit="1" customWidth="1"/>
    <col min="432" max="432" width="13.6328125" bestFit="1" customWidth="1"/>
    <col min="433" max="433" width="7.54296875" bestFit="1" customWidth="1"/>
    <col min="434" max="434" width="9.81640625" bestFit="1" customWidth="1"/>
    <col min="435" max="435" width="10.453125" bestFit="1" customWidth="1"/>
    <col min="436" max="436" width="10.08984375" bestFit="1" customWidth="1"/>
    <col min="437" max="437" width="9.81640625" bestFit="1" customWidth="1"/>
    <col min="438" max="438" width="12.1796875" bestFit="1" customWidth="1"/>
    <col min="439" max="439" width="8.81640625" bestFit="1" customWidth="1"/>
    <col min="440" max="440" width="10" bestFit="1" customWidth="1"/>
    <col min="441" max="441" width="10.36328125" bestFit="1" customWidth="1"/>
    <col min="442" max="442" width="9" bestFit="1" customWidth="1"/>
    <col min="443" max="443" width="11.08984375" bestFit="1" customWidth="1"/>
    <col min="444" max="444" width="8.54296875" bestFit="1" customWidth="1"/>
    <col min="445" max="445" width="9" bestFit="1" customWidth="1"/>
    <col min="446" max="446" width="7.26953125" bestFit="1" customWidth="1"/>
    <col min="447" max="447" width="16.54296875" bestFit="1" customWidth="1"/>
    <col min="448" max="448" width="14.7265625" bestFit="1" customWidth="1"/>
    <col min="449" max="449" width="13.08984375" bestFit="1" customWidth="1"/>
    <col min="450" max="450" width="6.90625" bestFit="1" customWidth="1"/>
    <col min="451" max="451" width="12.54296875" bestFit="1" customWidth="1"/>
    <col min="452" max="452" width="15.1796875" bestFit="1" customWidth="1"/>
    <col min="453" max="453" width="14.36328125" bestFit="1" customWidth="1"/>
    <col min="454" max="454" width="13.26953125" bestFit="1" customWidth="1"/>
    <col min="455" max="455" width="14.36328125" bestFit="1" customWidth="1"/>
    <col min="456" max="456" width="1.7265625" bestFit="1" customWidth="1"/>
    <col min="457" max="457" width="9.08984375" bestFit="1" customWidth="1"/>
    <col min="458" max="458" width="9.26953125" bestFit="1" customWidth="1"/>
    <col min="459" max="459" width="7.90625" bestFit="1" customWidth="1"/>
    <col min="460" max="460" width="11" bestFit="1" customWidth="1"/>
    <col min="461" max="461" width="9.08984375" bestFit="1" customWidth="1"/>
    <col min="462" max="462" width="9.81640625" bestFit="1" customWidth="1"/>
    <col min="463" max="463" width="7.7265625" bestFit="1" customWidth="1"/>
    <col min="464" max="464" width="12.6328125" bestFit="1" customWidth="1"/>
    <col min="465" max="465" width="8.54296875" bestFit="1" customWidth="1"/>
    <col min="466" max="466" width="12.26953125" bestFit="1" customWidth="1"/>
    <col min="467" max="467" width="13.1796875" bestFit="1" customWidth="1"/>
    <col min="468" max="468" width="9" bestFit="1" customWidth="1"/>
    <col min="469" max="469" width="10.26953125" bestFit="1" customWidth="1"/>
    <col min="470" max="470" width="10" bestFit="1" customWidth="1"/>
    <col min="471" max="471" width="8.7265625" bestFit="1" customWidth="1"/>
    <col min="472" max="472" width="9.1796875" bestFit="1" customWidth="1"/>
    <col min="473" max="473" width="8.7265625" bestFit="1" customWidth="1"/>
    <col min="474" max="474" width="9.1796875" bestFit="1" customWidth="1"/>
    <col min="475" max="475" width="10.7265625" bestFit="1" customWidth="1"/>
    <col min="476" max="476" width="6.90625" bestFit="1" customWidth="1"/>
    <col min="477" max="477" width="15.453125" bestFit="1" customWidth="1"/>
    <col min="478" max="478" width="10.08984375" bestFit="1" customWidth="1"/>
    <col min="479" max="479" width="16" bestFit="1" customWidth="1"/>
    <col min="480" max="480" width="8.7265625" bestFit="1" customWidth="1"/>
    <col min="481" max="481" width="15.08984375" bestFit="1" customWidth="1"/>
    <col min="482" max="482" width="9.7265625" bestFit="1" customWidth="1"/>
    <col min="483" max="483" width="11.1796875" bestFit="1" customWidth="1"/>
    <col min="484" max="484" width="9.36328125" bestFit="1" customWidth="1"/>
    <col min="485" max="485" width="10.54296875" bestFit="1" customWidth="1"/>
    <col min="486" max="486" width="10.26953125" bestFit="1" customWidth="1"/>
    <col min="487" max="487" width="9.36328125" bestFit="1" customWidth="1"/>
    <col min="488" max="488" width="9.81640625" bestFit="1" customWidth="1"/>
    <col min="489" max="489" width="11.36328125" bestFit="1" customWidth="1"/>
    <col min="490" max="490" width="10.08984375" bestFit="1" customWidth="1"/>
    <col min="491" max="491" width="9.26953125" bestFit="1" customWidth="1"/>
    <col min="492" max="492" width="9.36328125" bestFit="1" customWidth="1"/>
    <col min="493" max="493" width="9.54296875" bestFit="1" customWidth="1"/>
    <col min="494" max="494" width="11.36328125" bestFit="1" customWidth="1"/>
    <col min="495" max="495" width="9.36328125" bestFit="1" customWidth="1"/>
    <col min="496" max="496" width="11.1796875" bestFit="1" customWidth="1"/>
    <col min="497" max="497" width="11.90625" bestFit="1" customWidth="1"/>
    <col min="498" max="498" width="10.81640625" bestFit="1" customWidth="1"/>
    <col min="499" max="499" width="13.36328125" bestFit="1" customWidth="1"/>
    <col min="500" max="500" width="9.1796875" bestFit="1" customWidth="1"/>
    <col min="501" max="501" width="12.26953125" bestFit="1" customWidth="1"/>
    <col min="502" max="502" width="15" bestFit="1" customWidth="1"/>
    <col min="503" max="503" width="14.81640625" bestFit="1" customWidth="1"/>
    <col min="504" max="504" width="11.26953125" bestFit="1" customWidth="1"/>
    <col min="505" max="505" width="10.90625" bestFit="1" customWidth="1"/>
    <col min="506" max="506" width="10.1796875" bestFit="1" customWidth="1"/>
    <col min="507" max="507" width="10.7265625" bestFit="1" customWidth="1"/>
    <col min="508" max="508" width="10.36328125" bestFit="1" customWidth="1"/>
    <col min="509" max="509" width="8.26953125" bestFit="1" customWidth="1"/>
    <col min="510" max="511" width="12.453125" bestFit="1" customWidth="1"/>
    <col min="512" max="512" width="12.6328125" bestFit="1" customWidth="1"/>
    <col min="513" max="513" width="20.08984375" bestFit="1" customWidth="1"/>
    <col min="514" max="514" width="23.6328125" bestFit="1" customWidth="1"/>
    <col min="515" max="515" width="23.08984375" bestFit="1" customWidth="1"/>
    <col min="516" max="516" width="21.6328125" bestFit="1" customWidth="1"/>
    <col min="517" max="518" width="14.90625" bestFit="1" customWidth="1"/>
    <col min="519" max="519" width="24.1796875" bestFit="1" customWidth="1"/>
    <col min="520" max="520" width="17.453125" bestFit="1" customWidth="1"/>
    <col min="521" max="521" width="16.6328125" bestFit="1" customWidth="1"/>
    <col min="522" max="522" width="20" bestFit="1" customWidth="1"/>
    <col min="523" max="524" width="22" bestFit="1" customWidth="1"/>
    <col min="525" max="525" width="8.08984375" bestFit="1" customWidth="1"/>
    <col min="526" max="526" width="20.54296875" bestFit="1" customWidth="1"/>
    <col min="527" max="527" width="8.08984375" bestFit="1" customWidth="1"/>
    <col min="528" max="528" width="7.90625" bestFit="1" customWidth="1"/>
    <col min="529" max="529" width="14.81640625" bestFit="1" customWidth="1"/>
    <col min="530" max="530" width="15.453125" bestFit="1" customWidth="1"/>
    <col min="531" max="531" width="8.1796875" bestFit="1" customWidth="1"/>
    <col min="532" max="532" width="8.08984375" bestFit="1" customWidth="1"/>
    <col min="533" max="533" width="15.453125" bestFit="1" customWidth="1"/>
    <col min="534" max="534" width="18.453125" bestFit="1" customWidth="1"/>
    <col min="535" max="535" width="10.81640625" bestFit="1" customWidth="1"/>
    <col min="536" max="536" width="7" bestFit="1" customWidth="1"/>
    <col min="537" max="537" width="13.6328125" bestFit="1" customWidth="1"/>
    <col min="538" max="538" width="14.08984375" bestFit="1" customWidth="1"/>
    <col min="539" max="539" width="7.81640625" bestFit="1" customWidth="1"/>
    <col min="540" max="540" width="8.54296875" bestFit="1" customWidth="1"/>
    <col min="541" max="541" width="9.7265625" bestFit="1" customWidth="1"/>
    <col min="542" max="542" width="12.6328125" bestFit="1" customWidth="1"/>
    <col min="543" max="543" width="14.1796875" bestFit="1" customWidth="1"/>
    <col min="544" max="544" width="17.81640625" bestFit="1" customWidth="1"/>
    <col min="545" max="545" width="14.81640625" bestFit="1" customWidth="1"/>
    <col min="546" max="546" width="8" bestFit="1" customWidth="1"/>
    <col min="547" max="547" width="7.90625" bestFit="1" customWidth="1"/>
    <col min="548" max="548" width="10.26953125" bestFit="1" customWidth="1"/>
    <col min="549" max="549" width="10" bestFit="1" customWidth="1"/>
    <col min="550" max="550" width="7.81640625" bestFit="1" customWidth="1"/>
    <col min="551" max="551" width="6.453125" bestFit="1" customWidth="1"/>
    <col min="552" max="552" width="8.7265625" bestFit="1" customWidth="1"/>
    <col min="553" max="553" width="9.08984375" bestFit="1" customWidth="1"/>
    <col min="554" max="554" width="10.7265625" bestFit="1" customWidth="1"/>
    <col min="555" max="555" width="11.36328125" bestFit="1" customWidth="1"/>
    <col min="556" max="556" width="14.26953125" bestFit="1" customWidth="1"/>
    <col min="557" max="557" width="7.6328125" bestFit="1" customWidth="1"/>
    <col min="558" max="558" width="8" bestFit="1" customWidth="1"/>
    <col min="559" max="559" width="7.90625" bestFit="1" customWidth="1"/>
    <col min="560" max="560" width="11.36328125" bestFit="1" customWidth="1"/>
    <col min="561" max="561" width="7" bestFit="1" customWidth="1"/>
    <col min="562" max="562" width="8.26953125" bestFit="1" customWidth="1"/>
    <col min="563" max="563" width="7.81640625" bestFit="1" customWidth="1"/>
    <col min="564" max="564" width="12.1796875" bestFit="1" customWidth="1"/>
    <col min="565" max="565" width="7.90625" bestFit="1" customWidth="1"/>
    <col min="566" max="566" width="8" bestFit="1" customWidth="1"/>
    <col min="567" max="567" width="8.26953125" bestFit="1" customWidth="1"/>
    <col min="568" max="568" width="8.81640625" bestFit="1" customWidth="1"/>
    <col min="569" max="569" width="6.90625" bestFit="1" customWidth="1"/>
    <col min="570" max="570" width="8.26953125" bestFit="1" customWidth="1"/>
    <col min="571" max="571" width="7.26953125" bestFit="1" customWidth="1"/>
    <col min="572" max="572" width="7.453125" bestFit="1" customWidth="1"/>
    <col min="573" max="573" width="8.26953125" bestFit="1" customWidth="1"/>
    <col min="574" max="574" width="10.90625" bestFit="1" customWidth="1"/>
    <col min="575" max="575" width="12.36328125" bestFit="1" customWidth="1"/>
    <col min="576" max="576" width="11.26953125" bestFit="1" customWidth="1"/>
    <col min="577" max="577" width="11.90625" bestFit="1" customWidth="1"/>
    <col min="578" max="578" width="7.90625" bestFit="1" customWidth="1"/>
    <col min="579" max="579" width="8.1796875" bestFit="1" customWidth="1"/>
    <col min="580" max="580" width="8.26953125" bestFit="1" customWidth="1"/>
    <col min="581" max="581" width="8.81640625" bestFit="1" customWidth="1"/>
    <col min="582" max="582" width="8.6328125" bestFit="1" customWidth="1"/>
    <col min="583" max="583" width="7.26953125" bestFit="1" customWidth="1"/>
    <col min="584" max="584" width="9.453125" bestFit="1" customWidth="1"/>
    <col min="585" max="585" width="8.36328125" bestFit="1" customWidth="1"/>
    <col min="586" max="586" width="9.6328125" bestFit="1" customWidth="1"/>
    <col min="587" max="587" width="9" bestFit="1" customWidth="1"/>
    <col min="588" max="588" width="18.26953125" bestFit="1" customWidth="1"/>
    <col min="589" max="589" width="12.6328125" bestFit="1" customWidth="1"/>
    <col min="590" max="590" width="15.1796875" bestFit="1" customWidth="1"/>
    <col min="591" max="591" width="13.6328125" bestFit="1" customWidth="1"/>
    <col min="592" max="592" width="7.54296875" bestFit="1" customWidth="1"/>
    <col min="593" max="593" width="9.81640625" bestFit="1" customWidth="1"/>
    <col min="594" max="594" width="10.453125" bestFit="1" customWidth="1"/>
    <col min="595" max="595" width="10.08984375" bestFit="1" customWidth="1"/>
    <col min="596" max="596" width="9.81640625" bestFit="1" customWidth="1"/>
    <col min="597" max="597" width="12.1796875" bestFit="1" customWidth="1"/>
    <col min="598" max="598" width="8.81640625" bestFit="1" customWidth="1"/>
    <col min="599" max="599" width="10" bestFit="1" customWidth="1"/>
    <col min="600" max="600" width="10.36328125" bestFit="1" customWidth="1"/>
    <col min="601" max="601" width="9" bestFit="1" customWidth="1"/>
    <col min="602" max="602" width="11.08984375" bestFit="1" customWidth="1"/>
    <col min="603" max="603" width="8.54296875" bestFit="1" customWidth="1"/>
    <col min="604" max="604" width="9" bestFit="1" customWidth="1"/>
    <col min="605" max="605" width="7.26953125" bestFit="1" customWidth="1"/>
    <col min="606" max="606" width="15.54296875" bestFit="1" customWidth="1"/>
    <col min="607" max="607" width="14.7265625" bestFit="1" customWidth="1"/>
    <col min="608" max="608" width="13.08984375" bestFit="1" customWidth="1"/>
    <col min="609" max="609" width="6.90625" bestFit="1" customWidth="1"/>
    <col min="610" max="610" width="12.54296875" bestFit="1" customWidth="1"/>
    <col min="611" max="611" width="15.1796875" bestFit="1" customWidth="1"/>
    <col min="612" max="612" width="14.36328125" bestFit="1" customWidth="1"/>
    <col min="613" max="613" width="13.26953125" bestFit="1" customWidth="1"/>
    <col min="614" max="614" width="14.36328125" bestFit="1" customWidth="1"/>
    <col min="615" max="615" width="5.81640625" bestFit="1" customWidth="1"/>
    <col min="616" max="616" width="9.08984375" bestFit="1" customWidth="1"/>
    <col min="617" max="617" width="9.26953125" bestFit="1" customWidth="1"/>
    <col min="618" max="618" width="7.90625" bestFit="1" customWidth="1"/>
    <col min="619" max="619" width="11" bestFit="1" customWidth="1"/>
    <col min="620" max="620" width="9.08984375" bestFit="1" customWidth="1"/>
    <col min="621" max="621" width="9.81640625" bestFit="1" customWidth="1"/>
    <col min="622" max="622" width="7.7265625" bestFit="1" customWidth="1"/>
    <col min="623" max="623" width="12.6328125" bestFit="1" customWidth="1"/>
    <col min="624" max="624" width="8.54296875" bestFit="1" customWidth="1"/>
    <col min="625" max="625" width="12.26953125" bestFit="1" customWidth="1"/>
    <col min="626" max="626" width="13.1796875" bestFit="1" customWidth="1"/>
    <col min="627" max="627" width="9" bestFit="1" customWidth="1"/>
    <col min="628" max="628" width="10.26953125" bestFit="1" customWidth="1"/>
    <col min="629" max="629" width="10" bestFit="1" customWidth="1"/>
    <col min="630" max="630" width="8.7265625" bestFit="1" customWidth="1"/>
    <col min="631" max="631" width="9.1796875" bestFit="1" customWidth="1"/>
    <col min="632" max="632" width="8.7265625" bestFit="1" customWidth="1"/>
    <col min="633" max="633" width="9.1796875" bestFit="1" customWidth="1"/>
    <col min="634" max="634" width="10.7265625" bestFit="1" customWidth="1"/>
    <col min="635" max="635" width="6.90625" bestFit="1" customWidth="1"/>
    <col min="636" max="636" width="15.453125" bestFit="1" customWidth="1"/>
    <col min="637" max="637" width="10.08984375" bestFit="1" customWidth="1"/>
    <col min="638" max="638" width="16" bestFit="1" customWidth="1"/>
    <col min="639" max="639" width="8.7265625" bestFit="1" customWidth="1"/>
    <col min="640" max="640" width="15.08984375" bestFit="1" customWidth="1"/>
    <col min="641" max="641" width="9.7265625" bestFit="1" customWidth="1"/>
    <col min="642" max="642" width="11.1796875" bestFit="1" customWidth="1"/>
    <col min="643" max="643" width="9.36328125" bestFit="1" customWidth="1"/>
    <col min="644" max="644" width="10.54296875" bestFit="1" customWidth="1"/>
    <col min="645" max="645" width="10.26953125" bestFit="1" customWidth="1"/>
    <col min="646" max="646" width="9.36328125" bestFit="1" customWidth="1"/>
    <col min="647" max="647" width="9.81640625" bestFit="1" customWidth="1"/>
    <col min="648" max="648" width="11.36328125" bestFit="1" customWidth="1"/>
    <col min="649" max="649" width="10.08984375" bestFit="1" customWidth="1"/>
    <col min="650" max="650" width="9.26953125" bestFit="1" customWidth="1"/>
    <col min="651" max="651" width="9.36328125" bestFit="1" customWidth="1"/>
    <col min="652" max="652" width="9.54296875" bestFit="1" customWidth="1"/>
    <col min="653" max="653" width="11.36328125" bestFit="1" customWidth="1"/>
    <col min="654" max="654" width="9.36328125" bestFit="1" customWidth="1"/>
    <col min="655" max="655" width="11.1796875" bestFit="1" customWidth="1"/>
    <col min="656" max="656" width="11.90625" bestFit="1" customWidth="1"/>
    <col min="657" max="657" width="10.81640625" bestFit="1" customWidth="1"/>
    <col min="658" max="658" width="13.36328125" bestFit="1" customWidth="1"/>
    <col min="659" max="659" width="9.1796875" bestFit="1" customWidth="1"/>
    <col min="660" max="660" width="12.26953125" bestFit="1" customWidth="1"/>
    <col min="661" max="661" width="15" bestFit="1" customWidth="1"/>
    <col min="662" max="662" width="14.81640625" bestFit="1" customWidth="1"/>
    <col min="663" max="663" width="11.26953125" bestFit="1" customWidth="1"/>
    <col min="664" max="664" width="10.90625" bestFit="1" customWidth="1"/>
    <col min="665" max="665" width="10.1796875" bestFit="1" customWidth="1"/>
    <col min="666" max="666" width="10.7265625" bestFit="1" customWidth="1"/>
    <col min="667" max="667" width="10.36328125" bestFit="1" customWidth="1"/>
    <col min="668" max="668" width="8.26953125" bestFit="1" customWidth="1"/>
    <col min="669" max="670" width="12.453125" bestFit="1" customWidth="1"/>
    <col min="671" max="671" width="12.6328125" bestFit="1" customWidth="1"/>
    <col min="672" max="672" width="20.08984375" bestFit="1" customWidth="1"/>
    <col min="673" max="673" width="23.6328125" bestFit="1" customWidth="1"/>
    <col min="674" max="674" width="23.08984375" bestFit="1" customWidth="1"/>
    <col min="675" max="675" width="21.6328125" bestFit="1" customWidth="1"/>
    <col min="676" max="677" width="14.90625" bestFit="1" customWidth="1"/>
    <col min="678" max="678" width="24.1796875" bestFit="1" customWidth="1"/>
    <col min="679" max="679" width="17.453125" bestFit="1" customWidth="1"/>
    <col min="680" max="680" width="16.6328125" bestFit="1" customWidth="1"/>
    <col min="681" max="681" width="20" bestFit="1" customWidth="1"/>
    <col min="682" max="683" width="22" bestFit="1" customWidth="1"/>
    <col min="684" max="684" width="8.08984375" bestFit="1" customWidth="1"/>
  </cols>
  <sheetData>
    <row r="1" spans="1:684" s="86" customFormat="1" x14ac:dyDescent="0.35">
      <c r="A1" s="85">
        <v>1</v>
      </c>
      <c r="B1" s="46">
        <v>2</v>
      </c>
      <c r="C1" s="85">
        <v>3</v>
      </c>
      <c r="D1" s="46">
        <v>4</v>
      </c>
      <c r="E1" s="85">
        <v>5</v>
      </c>
      <c r="F1" s="46">
        <v>6</v>
      </c>
      <c r="G1" s="85">
        <v>7</v>
      </c>
      <c r="H1" s="46">
        <v>8</v>
      </c>
      <c r="I1" s="85">
        <v>9</v>
      </c>
      <c r="J1" s="46">
        <v>10</v>
      </c>
      <c r="K1" s="85">
        <v>11</v>
      </c>
      <c r="L1" s="46">
        <v>12</v>
      </c>
      <c r="M1" s="85">
        <v>13</v>
      </c>
      <c r="N1" s="46">
        <v>14</v>
      </c>
      <c r="O1" s="85">
        <v>15</v>
      </c>
      <c r="P1" s="46">
        <v>16</v>
      </c>
      <c r="Q1" s="85">
        <v>17</v>
      </c>
      <c r="R1" s="46">
        <v>18</v>
      </c>
      <c r="S1" s="85">
        <v>19</v>
      </c>
      <c r="T1" s="46">
        <v>20</v>
      </c>
      <c r="U1" s="85">
        <v>21</v>
      </c>
      <c r="V1" s="46">
        <v>22</v>
      </c>
      <c r="W1" s="85">
        <v>23</v>
      </c>
      <c r="X1" s="46">
        <v>24</v>
      </c>
      <c r="Y1" s="85">
        <v>25</v>
      </c>
      <c r="Z1" s="46">
        <v>26</v>
      </c>
      <c r="AA1" s="85">
        <v>27</v>
      </c>
      <c r="AB1" s="46">
        <v>28</v>
      </c>
      <c r="AC1" s="85">
        <v>29</v>
      </c>
      <c r="AD1" s="46">
        <v>30</v>
      </c>
      <c r="AE1" s="85">
        <v>31</v>
      </c>
      <c r="AF1" s="46">
        <v>32</v>
      </c>
      <c r="AG1" s="85">
        <v>33</v>
      </c>
      <c r="AH1" s="46">
        <v>34</v>
      </c>
      <c r="AI1" s="85">
        <v>35</v>
      </c>
      <c r="AJ1" s="46">
        <v>36</v>
      </c>
      <c r="AK1" s="85">
        <v>37</v>
      </c>
      <c r="AL1" s="46">
        <v>38</v>
      </c>
      <c r="AM1" s="85">
        <v>39</v>
      </c>
      <c r="AN1" s="46">
        <v>40</v>
      </c>
      <c r="AO1" s="85">
        <v>41</v>
      </c>
      <c r="AP1" s="46">
        <v>42</v>
      </c>
      <c r="AQ1" s="85">
        <v>43</v>
      </c>
      <c r="AR1" s="46">
        <v>44</v>
      </c>
      <c r="AS1" s="85">
        <v>45</v>
      </c>
      <c r="AT1" s="46">
        <v>46</v>
      </c>
      <c r="AU1" s="85">
        <v>47</v>
      </c>
      <c r="AV1" s="46">
        <v>48</v>
      </c>
      <c r="AW1" s="85">
        <v>49</v>
      </c>
      <c r="AX1" s="46">
        <v>50</v>
      </c>
      <c r="AY1" s="85">
        <v>51</v>
      </c>
      <c r="AZ1" s="46">
        <v>52</v>
      </c>
      <c r="BA1" s="85">
        <v>53</v>
      </c>
      <c r="BB1" s="46">
        <v>54</v>
      </c>
      <c r="BC1" s="85">
        <v>55</v>
      </c>
      <c r="BD1" s="46">
        <v>56</v>
      </c>
      <c r="BE1" s="85">
        <v>57</v>
      </c>
      <c r="BF1" s="46">
        <v>58</v>
      </c>
      <c r="BG1" s="85">
        <v>59</v>
      </c>
      <c r="BH1" s="46">
        <v>60</v>
      </c>
      <c r="BI1" s="85">
        <v>61</v>
      </c>
      <c r="BJ1" s="46">
        <v>62</v>
      </c>
      <c r="BK1" s="85">
        <v>63</v>
      </c>
      <c r="BL1" s="46">
        <v>64</v>
      </c>
      <c r="BM1" s="85">
        <v>65</v>
      </c>
      <c r="BN1" s="46">
        <v>66</v>
      </c>
      <c r="BO1" s="85">
        <v>67</v>
      </c>
      <c r="BP1" s="46">
        <v>68</v>
      </c>
      <c r="BQ1" s="85">
        <v>69</v>
      </c>
      <c r="BR1" s="46">
        <v>70</v>
      </c>
      <c r="BS1" s="85">
        <v>71</v>
      </c>
      <c r="BT1" s="46">
        <v>72</v>
      </c>
      <c r="BU1" s="85">
        <v>73</v>
      </c>
      <c r="BV1" s="46">
        <v>74</v>
      </c>
      <c r="BW1" s="85">
        <v>75</v>
      </c>
      <c r="BX1" s="46">
        <v>76</v>
      </c>
      <c r="BY1" s="85">
        <v>77</v>
      </c>
      <c r="BZ1" s="46">
        <v>78</v>
      </c>
      <c r="CA1" s="85">
        <v>79</v>
      </c>
      <c r="CB1" s="46">
        <v>80</v>
      </c>
      <c r="CC1" s="85">
        <v>81</v>
      </c>
      <c r="CD1" s="46">
        <v>82</v>
      </c>
      <c r="CE1" s="85">
        <v>83</v>
      </c>
      <c r="CF1" s="46">
        <v>84</v>
      </c>
      <c r="CG1" s="85">
        <v>85</v>
      </c>
      <c r="CH1" s="46">
        <v>86</v>
      </c>
      <c r="CI1" s="85">
        <v>87</v>
      </c>
      <c r="CJ1" s="46">
        <v>88</v>
      </c>
      <c r="CK1" s="85">
        <v>89</v>
      </c>
      <c r="CL1" s="46">
        <v>90</v>
      </c>
      <c r="CM1" s="85">
        <v>91</v>
      </c>
      <c r="CN1" s="46">
        <v>92</v>
      </c>
      <c r="CO1" s="85">
        <v>93</v>
      </c>
      <c r="CP1" s="46">
        <v>94</v>
      </c>
      <c r="CQ1" s="85">
        <v>95</v>
      </c>
      <c r="CR1" s="46">
        <v>96</v>
      </c>
      <c r="CS1" s="85">
        <v>97</v>
      </c>
      <c r="CT1" s="46">
        <v>98</v>
      </c>
      <c r="CU1" s="85">
        <v>99</v>
      </c>
      <c r="CV1" s="46">
        <v>100</v>
      </c>
      <c r="CW1" s="85">
        <v>101</v>
      </c>
      <c r="CX1" s="46">
        <v>102</v>
      </c>
      <c r="CY1" s="85">
        <v>103</v>
      </c>
      <c r="CZ1" s="46">
        <v>104</v>
      </c>
      <c r="DA1" s="85">
        <v>105</v>
      </c>
      <c r="DB1" s="46">
        <v>106</v>
      </c>
      <c r="DC1" s="85">
        <v>107</v>
      </c>
      <c r="DD1" s="46">
        <v>108</v>
      </c>
      <c r="DE1" s="85">
        <v>109</v>
      </c>
      <c r="DF1" s="46">
        <v>110</v>
      </c>
      <c r="DG1" s="85">
        <v>111</v>
      </c>
      <c r="DH1" s="46">
        <v>112</v>
      </c>
      <c r="DI1" s="85">
        <v>113</v>
      </c>
      <c r="DJ1" s="46">
        <v>114</v>
      </c>
      <c r="DK1" s="85">
        <v>115</v>
      </c>
      <c r="DL1" s="46">
        <v>116</v>
      </c>
      <c r="DM1" s="85">
        <v>117</v>
      </c>
      <c r="DN1" s="46">
        <v>118</v>
      </c>
      <c r="DO1" s="85">
        <v>119</v>
      </c>
      <c r="DP1" s="46">
        <v>120</v>
      </c>
      <c r="DQ1" s="85">
        <v>121</v>
      </c>
      <c r="DR1" s="46">
        <v>122</v>
      </c>
      <c r="DS1" s="85">
        <v>123</v>
      </c>
      <c r="DT1" s="46">
        <v>124</v>
      </c>
      <c r="DU1" s="85">
        <v>125</v>
      </c>
      <c r="DV1" s="46">
        <v>126</v>
      </c>
      <c r="DW1" s="85">
        <v>127</v>
      </c>
      <c r="DX1" s="46">
        <v>128</v>
      </c>
      <c r="DY1" s="85">
        <v>129</v>
      </c>
      <c r="DZ1" s="46">
        <v>130</v>
      </c>
      <c r="EA1" s="85">
        <v>131</v>
      </c>
      <c r="EB1" s="46">
        <v>132</v>
      </c>
      <c r="EC1" s="85">
        <v>133</v>
      </c>
      <c r="ED1" s="46">
        <v>134</v>
      </c>
      <c r="EE1" s="85">
        <v>135</v>
      </c>
      <c r="EF1" s="46">
        <v>136</v>
      </c>
      <c r="EG1" s="85">
        <v>137</v>
      </c>
      <c r="EH1" s="46">
        <v>138</v>
      </c>
      <c r="EI1" s="85">
        <v>139</v>
      </c>
      <c r="EJ1" s="46">
        <v>140</v>
      </c>
      <c r="EK1" s="85">
        <v>141</v>
      </c>
      <c r="EL1" s="46">
        <v>142</v>
      </c>
      <c r="EM1" s="85">
        <v>143</v>
      </c>
      <c r="EN1" s="46">
        <v>144</v>
      </c>
      <c r="EO1" s="85">
        <v>145</v>
      </c>
      <c r="EP1" s="46">
        <v>146</v>
      </c>
      <c r="EQ1" s="85">
        <v>147</v>
      </c>
      <c r="ER1" s="46">
        <v>148</v>
      </c>
      <c r="ES1" s="85">
        <v>149</v>
      </c>
      <c r="ET1" s="46">
        <v>150</v>
      </c>
      <c r="EU1" s="85">
        <v>151</v>
      </c>
      <c r="EV1" s="46">
        <v>152</v>
      </c>
      <c r="EW1" s="85">
        <v>153</v>
      </c>
      <c r="EX1" s="46">
        <v>154</v>
      </c>
      <c r="EY1" s="85">
        <v>155</v>
      </c>
      <c r="EZ1" s="46">
        <v>156</v>
      </c>
      <c r="FA1" s="85">
        <v>157</v>
      </c>
      <c r="FB1" s="46">
        <v>158</v>
      </c>
      <c r="FC1" s="85">
        <v>159</v>
      </c>
      <c r="FD1" s="46">
        <v>160</v>
      </c>
      <c r="FE1" s="85">
        <v>161</v>
      </c>
      <c r="FF1" s="46">
        <v>162</v>
      </c>
      <c r="FG1" s="85">
        <v>163</v>
      </c>
      <c r="FH1" s="46">
        <v>164</v>
      </c>
      <c r="FI1" s="85">
        <v>165</v>
      </c>
      <c r="FJ1" s="46">
        <v>166</v>
      </c>
      <c r="FK1" s="85">
        <v>167</v>
      </c>
      <c r="FL1" s="46">
        <v>168</v>
      </c>
      <c r="FM1" s="85">
        <v>169</v>
      </c>
      <c r="FN1" s="46">
        <v>170</v>
      </c>
      <c r="FO1" s="85">
        <v>171</v>
      </c>
      <c r="FP1" s="46">
        <v>172</v>
      </c>
      <c r="FQ1" s="85">
        <v>173</v>
      </c>
      <c r="FR1" s="46">
        <v>174</v>
      </c>
      <c r="FS1" s="85">
        <v>175</v>
      </c>
      <c r="FT1" s="46">
        <v>176</v>
      </c>
      <c r="FU1" s="85">
        <v>177</v>
      </c>
      <c r="FV1" s="46">
        <v>178</v>
      </c>
      <c r="FW1" s="85">
        <v>179</v>
      </c>
      <c r="FX1" s="46">
        <v>180</v>
      </c>
      <c r="FY1" s="85">
        <v>181</v>
      </c>
      <c r="FZ1" s="46">
        <v>182</v>
      </c>
      <c r="GA1" s="85">
        <v>183</v>
      </c>
      <c r="GB1" s="46">
        <v>184</v>
      </c>
      <c r="GC1" s="85">
        <v>185</v>
      </c>
      <c r="GD1" s="46">
        <v>186</v>
      </c>
      <c r="GE1" s="85">
        <v>187</v>
      </c>
      <c r="GF1" s="46">
        <v>188</v>
      </c>
      <c r="GG1" s="85">
        <v>189</v>
      </c>
      <c r="GH1" s="46">
        <v>190</v>
      </c>
      <c r="GI1" s="85">
        <v>191</v>
      </c>
      <c r="GJ1" s="46">
        <v>192</v>
      </c>
      <c r="GK1" s="85">
        <v>193</v>
      </c>
      <c r="GL1" s="46">
        <v>194</v>
      </c>
      <c r="GM1" s="85">
        <v>195</v>
      </c>
      <c r="GN1" s="46">
        <v>196</v>
      </c>
      <c r="GO1" s="85">
        <v>197</v>
      </c>
      <c r="GP1" s="46">
        <v>198</v>
      </c>
      <c r="GQ1" s="85">
        <v>199</v>
      </c>
      <c r="GR1" s="46">
        <v>200</v>
      </c>
      <c r="GS1" s="85">
        <v>201</v>
      </c>
      <c r="GT1" s="46">
        <v>202</v>
      </c>
      <c r="GU1" s="85">
        <v>203</v>
      </c>
      <c r="GV1" s="46">
        <v>204</v>
      </c>
      <c r="GW1" s="85">
        <v>205</v>
      </c>
      <c r="GX1" s="46">
        <v>206</v>
      </c>
      <c r="GY1" s="85">
        <v>207</v>
      </c>
      <c r="GZ1" s="46">
        <v>208</v>
      </c>
      <c r="HA1" s="85">
        <v>209</v>
      </c>
      <c r="HB1" s="46">
        <v>210</v>
      </c>
      <c r="HC1" s="85">
        <v>211</v>
      </c>
      <c r="HD1" s="46">
        <v>212</v>
      </c>
      <c r="HE1" s="85">
        <v>213</v>
      </c>
      <c r="HF1" s="46">
        <v>214</v>
      </c>
      <c r="HG1" s="85">
        <v>215</v>
      </c>
      <c r="HH1" s="46">
        <v>216</v>
      </c>
      <c r="HI1" s="85">
        <v>217</v>
      </c>
      <c r="HJ1" s="46">
        <v>218</v>
      </c>
      <c r="HK1" s="85">
        <v>219</v>
      </c>
      <c r="HL1" s="46">
        <v>220</v>
      </c>
      <c r="HM1" s="85">
        <v>221</v>
      </c>
      <c r="HN1" s="46">
        <v>222</v>
      </c>
      <c r="HO1" s="85">
        <v>223</v>
      </c>
      <c r="HP1" s="46">
        <v>224</v>
      </c>
      <c r="HQ1" s="85">
        <v>225</v>
      </c>
      <c r="HR1" s="46">
        <v>226</v>
      </c>
      <c r="HS1" s="85">
        <v>227</v>
      </c>
      <c r="HT1" s="46">
        <v>228</v>
      </c>
      <c r="HU1" s="85">
        <v>229</v>
      </c>
      <c r="HV1" s="46">
        <v>230</v>
      </c>
      <c r="HW1" s="85">
        <v>231</v>
      </c>
      <c r="HX1" s="46">
        <v>232</v>
      </c>
      <c r="HY1" s="85">
        <v>233</v>
      </c>
      <c r="HZ1" s="46">
        <v>234</v>
      </c>
      <c r="IA1" s="85">
        <v>235</v>
      </c>
      <c r="IB1" s="46">
        <v>236</v>
      </c>
      <c r="IC1" s="85">
        <v>237</v>
      </c>
      <c r="ID1" s="46">
        <v>238</v>
      </c>
      <c r="IE1" s="85">
        <v>239</v>
      </c>
      <c r="IF1" s="46">
        <v>240</v>
      </c>
      <c r="IG1" s="85">
        <v>241</v>
      </c>
      <c r="IH1" s="46">
        <v>242</v>
      </c>
      <c r="II1" s="85">
        <v>243</v>
      </c>
      <c r="IJ1" s="46">
        <v>244</v>
      </c>
      <c r="IK1" s="85">
        <v>245</v>
      </c>
      <c r="IL1" s="46">
        <v>246</v>
      </c>
      <c r="IM1" s="85">
        <v>247</v>
      </c>
      <c r="IN1" s="46">
        <v>248</v>
      </c>
      <c r="IO1" s="85">
        <v>249</v>
      </c>
      <c r="IP1" s="46">
        <v>250</v>
      </c>
      <c r="IQ1" s="85">
        <v>251</v>
      </c>
      <c r="IR1" s="46">
        <v>252</v>
      </c>
      <c r="IS1" s="85">
        <v>253</v>
      </c>
      <c r="IT1" s="46">
        <v>254</v>
      </c>
      <c r="IU1" s="85">
        <v>255</v>
      </c>
      <c r="IV1" s="46">
        <v>256</v>
      </c>
      <c r="IW1" s="85">
        <v>257</v>
      </c>
      <c r="IX1" s="46">
        <v>258</v>
      </c>
      <c r="IY1" s="85">
        <v>259</v>
      </c>
      <c r="IZ1" s="46">
        <v>260</v>
      </c>
      <c r="JA1" s="85">
        <v>261</v>
      </c>
      <c r="JB1" s="46">
        <v>262</v>
      </c>
      <c r="JC1" s="85">
        <v>263</v>
      </c>
      <c r="JD1" s="46">
        <v>264</v>
      </c>
      <c r="JE1" s="85">
        <v>265</v>
      </c>
      <c r="JF1" s="46">
        <v>266</v>
      </c>
      <c r="JG1" s="85">
        <v>267</v>
      </c>
      <c r="JH1" s="46">
        <v>268</v>
      </c>
      <c r="JI1" s="85">
        <v>269</v>
      </c>
      <c r="JJ1" s="46">
        <v>270</v>
      </c>
      <c r="JK1" s="85">
        <v>271</v>
      </c>
      <c r="JL1" s="46">
        <v>272</v>
      </c>
      <c r="JM1" s="85">
        <v>273</v>
      </c>
      <c r="JN1" s="46">
        <v>274</v>
      </c>
      <c r="JO1" s="85">
        <v>275</v>
      </c>
      <c r="JP1" s="46">
        <v>276</v>
      </c>
      <c r="JQ1" s="85">
        <v>277</v>
      </c>
      <c r="JR1" s="46">
        <v>278</v>
      </c>
      <c r="JS1" s="85">
        <v>279</v>
      </c>
      <c r="JT1" s="46">
        <v>280</v>
      </c>
      <c r="JU1" s="85">
        <v>281</v>
      </c>
      <c r="JV1" s="46">
        <v>282</v>
      </c>
      <c r="JW1" s="85">
        <v>283</v>
      </c>
      <c r="JX1" s="46">
        <v>284</v>
      </c>
      <c r="JY1" s="85">
        <v>285</v>
      </c>
      <c r="JZ1" s="46">
        <v>286</v>
      </c>
      <c r="KA1" s="85">
        <v>287</v>
      </c>
      <c r="KB1" s="46">
        <v>288</v>
      </c>
      <c r="KC1" s="85">
        <v>289</v>
      </c>
      <c r="KD1" s="46">
        <v>290</v>
      </c>
      <c r="KE1" s="85">
        <v>291</v>
      </c>
      <c r="KF1" s="46">
        <v>292</v>
      </c>
      <c r="KG1" s="85">
        <v>293</v>
      </c>
      <c r="KH1" s="46">
        <v>294</v>
      </c>
      <c r="KI1" s="85">
        <v>295</v>
      </c>
      <c r="KJ1" s="46">
        <v>296</v>
      </c>
      <c r="KK1" s="85">
        <v>297</v>
      </c>
      <c r="KL1" s="46">
        <v>298</v>
      </c>
      <c r="KM1" s="85">
        <v>299</v>
      </c>
      <c r="KN1" s="46">
        <v>300</v>
      </c>
      <c r="KO1" s="85">
        <v>301</v>
      </c>
      <c r="KP1" s="46">
        <v>302</v>
      </c>
      <c r="KQ1" s="85">
        <v>303</v>
      </c>
      <c r="KR1" s="46">
        <v>304</v>
      </c>
      <c r="KS1" s="85">
        <v>305</v>
      </c>
      <c r="KT1" s="46">
        <v>306</v>
      </c>
      <c r="KU1" s="85">
        <v>307</v>
      </c>
      <c r="KV1" s="46">
        <v>308</v>
      </c>
      <c r="KW1" s="85">
        <v>309</v>
      </c>
      <c r="KX1" s="46">
        <v>310</v>
      </c>
      <c r="KY1" s="85">
        <v>311</v>
      </c>
      <c r="KZ1" s="46">
        <v>312</v>
      </c>
      <c r="LA1" s="85">
        <v>313</v>
      </c>
      <c r="LB1" s="46">
        <v>314</v>
      </c>
      <c r="LC1" s="85">
        <v>315</v>
      </c>
      <c r="LD1" s="46">
        <v>316</v>
      </c>
      <c r="LE1" s="85">
        <v>317</v>
      </c>
      <c r="LF1" s="46">
        <v>318</v>
      </c>
      <c r="LG1" s="85">
        <v>319</v>
      </c>
      <c r="LH1" s="46">
        <v>320</v>
      </c>
      <c r="LI1" s="85">
        <v>321</v>
      </c>
      <c r="LJ1" s="46">
        <v>322</v>
      </c>
      <c r="LK1" s="85">
        <v>323</v>
      </c>
      <c r="LL1" s="46">
        <v>324</v>
      </c>
      <c r="LM1" s="85">
        <v>325</v>
      </c>
      <c r="LN1" s="46">
        <v>326</v>
      </c>
      <c r="LO1" s="85">
        <v>327</v>
      </c>
      <c r="LP1" s="46">
        <v>328</v>
      </c>
      <c r="LQ1" s="85">
        <v>329</v>
      </c>
      <c r="LR1" s="46">
        <v>330</v>
      </c>
      <c r="LS1" s="85">
        <v>331</v>
      </c>
      <c r="LT1" s="46">
        <v>332</v>
      </c>
      <c r="LU1" s="85">
        <v>333</v>
      </c>
      <c r="LV1" s="46">
        <v>334</v>
      </c>
      <c r="LW1" s="85">
        <v>335</v>
      </c>
      <c r="LX1" s="46">
        <v>336</v>
      </c>
      <c r="LY1" s="85">
        <v>337</v>
      </c>
      <c r="LZ1" s="46">
        <v>338</v>
      </c>
      <c r="MA1" s="85">
        <v>339</v>
      </c>
      <c r="MB1" s="46">
        <v>340</v>
      </c>
      <c r="MC1" s="85">
        <v>341</v>
      </c>
      <c r="MD1" s="46">
        <v>342</v>
      </c>
      <c r="ME1" s="85">
        <v>343</v>
      </c>
      <c r="MF1" s="46">
        <v>344</v>
      </c>
      <c r="MG1" s="85">
        <v>345</v>
      </c>
      <c r="MH1" s="46">
        <v>346</v>
      </c>
      <c r="MI1" s="85">
        <v>347</v>
      </c>
      <c r="MJ1" s="46">
        <v>348</v>
      </c>
      <c r="MK1" s="85">
        <v>349</v>
      </c>
      <c r="ML1" s="46">
        <v>350</v>
      </c>
      <c r="MM1" s="85">
        <v>351</v>
      </c>
      <c r="MN1" s="46">
        <v>352</v>
      </c>
      <c r="MO1" s="85">
        <v>353</v>
      </c>
      <c r="MP1" s="46">
        <v>354</v>
      </c>
      <c r="MQ1" s="85">
        <v>355</v>
      </c>
      <c r="MR1" s="46">
        <v>356</v>
      </c>
      <c r="MS1" s="85">
        <v>357</v>
      </c>
      <c r="MT1" s="46">
        <v>358</v>
      </c>
      <c r="MU1" s="85">
        <v>359</v>
      </c>
      <c r="MV1" s="46">
        <v>360</v>
      </c>
      <c r="MW1" s="85">
        <v>361</v>
      </c>
      <c r="MX1" s="46">
        <v>362</v>
      </c>
      <c r="MY1" s="85">
        <v>363</v>
      </c>
      <c r="MZ1" s="46">
        <v>364</v>
      </c>
      <c r="NA1" s="85">
        <v>365</v>
      </c>
      <c r="NB1" s="46">
        <v>366</v>
      </c>
      <c r="NC1" s="85">
        <v>367</v>
      </c>
      <c r="ND1" s="46">
        <v>368</v>
      </c>
      <c r="NE1" s="85">
        <v>369</v>
      </c>
      <c r="NF1" s="46">
        <v>370</v>
      </c>
      <c r="NG1" s="85">
        <v>371</v>
      </c>
      <c r="NH1" s="46">
        <v>372</v>
      </c>
      <c r="NI1" s="85">
        <v>373</v>
      </c>
      <c r="NJ1" s="46">
        <v>374</v>
      </c>
      <c r="NK1" s="85">
        <v>375</v>
      </c>
      <c r="NL1" s="46">
        <v>376</v>
      </c>
      <c r="NM1" s="85">
        <v>377</v>
      </c>
      <c r="NN1" s="46">
        <v>378</v>
      </c>
      <c r="NO1" s="85">
        <v>379</v>
      </c>
      <c r="NP1" s="46">
        <v>380</v>
      </c>
      <c r="NQ1" s="85">
        <v>381</v>
      </c>
      <c r="NR1" s="46">
        <v>382</v>
      </c>
      <c r="NS1" s="85">
        <v>383</v>
      </c>
      <c r="NT1" s="46">
        <v>384</v>
      </c>
      <c r="NU1" s="85">
        <v>385</v>
      </c>
      <c r="NV1" s="46">
        <v>386</v>
      </c>
      <c r="NW1" s="85">
        <v>387</v>
      </c>
      <c r="NX1" s="46">
        <v>388</v>
      </c>
      <c r="NY1" s="85">
        <v>389</v>
      </c>
      <c r="NZ1" s="46">
        <v>390</v>
      </c>
      <c r="OA1" s="85">
        <v>391</v>
      </c>
      <c r="OB1" s="46">
        <v>392</v>
      </c>
      <c r="OC1" s="85">
        <v>393</v>
      </c>
      <c r="OD1" s="46">
        <v>394</v>
      </c>
      <c r="OE1" s="85">
        <v>395</v>
      </c>
      <c r="OF1" s="46">
        <v>396</v>
      </c>
      <c r="OG1" s="85">
        <v>397</v>
      </c>
      <c r="OH1" s="46">
        <v>398</v>
      </c>
      <c r="OI1" s="85">
        <v>399</v>
      </c>
      <c r="OJ1" s="46">
        <v>400</v>
      </c>
      <c r="OK1" s="85">
        <v>401</v>
      </c>
      <c r="OL1" s="46">
        <v>402</v>
      </c>
      <c r="OM1" s="85">
        <v>403</v>
      </c>
      <c r="ON1" s="46">
        <v>404</v>
      </c>
      <c r="OO1" s="85">
        <v>405</v>
      </c>
      <c r="OP1" s="46">
        <v>406</v>
      </c>
      <c r="OQ1" s="85">
        <v>407</v>
      </c>
      <c r="OR1" s="46">
        <v>408</v>
      </c>
      <c r="OS1" s="85">
        <v>409</v>
      </c>
      <c r="OT1" s="46">
        <v>410</v>
      </c>
      <c r="OU1" s="85">
        <v>411</v>
      </c>
      <c r="OV1" s="46">
        <v>412</v>
      </c>
      <c r="OW1" s="85">
        <v>413</v>
      </c>
      <c r="OX1" s="46">
        <v>414</v>
      </c>
      <c r="OY1" s="85">
        <v>415</v>
      </c>
      <c r="OZ1" s="46">
        <v>416</v>
      </c>
      <c r="PA1" s="85">
        <v>417</v>
      </c>
      <c r="PB1" s="46">
        <v>418</v>
      </c>
      <c r="PC1" s="85">
        <v>419</v>
      </c>
      <c r="PD1" s="46">
        <v>420</v>
      </c>
      <c r="PE1" s="85">
        <v>421</v>
      </c>
      <c r="PF1" s="46">
        <v>422</v>
      </c>
      <c r="PG1" s="85">
        <v>423</v>
      </c>
      <c r="PH1" s="46">
        <v>424</v>
      </c>
      <c r="PI1" s="85">
        <v>425</v>
      </c>
      <c r="PJ1" s="46">
        <v>426</v>
      </c>
      <c r="PK1" s="85">
        <v>427</v>
      </c>
      <c r="PL1" s="46">
        <v>428</v>
      </c>
      <c r="PM1" s="85">
        <v>429</v>
      </c>
      <c r="PN1" s="46">
        <v>430</v>
      </c>
      <c r="PO1" s="85">
        <v>431</v>
      </c>
      <c r="PP1" s="46">
        <v>432</v>
      </c>
      <c r="PQ1" s="85">
        <v>433</v>
      </c>
      <c r="PR1" s="46">
        <v>434</v>
      </c>
      <c r="PS1" s="85">
        <v>435</v>
      </c>
      <c r="PT1" s="46">
        <v>436</v>
      </c>
      <c r="PU1" s="85">
        <v>437</v>
      </c>
      <c r="PV1" s="46">
        <v>438</v>
      </c>
      <c r="PW1" s="85">
        <v>439</v>
      </c>
      <c r="PX1" s="46">
        <v>440</v>
      </c>
      <c r="PY1" s="85">
        <v>441</v>
      </c>
      <c r="PZ1" s="46">
        <v>442</v>
      </c>
      <c r="QA1" s="85">
        <v>443</v>
      </c>
      <c r="QB1" s="46">
        <v>444</v>
      </c>
      <c r="QC1" s="85">
        <v>445</v>
      </c>
      <c r="QD1" s="46">
        <v>446</v>
      </c>
      <c r="QE1" s="85">
        <v>447</v>
      </c>
      <c r="QF1" s="46">
        <v>448</v>
      </c>
      <c r="QG1" s="85">
        <v>449</v>
      </c>
      <c r="QH1" s="46">
        <v>450</v>
      </c>
      <c r="QI1" s="85">
        <v>451</v>
      </c>
      <c r="QJ1" s="46">
        <v>452</v>
      </c>
      <c r="QK1" s="85">
        <v>453</v>
      </c>
      <c r="QL1" s="46">
        <v>454</v>
      </c>
      <c r="QM1" s="85">
        <v>455</v>
      </c>
      <c r="QN1" s="46">
        <v>456</v>
      </c>
      <c r="QO1" s="85">
        <v>457</v>
      </c>
      <c r="QP1" s="46">
        <v>458</v>
      </c>
      <c r="QQ1" s="85">
        <v>459</v>
      </c>
      <c r="QR1" s="46">
        <v>460</v>
      </c>
      <c r="QS1" s="85">
        <v>461</v>
      </c>
      <c r="QT1" s="46">
        <v>462</v>
      </c>
      <c r="QU1" s="85">
        <v>463</v>
      </c>
      <c r="QV1" s="46">
        <v>464</v>
      </c>
      <c r="QW1" s="85">
        <v>465</v>
      </c>
      <c r="QX1" s="46">
        <v>466</v>
      </c>
      <c r="QY1" s="85">
        <v>467</v>
      </c>
      <c r="QZ1" s="46">
        <v>468</v>
      </c>
      <c r="RA1" s="85">
        <v>469</v>
      </c>
      <c r="RB1" s="46">
        <v>470</v>
      </c>
      <c r="RC1" s="85">
        <v>471</v>
      </c>
      <c r="RD1" s="46">
        <v>472</v>
      </c>
      <c r="RE1" s="85">
        <v>473</v>
      </c>
      <c r="RF1" s="46">
        <v>474</v>
      </c>
      <c r="RG1" s="85">
        <v>475</v>
      </c>
      <c r="RH1" s="46">
        <v>476</v>
      </c>
      <c r="RI1" s="85">
        <v>477</v>
      </c>
      <c r="RJ1" s="46">
        <v>478</v>
      </c>
      <c r="RK1" s="85">
        <v>479</v>
      </c>
      <c r="RL1" s="46">
        <v>480</v>
      </c>
      <c r="RM1" s="85">
        <v>481</v>
      </c>
      <c r="RN1" s="46">
        <v>482</v>
      </c>
      <c r="RO1" s="85">
        <v>483</v>
      </c>
      <c r="RP1" s="46">
        <v>484</v>
      </c>
      <c r="RQ1" s="85">
        <v>485</v>
      </c>
      <c r="RR1" s="46">
        <v>486</v>
      </c>
      <c r="RS1" s="85">
        <v>487</v>
      </c>
      <c r="RT1" s="46">
        <v>488</v>
      </c>
      <c r="RU1" s="85">
        <v>489</v>
      </c>
      <c r="RV1" s="46">
        <v>490</v>
      </c>
      <c r="RW1" s="85">
        <v>491</v>
      </c>
      <c r="RX1" s="46">
        <v>492</v>
      </c>
      <c r="RY1" s="85">
        <v>493</v>
      </c>
      <c r="RZ1" s="46">
        <v>494</v>
      </c>
      <c r="SA1" s="85">
        <v>495</v>
      </c>
      <c r="SB1" s="46">
        <v>496</v>
      </c>
      <c r="SC1" s="85">
        <v>497</v>
      </c>
      <c r="SD1" s="46">
        <v>498</v>
      </c>
      <c r="SE1" s="85">
        <v>499</v>
      </c>
      <c r="SF1" s="46">
        <v>500</v>
      </c>
      <c r="SG1" s="85">
        <v>501</v>
      </c>
      <c r="SH1" s="46">
        <v>502</v>
      </c>
      <c r="SI1" s="85">
        <v>503</v>
      </c>
      <c r="SJ1" s="46">
        <v>504</v>
      </c>
      <c r="SK1" s="85">
        <v>505</v>
      </c>
      <c r="SL1" s="46">
        <v>506</v>
      </c>
      <c r="SM1" s="85">
        <v>507</v>
      </c>
      <c r="SN1" s="46">
        <v>508</v>
      </c>
      <c r="SO1" s="85">
        <v>509</v>
      </c>
      <c r="SP1" s="46">
        <v>510</v>
      </c>
      <c r="SQ1" s="85">
        <v>511</v>
      </c>
      <c r="SR1" s="46">
        <v>512</v>
      </c>
      <c r="SS1" s="85">
        <v>513</v>
      </c>
      <c r="ST1" s="46">
        <v>514</v>
      </c>
      <c r="SU1" s="85">
        <v>515</v>
      </c>
      <c r="SV1" s="46">
        <v>516</v>
      </c>
      <c r="SW1" s="85">
        <v>517</v>
      </c>
      <c r="SX1" s="46">
        <v>518</v>
      </c>
      <c r="SY1" s="85">
        <v>519</v>
      </c>
      <c r="SZ1" s="46">
        <v>520</v>
      </c>
      <c r="TA1" s="85">
        <v>521</v>
      </c>
      <c r="TB1" s="46">
        <v>522</v>
      </c>
      <c r="TC1" s="85">
        <v>523</v>
      </c>
      <c r="TD1" s="46">
        <v>524</v>
      </c>
      <c r="TE1" s="85">
        <v>525</v>
      </c>
      <c r="TF1" s="46">
        <v>526</v>
      </c>
      <c r="TG1" s="85">
        <v>527</v>
      </c>
      <c r="TH1" s="46">
        <v>528</v>
      </c>
      <c r="TI1" s="85">
        <v>529</v>
      </c>
      <c r="TJ1" s="46">
        <v>530</v>
      </c>
      <c r="TK1" s="85">
        <v>531</v>
      </c>
      <c r="TL1" s="46">
        <v>532</v>
      </c>
      <c r="TM1" s="85">
        <v>533</v>
      </c>
      <c r="TN1" s="46">
        <v>534</v>
      </c>
      <c r="TO1" s="85">
        <v>535</v>
      </c>
      <c r="TP1" s="46">
        <v>536</v>
      </c>
      <c r="TQ1" s="85">
        <v>537</v>
      </c>
      <c r="TR1" s="46">
        <v>538</v>
      </c>
      <c r="TS1" s="85">
        <v>539</v>
      </c>
      <c r="TT1" s="46">
        <v>540</v>
      </c>
      <c r="TU1" s="85">
        <v>541</v>
      </c>
      <c r="TV1" s="46">
        <v>542</v>
      </c>
      <c r="TW1" s="85">
        <v>543</v>
      </c>
      <c r="TX1" s="46">
        <v>544</v>
      </c>
      <c r="TY1" s="85">
        <v>545</v>
      </c>
      <c r="TZ1" s="46">
        <v>546</v>
      </c>
      <c r="UA1" s="85">
        <v>547</v>
      </c>
      <c r="UB1" s="46">
        <v>548</v>
      </c>
      <c r="UC1" s="85">
        <v>549</v>
      </c>
      <c r="UD1" s="46">
        <v>550</v>
      </c>
      <c r="UE1" s="85">
        <v>551</v>
      </c>
      <c r="UF1" s="46">
        <v>552</v>
      </c>
      <c r="UG1" s="85">
        <v>553</v>
      </c>
      <c r="UH1" s="46">
        <v>554</v>
      </c>
      <c r="UI1" s="85">
        <v>555</v>
      </c>
      <c r="UJ1" s="46">
        <v>556</v>
      </c>
      <c r="UK1" s="85">
        <v>557</v>
      </c>
      <c r="UL1" s="46">
        <v>558</v>
      </c>
      <c r="UM1" s="85">
        <v>559</v>
      </c>
      <c r="UN1" s="46">
        <v>560</v>
      </c>
      <c r="UO1" s="85">
        <v>561</v>
      </c>
      <c r="UP1" s="46">
        <v>562</v>
      </c>
      <c r="UQ1" s="85">
        <v>563</v>
      </c>
      <c r="UR1" s="46">
        <v>564</v>
      </c>
      <c r="US1" s="85">
        <v>565</v>
      </c>
      <c r="UT1" s="46">
        <v>566</v>
      </c>
      <c r="UU1" s="85">
        <v>567</v>
      </c>
      <c r="UV1" s="46">
        <v>568</v>
      </c>
      <c r="UW1" s="85">
        <v>569</v>
      </c>
      <c r="UX1" s="46">
        <v>570</v>
      </c>
      <c r="UY1" s="85">
        <v>571</v>
      </c>
      <c r="UZ1" s="46">
        <v>572</v>
      </c>
      <c r="VA1" s="85">
        <v>573</v>
      </c>
      <c r="VB1" s="46">
        <v>574</v>
      </c>
      <c r="VC1" s="85">
        <v>575</v>
      </c>
      <c r="VD1" s="46">
        <v>576</v>
      </c>
      <c r="VE1" s="85">
        <v>577</v>
      </c>
      <c r="VF1" s="46">
        <v>578</v>
      </c>
      <c r="VG1" s="85">
        <v>579</v>
      </c>
      <c r="VH1" s="46">
        <v>580</v>
      </c>
      <c r="VI1" s="85">
        <v>581</v>
      </c>
      <c r="VJ1" s="46">
        <v>582</v>
      </c>
      <c r="VK1" s="85">
        <v>583</v>
      </c>
      <c r="VL1" s="46">
        <v>584</v>
      </c>
      <c r="VM1" s="85">
        <v>585</v>
      </c>
      <c r="VN1" s="46">
        <v>586</v>
      </c>
      <c r="VO1" s="85">
        <v>587</v>
      </c>
      <c r="VP1" s="46">
        <v>588</v>
      </c>
      <c r="VQ1" s="85">
        <v>589</v>
      </c>
      <c r="VR1" s="46">
        <v>590</v>
      </c>
      <c r="VS1" s="85">
        <v>591</v>
      </c>
      <c r="VT1" s="46">
        <v>592</v>
      </c>
      <c r="VU1" s="85">
        <v>593</v>
      </c>
      <c r="VV1" s="46">
        <v>594</v>
      </c>
      <c r="VW1" s="85">
        <v>595</v>
      </c>
      <c r="VX1" s="46">
        <v>596</v>
      </c>
      <c r="VY1" s="85">
        <v>597</v>
      </c>
      <c r="VZ1" s="46">
        <v>598</v>
      </c>
      <c r="WA1" s="85">
        <v>599</v>
      </c>
      <c r="WB1" s="46">
        <v>600</v>
      </c>
      <c r="WC1" s="85">
        <v>601</v>
      </c>
      <c r="WD1" s="46">
        <v>602</v>
      </c>
      <c r="WE1" s="85">
        <v>603</v>
      </c>
      <c r="WF1" s="46">
        <v>604</v>
      </c>
      <c r="WG1" s="85">
        <v>605</v>
      </c>
      <c r="WH1" s="46">
        <v>606</v>
      </c>
      <c r="WI1" s="85">
        <v>607</v>
      </c>
      <c r="WJ1" s="46">
        <v>608</v>
      </c>
      <c r="WK1" s="85">
        <v>609</v>
      </c>
      <c r="WL1" s="46">
        <v>610</v>
      </c>
      <c r="WM1" s="85">
        <v>611</v>
      </c>
      <c r="WN1" s="46">
        <v>612</v>
      </c>
      <c r="WO1" s="85">
        <v>613</v>
      </c>
      <c r="WP1" s="46">
        <v>614</v>
      </c>
      <c r="WQ1" s="85">
        <v>615</v>
      </c>
      <c r="WR1" s="46">
        <v>616</v>
      </c>
      <c r="WS1" s="85">
        <v>617</v>
      </c>
      <c r="WT1" s="46">
        <v>618</v>
      </c>
      <c r="WU1" s="85">
        <v>619</v>
      </c>
      <c r="WV1" s="46">
        <v>620</v>
      </c>
      <c r="WW1" s="85">
        <v>621</v>
      </c>
      <c r="WX1" s="46">
        <v>622</v>
      </c>
      <c r="WY1" s="85">
        <v>623</v>
      </c>
      <c r="WZ1" s="46">
        <v>624</v>
      </c>
      <c r="XA1" s="85">
        <v>625</v>
      </c>
      <c r="XB1" s="46">
        <v>626</v>
      </c>
      <c r="XC1" s="85">
        <v>627</v>
      </c>
      <c r="XD1" s="46">
        <v>628</v>
      </c>
      <c r="XE1" s="85">
        <v>629</v>
      </c>
      <c r="XF1" s="46">
        <v>630</v>
      </c>
      <c r="XG1" s="85">
        <v>631</v>
      </c>
      <c r="XH1" s="46">
        <v>632</v>
      </c>
      <c r="XI1" s="85">
        <v>633</v>
      </c>
      <c r="XJ1" s="46">
        <v>634</v>
      </c>
      <c r="XK1" s="85">
        <v>635</v>
      </c>
      <c r="XL1" s="46">
        <v>636</v>
      </c>
      <c r="XM1" s="85">
        <v>637</v>
      </c>
      <c r="XN1" s="46">
        <v>638</v>
      </c>
      <c r="XO1" s="85">
        <v>639</v>
      </c>
      <c r="XP1" s="46">
        <v>640</v>
      </c>
      <c r="XQ1" s="85">
        <v>641</v>
      </c>
      <c r="XR1" s="46">
        <v>642</v>
      </c>
      <c r="XS1" s="85">
        <v>643</v>
      </c>
      <c r="XT1" s="46">
        <v>644</v>
      </c>
      <c r="XU1" s="85">
        <v>645</v>
      </c>
      <c r="XV1" s="46">
        <v>646</v>
      </c>
      <c r="XW1" s="85">
        <v>647</v>
      </c>
      <c r="XX1" s="46">
        <v>648</v>
      </c>
      <c r="XY1" s="85">
        <v>649</v>
      </c>
      <c r="XZ1" s="46">
        <v>650</v>
      </c>
      <c r="YA1" s="85">
        <v>651</v>
      </c>
      <c r="YB1" s="46">
        <v>652</v>
      </c>
      <c r="YC1" s="85">
        <v>653</v>
      </c>
      <c r="YD1" s="46">
        <v>654</v>
      </c>
      <c r="YE1" s="85">
        <v>655</v>
      </c>
      <c r="YF1" s="46">
        <v>656</v>
      </c>
      <c r="YG1" s="85">
        <v>657</v>
      </c>
      <c r="YH1" s="46">
        <v>658</v>
      </c>
      <c r="YI1" s="85">
        <v>659</v>
      </c>
      <c r="YJ1" s="46">
        <v>660</v>
      </c>
      <c r="YK1" s="85">
        <v>661</v>
      </c>
      <c r="YL1" s="46">
        <v>662</v>
      </c>
      <c r="YM1" s="85">
        <v>663</v>
      </c>
      <c r="YN1" s="46">
        <v>664</v>
      </c>
      <c r="YO1" s="85">
        <v>665</v>
      </c>
      <c r="YP1" s="46">
        <v>666</v>
      </c>
      <c r="YQ1" s="85">
        <v>667</v>
      </c>
      <c r="YR1" s="46">
        <v>668</v>
      </c>
      <c r="YS1" s="85">
        <v>669</v>
      </c>
      <c r="YT1" s="46">
        <v>670</v>
      </c>
      <c r="YU1" s="85">
        <v>671</v>
      </c>
      <c r="YV1" s="46">
        <v>672</v>
      </c>
      <c r="YW1" s="85">
        <v>673</v>
      </c>
      <c r="YX1" s="46">
        <v>674</v>
      </c>
      <c r="YY1" s="85">
        <v>675</v>
      </c>
      <c r="YZ1" s="46">
        <v>676</v>
      </c>
      <c r="ZA1" s="85">
        <v>677</v>
      </c>
      <c r="ZB1" s="46">
        <v>678</v>
      </c>
      <c r="ZC1" s="85">
        <v>679</v>
      </c>
      <c r="ZD1" s="46">
        <v>680</v>
      </c>
      <c r="ZE1" s="85">
        <v>681</v>
      </c>
      <c r="ZF1" s="46">
        <v>682</v>
      </c>
      <c r="ZG1" s="85">
        <v>683</v>
      </c>
      <c r="ZH1" s="46">
        <v>684</v>
      </c>
    </row>
    <row r="2" spans="1:684" s="21" customFormat="1" ht="15.5" x14ac:dyDescent="0.35">
      <c r="A2" s="94" t="s">
        <v>0</v>
      </c>
      <c r="B2" s="94"/>
      <c r="C2" s="94"/>
      <c r="D2" s="94"/>
      <c r="E2" s="94"/>
      <c r="F2" s="12"/>
      <c r="G2" s="12"/>
      <c r="H2" s="12"/>
      <c r="I2" s="95" t="s">
        <v>1</v>
      </c>
      <c r="J2" s="95"/>
      <c r="K2" s="95"/>
      <c r="L2" s="95"/>
      <c r="M2" s="95"/>
      <c r="N2" s="95"/>
      <c r="O2" s="14"/>
      <c r="P2" s="14"/>
      <c r="Q2" s="14"/>
      <c r="R2" s="14"/>
      <c r="S2" s="96" t="s">
        <v>2</v>
      </c>
      <c r="T2" s="96"/>
      <c r="U2" s="96"/>
      <c r="V2" s="96"/>
      <c r="W2" s="96"/>
      <c r="X2" s="96"/>
      <c r="Y2" s="96"/>
      <c r="Z2" s="96"/>
      <c r="AA2" s="96"/>
      <c r="AB2" s="13"/>
      <c r="AC2" s="13"/>
      <c r="AD2" s="13"/>
      <c r="AE2" s="13"/>
      <c r="AF2" s="13"/>
      <c r="AG2" s="97" t="s">
        <v>3</v>
      </c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8" t="s">
        <v>4</v>
      </c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93" t="s">
        <v>5</v>
      </c>
      <c r="BK2" s="93"/>
      <c r="BL2" s="93"/>
      <c r="BM2" s="93"/>
      <c r="BN2" s="93"/>
      <c r="BO2" s="18" t="s">
        <v>6</v>
      </c>
      <c r="BP2" s="18"/>
      <c r="BQ2" s="18"/>
      <c r="BR2" s="19" t="s">
        <v>7</v>
      </c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20" t="s">
        <v>8</v>
      </c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  <c r="DQ2" s="19"/>
      <c r="DR2" s="20"/>
      <c r="DS2" s="20"/>
      <c r="DT2" s="20"/>
      <c r="DU2" s="19"/>
      <c r="DV2" s="20"/>
      <c r="DW2" s="20"/>
      <c r="DX2" s="20"/>
      <c r="DY2" s="20"/>
      <c r="DZ2" s="20"/>
      <c r="EA2" s="20"/>
      <c r="EB2" s="20"/>
      <c r="EC2" s="20"/>
      <c r="ED2" s="20"/>
      <c r="EE2" s="20"/>
      <c r="EF2" s="20"/>
      <c r="EG2" s="20"/>
      <c r="EH2" s="20"/>
      <c r="EI2" s="20"/>
      <c r="EJ2" s="20"/>
      <c r="EK2" s="19"/>
      <c r="EL2" s="20"/>
      <c r="EM2" s="19"/>
      <c r="EN2" s="20"/>
      <c r="EO2" s="19"/>
      <c r="EP2" s="20"/>
      <c r="EQ2" s="20"/>
      <c r="ER2" s="20"/>
      <c r="ES2" s="20"/>
      <c r="ET2" s="19"/>
      <c r="EU2" s="20"/>
      <c r="EV2" s="20"/>
      <c r="EW2" s="20"/>
      <c r="EX2" s="20"/>
      <c r="EY2" s="20"/>
      <c r="EZ2" s="20"/>
      <c r="FA2" s="20"/>
      <c r="FB2" s="20"/>
      <c r="FI2" s="19"/>
      <c r="FJ2" s="19"/>
      <c r="FK2" s="20"/>
      <c r="FL2" s="20"/>
      <c r="FM2" s="20"/>
      <c r="FN2" s="20"/>
      <c r="FO2" s="19"/>
      <c r="FP2" s="19"/>
      <c r="FQ2" s="20"/>
      <c r="FR2" s="20"/>
      <c r="FS2" s="20"/>
      <c r="FT2" s="19"/>
      <c r="FU2" s="20"/>
      <c r="FV2" s="19"/>
      <c r="FW2" s="20"/>
      <c r="FX2" s="20"/>
      <c r="FZ2" s="19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12" t="s">
        <v>0</v>
      </c>
      <c r="HA2" s="12"/>
      <c r="HB2" s="12"/>
      <c r="HC2" s="13"/>
      <c r="HD2" s="13"/>
      <c r="HE2" s="97" t="s">
        <v>3</v>
      </c>
      <c r="HF2" s="97"/>
      <c r="HG2" s="97"/>
      <c r="HH2" s="97"/>
      <c r="HI2" s="97"/>
      <c r="HJ2" s="97"/>
      <c r="HK2" s="97"/>
      <c r="HL2" s="97"/>
      <c r="HM2" s="97"/>
      <c r="HN2" s="97"/>
      <c r="HO2" s="97"/>
      <c r="HP2" s="97"/>
      <c r="HQ2" s="97"/>
      <c r="HR2" s="97"/>
      <c r="HS2" s="97"/>
      <c r="HT2" s="97"/>
      <c r="HU2" s="97"/>
      <c r="HV2" s="98" t="s">
        <v>4</v>
      </c>
      <c r="HW2" s="98"/>
      <c r="HX2" s="98"/>
      <c r="HY2" s="98"/>
      <c r="HZ2" s="98"/>
      <c r="IA2" s="98"/>
      <c r="IB2" s="98"/>
      <c r="IC2" s="98"/>
      <c r="ID2" s="98"/>
      <c r="IE2" s="98"/>
      <c r="IF2" s="98"/>
      <c r="IG2" s="98"/>
      <c r="IH2" s="93" t="s">
        <v>5</v>
      </c>
      <c r="II2" s="93"/>
      <c r="IJ2" s="93"/>
      <c r="IK2" s="93"/>
      <c r="IL2" s="93"/>
      <c r="IM2" s="18" t="s">
        <v>6</v>
      </c>
      <c r="IN2" s="18"/>
      <c r="IO2" s="18"/>
      <c r="IP2" s="19" t="s">
        <v>7</v>
      </c>
      <c r="IQ2" s="19"/>
      <c r="IR2" s="19"/>
      <c r="IS2" s="19"/>
      <c r="IT2" s="19"/>
      <c r="IU2" s="19"/>
      <c r="IV2" s="19"/>
      <c r="IW2" s="19"/>
      <c r="IX2" s="19"/>
      <c r="IY2" s="19"/>
      <c r="IZ2" s="19"/>
      <c r="JA2" s="19"/>
      <c r="JB2" s="19"/>
      <c r="JC2" s="19"/>
      <c r="JD2" s="19"/>
      <c r="JE2" s="19"/>
      <c r="JF2" s="19"/>
      <c r="JG2" s="19"/>
      <c r="JH2" s="19"/>
      <c r="JI2" s="19"/>
      <c r="JJ2" s="19"/>
      <c r="JK2" s="19"/>
      <c r="JL2" s="19"/>
      <c r="JM2" s="19"/>
      <c r="JN2" s="20"/>
      <c r="JO2" s="20"/>
      <c r="JP2" s="20"/>
      <c r="JQ2" s="20"/>
      <c r="JR2" s="20"/>
      <c r="JS2" s="20"/>
      <c r="JT2" s="20"/>
      <c r="JU2" s="20"/>
      <c r="JV2" s="19"/>
      <c r="JW2" s="20"/>
      <c r="JX2" s="20"/>
      <c r="JY2" s="20"/>
      <c r="JZ2" s="19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19"/>
      <c r="KQ2" s="20"/>
      <c r="KR2" s="19"/>
      <c r="KS2" s="20"/>
      <c r="KT2" s="19"/>
      <c r="KU2" s="20"/>
      <c r="KV2" s="20"/>
      <c r="KW2" s="20"/>
      <c r="KX2" s="20"/>
      <c r="KY2" s="19"/>
      <c r="KZ2" s="20"/>
      <c r="LA2" s="20"/>
      <c r="LB2" s="20"/>
      <c r="LC2" s="20"/>
      <c r="LD2" s="20"/>
      <c r="LE2" s="20"/>
      <c r="LF2" s="20"/>
      <c r="LG2" s="20"/>
      <c r="LN2" s="19"/>
      <c r="LO2" s="19"/>
      <c r="LP2" s="20"/>
      <c r="LQ2" s="20"/>
      <c r="LR2" s="20"/>
      <c r="LS2" s="20"/>
      <c r="LT2" s="19"/>
      <c r="LU2" s="19"/>
      <c r="LV2" s="20"/>
      <c r="LW2" s="20"/>
      <c r="LX2" s="20"/>
      <c r="LY2" s="19"/>
      <c r="LZ2" s="20"/>
      <c r="MA2" s="19"/>
      <c r="MB2" s="20"/>
      <c r="MC2" s="20"/>
      <c r="ME2" s="19"/>
      <c r="MI2" s="20"/>
      <c r="MJ2" s="20"/>
      <c r="MK2" s="20"/>
      <c r="ML2" s="20"/>
      <c r="MM2" s="20"/>
      <c r="MN2" s="20"/>
      <c r="MO2" s="20"/>
      <c r="MP2" s="20"/>
      <c r="MQ2" s="20"/>
      <c r="MR2" s="20"/>
      <c r="MS2" s="20"/>
      <c r="MT2" s="20"/>
      <c r="MU2" s="20"/>
      <c r="MV2" s="20"/>
      <c r="MW2" s="20"/>
      <c r="MX2" s="20"/>
      <c r="MY2" s="20"/>
      <c r="MZ2" s="20"/>
      <c r="NA2" s="20"/>
      <c r="NB2" s="20"/>
      <c r="NC2" s="12" t="s">
        <v>0</v>
      </c>
      <c r="ND2" s="12"/>
      <c r="NE2" s="12"/>
      <c r="NF2" s="13"/>
      <c r="NG2" s="13"/>
      <c r="NH2" s="97" t="s">
        <v>3</v>
      </c>
      <c r="NI2" s="97"/>
      <c r="NJ2" s="97"/>
      <c r="NK2" s="97"/>
      <c r="NL2" s="97"/>
      <c r="NM2" s="97"/>
      <c r="NN2" s="97"/>
      <c r="NO2" s="97"/>
      <c r="NP2" s="97"/>
      <c r="NQ2" s="97"/>
      <c r="NR2" s="97"/>
      <c r="NS2" s="97"/>
      <c r="NT2" s="97"/>
      <c r="NU2" s="97"/>
      <c r="NV2" s="97"/>
      <c r="NW2" s="97"/>
      <c r="NX2" s="97"/>
      <c r="NY2" s="98" t="s">
        <v>4</v>
      </c>
      <c r="NZ2" s="98"/>
      <c r="OA2" s="98"/>
      <c r="OB2" s="98"/>
      <c r="OC2" s="98"/>
      <c r="OD2" s="98"/>
      <c r="OE2" s="98"/>
      <c r="OF2" s="98"/>
      <c r="OG2" s="98"/>
      <c r="OH2" s="98"/>
      <c r="OI2" s="98"/>
      <c r="OJ2" s="98"/>
      <c r="OK2" s="93" t="s">
        <v>5</v>
      </c>
      <c r="OL2" s="93"/>
      <c r="OM2" s="93"/>
      <c r="ON2" s="93"/>
      <c r="OO2" s="93"/>
      <c r="OP2" s="18" t="s">
        <v>6</v>
      </c>
      <c r="OQ2" s="18"/>
      <c r="OR2" s="18"/>
      <c r="OS2" s="19" t="s">
        <v>7</v>
      </c>
      <c r="OT2" s="19"/>
      <c r="OU2" s="19"/>
      <c r="OV2" s="19"/>
      <c r="OW2" s="19"/>
      <c r="OX2" s="19"/>
      <c r="OY2" s="19"/>
      <c r="OZ2" s="19"/>
      <c r="PA2" s="19"/>
      <c r="PB2" s="19"/>
      <c r="PC2" s="19"/>
      <c r="PD2" s="19"/>
      <c r="PE2" s="19"/>
      <c r="PF2" s="19"/>
      <c r="PG2" s="19"/>
      <c r="PH2" s="19"/>
      <c r="PI2" s="19"/>
      <c r="PJ2" s="19"/>
      <c r="PK2" s="19"/>
      <c r="PL2" s="19"/>
      <c r="PM2" s="19"/>
      <c r="PN2" s="19"/>
      <c r="PO2" s="19"/>
      <c r="PP2" s="19"/>
      <c r="PQ2" s="20"/>
      <c r="PR2" s="20"/>
      <c r="PS2" s="20"/>
      <c r="PT2" s="20"/>
      <c r="PU2" s="20"/>
      <c r="PV2" s="20"/>
      <c r="PW2" s="20"/>
      <c r="PX2" s="20"/>
      <c r="PY2" s="19"/>
      <c r="PZ2" s="20"/>
      <c r="QA2" s="20"/>
      <c r="QB2" s="20"/>
      <c r="QC2" s="19"/>
      <c r="QD2" s="20"/>
      <c r="QE2" s="20"/>
      <c r="QF2" s="20"/>
      <c r="QG2" s="20"/>
      <c r="QH2" s="20"/>
      <c r="QI2" s="20"/>
      <c r="QJ2" s="20"/>
      <c r="QK2" s="20"/>
      <c r="QL2" s="20"/>
      <c r="QM2" s="20"/>
      <c r="QN2" s="20"/>
      <c r="QO2" s="20"/>
      <c r="QP2" s="20"/>
      <c r="QQ2" s="20"/>
      <c r="QR2" s="20"/>
      <c r="QS2" s="19"/>
      <c r="QT2" s="20"/>
      <c r="QU2" s="19"/>
      <c r="QV2" s="20"/>
      <c r="QW2" s="19"/>
      <c r="QX2" s="20"/>
      <c r="QY2" s="20"/>
      <c r="QZ2" s="20"/>
      <c r="RA2" s="20"/>
      <c r="RB2" s="19"/>
      <c r="RC2" s="20"/>
      <c r="RD2" s="20"/>
      <c r="RE2" s="20"/>
      <c r="RF2" s="20"/>
      <c r="RG2" s="20"/>
      <c r="RH2" s="20"/>
      <c r="RI2" s="20"/>
      <c r="RJ2" s="20"/>
      <c r="RQ2" s="19"/>
      <c r="RR2" s="19"/>
      <c r="RS2" s="20"/>
      <c r="RT2" s="20"/>
      <c r="RU2" s="20"/>
      <c r="RV2" s="20"/>
      <c r="RW2" s="19"/>
      <c r="RX2" s="19"/>
      <c r="RY2" s="20"/>
      <c r="RZ2" s="20"/>
      <c r="SA2" s="20"/>
      <c r="SB2" s="19"/>
      <c r="SC2" s="20"/>
      <c r="SD2" s="19"/>
      <c r="SE2" s="20"/>
      <c r="SF2" s="20"/>
      <c r="SH2" s="19"/>
      <c r="SL2" s="20"/>
      <c r="SM2" s="20"/>
      <c r="SN2" s="20"/>
      <c r="SO2" s="20"/>
      <c r="SP2" s="20"/>
      <c r="SQ2" s="20"/>
      <c r="SR2" s="20"/>
      <c r="SS2" s="20"/>
      <c r="ST2" s="20"/>
      <c r="SU2" s="20"/>
      <c r="SV2" s="20"/>
      <c r="SW2" s="20"/>
      <c r="SX2" s="20"/>
      <c r="SY2" s="20"/>
      <c r="SZ2" s="20"/>
      <c r="TA2" s="20"/>
      <c r="TB2" s="20"/>
      <c r="TC2" s="20"/>
      <c r="TD2" s="20"/>
      <c r="TE2" s="20"/>
      <c r="TF2" s="12" t="s">
        <v>0</v>
      </c>
      <c r="TG2" s="12"/>
      <c r="TH2" s="12"/>
      <c r="TI2" s="13"/>
      <c r="TJ2" s="13"/>
      <c r="TK2" s="97" t="s">
        <v>3</v>
      </c>
      <c r="TL2" s="97"/>
      <c r="TM2" s="97"/>
      <c r="TN2" s="97"/>
      <c r="TO2" s="97"/>
      <c r="TP2" s="97"/>
      <c r="TQ2" s="97"/>
      <c r="TR2" s="97"/>
      <c r="TS2" s="97"/>
      <c r="TT2" s="97"/>
      <c r="TU2" s="97"/>
      <c r="TV2" s="97"/>
      <c r="TW2" s="97"/>
      <c r="TX2" s="97"/>
      <c r="TY2" s="97"/>
      <c r="TZ2" s="97"/>
      <c r="UA2" s="97"/>
      <c r="UB2" s="98" t="s">
        <v>4</v>
      </c>
      <c r="UC2" s="98"/>
      <c r="UD2" s="98"/>
      <c r="UE2" s="98"/>
      <c r="UF2" s="98"/>
      <c r="UG2" s="98"/>
      <c r="UH2" s="98"/>
      <c r="UI2" s="98"/>
      <c r="UJ2" s="98"/>
      <c r="UK2" s="98"/>
      <c r="UL2" s="98"/>
      <c r="UM2" s="98"/>
      <c r="UN2" s="93" t="s">
        <v>5</v>
      </c>
      <c r="UO2" s="93"/>
      <c r="UP2" s="93"/>
      <c r="UQ2" s="93"/>
      <c r="UR2" s="93"/>
      <c r="US2" s="18" t="s">
        <v>6</v>
      </c>
      <c r="UT2" s="18"/>
      <c r="UU2" s="18"/>
      <c r="UV2" s="19" t="s">
        <v>7</v>
      </c>
      <c r="UW2" s="19"/>
      <c r="UX2" s="19"/>
      <c r="UY2" s="19"/>
      <c r="UZ2" s="19"/>
      <c r="VA2" s="19"/>
      <c r="VB2" s="19"/>
      <c r="VC2" s="19"/>
      <c r="VD2" s="19"/>
      <c r="VE2" s="19"/>
      <c r="VF2" s="19"/>
      <c r="VG2" s="19"/>
      <c r="VH2" s="19"/>
      <c r="VI2" s="19"/>
      <c r="VJ2" s="19"/>
      <c r="VK2" s="19"/>
      <c r="VL2" s="19"/>
      <c r="VM2" s="19"/>
      <c r="VN2" s="19"/>
      <c r="VO2" s="19"/>
      <c r="VP2" s="19"/>
      <c r="VQ2" s="19"/>
      <c r="VR2" s="19"/>
      <c r="VS2" s="19"/>
      <c r="VT2" s="20"/>
      <c r="VU2" s="20"/>
      <c r="VV2" s="20"/>
      <c r="VW2" s="20"/>
      <c r="VX2" s="20"/>
      <c r="VY2" s="20"/>
      <c r="VZ2" s="20"/>
      <c r="WA2" s="20"/>
      <c r="WB2" s="19"/>
      <c r="WC2" s="20"/>
      <c r="WD2" s="20"/>
      <c r="WE2" s="20"/>
      <c r="WF2" s="19"/>
      <c r="WG2" s="20"/>
      <c r="WH2" s="20"/>
      <c r="WI2" s="20"/>
      <c r="WJ2" s="20"/>
      <c r="WK2" s="20"/>
      <c r="WL2" s="20"/>
      <c r="WM2" s="20"/>
      <c r="WN2" s="20"/>
      <c r="WO2" s="20"/>
      <c r="WP2" s="20"/>
      <c r="WQ2" s="20"/>
      <c r="WR2" s="20"/>
      <c r="WS2" s="20"/>
      <c r="WT2" s="20"/>
      <c r="WU2" s="20"/>
      <c r="WV2" s="19"/>
      <c r="WW2" s="20"/>
      <c r="WX2" s="19"/>
      <c r="WY2" s="20"/>
      <c r="WZ2" s="19"/>
      <c r="XA2" s="20"/>
      <c r="XB2" s="20"/>
      <c r="XC2" s="20"/>
      <c r="XD2" s="20"/>
      <c r="XE2" s="19"/>
      <c r="XF2" s="20"/>
      <c r="XG2" s="20"/>
      <c r="XH2" s="20"/>
      <c r="XI2" s="20"/>
      <c r="XJ2" s="20"/>
      <c r="XK2" s="20"/>
      <c r="XL2" s="20"/>
      <c r="XM2" s="20"/>
      <c r="XT2" s="19"/>
      <c r="XU2" s="19"/>
      <c r="XV2" s="20"/>
      <c r="XW2" s="20"/>
      <c r="XX2" s="20"/>
      <c r="XY2" s="20"/>
      <c r="XZ2" s="19"/>
      <c r="YA2" s="19"/>
      <c r="YB2" s="20"/>
      <c r="YC2" s="20"/>
      <c r="YD2" s="20"/>
      <c r="YE2" s="19"/>
      <c r="YF2" s="20"/>
      <c r="YG2" s="19"/>
      <c r="YH2" s="20"/>
      <c r="YI2" s="20"/>
      <c r="YK2" s="19"/>
      <c r="YO2" s="20"/>
      <c r="YP2" s="20"/>
      <c r="YQ2" s="20"/>
      <c r="YR2" s="20"/>
      <c r="YS2" s="20"/>
      <c r="YT2" s="20"/>
      <c r="YU2" s="20"/>
      <c r="YV2" s="20"/>
      <c r="YW2" s="20"/>
      <c r="YX2" s="20"/>
      <c r="YY2" s="20"/>
      <c r="YZ2" s="20"/>
      <c r="ZA2" s="20"/>
      <c r="ZB2" s="20"/>
      <c r="ZC2" s="20"/>
      <c r="ZD2" s="20"/>
      <c r="ZE2" s="20"/>
      <c r="ZF2" s="20"/>
      <c r="ZG2" s="20"/>
      <c r="ZH2" s="20"/>
    </row>
    <row r="3" spans="1:684" s="22" customFormat="1" ht="18.5" x14ac:dyDescent="0.45">
      <c r="A3" s="54" t="s">
        <v>466</v>
      </c>
      <c r="B3" s="1" t="s">
        <v>597</v>
      </c>
      <c r="C3" s="1" t="s">
        <v>598</v>
      </c>
      <c r="D3" s="3" t="s">
        <v>599</v>
      </c>
      <c r="E3" s="3" t="s">
        <v>600</v>
      </c>
      <c r="F3" s="3" t="s">
        <v>601</v>
      </c>
      <c r="G3" s="3" t="s">
        <v>602</v>
      </c>
      <c r="H3" s="3" t="s">
        <v>603</v>
      </c>
      <c r="I3" s="3" t="s">
        <v>604</v>
      </c>
      <c r="J3" s="1" t="s">
        <v>605</v>
      </c>
      <c r="K3" s="1" t="s">
        <v>606</v>
      </c>
      <c r="L3" s="1" t="s">
        <v>607</v>
      </c>
      <c r="M3" s="1" t="s">
        <v>608</v>
      </c>
      <c r="N3" s="3" t="s">
        <v>609</v>
      </c>
      <c r="O3" s="3" t="s">
        <v>610</v>
      </c>
      <c r="P3" s="3" t="s">
        <v>611</v>
      </c>
      <c r="Q3" s="3" t="s">
        <v>612</v>
      </c>
      <c r="R3" s="3" t="s">
        <v>613</v>
      </c>
      <c r="S3" s="3" t="s">
        <v>614</v>
      </c>
      <c r="T3" s="3" t="s">
        <v>615</v>
      </c>
      <c r="U3" s="3" t="s">
        <v>616</v>
      </c>
      <c r="V3" s="3" t="s">
        <v>617</v>
      </c>
      <c r="W3" s="3" t="s">
        <v>618</v>
      </c>
      <c r="X3" s="3" t="s">
        <v>619</v>
      </c>
      <c r="Y3" s="3" t="s">
        <v>620</v>
      </c>
      <c r="Z3" s="3" t="s">
        <v>621</v>
      </c>
      <c r="AA3" s="3" t="s">
        <v>622</v>
      </c>
      <c r="AB3" s="3" t="s">
        <v>623</v>
      </c>
      <c r="AC3" s="3" t="s">
        <v>624</v>
      </c>
      <c r="AD3" s="3" t="s">
        <v>625</v>
      </c>
      <c r="AE3" s="3" t="s">
        <v>626</v>
      </c>
      <c r="AF3" s="3" t="s">
        <v>627</v>
      </c>
      <c r="AG3" s="3" t="s">
        <v>628</v>
      </c>
      <c r="AH3" s="3" t="s">
        <v>629</v>
      </c>
      <c r="AI3" s="3" t="s">
        <v>630</v>
      </c>
      <c r="AJ3" s="3" t="s">
        <v>631</v>
      </c>
      <c r="AK3" s="3" t="s">
        <v>632</v>
      </c>
      <c r="AL3" s="3" t="s">
        <v>633</v>
      </c>
      <c r="AM3" s="3" t="s">
        <v>634</v>
      </c>
      <c r="AN3" s="3" t="s">
        <v>635</v>
      </c>
      <c r="AO3" s="3" t="s">
        <v>636</v>
      </c>
      <c r="AP3" s="5" t="s">
        <v>637</v>
      </c>
      <c r="AQ3" s="5" t="s">
        <v>638</v>
      </c>
      <c r="AR3" s="5" t="s">
        <v>639</v>
      </c>
      <c r="AS3" s="5" t="s">
        <v>640</v>
      </c>
      <c r="AT3" s="28" t="s">
        <v>641</v>
      </c>
      <c r="AU3" s="3" t="s">
        <v>642</v>
      </c>
      <c r="AV3" s="3" t="s">
        <v>643</v>
      </c>
      <c r="AW3" s="3" t="s">
        <v>644</v>
      </c>
      <c r="AX3" s="3" t="s">
        <v>645</v>
      </c>
      <c r="AY3" s="3" t="s">
        <v>646</v>
      </c>
      <c r="AZ3" s="3" t="s">
        <v>647</v>
      </c>
      <c r="BA3" s="3" t="s">
        <v>648</v>
      </c>
      <c r="BB3" s="5" t="s">
        <v>649</v>
      </c>
      <c r="BC3" s="5" t="s">
        <v>650</v>
      </c>
      <c r="BD3" s="5" t="s">
        <v>651</v>
      </c>
      <c r="BE3" s="5" t="s">
        <v>652</v>
      </c>
      <c r="BF3" s="5" t="s">
        <v>653</v>
      </c>
      <c r="BG3" s="5" t="s">
        <v>654</v>
      </c>
      <c r="BH3" s="5" t="s">
        <v>655</v>
      </c>
      <c r="BI3" s="5" t="s">
        <v>656</v>
      </c>
      <c r="BJ3" s="3" t="s">
        <v>657</v>
      </c>
      <c r="BK3" s="3" t="s">
        <v>658</v>
      </c>
      <c r="BL3" s="3" t="s">
        <v>659</v>
      </c>
      <c r="BM3" s="3" t="s">
        <v>660</v>
      </c>
      <c r="BN3" s="3" t="s">
        <v>661</v>
      </c>
      <c r="BO3" s="3" t="s">
        <v>662</v>
      </c>
      <c r="BP3" s="3" t="s">
        <v>663</v>
      </c>
      <c r="BQ3" s="3" t="s">
        <v>664</v>
      </c>
      <c r="BR3" s="22" t="s">
        <v>665</v>
      </c>
      <c r="BS3" s="22" t="s">
        <v>666</v>
      </c>
      <c r="BT3" s="22" t="s">
        <v>667</v>
      </c>
      <c r="BU3" s="22" t="s">
        <v>668</v>
      </c>
      <c r="BV3" s="22" t="s">
        <v>669</v>
      </c>
      <c r="BW3" s="22" t="s">
        <v>670</v>
      </c>
      <c r="BX3" s="22" t="s">
        <v>671</v>
      </c>
      <c r="BY3" s="22" t="s">
        <v>672</v>
      </c>
      <c r="BZ3" s="22" t="s">
        <v>673</v>
      </c>
      <c r="CA3" s="22" t="s">
        <v>674</v>
      </c>
      <c r="CB3" s="3" t="s">
        <v>675</v>
      </c>
      <c r="CC3" s="3" t="s">
        <v>1302</v>
      </c>
      <c r="CD3" s="3" t="s">
        <v>676</v>
      </c>
      <c r="CE3" s="3" t="s">
        <v>677</v>
      </c>
      <c r="CF3" s="3" t="s">
        <v>678</v>
      </c>
      <c r="CG3" s="3" t="s">
        <v>679</v>
      </c>
      <c r="CH3" s="3" t="s">
        <v>680</v>
      </c>
      <c r="CI3" s="3" t="s">
        <v>681</v>
      </c>
      <c r="CJ3" s="3" t="s">
        <v>682</v>
      </c>
      <c r="CK3" s="3" t="s">
        <v>683</v>
      </c>
      <c r="CL3" s="3" t="s">
        <v>684</v>
      </c>
      <c r="CM3" s="3" t="s">
        <v>685</v>
      </c>
      <c r="CN3" s="3" t="s">
        <v>686</v>
      </c>
      <c r="CO3" s="3" t="s">
        <v>687</v>
      </c>
      <c r="CP3" s="3" t="s">
        <v>688</v>
      </c>
      <c r="CQ3" s="3" t="s">
        <v>689</v>
      </c>
      <c r="CR3" s="6" t="s">
        <v>1258</v>
      </c>
      <c r="CS3" s="6" t="s">
        <v>1282</v>
      </c>
      <c r="CT3" s="6" t="s">
        <v>1259</v>
      </c>
      <c r="CU3" s="22" t="s">
        <v>1260</v>
      </c>
      <c r="CV3" s="57" t="s">
        <v>1261</v>
      </c>
      <c r="CW3" s="7" t="s">
        <v>1262</v>
      </c>
      <c r="CX3" s="7" t="s">
        <v>1263</v>
      </c>
      <c r="CY3" s="58" t="s">
        <v>1264</v>
      </c>
      <c r="CZ3" s="7" t="s">
        <v>1265</v>
      </c>
      <c r="DA3" s="7" t="s">
        <v>1266</v>
      </c>
      <c r="DB3" s="7" t="s">
        <v>1267</v>
      </c>
      <c r="DC3" s="7" t="s">
        <v>1268</v>
      </c>
      <c r="DD3" s="3" t="s">
        <v>1269</v>
      </c>
      <c r="DE3" s="58" t="s">
        <v>1270</v>
      </c>
      <c r="DF3" s="7" t="s">
        <v>1271</v>
      </c>
      <c r="DG3" s="7" t="s">
        <v>1272</v>
      </c>
      <c r="DH3" s="58" t="s">
        <v>1273</v>
      </c>
      <c r="DI3" s="7" t="s">
        <v>1274</v>
      </c>
      <c r="DJ3" s="7" t="s">
        <v>1275</v>
      </c>
      <c r="DK3" s="22" t="s">
        <v>690</v>
      </c>
      <c r="DL3" s="22" t="s">
        <v>691</v>
      </c>
      <c r="DM3" s="22" t="s">
        <v>692</v>
      </c>
      <c r="DN3" s="3" t="s">
        <v>693</v>
      </c>
      <c r="DO3" s="3" t="s">
        <v>694</v>
      </c>
      <c r="DP3" s="22" t="s">
        <v>695</v>
      </c>
      <c r="DQ3" s="7" t="s">
        <v>696</v>
      </c>
      <c r="DR3" s="3" t="s">
        <v>697</v>
      </c>
      <c r="DS3" s="3" t="s">
        <v>698</v>
      </c>
      <c r="DT3" s="3" t="s">
        <v>699</v>
      </c>
      <c r="DU3" s="7" t="s">
        <v>700</v>
      </c>
      <c r="DV3" s="3" t="s">
        <v>701</v>
      </c>
      <c r="DW3" s="3" t="s">
        <v>702</v>
      </c>
      <c r="DX3" s="3" t="s">
        <v>703</v>
      </c>
      <c r="DY3" s="3" t="s">
        <v>704</v>
      </c>
      <c r="DZ3" s="3" t="s">
        <v>705</v>
      </c>
      <c r="EA3" s="3" t="s">
        <v>706</v>
      </c>
      <c r="EB3" s="22" t="s">
        <v>707</v>
      </c>
      <c r="EC3" s="22" t="s">
        <v>708</v>
      </c>
      <c r="ED3" s="3" t="s">
        <v>709</v>
      </c>
      <c r="EE3" s="3" t="s">
        <v>710</v>
      </c>
      <c r="EF3" s="3" t="s">
        <v>711</v>
      </c>
      <c r="EG3" s="3" t="s">
        <v>712</v>
      </c>
      <c r="EH3" s="3" t="s">
        <v>713</v>
      </c>
      <c r="EI3" s="3" t="s">
        <v>714</v>
      </c>
      <c r="EJ3" s="3" t="s">
        <v>715</v>
      </c>
      <c r="EK3" s="7" t="s">
        <v>716</v>
      </c>
      <c r="EL3" s="3" t="s">
        <v>717</v>
      </c>
      <c r="EM3" s="7" t="s">
        <v>718</v>
      </c>
      <c r="EN3" s="3" t="s">
        <v>719</v>
      </c>
      <c r="EO3" s="7" t="s">
        <v>720</v>
      </c>
      <c r="EP3" s="3" t="s">
        <v>721</v>
      </c>
      <c r="EQ3" s="3" t="s">
        <v>722</v>
      </c>
      <c r="ER3" s="3" t="s">
        <v>723</v>
      </c>
      <c r="ES3" s="3" t="s">
        <v>724</v>
      </c>
      <c r="ET3" s="7" t="s">
        <v>725</v>
      </c>
      <c r="EU3" s="3" t="s">
        <v>726</v>
      </c>
      <c r="EV3" s="8" t="s">
        <v>727</v>
      </c>
      <c r="EW3" s="3" t="s">
        <v>728</v>
      </c>
      <c r="EX3" s="3" t="s">
        <v>729</v>
      </c>
      <c r="EY3" s="3" t="s">
        <v>730</v>
      </c>
      <c r="EZ3" s="3" t="s">
        <v>731</v>
      </c>
      <c r="FA3" s="3" t="s">
        <v>732</v>
      </c>
      <c r="FB3" s="3" t="s">
        <v>733</v>
      </c>
      <c r="FC3" s="8" t="s">
        <v>734</v>
      </c>
      <c r="FD3" s="64" t="s">
        <v>735</v>
      </c>
      <c r="FE3" s="64" t="s">
        <v>736</v>
      </c>
      <c r="FF3" s="64" t="s">
        <v>737</v>
      </c>
      <c r="FG3" s="64" t="s">
        <v>738</v>
      </c>
      <c r="FH3" s="64" t="s">
        <v>739</v>
      </c>
      <c r="FI3" s="7" t="s">
        <v>740</v>
      </c>
      <c r="FJ3" s="7" t="s">
        <v>741</v>
      </c>
      <c r="FK3" s="3" t="s">
        <v>742</v>
      </c>
      <c r="FL3" s="3" t="s">
        <v>743</v>
      </c>
      <c r="FM3" s="3" t="s">
        <v>744</v>
      </c>
      <c r="FN3" s="3" t="s">
        <v>745</v>
      </c>
      <c r="FO3" s="7" t="s">
        <v>746</v>
      </c>
      <c r="FP3" s="7" t="s">
        <v>747</v>
      </c>
      <c r="FQ3" s="3" t="s">
        <v>748</v>
      </c>
      <c r="FR3" s="3" t="s">
        <v>749</v>
      </c>
      <c r="FS3" s="3" t="s">
        <v>750</v>
      </c>
      <c r="FT3" s="7" t="s">
        <v>751</v>
      </c>
      <c r="FU3" s="3" t="s">
        <v>752</v>
      </c>
      <c r="FV3" s="7" t="s">
        <v>753</v>
      </c>
      <c r="FW3" s="3" t="s">
        <v>754</v>
      </c>
      <c r="FX3" s="3" t="s">
        <v>755</v>
      </c>
      <c r="FY3" s="22" t="s">
        <v>756</v>
      </c>
      <c r="FZ3" s="7" t="s">
        <v>757</v>
      </c>
      <c r="GA3" s="3" t="s">
        <v>758</v>
      </c>
      <c r="GB3" s="3" t="s">
        <v>759</v>
      </c>
      <c r="GC3" s="3" t="s">
        <v>760</v>
      </c>
      <c r="GD3" s="3" t="s">
        <v>761</v>
      </c>
      <c r="GE3" s="3" t="s">
        <v>762</v>
      </c>
      <c r="GF3" s="3" t="s">
        <v>763</v>
      </c>
      <c r="GG3" s="3" t="s">
        <v>764</v>
      </c>
      <c r="GH3" s="3" t="s">
        <v>765</v>
      </c>
      <c r="GI3" s="3" t="s">
        <v>766</v>
      </c>
      <c r="GJ3" s="22" t="s">
        <v>767</v>
      </c>
      <c r="GK3" s="22" t="s">
        <v>768</v>
      </c>
      <c r="GL3" s="22" t="s">
        <v>769</v>
      </c>
      <c r="GM3" s="22" t="s">
        <v>770</v>
      </c>
      <c r="GN3" s="22" t="s">
        <v>771</v>
      </c>
      <c r="GO3" s="22" t="s">
        <v>772</v>
      </c>
      <c r="GP3" s="22" t="s">
        <v>773</v>
      </c>
      <c r="GQ3" s="22" t="s">
        <v>774</v>
      </c>
      <c r="GR3" s="22" t="s">
        <v>775</v>
      </c>
      <c r="GS3" s="22" t="s">
        <v>776</v>
      </c>
      <c r="GT3" s="22" t="s">
        <v>777</v>
      </c>
      <c r="GU3" s="22" t="s">
        <v>778</v>
      </c>
      <c r="GV3" s="22" t="s">
        <v>779</v>
      </c>
      <c r="GW3" s="22" t="s">
        <v>780</v>
      </c>
      <c r="GX3" s="22" t="s">
        <v>781</v>
      </c>
      <c r="GY3" s="22" t="s">
        <v>782</v>
      </c>
      <c r="GZ3" s="1" t="s">
        <v>786</v>
      </c>
      <c r="HA3" s="3" t="s">
        <v>787</v>
      </c>
      <c r="HB3" s="3" t="s">
        <v>788</v>
      </c>
      <c r="HC3" s="3" t="s">
        <v>789</v>
      </c>
      <c r="HD3" s="3" t="s">
        <v>790</v>
      </c>
      <c r="HE3" s="3" t="s">
        <v>791</v>
      </c>
      <c r="HF3" s="3" t="s">
        <v>792</v>
      </c>
      <c r="HG3" s="3" t="s">
        <v>793</v>
      </c>
      <c r="HH3" s="3" t="s">
        <v>794</v>
      </c>
      <c r="HI3" s="3" t="s">
        <v>795</v>
      </c>
      <c r="HJ3" s="3" t="s">
        <v>796</v>
      </c>
      <c r="HK3" s="3" t="s">
        <v>797</v>
      </c>
      <c r="HL3" s="5" t="s">
        <v>798</v>
      </c>
      <c r="HM3" s="5" t="s">
        <v>799</v>
      </c>
      <c r="HN3" s="5" t="s">
        <v>800</v>
      </c>
      <c r="HO3" s="5" t="s">
        <v>801</v>
      </c>
      <c r="HP3" s="28" t="s">
        <v>802</v>
      </c>
      <c r="HQ3" s="3" t="s">
        <v>803</v>
      </c>
      <c r="HR3" s="3" t="s">
        <v>804</v>
      </c>
      <c r="HS3" s="3" t="s">
        <v>805</v>
      </c>
      <c r="HT3" s="3" t="s">
        <v>806</v>
      </c>
      <c r="HU3" s="3" t="s">
        <v>807</v>
      </c>
      <c r="HV3" s="3" t="s">
        <v>808</v>
      </c>
      <c r="HW3" s="3" t="s">
        <v>809</v>
      </c>
      <c r="HX3" s="5" t="s">
        <v>810</v>
      </c>
      <c r="HY3" s="5" t="s">
        <v>811</v>
      </c>
      <c r="HZ3" s="5" t="s">
        <v>812</v>
      </c>
      <c r="IA3" s="5" t="s">
        <v>813</v>
      </c>
      <c r="IB3" s="5" t="s">
        <v>814</v>
      </c>
      <c r="IC3" s="5" t="s">
        <v>815</v>
      </c>
      <c r="ID3" s="5" t="s">
        <v>816</v>
      </c>
      <c r="IE3" s="5" t="s">
        <v>817</v>
      </c>
      <c r="IF3" s="3" t="s">
        <v>818</v>
      </c>
      <c r="IG3" s="3" t="s">
        <v>819</v>
      </c>
      <c r="IH3" s="3" t="s">
        <v>820</v>
      </c>
      <c r="II3" s="3" t="s">
        <v>71</v>
      </c>
      <c r="IJ3" s="3" t="s">
        <v>821</v>
      </c>
      <c r="IK3" s="3" t="s">
        <v>822</v>
      </c>
      <c r="IL3" s="3" t="s">
        <v>823</v>
      </c>
      <c r="IM3" s="3" t="s">
        <v>824</v>
      </c>
      <c r="IN3" s="22" t="s">
        <v>825</v>
      </c>
      <c r="IO3" s="22" t="s">
        <v>826</v>
      </c>
      <c r="IP3" s="22" t="s">
        <v>827</v>
      </c>
      <c r="IQ3" s="22" t="s">
        <v>828</v>
      </c>
      <c r="IR3" s="22" t="s">
        <v>829</v>
      </c>
      <c r="IS3" s="22" t="s">
        <v>830</v>
      </c>
      <c r="IT3" s="22" t="s">
        <v>831</v>
      </c>
      <c r="IU3" s="22" t="s">
        <v>832</v>
      </c>
      <c r="IV3" s="22" t="s">
        <v>833</v>
      </c>
      <c r="IW3" s="22" t="s">
        <v>834</v>
      </c>
      <c r="IX3" s="3" t="s">
        <v>835</v>
      </c>
      <c r="IY3" s="3" t="s">
        <v>836</v>
      </c>
      <c r="IZ3" s="3" t="s">
        <v>837</v>
      </c>
      <c r="JA3" s="3" t="s">
        <v>838</v>
      </c>
      <c r="JB3" s="3" t="s">
        <v>839</v>
      </c>
      <c r="JC3" s="3" t="s">
        <v>840</v>
      </c>
      <c r="JD3" s="3" t="s">
        <v>841</v>
      </c>
      <c r="JE3" s="3" t="s">
        <v>842</v>
      </c>
      <c r="JF3" s="3" t="s">
        <v>843</v>
      </c>
      <c r="JG3" s="3" t="s">
        <v>844</v>
      </c>
      <c r="JH3" s="3" t="s">
        <v>845</v>
      </c>
      <c r="JI3" s="3" t="s">
        <v>846</v>
      </c>
      <c r="JJ3" s="3" t="s">
        <v>847</v>
      </c>
      <c r="JK3" s="3" t="s">
        <v>848</v>
      </c>
      <c r="JL3" s="3" t="s">
        <v>849</v>
      </c>
      <c r="JM3" s="3" t="s">
        <v>850</v>
      </c>
      <c r="JN3" s="22" t="s">
        <v>851</v>
      </c>
      <c r="JO3" s="22" t="s">
        <v>852</v>
      </c>
      <c r="JP3" s="22" t="s">
        <v>853</v>
      </c>
      <c r="JQ3" s="3" t="s">
        <v>854</v>
      </c>
      <c r="JR3" s="3" t="s">
        <v>855</v>
      </c>
      <c r="JS3" s="22" t="s">
        <v>856</v>
      </c>
      <c r="JT3" s="7" t="s">
        <v>857</v>
      </c>
      <c r="JU3" s="3" t="s">
        <v>858</v>
      </c>
      <c r="JV3" s="3" t="s">
        <v>859</v>
      </c>
      <c r="JW3" s="3" t="s">
        <v>860</v>
      </c>
      <c r="JX3" s="7" t="s">
        <v>861</v>
      </c>
      <c r="JY3" s="3" t="s">
        <v>862</v>
      </c>
      <c r="JZ3" s="3" t="s">
        <v>863</v>
      </c>
      <c r="KA3" s="3" t="s">
        <v>864</v>
      </c>
      <c r="KB3" s="3" t="s">
        <v>865</v>
      </c>
      <c r="KC3" s="3" t="s">
        <v>866</v>
      </c>
      <c r="KD3" s="3" t="s">
        <v>867</v>
      </c>
      <c r="KE3" s="22" t="s">
        <v>868</v>
      </c>
      <c r="KF3" s="22" t="s">
        <v>869</v>
      </c>
      <c r="KG3" s="3" t="s">
        <v>870</v>
      </c>
      <c r="KH3" s="3" t="s">
        <v>871</v>
      </c>
      <c r="KI3" s="3" t="s">
        <v>872</v>
      </c>
      <c r="KJ3" s="3" t="s">
        <v>873</v>
      </c>
      <c r="KK3" s="3" t="s">
        <v>874</v>
      </c>
      <c r="KL3" s="3" t="s">
        <v>875</v>
      </c>
      <c r="KM3" s="3" t="s">
        <v>876</v>
      </c>
      <c r="KN3" s="7" t="s">
        <v>877</v>
      </c>
      <c r="KO3" s="3" t="s">
        <v>878</v>
      </c>
      <c r="KP3" s="7" t="s">
        <v>879</v>
      </c>
      <c r="KQ3" s="3" t="s">
        <v>880</v>
      </c>
      <c r="KR3" s="7" t="s">
        <v>881</v>
      </c>
      <c r="KS3" s="3" t="s">
        <v>882</v>
      </c>
      <c r="KT3" s="3" t="s">
        <v>883</v>
      </c>
      <c r="KU3" s="3" t="s">
        <v>884</v>
      </c>
      <c r="KV3" s="3" t="s">
        <v>885</v>
      </c>
      <c r="KW3" s="7" t="s">
        <v>886</v>
      </c>
      <c r="KX3" s="3" t="s">
        <v>887</v>
      </c>
      <c r="KY3" s="8" t="s">
        <v>888</v>
      </c>
      <c r="KZ3" s="3" t="s">
        <v>889</v>
      </c>
      <c r="LA3" s="3" t="s">
        <v>890</v>
      </c>
      <c r="LB3" s="3" t="s">
        <v>891</v>
      </c>
      <c r="LC3" s="3" t="s">
        <v>892</v>
      </c>
      <c r="LD3" s="3" t="s">
        <v>893</v>
      </c>
      <c r="LE3" s="3" t="s">
        <v>894</v>
      </c>
      <c r="LF3" s="8" t="s">
        <v>895</v>
      </c>
      <c r="LG3" s="64" t="s">
        <v>896</v>
      </c>
      <c r="LH3" s="64" t="s">
        <v>897</v>
      </c>
      <c r="LI3" s="64" t="s">
        <v>898</v>
      </c>
      <c r="LJ3" s="64" t="s">
        <v>899</v>
      </c>
      <c r="LK3" s="64" t="s">
        <v>900</v>
      </c>
      <c r="LL3" s="7" t="s">
        <v>901</v>
      </c>
      <c r="LM3" s="7" t="s">
        <v>902</v>
      </c>
      <c r="LN3" s="3" t="s">
        <v>903</v>
      </c>
      <c r="LO3" s="3" t="s">
        <v>904</v>
      </c>
      <c r="LP3" s="3" t="s">
        <v>905</v>
      </c>
      <c r="LQ3" s="3" t="s">
        <v>906</v>
      </c>
      <c r="LR3" s="7" t="s">
        <v>907</v>
      </c>
      <c r="LS3" s="7" t="s">
        <v>908</v>
      </c>
      <c r="LT3" s="3" t="s">
        <v>909</v>
      </c>
      <c r="LU3" s="3" t="s">
        <v>910</v>
      </c>
      <c r="LV3" s="3" t="s">
        <v>911</v>
      </c>
      <c r="LW3" s="7" t="s">
        <v>912</v>
      </c>
      <c r="LX3" s="3" t="s">
        <v>913</v>
      </c>
      <c r="LY3" s="7" t="s">
        <v>914</v>
      </c>
      <c r="LZ3" s="3" t="s">
        <v>915</v>
      </c>
      <c r="MA3" s="3" t="s">
        <v>916</v>
      </c>
      <c r="MB3" s="22" t="s">
        <v>917</v>
      </c>
      <c r="MC3" s="7" t="s">
        <v>918</v>
      </c>
      <c r="MD3" s="3" t="s">
        <v>919</v>
      </c>
      <c r="ME3" s="3" t="s">
        <v>920</v>
      </c>
      <c r="MF3" s="3" t="s">
        <v>921</v>
      </c>
      <c r="MG3" s="3" t="s">
        <v>922</v>
      </c>
      <c r="MH3" s="3" t="s">
        <v>923</v>
      </c>
      <c r="MI3" s="3" t="s">
        <v>924</v>
      </c>
      <c r="MJ3" s="3" t="s">
        <v>925</v>
      </c>
      <c r="MK3" s="3" t="s">
        <v>926</v>
      </c>
      <c r="ML3" s="3" t="s">
        <v>927</v>
      </c>
      <c r="MM3" s="22" t="s">
        <v>928</v>
      </c>
      <c r="MN3" s="22" t="s">
        <v>929</v>
      </c>
      <c r="MO3" s="22" t="s">
        <v>930</v>
      </c>
      <c r="MP3" s="22" t="s">
        <v>931</v>
      </c>
      <c r="MQ3" s="22" t="s">
        <v>932</v>
      </c>
      <c r="MR3" s="22" t="s">
        <v>933</v>
      </c>
      <c r="MS3" s="22" t="s">
        <v>934</v>
      </c>
      <c r="MT3" s="22" t="s">
        <v>935</v>
      </c>
      <c r="MU3" s="22" t="s">
        <v>936</v>
      </c>
      <c r="MV3" s="22" t="s">
        <v>937</v>
      </c>
      <c r="MW3" s="22" t="s">
        <v>938</v>
      </c>
      <c r="MX3" s="22" t="s">
        <v>939</v>
      </c>
      <c r="MY3" s="22" t="s">
        <v>940</v>
      </c>
      <c r="MZ3" s="22" t="s">
        <v>941</v>
      </c>
      <c r="NA3" s="22" t="s">
        <v>942</v>
      </c>
      <c r="NB3" s="22" t="s">
        <v>783</v>
      </c>
      <c r="NC3" s="1" t="s">
        <v>943</v>
      </c>
      <c r="ND3" s="3" t="s">
        <v>944</v>
      </c>
      <c r="NE3" s="3" t="s">
        <v>945</v>
      </c>
      <c r="NF3" s="3" t="s">
        <v>946</v>
      </c>
      <c r="NG3" s="3" t="s">
        <v>947</v>
      </c>
      <c r="NH3" s="3" t="s">
        <v>948</v>
      </c>
      <c r="NI3" s="3" t="s">
        <v>949</v>
      </c>
      <c r="NJ3" s="3" t="s">
        <v>950</v>
      </c>
      <c r="NK3" s="3" t="s">
        <v>951</v>
      </c>
      <c r="NL3" s="3" t="s">
        <v>952</v>
      </c>
      <c r="NM3" s="3" t="s">
        <v>953</v>
      </c>
      <c r="NN3" s="3" t="s">
        <v>954</v>
      </c>
      <c r="NO3" s="5" t="s">
        <v>955</v>
      </c>
      <c r="NP3" s="5" t="s">
        <v>956</v>
      </c>
      <c r="NQ3" s="5" t="s">
        <v>957</v>
      </c>
      <c r="NR3" s="5" t="s">
        <v>958</v>
      </c>
      <c r="NS3" s="28" t="s">
        <v>959</v>
      </c>
      <c r="NT3" s="3" t="s">
        <v>960</v>
      </c>
      <c r="NU3" s="3" t="s">
        <v>961</v>
      </c>
      <c r="NV3" s="3" t="s">
        <v>962</v>
      </c>
      <c r="NW3" s="3" t="s">
        <v>963</v>
      </c>
      <c r="NX3" s="3" t="s">
        <v>964</v>
      </c>
      <c r="NY3" s="3" t="s">
        <v>965</v>
      </c>
      <c r="NZ3" s="3" t="s">
        <v>966</v>
      </c>
      <c r="OA3" s="5" t="s">
        <v>967</v>
      </c>
      <c r="OB3" s="5" t="s">
        <v>968</v>
      </c>
      <c r="OC3" s="5" t="s">
        <v>969</v>
      </c>
      <c r="OD3" s="5" t="s">
        <v>970</v>
      </c>
      <c r="OE3" s="5" t="s">
        <v>971</v>
      </c>
      <c r="OF3" s="5" t="s">
        <v>972</v>
      </c>
      <c r="OG3" s="5" t="s">
        <v>973</v>
      </c>
      <c r="OH3" s="5" t="s">
        <v>974</v>
      </c>
      <c r="OI3" s="3" t="s">
        <v>975</v>
      </c>
      <c r="OJ3" s="3" t="s">
        <v>976</v>
      </c>
      <c r="OK3" s="3" t="s">
        <v>977</v>
      </c>
      <c r="OL3" s="3" t="s">
        <v>978</v>
      </c>
      <c r="OM3" s="3" t="s">
        <v>979</v>
      </c>
      <c r="ON3" s="3" t="s">
        <v>980</v>
      </c>
      <c r="OO3" s="3" t="s">
        <v>981</v>
      </c>
      <c r="OP3" s="3" t="s">
        <v>982</v>
      </c>
      <c r="OQ3" s="22" t="s">
        <v>983</v>
      </c>
      <c r="OR3" s="22" t="s">
        <v>984</v>
      </c>
      <c r="OS3" s="22" t="s">
        <v>985</v>
      </c>
      <c r="OT3" s="22" t="s">
        <v>986</v>
      </c>
      <c r="OU3" s="22" t="s">
        <v>987</v>
      </c>
      <c r="OV3" s="22" t="s">
        <v>988</v>
      </c>
      <c r="OW3" s="22" t="s">
        <v>989</v>
      </c>
      <c r="OX3" s="22" t="s">
        <v>990</v>
      </c>
      <c r="OY3" s="22" t="s">
        <v>991</v>
      </c>
      <c r="OZ3" s="22" t="s">
        <v>992</v>
      </c>
      <c r="PA3" s="3" t="s">
        <v>993</v>
      </c>
      <c r="PB3" s="3" t="s">
        <v>994</v>
      </c>
      <c r="PC3" s="3" t="s">
        <v>995</v>
      </c>
      <c r="PD3" s="3" t="s">
        <v>996</v>
      </c>
      <c r="PE3" s="3" t="s">
        <v>997</v>
      </c>
      <c r="PF3" s="3" t="s">
        <v>998</v>
      </c>
      <c r="PG3" s="3" t="s">
        <v>999</v>
      </c>
      <c r="PH3" s="3" t="s">
        <v>1000</v>
      </c>
      <c r="PI3" s="3" t="s">
        <v>1001</v>
      </c>
      <c r="PJ3" s="3" t="s">
        <v>1002</v>
      </c>
      <c r="PK3" s="3" t="s">
        <v>1003</v>
      </c>
      <c r="PL3" s="3" t="s">
        <v>1004</v>
      </c>
      <c r="PM3" s="3" t="s">
        <v>1005</v>
      </c>
      <c r="PN3" s="3" t="s">
        <v>1006</v>
      </c>
      <c r="PO3" s="3" t="s">
        <v>1007</v>
      </c>
      <c r="PP3" s="3" t="s">
        <v>1008</v>
      </c>
      <c r="PQ3" s="22" t="s">
        <v>1009</v>
      </c>
      <c r="PR3" s="22" t="s">
        <v>1010</v>
      </c>
      <c r="PS3" s="22" t="s">
        <v>1011</v>
      </c>
      <c r="PT3" s="3" t="s">
        <v>1012</v>
      </c>
      <c r="PU3" s="3" t="s">
        <v>1013</v>
      </c>
      <c r="PV3" s="22" t="s">
        <v>1014</v>
      </c>
      <c r="PW3" s="7" t="s">
        <v>1015</v>
      </c>
      <c r="PX3" s="3" t="s">
        <v>1016</v>
      </c>
      <c r="PY3" s="3" t="s">
        <v>1017</v>
      </c>
      <c r="PZ3" s="3" t="s">
        <v>1018</v>
      </c>
      <c r="QA3" s="7" t="s">
        <v>1019</v>
      </c>
      <c r="QB3" s="3" t="s">
        <v>1020</v>
      </c>
      <c r="QC3" s="3" t="s">
        <v>1021</v>
      </c>
      <c r="QD3" s="3" t="s">
        <v>1022</v>
      </c>
      <c r="QE3" s="3" t="s">
        <v>1023</v>
      </c>
      <c r="QF3" s="3" t="s">
        <v>1024</v>
      </c>
      <c r="QG3" s="3" t="s">
        <v>1025</v>
      </c>
      <c r="QH3" s="22" t="s">
        <v>1026</v>
      </c>
      <c r="QI3" s="22" t="s">
        <v>1027</v>
      </c>
      <c r="QJ3" s="3" t="s">
        <v>1028</v>
      </c>
      <c r="QK3" s="3" t="s">
        <v>1029</v>
      </c>
      <c r="QL3" s="3" t="s">
        <v>1030</v>
      </c>
      <c r="QM3" s="3" t="s">
        <v>1031</v>
      </c>
      <c r="QN3" s="3" t="s">
        <v>513</v>
      </c>
      <c r="QO3" s="3" t="s">
        <v>1032</v>
      </c>
      <c r="QP3" s="3" t="s">
        <v>1033</v>
      </c>
      <c r="QQ3" s="7" t="s">
        <v>1034</v>
      </c>
      <c r="QR3" s="3" t="s">
        <v>1035</v>
      </c>
      <c r="QS3" s="7" t="s">
        <v>1036</v>
      </c>
      <c r="QT3" s="3" t="s">
        <v>1037</v>
      </c>
      <c r="QU3" s="7" t="s">
        <v>1038</v>
      </c>
      <c r="QV3" s="3" t="s">
        <v>1039</v>
      </c>
      <c r="QW3" s="3" t="s">
        <v>1040</v>
      </c>
      <c r="QX3" s="3" t="s">
        <v>1041</v>
      </c>
      <c r="QY3" s="3" t="s">
        <v>1042</v>
      </c>
      <c r="QZ3" s="7" t="s">
        <v>1043</v>
      </c>
      <c r="RA3" s="3" t="s">
        <v>1044</v>
      </c>
      <c r="RB3" s="8" t="s">
        <v>1045</v>
      </c>
      <c r="RC3" s="3" t="s">
        <v>1046</v>
      </c>
      <c r="RD3" s="3" t="s">
        <v>1047</v>
      </c>
      <c r="RE3" s="3" t="s">
        <v>1048</v>
      </c>
      <c r="RF3" s="3" t="s">
        <v>1049</v>
      </c>
      <c r="RG3" s="3" t="s">
        <v>1050</v>
      </c>
      <c r="RH3" s="3" t="s">
        <v>1051</v>
      </c>
      <c r="RI3" s="8" t="s">
        <v>1052</v>
      </c>
      <c r="RJ3" s="64" t="s">
        <v>1053</v>
      </c>
      <c r="RK3" s="64" t="s">
        <v>1054</v>
      </c>
      <c r="RL3" s="64" t="s">
        <v>1055</v>
      </c>
      <c r="RM3" s="64" t="s">
        <v>1056</v>
      </c>
      <c r="RN3" s="64" t="s">
        <v>1057</v>
      </c>
      <c r="RO3" s="7" t="s">
        <v>1058</v>
      </c>
      <c r="RP3" s="7" t="s">
        <v>1059</v>
      </c>
      <c r="RQ3" s="3" t="s">
        <v>1060</v>
      </c>
      <c r="RR3" s="3" t="s">
        <v>1061</v>
      </c>
      <c r="RS3" s="3" t="s">
        <v>1062</v>
      </c>
      <c r="RT3" s="3" t="s">
        <v>1063</v>
      </c>
      <c r="RU3" s="7" t="s">
        <v>1064</v>
      </c>
      <c r="RV3" s="7" t="s">
        <v>1065</v>
      </c>
      <c r="RW3" s="3" t="s">
        <v>1066</v>
      </c>
      <c r="RX3" s="3" t="s">
        <v>1067</v>
      </c>
      <c r="RY3" s="3" t="s">
        <v>1068</v>
      </c>
      <c r="RZ3" s="7" t="s">
        <v>1069</v>
      </c>
      <c r="SA3" s="3" t="s">
        <v>1070</v>
      </c>
      <c r="SB3" s="7" t="s">
        <v>1071</v>
      </c>
      <c r="SC3" s="3" t="s">
        <v>1072</v>
      </c>
      <c r="SD3" s="3" t="s">
        <v>1073</v>
      </c>
      <c r="SE3" s="22" t="s">
        <v>1074</v>
      </c>
      <c r="SF3" s="7" t="s">
        <v>1075</v>
      </c>
      <c r="SG3" s="3" t="s">
        <v>1076</v>
      </c>
      <c r="SH3" s="3" t="s">
        <v>1077</v>
      </c>
      <c r="SI3" s="3" t="s">
        <v>1078</v>
      </c>
      <c r="SJ3" s="3" t="s">
        <v>1079</v>
      </c>
      <c r="SK3" s="3" t="s">
        <v>1080</v>
      </c>
      <c r="SL3" s="3" t="s">
        <v>1081</v>
      </c>
      <c r="SM3" s="3" t="s">
        <v>1082</v>
      </c>
      <c r="SN3" s="3" t="s">
        <v>1083</v>
      </c>
      <c r="SO3" s="3" t="s">
        <v>1084</v>
      </c>
      <c r="SP3" s="22" t="s">
        <v>1085</v>
      </c>
      <c r="SQ3" s="22" t="s">
        <v>1086</v>
      </c>
      <c r="SR3" s="22" t="s">
        <v>1087</v>
      </c>
      <c r="SS3" s="22" t="s">
        <v>1088</v>
      </c>
      <c r="ST3" s="22" t="s">
        <v>1089</v>
      </c>
      <c r="SU3" s="22" t="s">
        <v>1090</v>
      </c>
      <c r="SV3" s="22" t="s">
        <v>1091</v>
      </c>
      <c r="SW3" s="22" t="s">
        <v>1092</v>
      </c>
      <c r="SX3" s="22" t="s">
        <v>1093</v>
      </c>
      <c r="SY3" s="22" t="s">
        <v>1094</v>
      </c>
      <c r="SZ3" s="22" t="s">
        <v>1095</v>
      </c>
      <c r="TA3" s="22" t="s">
        <v>1096</v>
      </c>
      <c r="TB3" s="22" t="s">
        <v>1097</v>
      </c>
      <c r="TC3" s="22" t="s">
        <v>1098</v>
      </c>
      <c r="TD3" s="22" t="s">
        <v>1099</v>
      </c>
      <c r="TE3" s="22" t="s">
        <v>784</v>
      </c>
      <c r="TF3" s="1" t="s">
        <v>1100</v>
      </c>
      <c r="TG3" s="3" t="s">
        <v>1101</v>
      </c>
      <c r="TH3" s="3" t="s">
        <v>1102</v>
      </c>
      <c r="TI3" s="3" t="s">
        <v>1103</v>
      </c>
      <c r="TJ3" s="3" t="s">
        <v>1104</v>
      </c>
      <c r="TK3" s="3" t="s">
        <v>1105</v>
      </c>
      <c r="TL3" s="3" t="s">
        <v>1106</v>
      </c>
      <c r="TM3" s="3" t="s">
        <v>1107</v>
      </c>
      <c r="TN3" s="3" t="s">
        <v>1108</v>
      </c>
      <c r="TO3" s="3" t="s">
        <v>1109</v>
      </c>
      <c r="TP3" s="3" t="s">
        <v>1110</v>
      </c>
      <c r="TQ3" s="3" t="s">
        <v>1111</v>
      </c>
      <c r="TR3" s="5" t="s">
        <v>1112</v>
      </c>
      <c r="TS3" s="5" t="s">
        <v>1113</v>
      </c>
      <c r="TT3" s="5" t="s">
        <v>1114</v>
      </c>
      <c r="TU3" s="5" t="s">
        <v>1115</v>
      </c>
      <c r="TV3" s="28" t="s">
        <v>1116</v>
      </c>
      <c r="TW3" s="3" t="s">
        <v>1117</v>
      </c>
      <c r="TX3" s="3" t="s">
        <v>1118</v>
      </c>
      <c r="TY3" s="3" t="s">
        <v>1119</v>
      </c>
      <c r="TZ3" s="3" t="s">
        <v>1120</v>
      </c>
      <c r="UA3" s="3" t="s">
        <v>1121</v>
      </c>
      <c r="UB3" s="3" t="s">
        <v>1122</v>
      </c>
      <c r="UC3" s="3" t="s">
        <v>1123</v>
      </c>
      <c r="UD3" s="5" t="s">
        <v>1124</v>
      </c>
      <c r="UE3" s="5" t="s">
        <v>1125</v>
      </c>
      <c r="UF3" s="5" t="s">
        <v>1126</v>
      </c>
      <c r="UG3" s="5" t="s">
        <v>1127</v>
      </c>
      <c r="UH3" s="5" t="s">
        <v>1128</v>
      </c>
      <c r="UI3" s="5" t="s">
        <v>1129</v>
      </c>
      <c r="UJ3" s="5" t="s">
        <v>1130</v>
      </c>
      <c r="UK3" s="5" t="s">
        <v>1131</v>
      </c>
      <c r="UL3" s="3" t="s">
        <v>1132</v>
      </c>
      <c r="UM3" s="3" t="s">
        <v>1133</v>
      </c>
      <c r="UN3" s="3" t="s">
        <v>1134</v>
      </c>
      <c r="UO3" s="3" t="s">
        <v>1135</v>
      </c>
      <c r="UP3" s="3" t="s">
        <v>1136</v>
      </c>
      <c r="UQ3" s="3" t="s">
        <v>1137</v>
      </c>
      <c r="UR3" s="3" t="s">
        <v>1138</v>
      </c>
      <c r="US3" s="3" t="s">
        <v>1139</v>
      </c>
      <c r="UT3" s="22" t="s">
        <v>1140</v>
      </c>
      <c r="UU3" s="22" t="s">
        <v>1141</v>
      </c>
      <c r="UV3" s="22" t="s">
        <v>1142</v>
      </c>
      <c r="UW3" s="22" t="s">
        <v>1143</v>
      </c>
      <c r="UX3" s="22" t="s">
        <v>1144</v>
      </c>
      <c r="UY3" s="22" t="s">
        <v>1145</v>
      </c>
      <c r="UZ3" s="22" t="s">
        <v>1146</v>
      </c>
      <c r="VA3" s="22" t="s">
        <v>1147</v>
      </c>
      <c r="VB3" s="22" t="s">
        <v>1148</v>
      </c>
      <c r="VC3" s="22" t="s">
        <v>1149</v>
      </c>
      <c r="VD3" s="3" t="s">
        <v>1150</v>
      </c>
      <c r="VE3" s="3" t="s">
        <v>1151</v>
      </c>
      <c r="VF3" s="3" t="s">
        <v>1152</v>
      </c>
      <c r="VG3" s="3" t="s">
        <v>1153</v>
      </c>
      <c r="VH3" s="3" t="s">
        <v>1154</v>
      </c>
      <c r="VI3" s="3" t="s">
        <v>1155</v>
      </c>
      <c r="VJ3" s="3" t="s">
        <v>1156</v>
      </c>
      <c r="VK3" s="3" t="s">
        <v>1157</v>
      </c>
      <c r="VL3" s="3" t="s">
        <v>1158</v>
      </c>
      <c r="VM3" s="3" t="s">
        <v>1159</v>
      </c>
      <c r="VN3" s="3" t="s">
        <v>1160</v>
      </c>
      <c r="VO3" s="3" t="s">
        <v>1161</v>
      </c>
      <c r="VP3" s="3" t="s">
        <v>1162</v>
      </c>
      <c r="VQ3" s="3" t="s">
        <v>1163</v>
      </c>
      <c r="VR3" s="3" t="s">
        <v>1164</v>
      </c>
      <c r="VS3" s="3" t="s">
        <v>1165</v>
      </c>
      <c r="VT3" s="22" t="s">
        <v>1257</v>
      </c>
      <c r="VU3" s="22" t="s">
        <v>1166</v>
      </c>
      <c r="VV3" s="22" t="s">
        <v>1167</v>
      </c>
      <c r="VW3" s="3" t="s">
        <v>1168</v>
      </c>
      <c r="VX3" s="3" t="s">
        <v>1169</v>
      </c>
      <c r="VY3" s="22" t="s">
        <v>1170</v>
      </c>
      <c r="VZ3" s="7" t="s">
        <v>1171</v>
      </c>
      <c r="WA3" s="3" t="s">
        <v>1172</v>
      </c>
      <c r="WB3" s="3" t="s">
        <v>1173</v>
      </c>
      <c r="WC3" s="3" t="s">
        <v>1174</v>
      </c>
      <c r="WD3" s="7" t="s">
        <v>1175</v>
      </c>
      <c r="WE3" s="3" t="s">
        <v>1176</v>
      </c>
      <c r="WF3" s="3" t="s">
        <v>1177</v>
      </c>
      <c r="WG3" s="3" t="s">
        <v>1178</v>
      </c>
      <c r="WH3" s="3" t="s">
        <v>1256</v>
      </c>
      <c r="WI3" s="3" t="s">
        <v>1179</v>
      </c>
      <c r="WJ3" s="3" t="s">
        <v>1180</v>
      </c>
      <c r="WK3" s="22" t="s">
        <v>1182</v>
      </c>
      <c r="WL3" s="22" t="s">
        <v>1181</v>
      </c>
      <c r="WM3" s="3" t="s">
        <v>1183</v>
      </c>
      <c r="WN3" s="3" t="s">
        <v>1184</v>
      </c>
      <c r="WO3" s="3" t="s">
        <v>1185</v>
      </c>
      <c r="WP3" s="3" t="s">
        <v>1186</v>
      </c>
      <c r="WQ3" s="3" t="s">
        <v>1187</v>
      </c>
      <c r="WR3" s="3" t="s">
        <v>1188</v>
      </c>
      <c r="WS3" s="3" t="s">
        <v>1189</v>
      </c>
      <c r="WT3" s="7" t="s">
        <v>1190</v>
      </c>
      <c r="WU3" s="3" t="s">
        <v>1191</v>
      </c>
      <c r="WV3" s="7" t="s">
        <v>1192</v>
      </c>
      <c r="WW3" s="3" t="s">
        <v>1193</v>
      </c>
      <c r="WX3" s="7" t="s">
        <v>1194</v>
      </c>
      <c r="WY3" s="3" t="s">
        <v>1195</v>
      </c>
      <c r="WZ3" s="3" t="s">
        <v>1196</v>
      </c>
      <c r="XA3" s="3" t="s">
        <v>1197</v>
      </c>
      <c r="XB3" s="3" t="s">
        <v>1198</v>
      </c>
      <c r="XC3" s="7" t="s">
        <v>1199</v>
      </c>
      <c r="XD3" s="3" t="s">
        <v>1200</v>
      </c>
      <c r="XE3" s="8" t="s">
        <v>1201</v>
      </c>
      <c r="XF3" s="3" t="s">
        <v>1202</v>
      </c>
      <c r="XG3" s="3" t="s">
        <v>1203</v>
      </c>
      <c r="XH3" s="3" t="s">
        <v>1204</v>
      </c>
      <c r="XI3" s="3" t="s">
        <v>1205</v>
      </c>
      <c r="XJ3" s="3" t="s">
        <v>1206</v>
      </c>
      <c r="XK3" s="3" t="s">
        <v>1207</v>
      </c>
      <c r="XL3" s="8" t="s">
        <v>1208</v>
      </c>
      <c r="XM3" s="64" t="s">
        <v>1209</v>
      </c>
      <c r="XN3" s="64" t="s">
        <v>1210</v>
      </c>
      <c r="XO3" s="64" t="s">
        <v>1211</v>
      </c>
      <c r="XP3" s="64" t="s">
        <v>1212</v>
      </c>
      <c r="XQ3" s="64" t="s">
        <v>1213</v>
      </c>
      <c r="XR3" s="7" t="s">
        <v>1214</v>
      </c>
      <c r="XS3" s="7" t="s">
        <v>1215</v>
      </c>
      <c r="XT3" s="3" t="s">
        <v>1216</v>
      </c>
      <c r="XU3" s="3" t="s">
        <v>1217</v>
      </c>
      <c r="XV3" s="3" t="s">
        <v>1218</v>
      </c>
      <c r="XW3" s="3" t="s">
        <v>1219</v>
      </c>
      <c r="XX3" s="7" t="s">
        <v>1220</v>
      </c>
      <c r="XY3" s="7" t="s">
        <v>1221</v>
      </c>
      <c r="XZ3" s="3" t="s">
        <v>1222</v>
      </c>
      <c r="YA3" s="3" t="s">
        <v>1223</v>
      </c>
      <c r="YB3" s="3" t="s">
        <v>1224</v>
      </c>
      <c r="YC3" s="7" t="s">
        <v>1225</v>
      </c>
      <c r="YD3" s="3" t="s">
        <v>1226</v>
      </c>
      <c r="YE3" s="7" t="s">
        <v>1227</v>
      </c>
      <c r="YF3" s="3" t="s">
        <v>1228</v>
      </c>
      <c r="YG3" s="3" t="s">
        <v>1229</v>
      </c>
      <c r="YH3" s="22" t="s">
        <v>1230</v>
      </c>
      <c r="YI3" s="7" t="s">
        <v>1231</v>
      </c>
      <c r="YJ3" s="3" t="s">
        <v>1232</v>
      </c>
      <c r="YK3" s="3" t="s">
        <v>1233</v>
      </c>
      <c r="YL3" s="3" t="s">
        <v>1234</v>
      </c>
      <c r="YM3" s="3" t="s">
        <v>1235</v>
      </c>
      <c r="YN3" s="3" t="s">
        <v>1236</v>
      </c>
      <c r="YO3" s="3" t="s">
        <v>1237</v>
      </c>
      <c r="YP3" s="3" t="s">
        <v>1238</v>
      </c>
      <c r="YQ3" s="3" t="s">
        <v>1239</v>
      </c>
      <c r="YR3" s="3" t="s">
        <v>1240</v>
      </c>
      <c r="YS3" s="22" t="s">
        <v>1241</v>
      </c>
      <c r="YT3" s="22" t="s">
        <v>1242</v>
      </c>
      <c r="YU3" s="22" t="s">
        <v>1243</v>
      </c>
      <c r="YV3" s="22" t="s">
        <v>1244</v>
      </c>
      <c r="YW3" s="22" t="s">
        <v>1245</v>
      </c>
      <c r="YX3" s="22" t="s">
        <v>1246</v>
      </c>
      <c r="YY3" s="22" t="s">
        <v>1247</v>
      </c>
      <c r="YZ3" s="22" t="s">
        <v>1248</v>
      </c>
      <c r="ZA3" s="22" t="s">
        <v>1249</v>
      </c>
      <c r="ZB3" s="22" t="s">
        <v>1250</v>
      </c>
      <c r="ZC3" s="22" t="s">
        <v>1251</v>
      </c>
      <c r="ZD3" s="22" t="s">
        <v>1252</v>
      </c>
      <c r="ZE3" s="22" t="s">
        <v>1253</v>
      </c>
      <c r="ZF3" s="22" t="s">
        <v>1254</v>
      </c>
      <c r="ZG3" s="22" t="s">
        <v>1255</v>
      </c>
      <c r="ZH3" s="22" t="s">
        <v>785</v>
      </c>
    </row>
    <row r="4" spans="1:684" x14ac:dyDescent="0.35">
      <c r="A4" s="54">
        <v>1</v>
      </c>
      <c r="B4" s="2">
        <v>44851</v>
      </c>
      <c r="C4" s="2">
        <v>17495</v>
      </c>
      <c r="D4" s="4">
        <v>74</v>
      </c>
      <c r="E4" s="4" t="s">
        <v>176</v>
      </c>
      <c r="F4" s="4">
        <v>80</v>
      </c>
      <c r="G4" s="4">
        <v>160</v>
      </c>
      <c r="H4" s="4">
        <v>1.89</v>
      </c>
      <c r="I4" s="4">
        <v>1</v>
      </c>
      <c r="J4" s="2">
        <v>44850</v>
      </c>
      <c r="K4" s="2">
        <v>44850</v>
      </c>
      <c r="L4" s="2">
        <v>44863</v>
      </c>
      <c r="M4" s="2">
        <v>44894</v>
      </c>
      <c r="N4" s="4">
        <v>1</v>
      </c>
      <c r="O4" s="35">
        <v>44924</v>
      </c>
      <c r="P4" s="46">
        <f>_xlfn.DAYS(L4,K4)</f>
        <v>13</v>
      </c>
      <c r="Q4" s="46">
        <f>_xlfn.DAYS(M4,J4)</f>
        <v>44</v>
      </c>
      <c r="R4" s="46">
        <f>_xlfn.DAYS(O4,K4)</f>
        <v>74</v>
      </c>
      <c r="S4" s="4">
        <v>1</v>
      </c>
      <c r="T4" s="4">
        <v>1</v>
      </c>
      <c r="U4" s="4">
        <v>0</v>
      </c>
      <c r="V4" s="4">
        <v>1</v>
      </c>
      <c r="W4" s="4">
        <v>1</v>
      </c>
      <c r="X4" s="4">
        <v>0</v>
      </c>
      <c r="Y4" s="4">
        <v>0</v>
      </c>
      <c r="Z4" s="4">
        <v>0</v>
      </c>
      <c r="AA4" s="4">
        <v>0</v>
      </c>
      <c r="AB4" s="4">
        <v>17</v>
      </c>
      <c r="AC4" s="4">
        <v>43</v>
      </c>
      <c r="AD4" s="4">
        <v>9</v>
      </c>
      <c r="AE4" s="4">
        <v>9</v>
      </c>
      <c r="AF4" s="4">
        <f>AE4-AD4</f>
        <v>0</v>
      </c>
      <c r="AG4" s="4">
        <v>1083</v>
      </c>
      <c r="AH4" s="4">
        <v>24127</v>
      </c>
      <c r="AI4" s="4">
        <v>38.590000000000003</v>
      </c>
      <c r="AJ4" s="4">
        <v>31.64</v>
      </c>
      <c r="AK4" s="4">
        <v>0</v>
      </c>
      <c r="AL4">
        <v>1</v>
      </c>
      <c r="AM4" s="4" t="s">
        <v>567</v>
      </c>
      <c r="AN4" s="4">
        <v>8</v>
      </c>
      <c r="AO4" s="4">
        <v>794</v>
      </c>
      <c r="AP4" s="4">
        <v>0</v>
      </c>
      <c r="AQ4" s="4">
        <v>10.8</v>
      </c>
      <c r="AR4" s="4">
        <v>1.33</v>
      </c>
      <c r="AS4" s="4">
        <v>27.9</v>
      </c>
      <c r="AT4" s="29">
        <v>1.39</v>
      </c>
      <c r="AU4" s="4">
        <v>6.32</v>
      </c>
      <c r="AV4" s="4">
        <v>548</v>
      </c>
      <c r="AW4" s="4">
        <v>549</v>
      </c>
      <c r="AX4" s="4">
        <v>1</v>
      </c>
      <c r="AY4" s="4">
        <v>0</v>
      </c>
      <c r="AZ4" s="4">
        <v>2.4</v>
      </c>
      <c r="BA4" s="4">
        <v>201</v>
      </c>
      <c r="BB4" s="4">
        <v>139</v>
      </c>
      <c r="BC4" s="4">
        <v>4.0999999999999996</v>
      </c>
      <c r="BD4" s="4">
        <v>3.5</v>
      </c>
      <c r="BE4" s="4">
        <v>6.1</v>
      </c>
      <c r="BF4" s="4">
        <v>7.7</v>
      </c>
      <c r="BG4" s="4">
        <v>4.9000000000000004</v>
      </c>
      <c r="BH4" s="4">
        <v>2.2999999999999998</v>
      </c>
      <c r="BI4" s="4">
        <v>215</v>
      </c>
      <c r="BJ4" s="4">
        <v>24</v>
      </c>
      <c r="BK4" s="4">
        <v>11</v>
      </c>
      <c r="BL4" s="4">
        <v>0.2</v>
      </c>
      <c r="BM4" s="4">
        <v>108</v>
      </c>
      <c r="BN4" s="4">
        <v>293</v>
      </c>
      <c r="BO4" s="4">
        <v>1</v>
      </c>
      <c r="BP4" s="4">
        <v>1</v>
      </c>
      <c r="BQ4" s="4">
        <v>213</v>
      </c>
      <c r="BR4">
        <v>126</v>
      </c>
      <c r="BS4">
        <v>46</v>
      </c>
      <c r="BT4">
        <v>72</v>
      </c>
      <c r="BU4">
        <v>80</v>
      </c>
      <c r="BV4">
        <v>4</v>
      </c>
      <c r="BW4">
        <v>250</v>
      </c>
      <c r="BX4">
        <v>2143</v>
      </c>
      <c r="BY4">
        <v>1.3</v>
      </c>
      <c r="BZ4">
        <v>84.6</v>
      </c>
      <c r="CA4">
        <v>4.5</v>
      </c>
      <c r="CB4" s="4">
        <v>2.2000000000000002</v>
      </c>
      <c r="CC4" s="4">
        <v>34</v>
      </c>
      <c r="CD4" s="4">
        <v>74.5</v>
      </c>
      <c r="CE4" s="4">
        <v>13</v>
      </c>
      <c r="CF4" s="4">
        <v>5</v>
      </c>
      <c r="CG4" s="4">
        <v>2459</v>
      </c>
      <c r="CH4" s="4">
        <f>((BT4-BV4)/CB4)*80</f>
        <v>2472.7272727272725</v>
      </c>
      <c r="CI4" s="4">
        <v>7.36</v>
      </c>
      <c r="CJ4" s="4">
        <v>36.799999999999997</v>
      </c>
      <c r="CK4" s="4">
        <v>95.8</v>
      </c>
      <c r="CL4" s="4">
        <v>20.399999999999999</v>
      </c>
      <c r="CM4" s="4">
        <v>1.25</v>
      </c>
      <c r="CN4" s="4">
        <v>0</v>
      </c>
      <c r="CO4" s="4">
        <v>0</v>
      </c>
      <c r="CP4" s="4">
        <v>31</v>
      </c>
      <c r="CQ4" s="4">
        <v>4584</v>
      </c>
      <c r="CR4" s="4">
        <v>0</v>
      </c>
      <c r="CS4" s="4">
        <v>1</v>
      </c>
      <c r="CT4" s="4">
        <v>30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12</v>
      </c>
      <c r="DL4" s="4">
        <v>12</v>
      </c>
      <c r="DM4" s="4">
        <v>41</v>
      </c>
      <c r="DN4" s="4">
        <v>20</v>
      </c>
      <c r="DO4" s="4">
        <v>52</v>
      </c>
      <c r="DP4" s="4">
        <v>84</v>
      </c>
      <c r="DQ4" s="11">
        <v>58</v>
      </c>
      <c r="DR4" s="4">
        <v>28</v>
      </c>
      <c r="DS4" s="4">
        <v>67</v>
      </c>
      <c r="DT4" s="4">
        <v>39</v>
      </c>
      <c r="DU4" s="11">
        <v>20.3</v>
      </c>
      <c r="DV4" s="4">
        <v>1062</v>
      </c>
      <c r="DW4" s="4">
        <v>91</v>
      </c>
      <c r="DX4" s="4">
        <v>85</v>
      </c>
      <c r="DY4" s="4">
        <v>3.3</v>
      </c>
      <c r="DZ4" s="45">
        <f>(DY4/H4)</f>
        <v>1.746031746031746</v>
      </c>
      <c r="EA4">
        <v>17.7</v>
      </c>
      <c r="EB4" s="46">
        <v>240</v>
      </c>
      <c r="EC4" s="46">
        <v>45</v>
      </c>
      <c r="ED4" s="45">
        <v>3.6</v>
      </c>
      <c r="EE4" s="45">
        <f>ED4/H4</f>
        <v>1.9047619047619049</v>
      </c>
      <c r="EF4" s="45">
        <f>DQ4/EA4</f>
        <v>3.2768361581920904</v>
      </c>
      <c r="EG4" s="45">
        <f>DU4/EA4</f>
        <v>1.1468926553672316</v>
      </c>
      <c r="EH4" s="4">
        <v>13</v>
      </c>
      <c r="EI4" s="4">
        <v>79</v>
      </c>
      <c r="EJ4" s="4">
        <v>83</v>
      </c>
      <c r="EK4" s="11">
        <v>0.96</v>
      </c>
      <c r="EL4" s="4">
        <v>224</v>
      </c>
      <c r="EM4" s="11">
        <v>15</v>
      </c>
      <c r="EN4" s="4">
        <v>8</v>
      </c>
      <c r="EO4" s="11">
        <f t="shared" ref="EO4:EO10" si="0">EI4/((EM4+EN4)/2)</f>
        <v>6.8695652173913047</v>
      </c>
      <c r="EP4" s="4">
        <v>40</v>
      </c>
      <c r="EQ4" s="4">
        <f>EP4/H4</f>
        <v>21.164021164021165</v>
      </c>
      <c r="ER4" s="4">
        <v>19</v>
      </c>
      <c r="ES4" s="4">
        <v>33</v>
      </c>
      <c r="ET4" s="11">
        <v>20</v>
      </c>
      <c r="EU4" s="4">
        <v>11</v>
      </c>
      <c r="EV4" s="9">
        <v>10</v>
      </c>
      <c r="EW4" s="4">
        <v>93</v>
      </c>
      <c r="EX4" s="4">
        <v>34</v>
      </c>
      <c r="EY4" s="4">
        <v>72</v>
      </c>
      <c r="EZ4" s="4">
        <v>38</v>
      </c>
      <c r="FA4" s="4">
        <v>41</v>
      </c>
      <c r="FB4" s="4">
        <f t="shared" ref="FB4:FB24" si="1">EB4</f>
        <v>240</v>
      </c>
      <c r="FC4" s="9">
        <f>FF4/FH4</f>
        <v>0.71910658021544727</v>
      </c>
      <c r="FD4" s="9">
        <f t="shared" ref="FD4:FD24" si="2">FA4/FB4</f>
        <v>0.17083333333333334</v>
      </c>
      <c r="FE4" s="9">
        <f>0.35695-7.2266*FD4+74.249*(FD4^2)-307.39*(FD4^3)+684.54*(FD4^4)-856.92*(FD4^5)+571.95*(FD4^6)-159.1*(FD4^7)</f>
        <v>0.22865257441696141</v>
      </c>
      <c r="FF4" s="9">
        <f t="shared" ref="FF4:FF24" si="3">(BR4*0.9)/EC4</f>
        <v>2.52</v>
      </c>
      <c r="FG4" s="9">
        <f t="shared" ref="FG4:FG24" si="4">0.0275-0.165*(DQ4/100)+0.3656*((BS4/BR4)*0.9)+0.515*FE4</f>
        <v>0.16968179011044943</v>
      </c>
      <c r="FH4" s="9">
        <f t="shared" ref="FH4:FH24" si="5">(BS4-(FG4*BR4*0.9))/(FG4*EC4)</f>
        <v>3.5043484086114156</v>
      </c>
      <c r="FI4" s="11">
        <v>20.9</v>
      </c>
      <c r="FJ4" s="11">
        <v>21</v>
      </c>
      <c r="FK4" s="4">
        <v>19</v>
      </c>
      <c r="FL4" s="4">
        <v>13</v>
      </c>
      <c r="FM4" s="4">
        <v>16</v>
      </c>
      <c r="FN4" s="4">
        <f t="shared" ref="FN4:FN24" si="6">FM4/H4</f>
        <v>8.4656084656084669</v>
      </c>
      <c r="FO4" s="11">
        <v>53</v>
      </c>
      <c r="FP4" s="11">
        <v>20</v>
      </c>
      <c r="FQ4" s="4">
        <v>19</v>
      </c>
      <c r="FR4" s="4">
        <v>63</v>
      </c>
      <c r="FS4" s="4">
        <v>41</v>
      </c>
      <c r="FT4" s="11">
        <f>FR4/FS4</f>
        <v>1.5365853658536586</v>
      </c>
      <c r="FU4" s="4">
        <v>9</v>
      </c>
      <c r="FV4" s="63">
        <f t="shared" ref="FV4:FV10" si="7">(FR4/FU4)</f>
        <v>7</v>
      </c>
      <c r="FW4" s="4">
        <v>100</v>
      </c>
      <c r="FX4" s="4">
        <v>24.54</v>
      </c>
      <c r="FY4">
        <v>17.5</v>
      </c>
      <c r="FZ4" s="11">
        <f t="shared" ref="FZ4:FZ24" si="8">(FX4+BV4)</f>
        <v>28.54</v>
      </c>
      <c r="GA4" s="4">
        <f>FZ4/FP4</f>
        <v>1.427</v>
      </c>
      <c r="GB4" s="4">
        <f>FO4/FY4</f>
        <v>3.0285714285714285</v>
      </c>
      <c r="GC4" s="4">
        <f>FI4/FY4</f>
        <v>1.1942857142857142</v>
      </c>
      <c r="GD4" s="4">
        <v>15</v>
      </c>
      <c r="GE4" s="4">
        <v>7</v>
      </c>
      <c r="GF4" s="4">
        <f>((GD4-GE4)/GD4)*100</f>
        <v>53.333333333333336</v>
      </c>
      <c r="GG4" s="4">
        <v>32</v>
      </c>
      <c r="GH4" s="4">
        <v>25</v>
      </c>
      <c r="GI4" s="4">
        <f>((GG4-GH4)/GG4)*100</f>
        <v>21.875</v>
      </c>
      <c r="GJ4" s="4">
        <v>1</v>
      </c>
      <c r="GK4" s="4">
        <v>0</v>
      </c>
      <c r="GL4" s="4">
        <v>0</v>
      </c>
      <c r="GM4" s="4">
        <v>1</v>
      </c>
      <c r="GN4" s="4">
        <v>0</v>
      </c>
      <c r="GO4" s="4">
        <v>0</v>
      </c>
      <c r="GP4" s="4">
        <v>1</v>
      </c>
      <c r="GQ4" s="4">
        <v>0</v>
      </c>
      <c r="GR4" s="4">
        <v>0</v>
      </c>
      <c r="GS4" s="4">
        <v>1</v>
      </c>
      <c r="GT4" s="4">
        <v>18</v>
      </c>
      <c r="GU4" s="4">
        <v>12</v>
      </c>
      <c r="GV4">
        <f t="shared" ref="GV4:GV7" si="9">(GT4-GU4)/GT4</f>
        <v>0.33333333333333331</v>
      </c>
      <c r="GW4" s="4">
        <v>1</v>
      </c>
      <c r="GX4" s="4">
        <v>0</v>
      </c>
      <c r="GY4" s="4"/>
      <c r="GZ4" s="2">
        <v>44858</v>
      </c>
      <c r="HA4" s="4">
        <v>1.89</v>
      </c>
      <c r="HB4" s="4">
        <v>7</v>
      </c>
      <c r="HC4" s="4">
        <v>829</v>
      </c>
      <c r="HD4" s="4">
        <v>16334</v>
      </c>
      <c r="HE4" s="4">
        <v>4.07</v>
      </c>
      <c r="HF4" s="4">
        <v>0.32</v>
      </c>
      <c r="HG4" s="4">
        <v>0</v>
      </c>
      <c r="HH4">
        <v>1</v>
      </c>
      <c r="HI4" s="4" t="s">
        <v>567</v>
      </c>
      <c r="HJ4" s="4">
        <v>86</v>
      </c>
      <c r="HK4" s="4">
        <v>441</v>
      </c>
      <c r="HL4" s="4">
        <v>0</v>
      </c>
      <c r="HM4" s="4">
        <v>7.9</v>
      </c>
      <c r="HN4" s="4">
        <v>1.5</v>
      </c>
      <c r="HO4" s="4">
        <v>34.4</v>
      </c>
      <c r="HP4" s="29">
        <v>2.27</v>
      </c>
      <c r="HQ4" s="4">
        <v>0.74</v>
      </c>
      <c r="HR4" s="4">
        <v>619</v>
      </c>
      <c r="HS4" s="4">
        <v>403</v>
      </c>
      <c r="HT4" s="4">
        <v>1</v>
      </c>
      <c r="HU4" s="4">
        <v>0</v>
      </c>
      <c r="HV4" s="4">
        <v>0.5</v>
      </c>
      <c r="HW4" s="4">
        <v>43</v>
      </c>
      <c r="HX4" s="4">
        <v>149</v>
      </c>
      <c r="HY4" s="4">
        <v>4</v>
      </c>
      <c r="HZ4" s="4">
        <v>2.6</v>
      </c>
      <c r="IA4" s="4">
        <v>3.4</v>
      </c>
      <c r="IB4" s="4">
        <v>7.2</v>
      </c>
      <c r="IC4" s="4">
        <v>4.4000000000000004</v>
      </c>
      <c r="ID4" s="4">
        <v>2</v>
      </c>
      <c r="IE4" s="4">
        <v>41</v>
      </c>
      <c r="IF4" s="4">
        <v>10</v>
      </c>
      <c r="IG4" s="4">
        <v>10</v>
      </c>
      <c r="IH4" s="4">
        <v>0.14000000000000001</v>
      </c>
      <c r="II4" s="4">
        <v>85</v>
      </c>
      <c r="IJ4" s="4">
        <v>283</v>
      </c>
      <c r="IK4" s="4">
        <v>1</v>
      </c>
      <c r="IL4" s="4">
        <v>1</v>
      </c>
      <c r="IM4" s="4">
        <v>228</v>
      </c>
      <c r="IN4">
        <v>138</v>
      </c>
      <c r="IO4">
        <v>58</v>
      </c>
      <c r="IP4">
        <v>85</v>
      </c>
      <c r="IQ4">
        <v>90</v>
      </c>
      <c r="IS4">
        <v>690</v>
      </c>
      <c r="IT4">
        <v>1350</v>
      </c>
      <c r="IU4">
        <v>1</v>
      </c>
      <c r="IV4">
        <v>64.400000000000006</v>
      </c>
      <c r="IW4">
        <v>3.7</v>
      </c>
      <c r="IX4" s="4"/>
      <c r="IY4" s="4"/>
      <c r="IZ4" s="4"/>
      <c r="JA4" s="4"/>
      <c r="JB4" s="4"/>
      <c r="JC4" s="4"/>
      <c r="JD4" s="4"/>
      <c r="JE4" s="4">
        <v>7.35</v>
      </c>
      <c r="JF4" s="4">
        <v>27</v>
      </c>
      <c r="JG4" s="4">
        <v>70.8</v>
      </c>
      <c r="JH4" s="4">
        <v>14.5</v>
      </c>
      <c r="JI4" s="4">
        <v>0</v>
      </c>
      <c r="JJ4" s="4">
        <v>0</v>
      </c>
      <c r="JK4" s="4">
        <v>0</v>
      </c>
      <c r="JL4" s="4">
        <v>50</v>
      </c>
      <c r="JM4" s="4">
        <v>11295</v>
      </c>
      <c r="JN4" s="4">
        <v>10</v>
      </c>
      <c r="JO4" s="4">
        <v>9</v>
      </c>
      <c r="JP4" s="4">
        <v>60</v>
      </c>
      <c r="JQ4" s="4">
        <v>41</v>
      </c>
      <c r="JR4" s="4">
        <v>32</v>
      </c>
      <c r="JS4" s="4">
        <v>59</v>
      </c>
      <c r="JT4" s="11">
        <v>51</v>
      </c>
      <c r="JU4" s="4">
        <v>47</v>
      </c>
      <c r="JV4" s="4">
        <v>95</v>
      </c>
      <c r="JW4" s="4">
        <v>48</v>
      </c>
      <c r="JX4" s="11">
        <v>13.9</v>
      </c>
      <c r="JY4" s="4">
        <v>1190</v>
      </c>
      <c r="JZ4" s="4">
        <v>84</v>
      </c>
      <c r="KA4" s="4">
        <v>87</v>
      </c>
      <c r="KB4" s="4">
        <v>4.2</v>
      </c>
      <c r="KC4" s="45">
        <f>(KB4/HA4)</f>
        <v>2.2222222222222223</v>
      </c>
      <c r="KD4" s="4">
        <v>22.5</v>
      </c>
      <c r="KE4" s="4">
        <v>322</v>
      </c>
      <c r="KF4" s="4">
        <v>54</v>
      </c>
      <c r="KG4" s="4">
        <v>4.49</v>
      </c>
      <c r="KH4" s="45">
        <f>KG4/HA4</f>
        <v>2.3756613756613758</v>
      </c>
      <c r="KI4" s="45">
        <f>JT4/KD4</f>
        <v>2.2666666666666666</v>
      </c>
      <c r="KJ4" s="45">
        <f>JX4/KD4</f>
        <v>0.61777777777777776</v>
      </c>
      <c r="KK4" s="4">
        <v>9</v>
      </c>
      <c r="KL4" s="4">
        <v>100</v>
      </c>
      <c r="KM4" s="4">
        <v>149</v>
      </c>
      <c r="KN4" s="11">
        <v>0.67</v>
      </c>
      <c r="KO4" s="4">
        <v>156</v>
      </c>
      <c r="KP4" s="11">
        <v>6</v>
      </c>
      <c r="KQ4" s="4">
        <v>7</v>
      </c>
      <c r="KR4" s="11">
        <f>KL4/((KP4+KQ4)/2)</f>
        <v>15.384615384615385</v>
      </c>
      <c r="KS4" s="4">
        <v>98</v>
      </c>
      <c r="KT4" s="4">
        <f>KS4/HA4</f>
        <v>51.851851851851855</v>
      </c>
      <c r="KU4" s="4">
        <v>59</v>
      </c>
      <c r="KV4" s="4">
        <v>85</v>
      </c>
      <c r="KW4" s="11">
        <v>20</v>
      </c>
      <c r="KX4" s="4">
        <v>10</v>
      </c>
      <c r="KY4" s="9">
        <v>14</v>
      </c>
      <c r="KZ4" s="4">
        <v>93</v>
      </c>
      <c r="LA4" s="4">
        <v>70</v>
      </c>
      <c r="LB4" s="4">
        <v>120</v>
      </c>
      <c r="LC4" s="4">
        <v>80</v>
      </c>
      <c r="LD4" s="4">
        <v>59</v>
      </c>
      <c r="LE4" s="4">
        <f>KE4</f>
        <v>322</v>
      </c>
      <c r="LF4" s="9">
        <f>LI4/LK4</f>
        <v>0.81920307026784511</v>
      </c>
      <c r="LG4" s="9">
        <f>LD4/LE4</f>
        <v>0.18322981366459629</v>
      </c>
      <c r="LH4" s="9">
        <f>0.35695-7.2266*LG4+74.249*(LG4^2)-307.39*(LG4^3)+684.54*(LG4^4)-856.92*(LG4^5)+571.95*(LG4^6)-159.1*(LG4^7)</f>
        <v>0.24979988132570699</v>
      </c>
      <c r="LI4" s="9">
        <f>(IN4*0.9)/KF4</f>
        <v>2.3000000000000003</v>
      </c>
      <c r="LJ4" s="9">
        <f>0.0275-0.165*(JT4/100)+0.3656*((IO4/IN4)*0.9)+0.515*LH4</f>
        <v>0.21028911279578255</v>
      </c>
      <c r="LK4" s="9">
        <f>(IO4-(LJ4*IN4*0.9))/(LJ4*KF4)</f>
        <v>2.8076066649115421</v>
      </c>
      <c r="LL4" s="11">
        <v>14.9</v>
      </c>
      <c r="LM4" s="11">
        <v>21</v>
      </c>
      <c r="LN4" s="4">
        <v>11</v>
      </c>
      <c r="LO4" s="4">
        <v>10</v>
      </c>
      <c r="LP4" s="4">
        <v>21</v>
      </c>
      <c r="LQ4" s="4">
        <f>LP4/HA4</f>
        <v>11.111111111111112</v>
      </c>
      <c r="LR4" s="11">
        <v>52</v>
      </c>
      <c r="LS4" s="11">
        <v>21</v>
      </c>
      <c r="LT4" s="4">
        <v>15</v>
      </c>
      <c r="LU4" s="4">
        <v>70</v>
      </c>
      <c r="LV4" s="4">
        <v>35</v>
      </c>
      <c r="LW4" s="11">
        <f>LU4/LV4</f>
        <v>2</v>
      </c>
      <c r="LX4" s="4">
        <v>13</v>
      </c>
      <c r="LY4" s="63">
        <f>(LU4/LX4)</f>
        <v>5.384615384615385</v>
      </c>
      <c r="LZ4" s="4">
        <v>89</v>
      </c>
      <c r="MA4" s="4">
        <v>31.8</v>
      </c>
      <c r="MB4">
        <v>14.1</v>
      </c>
      <c r="MC4" s="11">
        <f>(MA4+IR4)</f>
        <v>31.8</v>
      </c>
      <c r="MD4" s="4">
        <f>MC4/LS4</f>
        <v>1.5142857142857142</v>
      </c>
      <c r="ME4" s="4">
        <f>LR4/MB4</f>
        <v>3.6879432624113475</v>
      </c>
      <c r="MF4" s="4">
        <f>LL4/MB4</f>
        <v>1.0567375886524824</v>
      </c>
      <c r="MG4" s="4">
        <v>16</v>
      </c>
      <c r="MH4" s="4">
        <v>5</v>
      </c>
      <c r="MI4" s="4">
        <f>((MG4-MH4)/MG4)*100</f>
        <v>68.75</v>
      </c>
      <c r="MJ4" s="4">
        <v>16</v>
      </c>
      <c r="MK4" s="4">
        <v>7</v>
      </c>
      <c r="ML4" s="4">
        <f>((MJ4-MK4)/MJ4)*100</f>
        <v>56.25</v>
      </c>
      <c r="MM4" s="4">
        <v>1</v>
      </c>
      <c r="MN4" s="4">
        <v>0</v>
      </c>
      <c r="MO4" s="4">
        <v>0</v>
      </c>
      <c r="MP4" s="4">
        <v>1</v>
      </c>
      <c r="MQ4" s="4">
        <v>0</v>
      </c>
      <c r="MR4" s="4">
        <v>0</v>
      </c>
      <c r="MS4" s="4">
        <v>1</v>
      </c>
      <c r="MT4" s="4">
        <v>0</v>
      </c>
      <c r="MU4" s="4">
        <v>0</v>
      </c>
      <c r="MV4" s="4">
        <v>1</v>
      </c>
      <c r="MW4" s="4">
        <v>19</v>
      </c>
      <c r="MX4" s="4">
        <v>13</v>
      </c>
      <c r="MY4">
        <f>(MW4-MX4)/MW4</f>
        <v>0.31578947368421051</v>
      </c>
      <c r="MZ4" s="4">
        <v>1</v>
      </c>
      <c r="NA4" s="4">
        <v>0</v>
      </c>
      <c r="NB4" s="4"/>
      <c r="NC4" s="35">
        <v>44882</v>
      </c>
      <c r="ND4" s="4">
        <v>1.89</v>
      </c>
      <c r="NE4" s="25">
        <v>31</v>
      </c>
      <c r="NF4" s="25">
        <v>2883</v>
      </c>
      <c r="NG4" s="25">
        <v>8866</v>
      </c>
      <c r="NH4" s="25">
        <v>3.69</v>
      </c>
      <c r="NI4" s="25">
        <v>0.23</v>
      </c>
      <c r="NJ4" s="25">
        <v>0</v>
      </c>
      <c r="NK4">
        <v>1</v>
      </c>
      <c r="NL4" s="4" t="s">
        <v>567</v>
      </c>
      <c r="NM4" s="25">
        <v>112</v>
      </c>
      <c r="NN4" s="25">
        <v>249</v>
      </c>
      <c r="NO4" s="25">
        <v>0</v>
      </c>
      <c r="NP4" s="25">
        <v>9.9</v>
      </c>
      <c r="NQ4" s="25">
        <v>1.1399999999999999</v>
      </c>
      <c r="NR4" s="25">
        <v>33.700000000000003</v>
      </c>
      <c r="NS4" s="36">
        <v>0.56000000000000005</v>
      </c>
      <c r="NT4" s="25">
        <v>0.46</v>
      </c>
      <c r="NU4" s="25">
        <v>491</v>
      </c>
      <c r="NV4" s="25">
        <v>333</v>
      </c>
      <c r="NW4" s="4">
        <v>1</v>
      </c>
      <c r="NX4" s="4">
        <v>0</v>
      </c>
      <c r="NY4" s="25">
        <v>0.6</v>
      </c>
      <c r="NZ4" s="25">
        <v>45</v>
      </c>
      <c r="OA4" s="25">
        <v>136</v>
      </c>
      <c r="OB4" s="25">
        <v>4.0999999999999996</v>
      </c>
      <c r="OC4" s="25">
        <v>1.7</v>
      </c>
      <c r="OD4" s="25">
        <v>3.1</v>
      </c>
      <c r="OE4" s="25">
        <v>7.9</v>
      </c>
      <c r="OF4" s="25">
        <v>6</v>
      </c>
      <c r="OG4" s="25">
        <v>2.5</v>
      </c>
      <c r="OH4" s="25">
        <v>45</v>
      </c>
      <c r="OI4" s="25">
        <v>16</v>
      </c>
      <c r="OJ4" s="25">
        <v>9</v>
      </c>
      <c r="OK4" s="25">
        <v>0.3</v>
      </c>
      <c r="OL4" s="25">
        <v>96</v>
      </c>
      <c r="OM4" s="25">
        <v>279</v>
      </c>
      <c r="ON4" s="25">
        <v>1</v>
      </c>
      <c r="OO4" s="25">
        <v>1</v>
      </c>
      <c r="OP4" s="25"/>
      <c r="OQ4" s="37">
        <v>98</v>
      </c>
      <c r="OR4" s="37">
        <v>40</v>
      </c>
      <c r="OS4" s="37">
        <v>65</v>
      </c>
      <c r="OT4" s="37">
        <v>78</v>
      </c>
      <c r="OU4" s="37"/>
      <c r="OV4" s="37"/>
      <c r="OW4" s="37"/>
      <c r="OX4" s="37"/>
      <c r="OY4" s="37"/>
      <c r="OZ4" s="37"/>
      <c r="PA4" s="25"/>
      <c r="PB4" s="25"/>
      <c r="PC4" s="25"/>
      <c r="PD4" s="25"/>
      <c r="PE4" s="25"/>
      <c r="PF4" s="25"/>
      <c r="PG4" s="4"/>
      <c r="PH4" s="25"/>
      <c r="PI4" s="25"/>
      <c r="PJ4" s="25"/>
      <c r="PK4" s="25"/>
      <c r="PL4" s="25">
        <v>0</v>
      </c>
      <c r="PM4" s="4">
        <v>0</v>
      </c>
      <c r="PN4" s="25">
        <v>0</v>
      </c>
      <c r="PO4" s="25">
        <v>128</v>
      </c>
      <c r="PP4" s="25">
        <v>3550</v>
      </c>
      <c r="PQ4" s="25">
        <v>12</v>
      </c>
      <c r="PR4" s="25">
        <v>11</v>
      </c>
      <c r="PS4" s="25">
        <v>46</v>
      </c>
      <c r="PT4" s="25">
        <v>21</v>
      </c>
      <c r="PU4" s="25">
        <v>56</v>
      </c>
      <c r="PV4" s="25">
        <v>86</v>
      </c>
      <c r="PW4" s="59">
        <v>71</v>
      </c>
      <c r="PX4" s="25">
        <v>20</v>
      </c>
      <c r="PY4" s="25">
        <v>68</v>
      </c>
      <c r="PZ4" s="25">
        <v>48</v>
      </c>
      <c r="QA4" s="59">
        <v>20.8</v>
      </c>
      <c r="QB4" s="25">
        <v>1084</v>
      </c>
      <c r="QC4" s="25">
        <v>90</v>
      </c>
      <c r="QD4" s="25">
        <v>85</v>
      </c>
      <c r="QE4" s="25">
        <v>3</v>
      </c>
      <c r="QF4" s="26">
        <f>(QE4/ND4)</f>
        <v>1.5873015873015874</v>
      </c>
      <c r="QG4" s="25">
        <v>24.1</v>
      </c>
      <c r="QH4" s="25">
        <v>278</v>
      </c>
      <c r="QI4" s="25">
        <v>59</v>
      </c>
      <c r="QJ4" s="25">
        <v>4.9800000000000004</v>
      </c>
      <c r="QK4" s="26">
        <f>QJ4/ND4</f>
        <v>2.6349206349206353</v>
      </c>
      <c r="QL4" s="45">
        <f>PW4/QG4</f>
        <v>2.9460580912863068</v>
      </c>
      <c r="QM4" s="45">
        <f>QA4/QG4</f>
        <v>0.86307053941908707</v>
      </c>
      <c r="QN4" s="25">
        <v>9</v>
      </c>
      <c r="QO4" s="25">
        <v>61</v>
      </c>
      <c r="QP4" s="25">
        <v>95</v>
      </c>
      <c r="QQ4" s="59">
        <v>0.64</v>
      </c>
      <c r="QR4" s="25">
        <v>183</v>
      </c>
      <c r="QS4" s="59">
        <v>8</v>
      </c>
      <c r="QT4" s="25">
        <v>6</v>
      </c>
      <c r="QU4" s="11">
        <f>QO4/((QS4+QT4)/2)</f>
        <v>8.7142857142857135</v>
      </c>
      <c r="QV4" s="25">
        <v>65</v>
      </c>
      <c r="QW4" s="4">
        <f>QV4/ND4</f>
        <v>34.391534391534393</v>
      </c>
      <c r="QX4" s="25">
        <v>29</v>
      </c>
      <c r="QY4" s="25">
        <v>38</v>
      </c>
      <c r="QZ4" s="59">
        <v>24</v>
      </c>
      <c r="RA4" s="25">
        <v>10</v>
      </c>
      <c r="RB4" s="15">
        <v>15</v>
      </c>
      <c r="RC4" s="25">
        <v>52</v>
      </c>
      <c r="RD4" s="25">
        <v>89</v>
      </c>
      <c r="RE4" s="25">
        <v>103</v>
      </c>
      <c r="RF4" s="25">
        <v>82</v>
      </c>
      <c r="RG4" s="25">
        <v>96</v>
      </c>
      <c r="RH4" s="4">
        <f>QH4</f>
        <v>278</v>
      </c>
      <c r="RI4" s="9">
        <f>RL4/RN4</f>
        <v>1.6407566493304762</v>
      </c>
      <c r="RJ4" s="9">
        <f>RG4/RH4</f>
        <v>0.34532374100719426</v>
      </c>
      <c r="RK4" s="9">
        <f>0.35695-7.2266*RJ4+74.249*(RJ4^2)-307.39*(RJ4^3)+684.54*(RJ4^4)-856.92*(RJ4^5)+571.95*(RJ4^6)-159.1*(RJ4^7)</f>
        <v>0.46043890042134383</v>
      </c>
      <c r="RL4" s="9">
        <f>(OQ4*0.9)/QI4</f>
        <v>1.4949152542372881</v>
      </c>
      <c r="RM4" s="9">
        <f>0.0275-0.165*(PW4/100)+0.3656*((OR4/OQ4)*0.9)+0.515*RK4</f>
        <v>0.2817780745333186</v>
      </c>
      <c r="RN4" s="9">
        <f>(OR4-(RM4*OQ4*0.9))/(RM4*QI4)</f>
        <v>0.91111332984528826</v>
      </c>
      <c r="RO4" s="59">
        <v>20.8</v>
      </c>
      <c r="RP4" s="59">
        <v>36</v>
      </c>
      <c r="RQ4" s="25">
        <v>14</v>
      </c>
      <c r="RR4" s="25">
        <v>22</v>
      </c>
      <c r="RS4" s="25">
        <v>17</v>
      </c>
      <c r="RT4" s="4">
        <f>RS4/ND4</f>
        <v>8.9947089947089953</v>
      </c>
      <c r="RU4" s="59">
        <v>59</v>
      </c>
      <c r="RV4" s="59">
        <v>22</v>
      </c>
      <c r="RW4" s="25">
        <v>17</v>
      </c>
      <c r="RX4" s="25">
        <v>67</v>
      </c>
      <c r="RY4" s="25">
        <v>67</v>
      </c>
      <c r="RZ4" s="11">
        <f>RX4/RY4</f>
        <v>1</v>
      </c>
      <c r="SA4" s="25">
        <v>10</v>
      </c>
      <c r="SB4" s="63">
        <f>(RX4/SA4)</f>
        <v>6.7</v>
      </c>
      <c r="SC4" s="25">
        <v>100</v>
      </c>
      <c r="SD4" s="25">
        <v>22</v>
      </c>
      <c r="SE4">
        <v>12.7</v>
      </c>
      <c r="SF4" s="11">
        <f>(SD4+OU4)</f>
        <v>22</v>
      </c>
      <c r="SG4" s="4">
        <f>SF4/RV4</f>
        <v>1</v>
      </c>
      <c r="SH4" s="4">
        <f>RU4/SE4</f>
        <v>4.6456692913385833</v>
      </c>
      <c r="SI4" s="4">
        <f>RO4/SE4</f>
        <v>1.6377952755905514</v>
      </c>
      <c r="SJ4" s="25">
        <v>15</v>
      </c>
      <c r="SK4" s="25">
        <v>5</v>
      </c>
      <c r="SL4" s="4">
        <f>((SJ4-SK4)/SJ4)*100</f>
        <v>66.666666666666657</v>
      </c>
      <c r="SM4" s="25">
        <v>19</v>
      </c>
      <c r="SN4" s="25">
        <v>15</v>
      </c>
      <c r="SO4" s="4">
        <f>((SM4-SN4)/SM4)*100</f>
        <v>21.052631578947366</v>
      </c>
      <c r="SP4" s="4">
        <v>1</v>
      </c>
      <c r="SQ4" s="4">
        <f>1.05*(MN4)</f>
        <v>0</v>
      </c>
      <c r="SR4" s="4">
        <f>1.05*(MO4)</f>
        <v>0</v>
      </c>
      <c r="SS4" s="4">
        <v>1</v>
      </c>
      <c r="ST4" s="4">
        <f>1.05*(MQ4)</f>
        <v>0</v>
      </c>
      <c r="SU4" s="4">
        <f>1.05*(MR4)</f>
        <v>0</v>
      </c>
      <c r="SV4" s="4">
        <v>1</v>
      </c>
      <c r="SW4" s="4">
        <f>1.05*(MT4)</f>
        <v>0</v>
      </c>
      <c r="SX4" s="4">
        <f>1.05*(MU4)</f>
        <v>0</v>
      </c>
      <c r="SY4" s="4">
        <v>1</v>
      </c>
      <c r="SZ4" s="4">
        <v>20</v>
      </c>
      <c r="TA4" s="4">
        <v>14</v>
      </c>
      <c r="TB4">
        <f>(SZ4-TA4)/SZ4</f>
        <v>0.3</v>
      </c>
      <c r="TC4" s="4">
        <v>1</v>
      </c>
      <c r="TD4" s="4">
        <v>0</v>
      </c>
    </row>
    <row r="5" spans="1:684" s="37" customFormat="1" x14ac:dyDescent="0.35">
      <c r="A5" s="55">
        <v>2</v>
      </c>
      <c r="B5" s="35">
        <v>44860</v>
      </c>
      <c r="C5" s="35">
        <v>24949</v>
      </c>
      <c r="D5" s="25">
        <v>54</v>
      </c>
      <c r="E5" s="25" t="s">
        <v>176</v>
      </c>
      <c r="F5" s="25">
        <v>65</v>
      </c>
      <c r="G5" s="25">
        <v>155</v>
      </c>
      <c r="H5" s="25">
        <v>1.67</v>
      </c>
      <c r="I5" s="25">
        <v>1</v>
      </c>
      <c r="J5" s="35">
        <v>44853</v>
      </c>
      <c r="K5" s="35">
        <v>44859</v>
      </c>
      <c r="L5" s="35">
        <v>44862</v>
      </c>
      <c r="M5" s="35">
        <v>44862</v>
      </c>
      <c r="N5" s="25">
        <v>1</v>
      </c>
      <c r="O5" s="35">
        <v>44862</v>
      </c>
      <c r="P5" s="46">
        <f t="shared" ref="P5:P25" si="10">_xlfn.DAYS(L5,K5)</f>
        <v>3</v>
      </c>
      <c r="Q5" s="46">
        <f t="shared" ref="Q5:Q25" si="11">_xlfn.DAYS(M5,J5)</f>
        <v>9</v>
      </c>
      <c r="R5" s="46">
        <f t="shared" ref="R5:R25" si="12">_xlfn.DAYS(O5,K5)</f>
        <v>3</v>
      </c>
      <c r="S5" s="25">
        <v>0</v>
      </c>
      <c r="T5" s="25">
        <v>0</v>
      </c>
      <c r="U5" s="25">
        <v>0</v>
      </c>
      <c r="V5" s="25">
        <v>0</v>
      </c>
      <c r="W5" s="25">
        <v>0</v>
      </c>
      <c r="X5" s="25">
        <v>1</v>
      </c>
      <c r="Y5" s="25">
        <v>0</v>
      </c>
      <c r="Z5" s="25">
        <v>1</v>
      </c>
      <c r="AA5" s="25">
        <v>0</v>
      </c>
      <c r="AB5" s="25">
        <v>27</v>
      </c>
      <c r="AC5" s="25">
        <v>52</v>
      </c>
      <c r="AD5" s="25">
        <v>10</v>
      </c>
      <c r="AE5" s="25">
        <v>12</v>
      </c>
      <c r="AF5" s="4">
        <f t="shared" ref="AF5:AF25" si="13">AE5-AD5</f>
        <v>2</v>
      </c>
      <c r="AG5" s="25">
        <v>927</v>
      </c>
      <c r="AH5" s="25">
        <v>30437</v>
      </c>
      <c r="AI5" s="25">
        <v>15.54</v>
      </c>
      <c r="AJ5" s="25">
        <v>3.19</v>
      </c>
      <c r="AK5" s="25">
        <v>0</v>
      </c>
      <c r="AL5" s="25">
        <v>0</v>
      </c>
      <c r="AM5" s="25">
        <v>0</v>
      </c>
      <c r="AN5" s="25">
        <v>92</v>
      </c>
      <c r="AO5" s="25">
        <v>1213</v>
      </c>
      <c r="AP5" s="25">
        <v>0</v>
      </c>
      <c r="AQ5" s="25">
        <v>11.9</v>
      </c>
      <c r="AR5" s="25">
        <v>1.1499999999999999</v>
      </c>
      <c r="AS5" s="25">
        <v>23.4</v>
      </c>
      <c r="AT5" s="36">
        <v>1.04</v>
      </c>
      <c r="AU5" s="25">
        <v>2.56</v>
      </c>
      <c r="AV5" s="25">
        <v>671</v>
      </c>
      <c r="AW5" s="25">
        <v>334</v>
      </c>
      <c r="AX5" s="25">
        <v>0</v>
      </c>
      <c r="AY5" s="25">
        <v>1</v>
      </c>
      <c r="AZ5" s="25">
        <v>4.9000000000000004</v>
      </c>
      <c r="BA5" s="25">
        <v>147</v>
      </c>
      <c r="BB5" s="25">
        <v>135</v>
      </c>
      <c r="BC5" s="25">
        <v>5.2</v>
      </c>
      <c r="BD5" s="25">
        <v>2.5</v>
      </c>
      <c r="BE5" s="25">
        <v>7.5</v>
      </c>
      <c r="BF5" s="25">
        <v>7.8</v>
      </c>
      <c r="BG5" s="25">
        <v>4.4000000000000004</v>
      </c>
      <c r="BH5" s="25">
        <v>1.7</v>
      </c>
      <c r="BI5" s="25">
        <v>36</v>
      </c>
      <c r="BJ5" s="25">
        <v>18</v>
      </c>
      <c r="BK5" s="25">
        <v>14</v>
      </c>
      <c r="BL5" s="25">
        <v>1.1000000000000001</v>
      </c>
      <c r="BM5" s="25">
        <v>251</v>
      </c>
      <c r="BN5" s="25">
        <v>289</v>
      </c>
      <c r="BO5" s="25">
        <v>0</v>
      </c>
      <c r="BP5" s="25">
        <v>0</v>
      </c>
      <c r="BQ5" s="25">
        <v>203.3</v>
      </c>
      <c r="BR5" s="37">
        <v>107</v>
      </c>
      <c r="BS5" s="37">
        <v>52</v>
      </c>
      <c r="BT5" s="37">
        <v>70</v>
      </c>
      <c r="BU5" s="37">
        <v>88</v>
      </c>
      <c r="BV5" s="37">
        <v>16</v>
      </c>
      <c r="BW5" s="37">
        <v>1700</v>
      </c>
      <c r="BX5" s="37">
        <v>150</v>
      </c>
      <c r="BY5" s="37">
        <v>1</v>
      </c>
      <c r="BZ5" s="37">
        <v>87.5</v>
      </c>
      <c r="CA5" s="37">
        <v>1.9</v>
      </c>
      <c r="CB5" s="25">
        <v>1.9</v>
      </c>
      <c r="CC5" s="25">
        <v>21</v>
      </c>
      <c r="CD5" s="25">
        <v>65.599999999999994</v>
      </c>
      <c r="CE5" s="25">
        <v>21</v>
      </c>
      <c r="CF5" s="25">
        <v>14</v>
      </c>
      <c r="CG5" s="25">
        <v>1493</v>
      </c>
      <c r="CH5" s="4">
        <f t="shared" ref="CH5:CH25" si="14">((BT5-BV5)/CB5)*80</f>
        <v>2273.6842105263158</v>
      </c>
      <c r="CI5" s="25">
        <v>7.33</v>
      </c>
      <c r="CJ5" s="25">
        <v>35.299999999999997</v>
      </c>
      <c r="CK5" s="25">
        <v>122.3</v>
      </c>
      <c r="CL5" s="25">
        <v>18</v>
      </c>
      <c r="CM5" s="25">
        <v>1.54</v>
      </c>
      <c r="CN5" s="4">
        <v>0</v>
      </c>
      <c r="CO5" s="25">
        <v>0</v>
      </c>
      <c r="CP5" s="25">
        <v>276</v>
      </c>
      <c r="CQ5" s="25">
        <v>5407</v>
      </c>
      <c r="CR5" s="25">
        <v>1</v>
      </c>
      <c r="CS5" s="25">
        <v>0</v>
      </c>
      <c r="CT5" s="25"/>
      <c r="CU5" s="25">
        <v>1</v>
      </c>
      <c r="CV5" s="25">
        <v>1</v>
      </c>
      <c r="CW5" s="25">
        <v>0</v>
      </c>
      <c r="CX5" s="25">
        <v>1</v>
      </c>
      <c r="CY5" s="25">
        <v>1</v>
      </c>
      <c r="CZ5" s="25">
        <v>0</v>
      </c>
      <c r="DA5" s="25">
        <v>0</v>
      </c>
      <c r="DB5" s="25">
        <v>0</v>
      </c>
      <c r="DC5" s="25">
        <v>1</v>
      </c>
      <c r="DD5" s="25">
        <v>1</v>
      </c>
      <c r="DE5" s="25">
        <v>1</v>
      </c>
      <c r="DF5" s="25">
        <v>1</v>
      </c>
      <c r="DG5" s="25">
        <v>1</v>
      </c>
      <c r="DH5" s="25">
        <v>1</v>
      </c>
      <c r="DI5" s="25">
        <v>1</v>
      </c>
      <c r="DJ5" s="25">
        <v>1</v>
      </c>
      <c r="DK5" s="25">
        <v>13</v>
      </c>
      <c r="DL5" s="25">
        <v>13</v>
      </c>
      <c r="DM5" s="25">
        <v>43</v>
      </c>
      <c r="DN5" s="25">
        <v>22</v>
      </c>
      <c r="DO5" s="25">
        <v>48</v>
      </c>
      <c r="DP5" s="25">
        <v>80</v>
      </c>
      <c r="DQ5" s="59">
        <v>61</v>
      </c>
      <c r="DR5" s="25">
        <v>26</v>
      </c>
      <c r="DS5" s="25">
        <v>66</v>
      </c>
      <c r="DT5" s="25">
        <v>40</v>
      </c>
      <c r="DU5" s="59">
        <v>12.1</v>
      </c>
      <c r="DV5" s="25">
        <v>792</v>
      </c>
      <c r="DW5" s="25">
        <v>68</v>
      </c>
      <c r="DX5" s="25">
        <v>89</v>
      </c>
      <c r="DY5" s="25">
        <v>6.1</v>
      </c>
      <c r="DZ5" s="26">
        <f>(DY5/H5)</f>
        <v>3.6526946107784433</v>
      </c>
      <c r="EA5" s="25">
        <v>14.5</v>
      </c>
      <c r="EB5" s="25">
        <v>246</v>
      </c>
      <c r="EC5" s="25">
        <v>41</v>
      </c>
      <c r="ED5" s="25">
        <v>3.69</v>
      </c>
      <c r="EE5" s="25">
        <v>2.25</v>
      </c>
      <c r="EF5" s="45">
        <f t="shared" ref="EF5:EF25" si="15">DQ5/EA5</f>
        <v>4.2068965517241379</v>
      </c>
      <c r="EG5" s="45">
        <f t="shared" ref="EG5:EG25" si="16">DU5/EA5</f>
        <v>0.83448275862068966</v>
      </c>
      <c r="EH5" s="25">
        <v>13</v>
      </c>
      <c r="EI5" s="25">
        <v>76</v>
      </c>
      <c r="EJ5" s="25">
        <v>65</v>
      </c>
      <c r="EK5" s="59">
        <v>1.17</v>
      </c>
      <c r="EL5" s="25">
        <v>288</v>
      </c>
      <c r="EM5" s="59">
        <v>10</v>
      </c>
      <c r="EN5" s="25">
        <v>6</v>
      </c>
      <c r="EO5" s="11">
        <f t="shared" si="0"/>
        <v>9.5</v>
      </c>
      <c r="EP5" s="25">
        <v>31</v>
      </c>
      <c r="EQ5" s="4">
        <f t="shared" ref="EQ5:EQ25" si="17">EP5/H5</f>
        <v>18.562874251497007</v>
      </c>
      <c r="ER5" s="25">
        <v>18</v>
      </c>
      <c r="ES5" s="25">
        <v>26</v>
      </c>
      <c r="ET5" s="59">
        <v>8</v>
      </c>
      <c r="EU5" s="25">
        <v>4</v>
      </c>
      <c r="EV5" s="15">
        <v>5</v>
      </c>
      <c r="EW5" s="25">
        <v>128</v>
      </c>
      <c r="EX5" s="25">
        <v>69</v>
      </c>
      <c r="EY5" s="25">
        <v>62</v>
      </c>
      <c r="EZ5" s="25">
        <v>55</v>
      </c>
      <c r="FA5" s="25">
        <v>63</v>
      </c>
      <c r="FB5" s="4">
        <f t="shared" si="1"/>
        <v>246</v>
      </c>
      <c r="FC5" s="9">
        <f t="shared" ref="FC5:FC25" si="18">FF5/FH5</f>
        <v>1.0291210323882747</v>
      </c>
      <c r="FD5" s="9">
        <f t="shared" si="2"/>
        <v>0.25609756097560976</v>
      </c>
      <c r="FE5" s="9">
        <f t="shared" ref="FE5:FE25" si="19">0.35695-7.2266*FD5+74.249*(FD5^2)-307.39*(FD5^3)+684.54*(FD5^4)-856.92*(FD5^5)+571.95*(FD5^6)-159.1*(FD5^7)</f>
        <v>0.36331474872385872</v>
      </c>
      <c r="FF5" s="9">
        <f t="shared" si="3"/>
        <v>2.3487804878048779</v>
      </c>
      <c r="FG5" s="9">
        <f t="shared" si="4"/>
        <v>0.27386438531241342</v>
      </c>
      <c r="FH5" s="9">
        <f t="shared" si="5"/>
        <v>2.2823170588148196</v>
      </c>
      <c r="FI5" s="59">
        <v>14.9</v>
      </c>
      <c r="FJ5" s="59">
        <v>19</v>
      </c>
      <c r="FK5" s="25">
        <v>12</v>
      </c>
      <c r="FL5" s="25">
        <v>6</v>
      </c>
      <c r="FM5" s="25">
        <v>62</v>
      </c>
      <c r="FN5" s="4">
        <f t="shared" si="6"/>
        <v>37.125748502994014</v>
      </c>
      <c r="FO5" s="59">
        <v>47</v>
      </c>
      <c r="FP5" s="59">
        <v>11</v>
      </c>
      <c r="FQ5" s="25">
        <v>7</v>
      </c>
      <c r="FR5" s="25">
        <v>67</v>
      </c>
      <c r="FS5" s="25">
        <v>37</v>
      </c>
      <c r="FT5" s="11">
        <f t="shared" ref="FT5:FT25" si="20">FR5/FS5</f>
        <v>1.8108108108108107</v>
      </c>
      <c r="FU5" s="25">
        <v>4</v>
      </c>
      <c r="FV5" s="63">
        <f t="shared" si="7"/>
        <v>16.75</v>
      </c>
      <c r="FW5" s="25">
        <v>97</v>
      </c>
      <c r="FX5" s="25">
        <v>38.119999999999997</v>
      </c>
      <c r="FY5">
        <v>15.7</v>
      </c>
      <c r="FZ5" s="11">
        <f t="shared" si="8"/>
        <v>54.12</v>
      </c>
      <c r="GA5" s="4">
        <f t="shared" ref="GA5:GA25" si="21">FZ5/FP5</f>
        <v>4.92</v>
      </c>
      <c r="GB5" s="4">
        <f t="shared" ref="GB5:GB25" si="22">FO5/FY5</f>
        <v>2.9936305732484079</v>
      </c>
      <c r="GC5" s="4">
        <f t="shared" ref="GC5:GC25" si="23">FI5/FY5</f>
        <v>0.94904458598726116</v>
      </c>
      <c r="GD5" s="25">
        <v>25</v>
      </c>
      <c r="GE5" s="25">
        <v>13</v>
      </c>
      <c r="GF5" s="4">
        <f t="shared" ref="GF5:GF25" si="24">((GD5-GE5)/GD5)*100</f>
        <v>48</v>
      </c>
      <c r="GG5" s="25">
        <v>25</v>
      </c>
      <c r="GH5" s="25">
        <v>21</v>
      </c>
      <c r="GI5" s="4">
        <f t="shared" ref="GI5:GI25" si="25">((GG5-GH5)/GG5)*100</f>
        <v>16</v>
      </c>
      <c r="GJ5" s="4">
        <v>1</v>
      </c>
      <c r="GK5" s="4">
        <v>0</v>
      </c>
      <c r="GL5" s="4">
        <v>0</v>
      </c>
      <c r="GM5" s="4">
        <v>1</v>
      </c>
      <c r="GN5" s="4">
        <v>0</v>
      </c>
      <c r="GO5" s="4">
        <v>0</v>
      </c>
      <c r="GP5" s="4">
        <v>1</v>
      </c>
      <c r="GQ5" s="4">
        <v>0</v>
      </c>
      <c r="GR5" s="4">
        <v>0</v>
      </c>
      <c r="GS5" s="4">
        <v>1</v>
      </c>
      <c r="GT5" s="4">
        <v>18</v>
      </c>
      <c r="GU5" s="4">
        <v>12</v>
      </c>
      <c r="GV5">
        <f t="shared" si="9"/>
        <v>0.33333333333333331</v>
      </c>
      <c r="GW5" s="4">
        <v>1</v>
      </c>
      <c r="GX5" s="4">
        <v>0</v>
      </c>
      <c r="GY5" s="4"/>
    </row>
    <row r="6" spans="1:684" x14ac:dyDescent="0.35">
      <c r="A6" s="54">
        <v>3</v>
      </c>
      <c r="B6" s="2">
        <v>44861</v>
      </c>
      <c r="C6" s="2">
        <v>18614</v>
      </c>
      <c r="D6" s="4">
        <v>71</v>
      </c>
      <c r="E6" s="4" t="s">
        <v>178</v>
      </c>
      <c r="F6" s="4">
        <v>90</v>
      </c>
      <c r="G6" s="4">
        <v>175</v>
      </c>
      <c r="H6" s="4">
        <v>2.09</v>
      </c>
      <c r="I6" s="4">
        <v>1</v>
      </c>
      <c r="J6" s="2">
        <v>44847</v>
      </c>
      <c r="K6" s="2">
        <v>44854</v>
      </c>
      <c r="L6" s="2">
        <v>44866</v>
      </c>
      <c r="M6" s="2">
        <v>44866</v>
      </c>
      <c r="N6" s="4">
        <v>1</v>
      </c>
      <c r="O6" s="2">
        <v>44866</v>
      </c>
      <c r="P6" s="46">
        <f t="shared" si="10"/>
        <v>12</v>
      </c>
      <c r="Q6" s="46">
        <f t="shared" si="11"/>
        <v>19</v>
      </c>
      <c r="R6" s="46">
        <f t="shared" si="12"/>
        <v>12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22</v>
      </c>
      <c r="AC6" s="4">
        <v>41</v>
      </c>
      <c r="AD6" s="4">
        <v>5</v>
      </c>
      <c r="AE6" s="4">
        <v>10</v>
      </c>
      <c r="AF6" s="4">
        <f t="shared" si="13"/>
        <v>5</v>
      </c>
      <c r="AG6" s="4">
        <v>2000</v>
      </c>
      <c r="AH6" s="4">
        <v>57526</v>
      </c>
      <c r="AI6" s="4">
        <v>15.71</v>
      </c>
      <c r="AJ6" s="4">
        <v>30.4</v>
      </c>
      <c r="AK6" s="4">
        <v>0</v>
      </c>
      <c r="AL6" s="4">
        <v>0</v>
      </c>
      <c r="AM6" s="4">
        <v>0</v>
      </c>
      <c r="AN6" s="4">
        <v>120</v>
      </c>
      <c r="AO6" s="4">
        <v>21122</v>
      </c>
      <c r="AP6" s="4">
        <v>0</v>
      </c>
      <c r="AQ6" s="4">
        <v>8</v>
      </c>
      <c r="AR6" s="4">
        <v>1.31</v>
      </c>
      <c r="AS6" s="4">
        <v>25.1</v>
      </c>
      <c r="AT6" s="29">
        <v>1.51</v>
      </c>
      <c r="AU6" s="4">
        <v>2.2599999999999998</v>
      </c>
      <c r="AV6" s="4">
        <v>561</v>
      </c>
      <c r="AW6" s="4">
        <v>380</v>
      </c>
      <c r="AX6" s="4">
        <v>1</v>
      </c>
      <c r="AY6" s="4">
        <v>0</v>
      </c>
      <c r="AZ6" s="4">
        <v>2.6</v>
      </c>
      <c r="BA6" s="4">
        <v>230</v>
      </c>
      <c r="BB6" s="4">
        <v>140</v>
      </c>
      <c r="BC6" s="4">
        <v>4.7</v>
      </c>
      <c r="BD6" s="4">
        <v>3.6</v>
      </c>
      <c r="BE6" s="4">
        <v>6.4</v>
      </c>
      <c r="BF6" s="4">
        <v>7.8</v>
      </c>
      <c r="BG6" s="4">
        <v>5.4</v>
      </c>
      <c r="BH6" s="4">
        <v>2.2999999999999998</v>
      </c>
      <c r="BI6" s="4">
        <v>56</v>
      </c>
      <c r="BJ6" s="4">
        <v>160</v>
      </c>
      <c r="BK6" s="4">
        <v>76</v>
      </c>
      <c r="BL6" s="4">
        <v>0.6</v>
      </c>
      <c r="BM6" s="4">
        <v>189</v>
      </c>
      <c r="BN6" s="4">
        <v>489</v>
      </c>
      <c r="BO6" s="4">
        <v>1</v>
      </c>
      <c r="BP6" s="4">
        <v>14</v>
      </c>
      <c r="BQ6" s="4">
        <v>170</v>
      </c>
      <c r="BR6">
        <v>128</v>
      </c>
      <c r="BS6">
        <v>61</v>
      </c>
      <c r="BT6">
        <v>84</v>
      </c>
      <c r="BU6">
        <v>100</v>
      </c>
      <c r="BV6">
        <v>14</v>
      </c>
      <c r="BW6">
        <v>2205</v>
      </c>
      <c r="BX6">
        <v>1255</v>
      </c>
      <c r="BY6">
        <v>1.7</v>
      </c>
      <c r="BZ6">
        <v>78.900000000000006</v>
      </c>
      <c r="CA6" s="79">
        <v>5.5</v>
      </c>
      <c r="CB6" s="4">
        <v>4.2</v>
      </c>
      <c r="CC6" s="4">
        <v>36.1</v>
      </c>
      <c r="CD6" s="4">
        <v>64</v>
      </c>
      <c r="CE6" s="4">
        <v>3</v>
      </c>
      <c r="CF6" s="4">
        <v>6</v>
      </c>
      <c r="CG6" s="4">
        <v>2076</v>
      </c>
      <c r="CH6" s="4">
        <f t="shared" si="14"/>
        <v>1333.333333333333</v>
      </c>
      <c r="CI6" s="4">
        <v>7.33</v>
      </c>
      <c r="CJ6" s="4">
        <v>55.5</v>
      </c>
      <c r="CK6" s="4">
        <v>85.1</v>
      </c>
      <c r="CL6" s="4">
        <v>28.6</v>
      </c>
      <c r="CM6" s="4">
        <v>2.33</v>
      </c>
      <c r="CN6" s="4">
        <v>0</v>
      </c>
      <c r="CO6" s="4">
        <v>0</v>
      </c>
      <c r="CP6" s="4">
        <v>61</v>
      </c>
      <c r="CQ6" s="4">
        <v>11449</v>
      </c>
      <c r="CR6" s="4">
        <v>1</v>
      </c>
      <c r="CS6" s="4">
        <v>0</v>
      </c>
      <c r="CT6" s="4"/>
      <c r="CU6" s="4">
        <v>1</v>
      </c>
      <c r="CV6" s="4">
        <v>1</v>
      </c>
      <c r="CW6" s="4">
        <v>0</v>
      </c>
      <c r="CX6" s="4">
        <v>1</v>
      </c>
      <c r="CY6" s="4">
        <v>1</v>
      </c>
      <c r="CZ6" s="4">
        <v>1</v>
      </c>
      <c r="DA6" s="4">
        <v>0</v>
      </c>
      <c r="DB6" s="4">
        <v>1</v>
      </c>
      <c r="DC6" s="4">
        <v>1</v>
      </c>
      <c r="DD6" s="4">
        <v>1</v>
      </c>
      <c r="DE6" s="4">
        <v>1</v>
      </c>
      <c r="DF6" s="4">
        <v>1</v>
      </c>
      <c r="DG6" s="4">
        <v>1</v>
      </c>
      <c r="DH6" s="4">
        <v>1</v>
      </c>
      <c r="DI6" s="4">
        <v>0</v>
      </c>
      <c r="DJ6" s="4">
        <v>1</v>
      </c>
      <c r="DK6" s="4">
        <v>10</v>
      </c>
      <c r="DL6" s="4">
        <v>10</v>
      </c>
      <c r="DM6" s="4">
        <v>44</v>
      </c>
      <c r="DN6" s="4">
        <v>21</v>
      </c>
      <c r="DO6" s="4">
        <v>53</v>
      </c>
      <c r="DP6" s="4">
        <v>84</v>
      </c>
      <c r="DQ6" s="11">
        <v>52</v>
      </c>
      <c r="DR6" s="4">
        <v>44</v>
      </c>
      <c r="DS6" s="4">
        <v>90</v>
      </c>
      <c r="DT6" s="4">
        <v>47</v>
      </c>
      <c r="DU6" s="11">
        <v>12.3</v>
      </c>
      <c r="DV6" s="4">
        <v>942</v>
      </c>
      <c r="DW6" s="4">
        <v>93</v>
      </c>
      <c r="DX6" s="4">
        <v>102</v>
      </c>
      <c r="DY6" s="4">
        <v>4.8</v>
      </c>
      <c r="DZ6" s="26">
        <v>2.29</v>
      </c>
      <c r="EA6" s="4">
        <v>17.2</v>
      </c>
      <c r="EB6" s="4">
        <v>180</v>
      </c>
      <c r="EC6" s="4">
        <v>50</v>
      </c>
      <c r="ED6" s="4">
        <v>5.13</v>
      </c>
      <c r="EE6" s="4">
        <v>2.4900000000000002</v>
      </c>
      <c r="EF6" s="45">
        <f t="shared" si="15"/>
        <v>3.0232558139534884</v>
      </c>
      <c r="EG6" s="45">
        <f t="shared" si="16"/>
        <v>0.71511627906976749</v>
      </c>
      <c r="EH6" s="4">
        <v>10</v>
      </c>
      <c r="EI6" s="4">
        <v>101</v>
      </c>
      <c r="EJ6" s="4">
        <v>43</v>
      </c>
      <c r="EK6" s="11">
        <v>3.74</v>
      </c>
      <c r="EL6" s="4">
        <v>161</v>
      </c>
      <c r="EM6" s="11">
        <v>7</v>
      </c>
      <c r="EN6" s="4">
        <v>9</v>
      </c>
      <c r="EO6" s="11">
        <f t="shared" si="0"/>
        <v>12.625</v>
      </c>
      <c r="EP6" s="4">
        <v>64</v>
      </c>
      <c r="EQ6" s="4">
        <f t="shared" si="17"/>
        <v>30.622009569377994</v>
      </c>
      <c r="ER6" s="4">
        <v>33</v>
      </c>
      <c r="ES6" s="4">
        <v>39</v>
      </c>
      <c r="ET6" s="11">
        <v>17</v>
      </c>
      <c r="EU6" s="4">
        <v>14</v>
      </c>
      <c r="EV6" s="9">
        <v>4</v>
      </c>
      <c r="EW6" s="4">
        <v>58</v>
      </c>
      <c r="EX6" s="4">
        <v>48</v>
      </c>
      <c r="EY6" s="4">
        <v>107</v>
      </c>
      <c r="EZ6" s="4">
        <v>86</v>
      </c>
      <c r="FA6" s="4">
        <v>72</v>
      </c>
      <c r="FB6" s="4">
        <f t="shared" si="1"/>
        <v>180</v>
      </c>
      <c r="FC6" s="9">
        <f t="shared" si="18"/>
        <v>2.0940136553166271</v>
      </c>
      <c r="FD6" s="9">
        <f t="shared" si="2"/>
        <v>0.4</v>
      </c>
      <c r="FE6" s="9">
        <f t="shared" si="19"/>
        <v>0.5045909600000027</v>
      </c>
      <c r="FF6" s="9">
        <f t="shared" si="3"/>
        <v>2.3040000000000003</v>
      </c>
      <c r="FG6" s="9">
        <f t="shared" si="4"/>
        <v>0.35837246940000139</v>
      </c>
      <c r="FH6" s="9">
        <f t="shared" si="5"/>
        <v>1.1002793578495658</v>
      </c>
      <c r="FI6" s="11">
        <v>11.3</v>
      </c>
      <c r="FJ6" s="11">
        <v>15</v>
      </c>
      <c r="FK6" s="4">
        <v>14</v>
      </c>
      <c r="FL6" s="4">
        <v>1</v>
      </c>
      <c r="FM6" s="4">
        <v>42</v>
      </c>
      <c r="FN6" s="4">
        <f t="shared" si="6"/>
        <v>20.095693779904309</v>
      </c>
      <c r="FO6" s="11">
        <v>37</v>
      </c>
      <c r="FP6" s="11">
        <v>16</v>
      </c>
      <c r="FQ6" s="4">
        <v>15</v>
      </c>
      <c r="FR6" s="4">
        <v>71</v>
      </c>
      <c r="FS6" s="4">
        <v>72</v>
      </c>
      <c r="FT6" s="11">
        <f t="shared" si="20"/>
        <v>0.98611111111111116</v>
      </c>
      <c r="FU6" s="4">
        <v>12</v>
      </c>
      <c r="FV6" s="63">
        <f t="shared" si="7"/>
        <v>5.916666666666667</v>
      </c>
      <c r="FW6" s="4">
        <v>110</v>
      </c>
      <c r="FX6" s="4">
        <v>26.83</v>
      </c>
      <c r="FY6">
        <v>14.1</v>
      </c>
      <c r="FZ6" s="11">
        <f t="shared" si="8"/>
        <v>40.83</v>
      </c>
      <c r="GA6" s="4">
        <f t="shared" si="21"/>
        <v>2.5518749999999999</v>
      </c>
      <c r="GB6" s="4">
        <f t="shared" si="22"/>
        <v>2.624113475177305</v>
      </c>
      <c r="GC6" s="4">
        <f t="shared" si="23"/>
        <v>0.8014184397163121</v>
      </c>
      <c r="GD6" s="4">
        <v>26</v>
      </c>
      <c r="GE6" s="4">
        <v>25</v>
      </c>
      <c r="GF6" s="4">
        <f t="shared" si="24"/>
        <v>3.8461538461538463</v>
      </c>
      <c r="GG6" s="4">
        <v>23</v>
      </c>
      <c r="GH6" s="4">
        <v>17</v>
      </c>
      <c r="GI6" s="4">
        <f t="shared" si="25"/>
        <v>26.086956521739129</v>
      </c>
      <c r="GJ6" s="4">
        <v>1</v>
      </c>
      <c r="GK6" s="4">
        <v>0</v>
      </c>
      <c r="GL6" s="4">
        <v>0</v>
      </c>
      <c r="GM6" s="4">
        <v>1</v>
      </c>
      <c r="GN6" s="4">
        <v>0</v>
      </c>
      <c r="GO6" s="4">
        <v>0</v>
      </c>
      <c r="GP6" s="4">
        <v>1</v>
      </c>
      <c r="GQ6" s="4">
        <v>0</v>
      </c>
      <c r="GR6">
        <v>0</v>
      </c>
      <c r="GS6" s="4">
        <v>1</v>
      </c>
      <c r="GT6" s="4">
        <v>21</v>
      </c>
      <c r="GU6" s="4">
        <v>14</v>
      </c>
      <c r="GV6">
        <f t="shared" si="9"/>
        <v>0.33333333333333331</v>
      </c>
      <c r="GW6" s="4">
        <v>1</v>
      </c>
      <c r="GX6" s="4">
        <v>0</v>
      </c>
      <c r="GY6" s="4"/>
    </row>
    <row r="7" spans="1:684" x14ac:dyDescent="0.35">
      <c r="A7" s="54">
        <v>4</v>
      </c>
      <c r="B7" s="2">
        <v>44861</v>
      </c>
      <c r="C7" s="2">
        <v>34167</v>
      </c>
      <c r="D7" s="4">
        <v>29</v>
      </c>
      <c r="E7" s="4" t="s">
        <v>178</v>
      </c>
      <c r="F7" s="4">
        <v>80</v>
      </c>
      <c r="G7" s="4">
        <v>175</v>
      </c>
      <c r="H7" s="4">
        <v>1.97</v>
      </c>
      <c r="I7" s="4">
        <v>1</v>
      </c>
      <c r="J7" s="2">
        <v>44861</v>
      </c>
      <c r="K7" s="2">
        <v>44861</v>
      </c>
      <c r="L7" s="2">
        <v>44864</v>
      </c>
      <c r="M7" s="2">
        <v>44867</v>
      </c>
      <c r="N7" s="4">
        <v>0</v>
      </c>
      <c r="P7" s="46">
        <f t="shared" si="10"/>
        <v>3</v>
      </c>
      <c r="Q7" s="46">
        <f t="shared" si="11"/>
        <v>6</v>
      </c>
      <c r="R7" s="46"/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2</v>
      </c>
      <c r="AC7" s="4">
        <v>19</v>
      </c>
      <c r="AD7" s="4">
        <v>9</v>
      </c>
      <c r="AE7" s="4">
        <v>9</v>
      </c>
      <c r="AF7" s="4">
        <f t="shared" si="13"/>
        <v>0</v>
      </c>
      <c r="AG7" s="4">
        <v>526</v>
      </c>
      <c r="AH7" s="4">
        <v>19060</v>
      </c>
      <c r="AI7" s="4">
        <v>32.85</v>
      </c>
      <c r="AJ7" s="4">
        <v>10.77</v>
      </c>
      <c r="AK7" s="4">
        <v>0</v>
      </c>
      <c r="AL7" s="4">
        <v>0</v>
      </c>
      <c r="AM7" s="4">
        <v>0</v>
      </c>
      <c r="AN7" s="4">
        <v>71</v>
      </c>
      <c r="AO7" s="4">
        <v>650</v>
      </c>
      <c r="AP7" s="4">
        <v>0</v>
      </c>
      <c r="AQ7" s="4">
        <v>12.4</v>
      </c>
      <c r="AR7" s="4">
        <v>1.48</v>
      </c>
      <c r="AS7" s="4">
        <v>29.3</v>
      </c>
      <c r="AT7" s="29">
        <v>1.58</v>
      </c>
      <c r="AU7" s="4">
        <v>0.48</v>
      </c>
      <c r="AV7" s="4">
        <v>755</v>
      </c>
      <c r="AW7" s="4">
        <v>132</v>
      </c>
      <c r="AX7" s="4">
        <v>0</v>
      </c>
      <c r="AY7" s="4">
        <v>0</v>
      </c>
      <c r="AZ7" s="4">
        <v>1</v>
      </c>
      <c r="BA7" s="4">
        <v>31</v>
      </c>
      <c r="BB7" s="4">
        <v>135</v>
      </c>
      <c r="BC7" s="4">
        <v>4.5999999999999996</v>
      </c>
      <c r="BD7" s="4">
        <v>1.5</v>
      </c>
      <c r="BE7" s="4">
        <v>3</v>
      </c>
      <c r="BF7" s="4">
        <v>7.3</v>
      </c>
      <c r="BG7" s="4">
        <v>5</v>
      </c>
      <c r="BH7" s="4">
        <v>3.1</v>
      </c>
      <c r="BI7" s="4">
        <v>30</v>
      </c>
      <c r="BJ7" s="4">
        <v>56</v>
      </c>
      <c r="BK7" s="4">
        <v>112</v>
      </c>
      <c r="BL7" s="4">
        <v>1.8</v>
      </c>
      <c r="BM7" s="4">
        <v>85</v>
      </c>
      <c r="BN7" s="4">
        <v>200</v>
      </c>
      <c r="BO7" s="4">
        <v>0</v>
      </c>
      <c r="BP7" s="4">
        <v>0</v>
      </c>
      <c r="BQ7" s="4">
        <v>140</v>
      </c>
      <c r="BR7">
        <v>118</v>
      </c>
      <c r="BS7">
        <v>74</v>
      </c>
      <c r="BT7">
        <v>89</v>
      </c>
      <c r="BU7">
        <v>94</v>
      </c>
      <c r="BV7">
        <v>17</v>
      </c>
      <c r="BW7">
        <v>-1090</v>
      </c>
      <c r="BX7">
        <v>1360</v>
      </c>
      <c r="BY7">
        <v>4.9000000000000004</v>
      </c>
      <c r="BZ7">
        <v>66.599999999999994</v>
      </c>
      <c r="CA7">
        <v>9.8000000000000007</v>
      </c>
      <c r="CB7" s="4">
        <v>3.8</v>
      </c>
      <c r="CC7" s="4">
        <v>76.7</v>
      </c>
      <c r="CD7" s="4">
        <v>65.8</v>
      </c>
      <c r="CE7" s="4">
        <v>16</v>
      </c>
      <c r="CF7" s="4">
        <v>12</v>
      </c>
      <c r="CG7" s="4">
        <v>1608</v>
      </c>
      <c r="CH7" s="4">
        <f t="shared" si="14"/>
        <v>1515.7894736842106</v>
      </c>
      <c r="CI7" s="4">
        <v>7.32</v>
      </c>
      <c r="CJ7" s="4">
        <v>32.1</v>
      </c>
      <c r="CK7" s="4">
        <v>119.2</v>
      </c>
      <c r="CL7" s="4">
        <v>16.100000000000001</v>
      </c>
      <c r="CM7" s="4">
        <v>0.25</v>
      </c>
      <c r="CN7" s="4">
        <v>0</v>
      </c>
      <c r="CO7" s="4">
        <v>0</v>
      </c>
      <c r="CP7" s="4">
        <v>24</v>
      </c>
      <c r="CQ7" s="4">
        <v>865</v>
      </c>
      <c r="CR7" s="4">
        <v>1</v>
      </c>
      <c r="CS7" s="4">
        <v>1</v>
      </c>
      <c r="CT7" s="4">
        <v>7</v>
      </c>
      <c r="CU7" s="4">
        <v>1</v>
      </c>
      <c r="CV7" s="4">
        <v>1</v>
      </c>
      <c r="CW7" s="4">
        <v>1</v>
      </c>
      <c r="CX7" s="4">
        <v>1</v>
      </c>
      <c r="CY7" s="4">
        <v>1</v>
      </c>
      <c r="CZ7" s="4">
        <v>0</v>
      </c>
      <c r="DA7" s="4">
        <v>1</v>
      </c>
      <c r="DB7" s="4">
        <v>0</v>
      </c>
      <c r="DC7" s="4">
        <v>1</v>
      </c>
      <c r="DD7" s="4">
        <v>1</v>
      </c>
      <c r="DE7" s="4">
        <v>1</v>
      </c>
      <c r="DF7" s="4">
        <v>0</v>
      </c>
      <c r="DG7" s="4">
        <v>1</v>
      </c>
      <c r="DH7" s="4">
        <v>0</v>
      </c>
      <c r="DI7" s="4">
        <v>0</v>
      </c>
      <c r="DJ7" s="4">
        <v>0</v>
      </c>
      <c r="DK7" s="4">
        <v>8</v>
      </c>
      <c r="DL7" s="4">
        <v>8</v>
      </c>
      <c r="DM7" s="4">
        <v>56</v>
      </c>
      <c r="DN7" s="4">
        <v>39</v>
      </c>
      <c r="DO7" s="4">
        <v>31</v>
      </c>
      <c r="DP7" s="4">
        <v>57</v>
      </c>
      <c r="DQ7" s="11">
        <v>39</v>
      </c>
      <c r="DR7" s="4">
        <v>63</v>
      </c>
      <c r="DS7" s="4">
        <v>105</v>
      </c>
      <c r="DT7" s="4">
        <v>42</v>
      </c>
      <c r="DU7" s="11">
        <v>12.4</v>
      </c>
      <c r="DV7" s="4">
        <v>950</v>
      </c>
      <c r="DW7" s="4">
        <v>94</v>
      </c>
      <c r="DX7" s="4">
        <v>96</v>
      </c>
      <c r="DY7" s="4">
        <v>5.6</v>
      </c>
      <c r="DZ7" s="26">
        <f t="shared" ref="DZ7:DZ26" si="26">(DY7/H7)</f>
        <v>2.8426395939086291</v>
      </c>
      <c r="EA7" s="4">
        <v>14.4</v>
      </c>
      <c r="EB7" s="4">
        <v>233</v>
      </c>
      <c r="EC7" s="4">
        <v>54</v>
      </c>
      <c r="ED7" s="4">
        <v>5.23</v>
      </c>
      <c r="EE7" s="4">
        <v>2.67</v>
      </c>
      <c r="EF7" s="45">
        <f t="shared" si="15"/>
        <v>2.7083333333333335</v>
      </c>
      <c r="EG7" s="45">
        <f t="shared" si="16"/>
        <v>0.86111111111111116</v>
      </c>
      <c r="EH7" s="4">
        <v>6</v>
      </c>
      <c r="EI7" s="4">
        <v>70</v>
      </c>
      <c r="EJ7" s="4">
        <v>45</v>
      </c>
      <c r="EK7" s="11">
        <v>1.63</v>
      </c>
      <c r="EL7" s="4">
        <v>156</v>
      </c>
      <c r="EM7" s="11">
        <v>9</v>
      </c>
      <c r="EN7" s="4">
        <v>8</v>
      </c>
      <c r="EO7" s="11">
        <f t="shared" si="0"/>
        <v>8.235294117647058</v>
      </c>
      <c r="EP7" s="4">
        <v>31</v>
      </c>
      <c r="EQ7" s="4">
        <f t="shared" si="17"/>
        <v>15.736040609137056</v>
      </c>
      <c r="ER7" s="4">
        <v>16</v>
      </c>
      <c r="ES7" s="4">
        <v>25</v>
      </c>
      <c r="ET7" s="11">
        <v>13</v>
      </c>
      <c r="EU7" s="4">
        <v>8</v>
      </c>
      <c r="EV7" s="9">
        <v>5</v>
      </c>
      <c r="EW7" s="4">
        <v>79</v>
      </c>
      <c r="EX7" s="4">
        <v>55</v>
      </c>
      <c r="EY7" s="4">
        <v>104</v>
      </c>
      <c r="EZ7" s="4">
        <v>96</v>
      </c>
      <c r="FA7" s="4">
        <v>113</v>
      </c>
      <c r="FB7" s="4">
        <f t="shared" si="1"/>
        <v>233</v>
      </c>
      <c r="FC7" s="9">
        <f t="shared" si="18"/>
        <v>1.9743566470145304</v>
      </c>
      <c r="FD7" s="9">
        <f t="shared" si="2"/>
        <v>0.48497854077253216</v>
      </c>
      <c r="FE7" s="9">
        <f t="shared" si="19"/>
        <v>0.56899559702085845</v>
      </c>
      <c r="FF7" s="9">
        <f t="shared" si="3"/>
        <v>1.9666666666666668</v>
      </c>
      <c r="FG7" s="9">
        <f t="shared" si="4"/>
        <v>0.46252985110980988</v>
      </c>
      <c r="FH7" s="9">
        <f t="shared" si="5"/>
        <v>0.99610507029746032</v>
      </c>
      <c r="FI7" s="11">
        <v>15.4</v>
      </c>
      <c r="FJ7" s="11">
        <v>28</v>
      </c>
      <c r="FK7" s="4">
        <v>15</v>
      </c>
      <c r="FL7" s="4">
        <v>13</v>
      </c>
      <c r="FM7" s="4">
        <v>36</v>
      </c>
      <c r="FN7" s="4">
        <f t="shared" si="6"/>
        <v>18.274111675126903</v>
      </c>
      <c r="FO7" s="11">
        <v>42</v>
      </c>
      <c r="FP7" s="11">
        <v>21</v>
      </c>
      <c r="FQ7" s="4">
        <v>16</v>
      </c>
      <c r="FR7" s="4">
        <v>63</v>
      </c>
      <c r="FS7" s="4">
        <v>45</v>
      </c>
      <c r="FT7" s="11">
        <f t="shared" si="20"/>
        <v>1.4</v>
      </c>
      <c r="FU7" s="4">
        <v>12</v>
      </c>
      <c r="FV7" s="63">
        <f t="shared" si="7"/>
        <v>5.25</v>
      </c>
      <c r="FW7" s="4">
        <v>76</v>
      </c>
      <c r="FX7" s="4">
        <v>21.88</v>
      </c>
      <c r="FY7">
        <v>19.8</v>
      </c>
      <c r="FZ7" s="11">
        <f t="shared" si="8"/>
        <v>38.879999999999995</v>
      </c>
      <c r="GA7" s="4">
        <f t="shared" si="21"/>
        <v>1.8514285714285712</v>
      </c>
      <c r="GB7" s="4">
        <f t="shared" si="22"/>
        <v>2.1212121212121211</v>
      </c>
      <c r="GC7" s="4">
        <f t="shared" si="23"/>
        <v>0.77777777777777779</v>
      </c>
      <c r="GD7" s="4">
        <v>29</v>
      </c>
      <c r="GE7" s="4">
        <v>27</v>
      </c>
      <c r="GF7" s="4">
        <f t="shared" si="24"/>
        <v>6.8965517241379306</v>
      </c>
      <c r="GG7" s="4">
        <v>10</v>
      </c>
      <c r="GH7" s="4">
        <v>5</v>
      </c>
      <c r="GI7" s="4">
        <f t="shared" si="25"/>
        <v>50</v>
      </c>
      <c r="GJ7" s="4">
        <v>1</v>
      </c>
      <c r="GK7" s="4">
        <v>0</v>
      </c>
      <c r="GL7" s="4">
        <v>0</v>
      </c>
      <c r="GM7" s="4">
        <v>1</v>
      </c>
      <c r="GN7" s="4">
        <v>0</v>
      </c>
      <c r="GO7" s="4">
        <v>0</v>
      </c>
      <c r="GP7" s="4">
        <v>1</v>
      </c>
      <c r="GQ7" s="4">
        <v>0</v>
      </c>
      <c r="GR7" s="4">
        <v>0</v>
      </c>
      <c r="GS7" s="4">
        <v>1</v>
      </c>
      <c r="GT7" s="4">
        <v>19</v>
      </c>
      <c r="GU7" s="4">
        <v>12</v>
      </c>
      <c r="GV7">
        <f t="shared" si="9"/>
        <v>0.36842105263157893</v>
      </c>
      <c r="GW7" s="4">
        <v>1</v>
      </c>
      <c r="GX7" s="4">
        <v>0</v>
      </c>
      <c r="GY7" s="4"/>
      <c r="GZ7" s="2">
        <v>44872</v>
      </c>
      <c r="HA7" s="4">
        <v>1.97</v>
      </c>
      <c r="HB7" s="4">
        <v>12</v>
      </c>
      <c r="HC7" s="4">
        <v>2279</v>
      </c>
      <c r="HD7" s="4">
        <v>9045</v>
      </c>
      <c r="HE7" s="4">
        <v>2.5499999999999998</v>
      </c>
      <c r="HF7" s="4">
        <v>0.09</v>
      </c>
      <c r="HG7" s="4">
        <v>0</v>
      </c>
      <c r="HH7" s="4">
        <v>0</v>
      </c>
      <c r="HI7" s="4">
        <v>0</v>
      </c>
      <c r="HJ7" s="4">
        <v>88</v>
      </c>
      <c r="HK7" s="4">
        <v>357</v>
      </c>
      <c r="HL7" s="4">
        <v>0</v>
      </c>
      <c r="HM7" s="4">
        <v>13.3</v>
      </c>
      <c r="HN7" s="4">
        <v>1.1499999999999999</v>
      </c>
      <c r="HO7" s="4">
        <v>31.5</v>
      </c>
      <c r="HP7" s="29">
        <v>1.49</v>
      </c>
      <c r="HQ7" s="4">
        <v>0.76</v>
      </c>
      <c r="HR7" s="4">
        <v>481</v>
      </c>
      <c r="HS7" s="4">
        <v>303</v>
      </c>
      <c r="HT7" s="4">
        <v>0</v>
      </c>
      <c r="HU7" s="4">
        <v>0</v>
      </c>
      <c r="HV7" s="4">
        <v>1</v>
      </c>
      <c r="HW7" s="4">
        <v>48</v>
      </c>
      <c r="HX7" s="4">
        <v>141</v>
      </c>
      <c r="HY7" s="4">
        <v>4.5</v>
      </c>
      <c r="HZ7" s="4">
        <v>2.1</v>
      </c>
      <c r="IA7" s="4">
        <v>3.4</v>
      </c>
      <c r="IB7" s="4">
        <v>9.1</v>
      </c>
      <c r="IC7" s="4">
        <v>6.9</v>
      </c>
      <c r="ID7" s="4">
        <v>4.3</v>
      </c>
      <c r="IE7" s="4">
        <v>33</v>
      </c>
      <c r="IF7" s="4">
        <v>21</v>
      </c>
      <c r="IG7" s="4">
        <v>55</v>
      </c>
      <c r="IH7" s="4">
        <v>1</v>
      </c>
      <c r="II7" s="4">
        <v>58</v>
      </c>
      <c r="IJ7" s="4">
        <v>178</v>
      </c>
      <c r="IK7" s="4">
        <v>0</v>
      </c>
      <c r="IL7" s="4">
        <v>0</v>
      </c>
      <c r="IM7" s="4"/>
      <c r="IN7">
        <v>120</v>
      </c>
      <c r="IO7">
        <v>70</v>
      </c>
      <c r="IP7">
        <v>85</v>
      </c>
      <c r="IQ7">
        <v>82</v>
      </c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>
        <v>0</v>
      </c>
      <c r="JJ7" s="4">
        <v>0</v>
      </c>
      <c r="JK7" s="4">
        <v>0</v>
      </c>
      <c r="JL7" s="4">
        <v>13</v>
      </c>
      <c r="JM7" s="4">
        <v>20</v>
      </c>
      <c r="JN7" s="4">
        <v>7</v>
      </c>
      <c r="JO7" s="4">
        <v>7</v>
      </c>
      <c r="JP7" s="4">
        <v>59</v>
      </c>
      <c r="JQ7" s="4">
        <v>37</v>
      </c>
      <c r="JR7" s="4">
        <v>37</v>
      </c>
      <c r="JS7" s="4">
        <v>67</v>
      </c>
      <c r="JT7" s="11">
        <v>55</v>
      </c>
      <c r="JU7" s="4">
        <v>41</v>
      </c>
      <c r="JV7" s="4">
        <v>91</v>
      </c>
      <c r="JW7" s="4">
        <f>(JV7-JU7)</f>
        <v>50</v>
      </c>
      <c r="JX7" s="11">
        <v>16.600000000000001</v>
      </c>
      <c r="JY7" s="4">
        <v>1277</v>
      </c>
      <c r="JZ7" s="4">
        <v>85</v>
      </c>
      <c r="KA7" s="4">
        <v>63</v>
      </c>
      <c r="KB7" s="4">
        <v>2.9</v>
      </c>
      <c r="KC7" s="26">
        <f>(KB7/HA7)</f>
        <v>1.4720812182741116</v>
      </c>
      <c r="KD7" s="4">
        <v>19.600000000000001</v>
      </c>
      <c r="KE7" s="4">
        <v>275</v>
      </c>
      <c r="KF7" s="4">
        <v>64</v>
      </c>
      <c r="KG7" s="4">
        <v>4.09</v>
      </c>
      <c r="KH7" s="4">
        <v>2.09</v>
      </c>
      <c r="KI7" s="45">
        <f>JT7/KD7</f>
        <v>2.8061224489795915</v>
      </c>
      <c r="KJ7" s="45">
        <f>JX7/KD7</f>
        <v>0.84693877551020413</v>
      </c>
      <c r="KK7" s="4">
        <v>18</v>
      </c>
      <c r="KL7" s="4">
        <v>68</v>
      </c>
      <c r="KM7" s="4">
        <v>37</v>
      </c>
      <c r="KN7" s="11">
        <v>1.87</v>
      </c>
      <c r="KO7" s="4">
        <v>241</v>
      </c>
      <c r="KP7" s="11">
        <v>13</v>
      </c>
      <c r="KQ7" s="4">
        <v>13</v>
      </c>
      <c r="KR7" s="11">
        <f>KL7/((KP7+KQ7)/2)</f>
        <v>5.2307692307692308</v>
      </c>
      <c r="KS7" s="4">
        <v>36</v>
      </c>
      <c r="KT7" s="4">
        <f>KS7/HA7</f>
        <v>18.274111675126903</v>
      </c>
      <c r="KU7" s="4">
        <v>16</v>
      </c>
      <c r="KV7" s="4">
        <v>26</v>
      </c>
      <c r="KW7" s="11">
        <v>31</v>
      </c>
      <c r="KX7" s="4">
        <v>22</v>
      </c>
      <c r="KY7" s="9">
        <v>9</v>
      </c>
      <c r="KZ7" s="4">
        <v>96</v>
      </c>
      <c r="LA7" s="4">
        <v>103</v>
      </c>
      <c r="LB7" s="4">
        <v>103</v>
      </c>
      <c r="LC7" s="4">
        <v>124</v>
      </c>
      <c r="LD7" s="4">
        <v>82</v>
      </c>
      <c r="LE7" s="4">
        <f>KE7</f>
        <v>275</v>
      </c>
      <c r="LF7" s="9">
        <f>LI7/LK7</f>
        <v>1.1181694370740705</v>
      </c>
      <c r="LG7" s="9">
        <f>LD7/LE7</f>
        <v>0.29818181818181816</v>
      </c>
      <c r="LH7" s="9">
        <f>0.35695-7.2266*LG7+74.249*(LG7^2)-307.39*(LG7^3)+684.54*(LG7^4)-856.92*(LG7^5)+571.95*(LG7^6)-159.1*(LG7^7)</f>
        <v>0.41449256620407476</v>
      </c>
      <c r="LI7" s="9">
        <f>(IN7*0.9)/KF7</f>
        <v>1.6875</v>
      </c>
      <c r="LJ7" s="9">
        <f>0.0275-0.165*(JT7/100)+0.3656*((IO7/IN7)*0.9)+0.515*LH7</f>
        <v>0.34215367159509846</v>
      </c>
      <c r="LK7" s="9">
        <f>(IO7-(LJ7*IN7*0.9))/(LJ7*KF7)</f>
        <v>1.5091630517247052</v>
      </c>
      <c r="LL7" s="11">
        <v>24</v>
      </c>
      <c r="LM7" s="11">
        <v>23</v>
      </c>
      <c r="LN7" s="4">
        <v>15</v>
      </c>
      <c r="LO7" s="4">
        <v>9</v>
      </c>
      <c r="LP7" s="4">
        <v>52</v>
      </c>
      <c r="LQ7" s="4">
        <f>LP7/HA7</f>
        <v>26.395939086294415</v>
      </c>
      <c r="LR7" s="11">
        <v>55</v>
      </c>
      <c r="LS7" s="11">
        <v>24</v>
      </c>
      <c r="LT7" s="4">
        <v>16</v>
      </c>
      <c r="LU7" s="4">
        <v>46</v>
      </c>
      <c r="LV7" s="4">
        <v>45</v>
      </c>
      <c r="LW7" s="11">
        <f>LU7/LV7</f>
        <v>1.0222222222222221</v>
      </c>
      <c r="LX7" s="4">
        <v>13</v>
      </c>
      <c r="LY7" s="63">
        <f>(LU7/LX7)</f>
        <v>3.5384615384615383</v>
      </c>
      <c r="LZ7" s="4">
        <v>144</v>
      </c>
      <c r="MA7" s="4">
        <v>27.8</v>
      </c>
      <c r="MB7">
        <v>16</v>
      </c>
      <c r="MC7" s="11">
        <f>(MA7+IR7)</f>
        <v>27.8</v>
      </c>
      <c r="MD7" s="4">
        <f>MC7/LS7</f>
        <v>1.1583333333333334</v>
      </c>
      <c r="ME7" s="4">
        <f>LR7/MB7</f>
        <v>3.4375</v>
      </c>
      <c r="MF7" s="4">
        <f>LL7/MB7</f>
        <v>1.5</v>
      </c>
      <c r="MG7" s="4">
        <v>23</v>
      </c>
      <c r="MH7" s="4">
        <v>20</v>
      </c>
      <c r="MI7" s="4">
        <f>((MG7-MH7)/MG7)*100</f>
        <v>13.043478260869565</v>
      </c>
      <c r="MJ7" s="4">
        <v>19</v>
      </c>
      <c r="MK7" s="4">
        <v>15</v>
      </c>
      <c r="ML7" s="4">
        <f>((MJ7-MK7)/MJ7)*100</f>
        <v>21.052631578947366</v>
      </c>
      <c r="MM7" s="4">
        <v>1</v>
      </c>
      <c r="MN7" s="4">
        <v>0</v>
      </c>
      <c r="MO7" s="4">
        <v>0</v>
      </c>
      <c r="MP7" s="4">
        <v>1</v>
      </c>
      <c r="MQ7" s="38">
        <v>0</v>
      </c>
      <c r="MR7" s="38">
        <v>0</v>
      </c>
      <c r="MS7" s="4">
        <v>1</v>
      </c>
      <c r="MT7" s="4">
        <v>0</v>
      </c>
      <c r="MU7" s="4">
        <v>0</v>
      </c>
      <c r="MV7" s="4">
        <v>1</v>
      </c>
      <c r="MW7" s="4">
        <v>20</v>
      </c>
      <c r="MX7" s="4">
        <v>13</v>
      </c>
      <c r="MY7">
        <f>(MW7-MX7)/MW7</f>
        <v>0.35</v>
      </c>
      <c r="MZ7" s="4">
        <v>1</v>
      </c>
      <c r="NA7" s="4">
        <v>0</v>
      </c>
      <c r="NB7" s="4"/>
      <c r="NC7" s="2">
        <v>44890</v>
      </c>
      <c r="ND7" s="4">
        <v>1.97</v>
      </c>
      <c r="NE7" s="4">
        <v>30</v>
      </c>
      <c r="NF7" s="9">
        <v>1500</v>
      </c>
      <c r="NG7" s="9">
        <v>5500</v>
      </c>
      <c r="NH7" s="4">
        <v>0.06</v>
      </c>
      <c r="NI7" s="9">
        <v>0.03</v>
      </c>
      <c r="NJ7" s="4">
        <v>0</v>
      </c>
      <c r="NK7" s="4">
        <v>0</v>
      </c>
      <c r="NL7" s="4">
        <v>0</v>
      </c>
      <c r="NM7" s="4">
        <v>16</v>
      </c>
      <c r="NN7" s="4">
        <v>132</v>
      </c>
      <c r="NO7" s="4">
        <v>0</v>
      </c>
      <c r="NP7" s="4">
        <v>14.9</v>
      </c>
      <c r="NQ7" s="4">
        <v>1.0900000000000001</v>
      </c>
      <c r="NR7" s="4">
        <v>31.5</v>
      </c>
      <c r="NS7" s="29">
        <v>1.68</v>
      </c>
      <c r="NT7" s="4">
        <v>0.14000000000000001</v>
      </c>
      <c r="NU7" s="4">
        <v>343</v>
      </c>
      <c r="NV7" s="4">
        <v>112</v>
      </c>
      <c r="NW7" s="4">
        <v>0</v>
      </c>
      <c r="NX7" s="4">
        <v>0</v>
      </c>
      <c r="NY7" s="4">
        <v>1</v>
      </c>
      <c r="NZ7" s="4">
        <v>31</v>
      </c>
      <c r="OA7" s="4">
        <v>140</v>
      </c>
      <c r="OB7" s="4">
        <v>4</v>
      </c>
      <c r="OC7" s="4">
        <v>2</v>
      </c>
      <c r="OD7" s="4">
        <v>3.6</v>
      </c>
      <c r="OE7" s="4">
        <v>9.8000000000000007</v>
      </c>
      <c r="OF7" s="4">
        <v>7.5</v>
      </c>
      <c r="OG7" s="4">
        <v>5.0999999999999996</v>
      </c>
      <c r="OH7" s="4">
        <v>213</v>
      </c>
      <c r="OI7" s="4">
        <v>21</v>
      </c>
      <c r="OJ7" s="4">
        <v>19</v>
      </c>
      <c r="OK7" s="4">
        <v>1.5</v>
      </c>
      <c r="OL7" s="4">
        <v>46</v>
      </c>
      <c r="OM7" s="4">
        <v>175</v>
      </c>
      <c r="ON7" s="4">
        <v>0</v>
      </c>
      <c r="OO7" s="4">
        <v>0</v>
      </c>
      <c r="OP7" s="4"/>
      <c r="OQ7">
        <v>130</v>
      </c>
      <c r="OR7">
        <v>72</v>
      </c>
      <c r="OS7">
        <v>91</v>
      </c>
      <c r="OT7">
        <v>94</v>
      </c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>
        <v>0</v>
      </c>
      <c r="PM7" s="4">
        <v>0</v>
      </c>
      <c r="PN7" s="4">
        <v>0</v>
      </c>
      <c r="PO7" s="4">
        <v>13</v>
      </c>
      <c r="PP7" s="4">
        <v>20</v>
      </c>
      <c r="PQ7" s="4">
        <v>8</v>
      </c>
      <c r="PR7" s="4">
        <v>10</v>
      </c>
      <c r="PS7" s="4">
        <v>34</v>
      </c>
      <c r="PT7" s="4">
        <v>26</v>
      </c>
      <c r="PU7" s="4">
        <v>23</v>
      </c>
      <c r="PV7" s="4">
        <v>47</v>
      </c>
      <c r="PW7" s="11">
        <v>52</v>
      </c>
      <c r="PX7" s="4">
        <v>40</v>
      </c>
      <c r="PY7" s="4">
        <v>90</v>
      </c>
      <c r="PZ7" s="4">
        <f>(PY7-PX7)</f>
        <v>50</v>
      </c>
      <c r="QA7" s="11">
        <v>17.2</v>
      </c>
      <c r="QB7" s="4">
        <v>1292</v>
      </c>
      <c r="QC7" s="4">
        <v>81</v>
      </c>
      <c r="QD7" s="4">
        <v>92</v>
      </c>
      <c r="QE7" s="4">
        <v>4.5999999999999996</v>
      </c>
      <c r="QF7" s="26">
        <f>(QE7/ND7)</f>
        <v>2.3350253807106598</v>
      </c>
      <c r="QG7" s="4">
        <v>22.5</v>
      </c>
      <c r="QH7" s="4">
        <v>280</v>
      </c>
      <c r="QI7" s="4">
        <v>61</v>
      </c>
      <c r="QJ7" s="4">
        <v>3.8</v>
      </c>
      <c r="QK7" s="4">
        <f>(QJ7/ND7)</f>
        <v>1.9289340101522843</v>
      </c>
      <c r="QL7" s="45">
        <f>PW7/QG7</f>
        <v>2.3111111111111109</v>
      </c>
      <c r="QM7" s="45">
        <f>QA7/QG7</f>
        <v>0.76444444444444437</v>
      </c>
      <c r="QN7" s="4">
        <v>12</v>
      </c>
      <c r="QO7" s="4">
        <v>77</v>
      </c>
      <c r="QP7" s="4">
        <v>57</v>
      </c>
      <c r="QQ7" s="11">
        <v>1.35</v>
      </c>
      <c r="QR7" s="4">
        <v>214</v>
      </c>
      <c r="QS7" s="11">
        <v>12</v>
      </c>
      <c r="QT7" s="4">
        <v>12</v>
      </c>
      <c r="QU7" s="11">
        <f>QO7/((QS7+QT7)/2)</f>
        <v>6.416666666666667</v>
      </c>
      <c r="QV7" s="4">
        <v>35</v>
      </c>
      <c r="QW7" s="4">
        <f>QV7/ND7</f>
        <v>17.766497461928935</v>
      </c>
      <c r="QX7" s="4">
        <v>15</v>
      </c>
      <c r="QY7" s="4">
        <v>25</v>
      </c>
      <c r="QZ7" s="11">
        <v>28</v>
      </c>
      <c r="RA7" s="4">
        <v>20</v>
      </c>
      <c r="RB7" s="9">
        <v>9</v>
      </c>
      <c r="RC7" s="4">
        <v>93</v>
      </c>
      <c r="RD7" s="4">
        <v>99</v>
      </c>
      <c r="RE7" s="4">
        <v>101</v>
      </c>
      <c r="RF7" s="4">
        <v>121</v>
      </c>
      <c r="RG7" s="4">
        <v>83</v>
      </c>
      <c r="RH7" s="4">
        <f>QH7</f>
        <v>280</v>
      </c>
      <c r="RI7" s="9">
        <f>RL7/RN7</f>
        <v>1.2059026834752127</v>
      </c>
      <c r="RJ7" s="9">
        <f>RG7/RH7</f>
        <v>0.29642857142857143</v>
      </c>
      <c r="RK7" s="9">
        <f>0.35695-7.2266*RJ7+74.249*(RJ7^2)-307.39*(RJ7^3)+684.54*(RJ7^4)-856.92*(RJ7^5)+571.95*(RJ7^6)-159.1*(RJ7^7)</f>
        <v>0.41257337688280604</v>
      </c>
      <c r="RL7" s="9">
        <f>(OQ7*0.9)/QI7</f>
        <v>1.9180327868852458</v>
      </c>
      <c r="RM7" s="9">
        <f>0.0275-0.165*(PW7/100)+0.3656*((OR7/OQ7)*0.9)+0.515*RK7</f>
        <v>0.33641282755618357</v>
      </c>
      <c r="RN7" s="9">
        <f>(OR7-(RM7*OQ7*0.9))/(RM7*QI7)</f>
        <v>1.5905369588844362</v>
      </c>
      <c r="RO7" s="11">
        <v>24</v>
      </c>
      <c r="RP7" s="11">
        <v>24</v>
      </c>
      <c r="RQ7" s="4">
        <v>16</v>
      </c>
      <c r="RR7" s="4">
        <v>10</v>
      </c>
      <c r="RS7" s="4">
        <v>50</v>
      </c>
      <c r="RT7" s="4">
        <f>RS7/ND7</f>
        <v>25.380710659898476</v>
      </c>
      <c r="RU7" s="11">
        <v>53</v>
      </c>
      <c r="RV7" s="11">
        <v>23</v>
      </c>
      <c r="RW7" s="4">
        <v>16</v>
      </c>
      <c r="RX7" s="4">
        <v>54</v>
      </c>
      <c r="RY7" s="4">
        <v>42</v>
      </c>
      <c r="RZ7" s="11">
        <f>RX7/RY7</f>
        <v>1.2857142857142858</v>
      </c>
      <c r="SA7" s="4">
        <v>12</v>
      </c>
      <c r="SB7" s="63">
        <f>(RX7/SA7)</f>
        <v>4.5</v>
      </c>
      <c r="SC7" s="4">
        <v>128</v>
      </c>
      <c r="SD7" s="4">
        <v>24.7</v>
      </c>
      <c r="SE7">
        <v>17.100000000000001</v>
      </c>
      <c r="SF7" s="11">
        <f>(SD7+OU7)</f>
        <v>24.7</v>
      </c>
      <c r="SG7" s="4">
        <f>SF7/RV7</f>
        <v>1.0739130434782609</v>
      </c>
      <c r="SH7" s="4">
        <f>RU7/SE7</f>
        <v>3.0994152046783623</v>
      </c>
      <c r="SI7" s="4">
        <f>RO7/SE7</f>
        <v>1.4035087719298245</v>
      </c>
      <c r="SJ7" s="4">
        <v>20</v>
      </c>
      <c r="SK7" s="4">
        <v>16</v>
      </c>
      <c r="SL7" s="4">
        <f>((SJ7-SK7)/SJ7)*100</f>
        <v>20</v>
      </c>
      <c r="SM7" s="4">
        <v>15</v>
      </c>
      <c r="SN7" s="4">
        <v>11</v>
      </c>
      <c r="SO7" s="4">
        <f>((SM7-SN7)/SM7)*100</f>
        <v>26.666666666666668</v>
      </c>
      <c r="TB7" t="e">
        <f>(SZ7-TA7)/SZ7</f>
        <v>#DIV/0!</v>
      </c>
      <c r="TF7" s="2">
        <v>45043</v>
      </c>
      <c r="TG7" s="4">
        <v>1.97</v>
      </c>
      <c r="TH7" s="4">
        <v>180</v>
      </c>
      <c r="TI7" s="4">
        <v>1691</v>
      </c>
      <c r="TJ7" s="4">
        <v>6109</v>
      </c>
      <c r="TK7" s="4">
        <v>0.14000000000000001</v>
      </c>
      <c r="TL7" s="4">
        <v>0.03</v>
      </c>
      <c r="TM7" s="4">
        <v>0</v>
      </c>
      <c r="TN7" s="4">
        <v>0</v>
      </c>
      <c r="TO7" s="4">
        <v>0</v>
      </c>
      <c r="TP7" s="4">
        <v>7</v>
      </c>
      <c r="TQ7" s="4">
        <v>82</v>
      </c>
      <c r="TR7" s="4">
        <v>0</v>
      </c>
      <c r="TS7" s="4">
        <v>13.4</v>
      </c>
      <c r="TT7" s="4">
        <v>1.03</v>
      </c>
      <c r="TU7" s="4">
        <v>31.4</v>
      </c>
      <c r="TV7" s="29">
        <v>1.68</v>
      </c>
      <c r="TW7" s="4">
        <v>0.13</v>
      </c>
      <c r="TX7" s="4">
        <v>346</v>
      </c>
      <c r="TY7" s="4">
        <v>107</v>
      </c>
      <c r="TZ7" s="4">
        <v>0</v>
      </c>
      <c r="UA7" s="4">
        <v>0</v>
      </c>
      <c r="UB7" s="4">
        <v>1.1000000000000001</v>
      </c>
      <c r="UC7" s="4">
        <v>44</v>
      </c>
      <c r="UD7" s="4">
        <v>142</v>
      </c>
      <c r="UE7" s="4">
        <v>4</v>
      </c>
      <c r="UF7" s="4">
        <v>2.1</v>
      </c>
      <c r="UG7" s="4">
        <v>2.4</v>
      </c>
      <c r="UH7" s="4">
        <v>8.8000000000000007</v>
      </c>
      <c r="UI7" s="4">
        <v>6.3</v>
      </c>
      <c r="UJ7" s="4">
        <v>4.4000000000000004</v>
      </c>
      <c r="UK7" s="4">
        <v>255</v>
      </c>
      <c r="UL7" s="4">
        <v>19</v>
      </c>
      <c r="UM7" s="4">
        <v>19</v>
      </c>
      <c r="UN7" s="4">
        <v>0.9</v>
      </c>
      <c r="UO7" s="4">
        <v>32</v>
      </c>
      <c r="UP7" s="4">
        <v>144</v>
      </c>
      <c r="UQ7" s="4">
        <v>0</v>
      </c>
      <c r="UR7" s="4">
        <v>0</v>
      </c>
      <c r="US7" s="4"/>
      <c r="UT7">
        <v>123</v>
      </c>
      <c r="UU7">
        <v>74</v>
      </c>
      <c r="UV7">
        <v>88</v>
      </c>
      <c r="UW7">
        <v>72</v>
      </c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>
        <v>0</v>
      </c>
      <c r="VP7" s="4">
        <v>0</v>
      </c>
      <c r="VQ7" s="4">
        <v>0</v>
      </c>
      <c r="VR7" s="4">
        <v>13</v>
      </c>
      <c r="VS7" s="4">
        <v>20</v>
      </c>
      <c r="VT7" s="4">
        <v>8</v>
      </c>
      <c r="VU7" s="4">
        <v>9</v>
      </c>
      <c r="VV7" s="4">
        <v>59</v>
      </c>
      <c r="VW7" s="4">
        <v>40</v>
      </c>
      <c r="VX7" s="4">
        <v>27</v>
      </c>
      <c r="VY7" s="4">
        <v>51</v>
      </c>
      <c r="VZ7" s="11">
        <v>55</v>
      </c>
      <c r="WA7" s="4">
        <v>59</v>
      </c>
      <c r="WB7" s="4">
        <v>131</v>
      </c>
      <c r="WC7" s="4">
        <f>(WB7-WA7)</f>
        <v>72</v>
      </c>
      <c r="WD7" s="11">
        <v>20.3</v>
      </c>
      <c r="WE7" s="4">
        <v>1776</v>
      </c>
      <c r="WF7" s="4">
        <v>94</v>
      </c>
      <c r="WG7" s="4">
        <v>62</v>
      </c>
      <c r="WH7" s="4">
        <v>4.4000000000000004</v>
      </c>
      <c r="WI7" s="4">
        <f>(WH7/TG7)</f>
        <v>2.233502538071066</v>
      </c>
      <c r="WJ7" s="4">
        <v>19.899999999999999</v>
      </c>
      <c r="WK7" s="4">
        <v>341</v>
      </c>
      <c r="WL7" s="4">
        <v>62</v>
      </c>
      <c r="WM7" s="4">
        <v>3.7</v>
      </c>
      <c r="WN7" s="4">
        <v>1.89</v>
      </c>
      <c r="WO7" s="45">
        <f>VZ7/WJ7</f>
        <v>2.7638190954773871</v>
      </c>
      <c r="WP7" s="45">
        <f>WD7/WJ7</f>
        <v>1.0201005025125629</v>
      </c>
      <c r="WQ7" s="4">
        <v>12</v>
      </c>
      <c r="WR7" s="4">
        <v>56</v>
      </c>
      <c r="WS7" s="4">
        <v>43</v>
      </c>
      <c r="WT7" s="11">
        <v>1.21</v>
      </c>
      <c r="WU7" s="4">
        <v>84</v>
      </c>
      <c r="WV7" s="11">
        <v>14</v>
      </c>
      <c r="WW7" s="4">
        <v>15</v>
      </c>
      <c r="WX7" s="11">
        <f>WR7/((WV7+WW7)/2)</f>
        <v>3.8620689655172415</v>
      </c>
      <c r="WY7" s="4">
        <v>41</v>
      </c>
      <c r="WZ7" s="4">
        <f>WY7/TG7</f>
        <v>20.81218274111675</v>
      </c>
      <c r="XA7" s="4">
        <v>14</v>
      </c>
      <c r="XB7" s="4">
        <v>26</v>
      </c>
      <c r="XC7" s="11">
        <v>42</v>
      </c>
      <c r="XD7" s="4">
        <v>27</v>
      </c>
      <c r="XE7" s="9">
        <v>15</v>
      </c>
      <c r="XF7" s="4">
        <v>80</v>
      </c>
      <c r="XG7" s="4">
        <v>73</v>
      </c>
      <c r="XH7" s="4">
        <v>76</v>
      </c>
      <c r="XI7" s="4">
        <v>52</v>
      </c>
      <c r="XJ7" s="4">
        <v>341</v>
      </c>
      <c r="XK7" s="4">
        <f>WK7</f>
        <v>341</v>
      </c>
      <c r="XL7" s="9">
        <f>XO7/XQ7</f>
        <v>1.249244372242438</v>
      </c>
      <c r="XM7" s="9">
        <f>XJ7/XK7</f>
        <v>1</v>
      </c>
      <c r="XN7" s="9">
        <f>0.35695-7.2266*XM7+74.249*(XM7^2)-307.39*(XM7^3)+684.54*(XM7^4)-856.92*(XM7^5)+571.95*(XM7^6)-159.1*(XM7^7)</f>
        <v>0.45935000000005743</v>
      </c>
      <c r="XO7" s="9">
        <f>(UT7*0.9)/WL7</f>
        <v>1.7854838709677421</v>
      </c>
      <c r="XP7" s="9">
        <f>0.0275-0.165*(VZ7/100)+0.3656*((UU7/UT7)*0.9)+0.515*XN7</f>
        <v>0.3712742743902735</v>
      </c>
      <c r="XQ7" s="9">
        <f>(UU7-(XP7*UT7*0.9))/(XP7*WL7)</f>
        <v>1.4292510822063862</v>
      </c>
      <c r="XR7" s="11">
        <v>22.9</v>
      </c>
      <c r="XS7" s="11">
        <v>51</v>
      </c>
      <c r="XT7" s="4">
        <v>24</v>
      </c>
      <c r="XU7" s="4">
        <v>17</v>
      </c>
      <c r="XV7" s="4">
        <v>53</v>
      </c>
      <c r="XW7" s="4">
        <f>XV7/TG7</f>
        <v>26.903553299492387</v>
      </c>
      <c r="XX7" s="11">
        <v>40</v>
      </c>
      <c r="XY7" s="11">
        <v>25</v>
      </c>
      <c r="XZ7" s="4">
        <v>14</v>
      </c>
      <c r="YA7" s="4">
        <v>60</v>
      </c>
      <c r="YB7" s="4">
        <v>24</v>
      </c>
      <c r="YC7" s="11">
        <f>YA7/YB7</f>
        <v>2.5</v>
      </c>
      <c r="YD7" s="4">
        <v>14</v>
      </c>
      <c r="YE7" s="63">
        <f>(YA7/YD7)</f>
        <v>4.2857142857142856</v>
      </c>
      <c r="YF7" s="4">
        <v>107</v>
      </c>
      <c r="YG7" s="4">
        <v>15.5</v>
      </c>
      <c r="YH7">
        <v>16</v>
      </c>
      <c r="YI7" s="11">
        <f>(YG7+UX7)</f>
        <v>15.5</v>
      </c>
      <c r="YJ7" s="4">
        <f>YI7/XY7</f>
        <v>0.62</v>
      </c>
      <c r="YK7" s="4">
        <f>XX7/YH7</f>
        <v>2.5</v>
      </c>
      <c r="YL7" s="4">
        <f>XR7/YH7</f>
        <v>1.4312499999999999</v>
      </c>
      <c r="YM7" s="4">
        <v>27</v>
      </c>
      <c r="YN7" s="4">
        <v>26</v>
      </c>
      <c r="YO7" s="4">
        <f>((YM7-YN7)/YM7)*100</f>
        <v>3.7037037037037033</v>
      </c>
      <c r="YP7" s="4">
        <v>18</v>
      </c>
      <c r="YQ7" s="4">
        <v>11</v>
      </c>
      <c r="YR7" s="4">
        <f>((YP7-YQ7)/YP7)*100</f>
        <v>38.888888888888893</v>
      </c>
      <c r="YS7" s="4">
        <v>1</v>
      </c>
      <c r="YT7" s="4">
        <v>0</v>
      </c>
      <c r="YU7" s="4">
        <v>0</v>
      </c>
      <c r="YV7" s="4">
        <v>0</v>
      </c>
      <c r="YW7" s="4">
        <v>1</v>
      </c>
      <c r="YX7" s="4">
        <v>0</v>
      </c>
      <c r="YY7" s="4">
        <v>0</v>
      </c>
      <c r="YZ7" s="4">
        <v>1</v>
      </c>
      <c r="ZA7" s="4">
        <v>0</v>
      </c>
      <c r="ZB7" s="4">
        <v>0</v>
      </c>
      <c r="ZC7" s="4">
        <v>22</v>
      </c>
      <c r="ZD7" s="4">
        <v>10</v>
      </c>
      <c r="ZE7">
        <f>(ZC7-ZD7)/ZC7</f>
        <v>0.54545454545454541</v>
      </c>
      <c r="ZF7" s="4">
        <v>1</v>
      </c>
      <c r="ZG7" s="4">
        <v>0</v>
      </c>
    </row>
    <row r="8" spans="1:684" x14ac:dyDescent="0.35">
      <c r="A8" s="54">
        <v>5</v>
      </c>
      <c r="B8" s="2">
        <v>44865</v>
      </c>
      <c r="C8" s="2">
        <v>15920</v>
      </c>
      <c r="D8" s="4">
        <v>79</v>
      </c>
      <c r="E8" s="4" t="s">
        <v>178</v>
      </c>
      <c r="F8" s="4">
        <v>60</v>
      </c>
      <c r="G8" s="4">
        <v>175</v>
      </c>
      <c r="H8" s="4">
        <v>1.71</v>
      </c>
      <c r="I8" s="4">
        <v>1</v>
      </c>
      <c r="J8" s="2">
        <v>44865</v>
      </c>
      <c r="K8" s="2">
        <v>44865</v>
      </c>
      <c r="L8" s="2">
        <v>44867</v>
      </c>
      <c r="M8" s="2">
        <v>44870</v>
      </c>
      <c r="N8" s="4">
        <v>1</v>
      </c>
      <c r="O8" s="2">
        <v>44870</v>
      </c>
      <c r="P8" s="46">
        <f t="shared" si="10"/>
        <v>2</v>
      </c>
      <c r="Q8" s="46">
        <f t="shared" si="11"/>
        <v>5</v>
      </c>
      <c r="R8" s="46">
        <f t="shared" si="12"/>
        <v>5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15</v>
      </c>
      <c r="AC8" s="4">
        <v>30</v>
      </c>
      <c r="AD8" s="4">
        <v>4</v>
      </c>
      <c r="AE8" s="4">
        <v>4</v>
      </c>
      <c r="AF8" s="4">
        <f t="shared" si="13"/>
        <v>0</v>
      </c>
      <c r="AG8" s="4">
        <v>460</v>
      </c>
      <c r="AH8" s="4">
        <v>6200</v>
      </c>
      <c r="AI8" s="4">
        <v>9.75</v>
      </c>
      <c r="AJ8" s="4">
        <v>10.01</v>
      </c>
      <c r="AK8" s="4">
        <v>0</v>
      </c>
      <c r="AL8" s="4">
        <v>0</v>
      </c>
      <c r="AM8" s="4">
        <v>0</v>
      </c>
      <c r="AN8" s="4">
        <v>23</v>
      </c>
      <c r="AO8" s="4">
        <v>526</v>
      </c>
      <c r="AP8" s="4">
        <v>0</v>
      </c>
      <c r="AQ8" s="4">
        <v>12.2</v>
      </c>
      <c r="AR8" s="4">
        <v>1.56</v>
      </c>
      <c r="AS8" s="4">
        <v>28.8</v>
      </c>
      <c r="AU8" s="4">
        <v>0.83</v>
      </c>
      <c r="AV8" s="4">
        <v>572</v>
      </c>
      <c r="AW8" s="4">
        <v>199</v>
      </c>
      <c r="AX8" s="4">
        <v>1</v>
      </c>
      <c r="AY8" s="4">
        <v>0</v>
      </c>
      <c r="AZ8" s="4">
        <v>2.5</v>
      </c>
      <c r="BA8" s="4">
        <v>150</v>
      </c>
      <c r="BB8" s="4">
        <v>136</v>
      </c>
      <c r="BC8" s="4">
        <v>4.2</v>
      </c>
      <c r="BD8" s="4">
        <v>2.9</v>
      </c>
      <c r="BE8" s="4">
        <v>4.7</v>
      </c>
      <c r="BF8" s="4">
        <v>7.3</v>
      </c>
      <c r="BG8" s="4">
        <v>3.9</v>
      </c>
      <c r="BH8" s="4">
        <v>2.4</v>
      </c>
      <c r="BI8" s="4">
        <v>264</v>
      </c>
      <c r="BJ8" s="4">
        <v>28</v>
      </c>
      <c r="BK8" s="4">
        <v>31</v>
      </c>
      <c r="BL8" s="4">
        <v>0.3</v>
      </c>
      <c r="BM8" s="4">
        <v>51</v>
      </c>
      <c r="BN8" s="4">
        <v>220</v>
      </c>
      <c r="BO8" s="4">
        <v>0</v>
      </c>
      <c r="BP8" s="4">
        <v>0</v>
      </c>
      <c r="BQ8" s="4">
        <v>324</v>
      </c>
      <c r="BR8">
        <v>117</v>
      </c>
      <c r="BS8">
        <v>72</v>
      </c>
      <c r="BT8">
        <v>87</v>
      </c>
      <c r="BU8">
        <v>83</v>
      </c>
      <c r="BV8">
        <v>12</v>
      </c>
      <c r="BW8">
        <v>715</v>
      </c>
      <c r="BX8">
        <v>235</v>
      </c>
      <c r="BY8">
        <v>2.1</v>
      </c>
      <c r="BZ8">
        <v>69.2</v>
      </c>
      <c r="CA8">
        <v>7.5</v>
      </c>
      <c r="CB8" s="4">
        <v>5.3</v>
      </c>
      <c r="CC8" s="4">
        <v>64.599999999999994</v>
      </c>
      <c r="CD8" s="4">
        <v>67</v>
      </c>
      <c r="CE8" s="4">
        <v>14</v>
      </c>
      <c r="CF8" s="4">
        <v>11</v>
      </c>
      <c r="CG8" s="4">
        <v>2007</v>
      </c>
      <c r="CH8" s="4">
        <f t="shared" si="14"/>
        <v>1132.0754716981132</v>
      </c>
      <c r="CI8" s="4">
        <v>7.39</v>
      </c>
      <c r="CJ8" s="4">
        <v>43</v>
      </c>
      <c r="CK8" s="4">
        <v>90.6</v>
      </c>
      <c r="CL8" s="4">
        <v>25.5</v>
      </c>
      <c r="CM8" s="4">
        <v>0.2</v>
      </c>
      <c r="CN8" s="4">
        <v>0</v>
      </c>
      <c r="CO8" s="4">
        <v>0</v>
      </c>
      <c r="CP8" s="4">
        <v>14</v>
      </c>
      <c r="CQ8" s="4">
        <v>1609</v>
      </c>
      <c r="CR8" s="4">
        <v>1</v>
      </c>
      <c r="CS8" s="4">
        <v>0</v>
      </c>
      <c r="CT8" s="4"/>
      <c r="CU8" s="4">
        <v>1</v>
      </c>
      <c r="CV8" s="4">
        <v>1</v>
      </c>
      <c r="CW8" s="4">
        <v>0</v>
      </c>
      <c r="CX8" s="4">
        <v>1</v>
      </c>
      <c r="CY8" s="4">
        <v>1</v>
      </c>
      <c r="CZ8" s="4">
        <v>0</v>
      </c>
      <c r="DA8" s="4">
        <v>0</v>
      </c>
      <c r="DB8" s="4">
        <v>0</v>
      </c>
      <c r="DC8" s="4">
        <v>1</v>
      </c>
      <c r="DD8" s="4">
        <v>1</v>
      </c>
      <c r="DE8" s="4">
        <v>0</v>
      </c>
      <c r="DF8" s="4">
        <v>0</v>
      </c>
      <c r="DG8" s="4">
        <v>0</v>
      </c>
      <c r="DH8" s="4">
        <v>1</v>
      </c>
      <c r="DI8" s="4">
        <v>0</v>
      </c>
      <c r="DJ8" s="4">
        <v>1</v>
      </c>
      <c r="DK8" s="4">
        <v>8</v>
      </c>
      <c r="DL8" s="4">
        <v>8</v>
      </c>
      <c r="DM8" s="4">
        <v>35</v>
      </c>
      <c r="DN8" s="4">
        <v>20</v>
      </c>
      <c r="DO8" s="4">
        <v>43</v>
      </c>
      <c r="DP8" s="4">
        <v>75</v>
      </c>
      <c r="DQ8" s="11">
        <v>50</v>
      </c>
      <c r="DR8" s="4">
        <v>51</v>
      </c>
      <c r="DS8" s="4">
        <v>103</v>
      </c>
      <c r="DT8" s="4">
        <f t="shared" ref="DT8" si="27">(DS8-DR8)</f>
        <v>52</v>
      </c>
      <c r="DU8" s="11">
        <v>12.3</v>
      </c>
      <c r="DV8" s="4">
        <v>830</v>
      </c>
      <c r="DW8" s="4">
        <v>81</v>
      </c>
      <c r="DX8" s="4">
        <v>77</v>
      </c>
      <c r="DY8" s="4">
        <v>3.8</v>
      </c>
      <c r="DZ8" s="26">
        <f t="shared" si="26"/>
        <v>2.2222222222222223</v>
      </c>
      <c r="EA8" s="4">
        <v>18.7</v>
      </c>
      <c r="EB8" s="4">
        <v>302</v>
      </c>
      <c r="EC8" s="4">
        <v>76</v>
      </c>
      <c r="ED8" s="4">
        <v>5.79</v>
      </c>
      <c r="EE8" s="4">
        <v>3.35</v>
      </c>
      <c r="EF8" s="45">
        <f t="shared" si="15"/>
        <v>2.6737967914438503</v>
      </c>
      <c r="EG8" s="45">
        <f t="shared" si="16"/>
        <v>0.65775401069518724</v>
      </c>
      <c r="EH8" s="4">
        <v>15</v>
      </c>
      <c r="EI8" s="4">
        <v>47</v>
      </c>
      <c r="EJ8" s="4">
        <v>55</v>
      </c>
      <c r="EK8" s="11">
        <f>(EI8/EJ8)</f>
        <v>0.8545454545454545</v>
      </c>
      <c r="EL8" s="4">
        <v>259</v>
      </c>
      <c r="EM8" s="11">
        <v>9</v>
      </c>
      <c r="EN8" s="4">
        <v>6</v>
      </c>
      <c r="EO8" s="11">
        <f t="shared" si="0"/>
        <v>6.2666666666666666</v>
      </c>
      <c r="EP8" s="4">
        <v>35</v>
      </c>
      <c r="EQ8" s="4">
        <f t="shared" si="17"/>
        <v>20.467836257309941</v>
      </c>
      <c r="ER8" s="4">
        <v>18</v>
      </c>
      <c r="ES8" s="4">
        <v>33</v>
      </c>
      <c r="ET8" s="11">
        <v>19</v>
      </c>
      <c r="EU8" s="4">
        <v>7</v>
      </c>
      <c r="EV8" s="9">
        <v>12</v>
      </c>
      <c r="EW8" s="4">
        <v>127</v>
      </c>
      <c r="EX8" s="4">
        <v>196</v>
      </c>
      <c r="EY8" s="4">
        <v>72</v>
      </c>
      <c r="EZ8" s="4">
        <v>100</v>
      </c>
      <c r="FA8" s="4">
        <v>58</v>
      </c>
      <c r="FB8" s="4">
        <f t="shared" si="1"/>
        <v>302</v>
      </c>
      <c r="FC8" s="9">
        <f t="shared" si="18"/>
        <v>0.70975120996758045</v>
      </c>
      <c r="FD8" s="9">
        <f t="shared" si="2"/>
        <v>0.19205298013245034</v>
      </c>
      <c r="FE8" s="9">
        <f t="shared" si="19"/>
        <v>0.26476950743526206</v>
      </c>
      <c r="FF8" s="9">
        <f t="shared" si="3"/>
        <v>1.3855263157894737</v>
      </c>
      <c r="FG8" s="9">
        <f t="shared" si="4"/>
        <v>0.28384245017531379</v>
      </c>
      <c r="FH8" s="9">
        <f t="shared" si="5"/>
        <v>1.9521295579795643</v>
      </c>
      <c r="FI8" s="11">
        <v>19.600000000000001</v>
      </c>
      <c r="FJ8" s="11">
        <v>19</v>
      </c>
      <c r="FK8" s="4">
        <v>6</v>
      </c>
      <c r="FL8" s="4">
        <v>13</v>
      </c>
      <c r="FM8" s="4">
        <v>49</v>
      </c>
      <c r="FN8" s="4">
        <f t="shared" si="6"/>
        <v>28.654970760233919</v>
      </c>
      <c r="FO8" s="11">
        <v>42</v>
      </c>
      <c r="FP8" s="11">
        <v>20</v>
      </c>
      <c r="FQ8" s="4">
        <v>12</v>
      </c>
      <c r="FR8" s="4">
        <v>35</v>
      </c>
      <c r="FS8" s="4">
        <v>32</v>
      </c>
      <c r="FT8" s="11">
        <f t="shared" si="20"/>
        <v>1.09375</v>
      </c>
      <c r="FU8" s="4">
        <v>10</v>
      </c>
      <c r="FV8" s="63">
        <f t="shared" si="7"/>
        <v>3.5</v>
      </c>
      <c r="FW8" s="4">
        <v>113</v>
      </c>
      <c r="FX8" s="4">
        <v>19.88</v>
      </c>
      <c r="FY8">
        <v>14.1</v>
      </c>
      <c r="FZ8" s="11">
        <f t="shared" si="8"/>
        <v>31.88</v>
      </c>
      <c r="GA8" s="4">
        <f t="shared" si="21"/>
        <v>1.5939999999999999</v>
      </c>
      <c r="GB8" s="4">
        <f t="shared" si="22"/>
        <v>2.978723404255319</v>
      </c>
      <c r="GC8" s="4">
        <f t="shared" si="23"/>
        <v>1.3900709219858158</v>
      </c>
      <c r="GD8" s="4">
        <v>14</v>
      </c>
      <c r="GE8" s="4">
        <v>8</v>
      </c>
      <c r="GF8" s="4">
        <f t="shared" si="24"/>
        <v>42.857142857142854</v>
      </c>
      <c r="GG8" s="4">
        <v>26</v>
      </c>
      <c r="GH8" s="4">
        <v>21</v>
      </c>
      <c r="GI8" s="4">
        <f t="shared" si="25"/>
        <v>19.230769230769234</v>
      </c>
      <c r="GJ8" s="4">
        <v>1</v>
      </c>
      <c r="GK8" s="4">
        <v>0</v>
      </c>
      <c r="GL8" s="4">
        <v>0</v>
      </c>
      <c r="GM8" s="4">
        <v>1</v>
      </c>
      <c r="GN8" s="4">
        <v>0</v>
      </c>
      <c r="GO8" s="4">
        <v>0</v>
      </c>
      <c r="GP8" s="4">
        <v>0</v>
      </c>
      <c r="GQ8" s="4">
        <v>1</v>
      </c>
      <c r="GR8" s="4">
        <v>0</v>
      </c>
      <c r="GS8" s="4">
        <v>0</v>
      </c>
      <c r="GT8" s="4">
        <v>18</v>
      </c>
      <c r="GU8" s="4">
        <v>6</v>
      </c>
      <c r="GV8">
        <f t="shared" ref="GV8:GV27" si="28">(GT8-GU8)/GT8</f>
        <v>0.66666666666666663</v>
      </c>
      <c r="GW8" s="4">
        <v>1</v>
      </c>
      <c r="GX8" s="4">
        <v>0</v>
      </c>
      <c r="GY8" s="4"/>
    </row>
    <row r="9" spans="1:684" x14ac:dyDescent="0.35">
      <c r="A9" s="54">
        <v>6</v>
      </c>
      <c r="B9" s="2">
        <v>44869</v>
      </c>
      <c r="C9" s="2">
        <v>28025</v>
      </c>
      <c r="D9" s="4">
        <v>46</v>
      </c>
      <c r="E9" s="4" t="s">
        <v>178</v>
      </c>
      <c r="F9" s="4">
        <v>105</v>
      </c>
      <c r="G9" s="4">
        <v>190</v>
      </c>
      <c r="H9" s="4">
        <v>2.35</v>
      </c>
      <c r="I9" s="4">
        <v>1</v>
      </c>
      <c r="J9" s="2">
        <v>44864</v>
      </c>
      <c r="K9" s="2">
        <v>44864</v>
      </c>
      <c r="L9" s="2">
        <v>44877</v>
      </c>
      <c r="M9" s="2">
        <v>44890</v>
      </c>
      <c r="N9" s="4">
        <v>0</v>
      </c>
      <c r="P9" s="46">
        <f t="shared" si="10"/>
        <v>13</v>
      </c>
      <c r="Q9" s="46">
        <f t="shared" si="11"/>
        <v>26</v>
      </c>
      <c r="R9" s="46"/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5</v>
      </c>
      <c r="AC9" s="4">
        <v>20</v>
      </c>
      <c r="AD9" s="4">
        <v>1</v>
      </c>
      <c r="AE9" s="4">
        <v>8</v>
      </c>
      <c r="AF9" s="4">
        <f t="shared" si="13"/>
        <v>7</v>
      </c>
      <c r="AG9" s="4">
        <v>680</v>
      </c>
      <c r="AH9" s="4">
        <v>17800</v>
      </c>
      <c r="AI9" s="4">
        <v>30.9</v>
      </c>
      <c r="AJ9" s="4">
        <v>12.82</v>
      </c>
      <c r="AK9" s="4">
        <v>0</v>
      </c>
      <c r="AL9" s="4">
        <v>1</v>
      </c>
      <c r="AM9" s="4" t="s">
        <v>567</v>
      </c>
      <c r="AN9" s="4">
        <v>53</v>
      </c>
      <c r="AO9" s="4">
        <v>1494</v>
      </c>
      <c r="AP9" s="4">
        <v>0</v>
      </c>
      <c r="AQ9" s="4">
        <v>10.9</v>
      </c>
      <c r="AR9" s="4">
        <v>1.01</v>
      </c>
      <c r="AS9" s="4">
        <v>30.7</v>
      </c>
      <c r="AU9" s="4">
        <v>2.4</v>
      </c>
      <c r="AV9" s="4">
        <v>732</v>
      </c>
      <c r="AW9" s="4">
        <v>384</v>
      </c>
      <c r="AX9" s="4">
        <v>0</v>
      </c>
      <c r="AY9" s="4">
        <v>0</v>
      </c>
      <c r="AZ9" s="4">
        <v>1.2</v>
      </c>
      <c r="BA9" s="4">
        <v>50</v>
      </c>
      <c r="BB9" s="4">
        <v>142</v>
      </c>
      <c r="BC9" s="4">
        <v>4.9000000000000004</v>
      </c>
      <c r="BD9" s="4">
        <v>2.7</v>
      </c>
      <c r="BE9" s="4">
        <v>3.6</v>
      </c>
      <c r="BF9" s="4">
        <v>8</v>
      </c>
      <c r="BG9" s="4">
        <v>4.2</v>
      </c>
      <c r="BH9" s="4">
        <v>2.1</v>
      </c>
      <c r="BI9" s="4">
        <v>630</v>
      </c>
      <c r="BJ9" s="4">
        <v>36</v>
      </c>
      <c r="BK9" s="4">
        <v>19</v>
      </c>
      <c r="BL9" s="4">
        <v>0.3</v>
      </c>
      <c r="BM9" s="4">
        <v>64</v>
      </c>
      <c r="BN9" s="4">
        <v>178</v>
      </c>
      <c r="BO9" s="4">
        <v>1</v>
      </c>
      <c r="BP9" s="4">
        <v>8</v>
      </c>
      <c r="BQ9" s="4">
        <v>160</v>
      </c>
      <c r="BR9">
        <v>104</v>
      </c>
      <c r="BS9">
        <v>64</v>
      </c>
      <c r="BT9">
        <v>78</v>
      </c>
      <c r="BU9">
        <v>79</v>
      </c>
      <c r="BV9">
        <v>8</v>
      </c>
      <c r="BW9">
        <v>2200</v>
      </c>
      <c r="BX9">
        <v>850</v>
      </c>
      <c r="BY9">
        <v>1.8</v>
      </c>
      <c r="BZ9">
        <v>85.7</v>
      </c>
      <c r="CA9">
        <v>4.9000000000000004</v>
      </c>
      <c r="CB9" s="4">
        <v>6.5</v>
      </c>
      <c r="CC9" s="4">
        <v>77.5</v>
      </c>
      <c r="CD9" s="4">
        <v>72</v>
      </c>
      <c r="CE9" s="4">
        <v>12</v>
      </c>
      <c r="CF9" s="4">
        <v>10</v>
      </c>
      <c r="CG9" s="4">
        <v>2506</v>
      </c>
      <c r="CH9" s="4">
        <f t="shared" si="14"/>
        <v>861.53846153846166</v>
      </c>
      <c r="CI9" s="4">
        <v>7.3</v>
      </c>
      <c r="CJ9" s="4">
        <v>49.6</v>
      </c>
      <c r="CK9" s="4">
        <v>96.1</v>
      </c>
      <c r="CL9" s="4">
        <v>23.9</v>
      </c>
      <c r="CM9" s="4">
        <v>0.63</v>
      </c>
      <c r="CN9" s="4">
        <v>0</v>
      </c>
      <c r="CO9" s="4">
        <v>0</v>
      </c>
      <c r="CP9" s="4">
        <v>17</v>
      </c>
      <c r="CQ9" s="4">
        <v>516</v>
      </c>
      <c r="CR9" s="4">
        <v>1</v>
      </c>
      <c r="CS9" s="4">
        <v>1</v>
      </c>
      <c r="CT9" s="4">
        <v>7</v>
      </c>
      <c r="CU9" s="4">
        <v>1</v>
      </c>
      <c r="CV9" s="4">
        <v>1</v>
      </c>
      <c r="CW9" s="4">
        <v>0</v>
      </c>
      <c r="CX9" s="4">
        <v>1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1</v>
      </c>
      <c r="DE9" s="4">
        <v>1</v>
      </c>
      <c r="DF9" s="4">
        <v>1</v>
      </c>
      <c r="DG9" s="4">
        <v>0</v>
      </c>
      <c r="DH9" s="4">
        <v>0</v>
      </c>
      <c r="DI9" s="4">
        <v>0</v>
      </c>
      <c r="DJ9" s="4">
        <v>0</v>
      </c>
      <c r="DK9" s="4">
        <v>9</v>
      </c>
      <c r="DL9" s="4">
        <v>9</v>
      </c>
      <c r="DM9" s="4">
        <v>56</v>
      </c>
      <c r="DN9" s="4">
        <v>34</v>
      </c>
      <c r="DO9" s="4">
        <v>40</v>
      </c>
      <c r="DP9" s="4">
        <v>70</v>
      </c>
      <c r="DQ9" s="11">
        <v>59</v>
      </c>
      <c r="DR9" s="4">
        <v>32</v>
      </c>
      <c r="DS9" s="4">
        <v>85</v>
      </c>
      <c r="DT9" s="4">
        <f>(DS9-DR9)</f>
        <v>53</v>
      </c>
      <c r="DU9" s="11">
        <v>9.1</v>
      </c>
      <c r="DV9" s="4">
        <v>781</v>
      </c>
      <c r="DW9" s="4">
        <v>72</v>
      </c>
      <c r="DX9" s="4">
        <v>100</v>
      </c>
      <c r="DY9" s="4">
        <v>4.5999999999999996</v>
      </c>
      <c r="DZ9" s="26">
        <f t="shared" si="26"/>
        <v>1.957446808510638</v>
      </c>
      <c r="EA9" s="4">
        <v>15.8</v>
      </c>
      <c r="EB9" s="4">
        <v>214</v>
      </c>
      <c r="EC9" s="4">
        <v>55</v>
      </c>
      <c r="ED9" s="4">
        <v>5.32</v>
      </c>
      <c r="EE9" s="4">
        <v>2.2799999999999998</v>
      </c>
      <c r="EF9" s="45">
        <f t="shared" si="15"/>
        <v>3.7341772151898733</v>
      </c>
      <c r="EG9" s="45">
        <f t="shared" si="16"/>
        <v>0.57594936708860756</v>
      </c>
      <c r="EH9" s="4">
        <v>22</v>
      </c>
      <c r="EI9" s="4">
        <v>61</v>
      </c>
      <c r="EJ9" s="4">
        <v>66</v>
      </c>
      <c r="EK9" s="11">
        <f t="shared" ref="EK9:EK28" si="29">(EI9/EJ9)</f>
        <v>0.9242424242424242</v>
      </c>
      <c r="EL9" s="4">
        <v>203</v>
      </c>
      <c r="EM9" s="11">
        <v>13</v>
      </c>
      <c r="EN9" s="4">
        <v>8</v>
      </c>
      <c r="EO9" s="11">
        <f t="shared" si="0"/>
        <v>5.8095238095238093</v>
      </c>
      <c r="EP9" s="4">
        <v>52</v>
      </c>
      <c r="EQ9" s="4">
        <f t="shared" si="17"/>
        <v>22.127659574468083</v>
      </c>
      <c r="ER9" s="4">
        <v>27</v>
      </c>
      <c r="ES9" s="4">
        <v>43</v>
      </c>
      <c r="ET9" s="11">
        <v>21</v>
      </c>
      <c r="EU9" s="4">
        <v>13</v>
      </c>
      <c r="EV9" s="9">
        <v>8</v>
      </c>
      <c r="EW9" s="4">
        <v>93</v>
      </c>
      <c r="EX9" s="4">
        <v>79</v>
      </c>
      <c r="EY9" s="4">
        <v>34</v>
      </c>
      <c r="EZ9" s="4">
        <v>31</v>
      </c>
      <c r="FA9" s="4">
        <v>55</v>
      </c>
      <c r="FB9" s="4">
        <f t="shared" si="1"/>
        <v>214</v>
      </c>
      <c r="FC9" s="9">
        <f t="shared" si="18"/>
        <v>0.8816409141683379</v>
      </c>
      <c r="FD9" s="9">
        <f t="shared" si="2"/>
        <v>0.2570093457943925</v>
      </c>
      <c r="FE9" s="9">
        <f t="shared" si="19"/>
        <v>0.36454215719590749</v>
      </c>
      <c r="FF9" s="9">
        <f t="shared" si="3"/>
        <v>1.7018181818181819</v>
      </c>
      <c r="FG9" s="9">
        <f t="shared" si="4"/>
        <v>0.3203753648020462</v>
      </c>
      <c r="FH9" s="9">
        <f t="shared" si="5"/>
        <v>1.9302849430751825</v>
      </c>
      <c r="FI9" s="11">
        <v>19.899999999999999</v>
      </c>
      <c r="FJ9" s="11">
        <v>26</v>
      </c>
      <c r="FK9" s="4">
        <v>14</v>
      </c>
      <c r="FL9" s="4">
        <v>12</v>
      </c>
      <c r="FM9" s="4">
        <v>35</v>
      </c>
      <c r="FN9" s="4">
        <f t="shared" si="6"/>
        <v>14.893617021276595</v>
      </c>
      <c r="FO9" s="11">
        <v>50</v>
      </c>
      <c r="FP9" s="11">
        <v>13</v>
      </c>
      <c r="FQ9" s="4">
        <v>14</v>
      </c>
      <c r="FR9" s="4">
        <v>70</v>
      </c>
      <c r="FS9" s="4">
        <v>66</v>
      </c>
      <c r="FT9" s="11">
        <f t="shared" si="20"/>
        <v>1.0606060606060606</v>
      </c>
      <c r="FU9" s="4">
        <v>11</v>
      </c>
      <c r="FV9" s="63">
        <f t="shared" si="7"/>
        <v>6.3636363636363633</v>
      </c>
      <c r="FW9" s="4">
        <v>107</v>
      </c>
      <c r="FX9" s="4">
        <v>66.7</v>
      </c>
      <c r="FY9">
        <v>13.3</v>
      </c>
      <c r="FZ9" s="11">
        <f t="shared" si="8"/>
        <v>74.7</v>
      </c>
      <c r="GA9" s="4">
        <f t="shared" si="21"/>
        <v>5.7461538461538462</v>
      </c>
      <c r="GB9" s="4">
        <f t="shared" si="22"/>
        <v>3.7593984962406015</v>
      </c>
      <c r="GC9" s="4">
        <f t="shared" si="23"/>
        <v>1.4962406015037593</v>
      </c>
      <c r="GD9" s="4">
        <v>13</v>
      </c>
      <c r="GE9" s="4">
        <v>6</v>
      </c>
      <c r="GF9" s="4">
        <f t="shared" si="24"/>
        <v>53.846153846153847</v>
      </c>
      <c r="GG9" s="4">
        <v>26</v>
      </c>
      <c r="GH9" s="4">
        <v>24</v>
      </c>
      <c r="GI9" s="4">
        <f t="shared" si="25"/>
        <v>7.6923076923076925</v>
      </c>
      <c r="GJ9" s="4">
        <v>1</v>
      </c>
      <c r="GK9" s="4">
        <v>0</v>
      </c>
      <c r="GL9" s="4">
        <v>0</v>
      </c>
      <c r="GM9" s="4">
        <v>1</v>
      </c>
      <c r="GN9" s="4">
        <v>0</v>
      </c>
      <c r="GO9" s="4">
        <v>0</v>
      </c>
      <c r="GP9" s="4">
        <v>1</v>
      </c>
      <c r="GQ9" s="4">
        <v>0</v>
      </c>
      <c r="GR9" s="4">
        <v>0</v>
      </c>
      <c r="GS9" s="4">
        <v>1</v>
      </c>
      <c r="GT9" s="4">
        <v>18</v>
      </c>
      <c r="GU9" s="4">
        <v>12</v>
      </c>
      <c r="GV9">
        <f t="shared" si="28"/>
        <v>0.33333333333333331</v>
      </c>
      <c r="GW9" s="4">
        <v>1</v>
      </c>
      <c r="GX9" s="4">
        <v>0</v>
      </c>
      <c r="GY9" s="4"/>
      <c r="GZ9" s="2">
        <v>44875</v>
      </c>
      <c r="HA9" s="4">
        <v>2.35</v>
      </c>
      <c r="HB9" s="4">
        <v>7</v>
      </c>
      <c r="HC9" s="4">
        <v>1780</v>
      </c>
      <c r="HD9" s="4">
        <v>21500</v>
      </c>
      <c r="HE9" s="4">
        <v>15.24</v>
      </c>
      <c r="HF9" s="4">
        <v>0.67</v>
      </c>
      <c r="HG9" s="4">
        <v>0</v>
      </c>
      <c r="HH9" s="4">
        <v>1</v>
      </c>
      <c r="HI9" s="4" t="s">
        <v>567</v>
      </c>
      <c r="HJ9" s="4">
        <v>91</v>
      </c>
      <c r="HK9" s="4">
        <v>2694</v>
      </c>
      <c r="HL9" s="4">
        <v>0</v>
      </c>
      <c r="HM9" s="4">
        <v>10.3</v>
      </c>
      <c r="HN9" s="4">
        <v>0.93</v>
      </c>
      <c r="HO9" s="4">
        <v>26.6</v>
      </c>
      <c r="HP9" s="29"/>
      <c r="HQ9" s="4"/>
      <c r="HR9" s="4">
        <v>453</v>
      </c>
      <c r="HS9" s="4">
        <v>420</v>
      </c>
      <c r="HT9" s="4">
        <v>0</v>
      </c>
      <c r="HU9" s="4">
        <v>0</v>
      </c>
      <c r="HV9" s="4">
        <v>0.5</v>
      </c>
      <c r="HW9" s="4">
        <v>29</v>
      </c>
      <c r="HX9" s="4">
        <v>135</v>
      </c>
      <c r="HY9" s="4">
        <v>3.8</v>
      </c>
      <c r="HZ9" s="4">
        <v>2.1</v>
      </c>
      <c r="IA9" s="4">
        <v>2</v>
      </c>
      <c r="IB9" s="4">
        <v>7.3</v>
      </c>
      <c r="IC9" s="4">
        <v>5.0999999999999996</v>
      </c>
      <c r="ID9" s="4"/>
      <c r="IE9" s="4">
        <v>51</v>
      </c>
      <c r="IF9" s="4">
        <v>108</v>
      </c>
      <c r="IG9" s="4">
        <v>113</v>
      </c>
      <c r="IH9" s="4">
        <v>0.4</v>
      </c>
      <c r="II9" s="4">
        <v>158</v>
      </c>
      <c r="IJ9" s="4">
        <v>337</v>
      </c>
      <c r="IK9" s="4">
        <v>1</v>
      </c>
      <c r="IL9" s="4">
        <v>8</v>
      </c>
      <c r="IM9" s="4">
        <v>160</v>
      </c>
      <c r="IN9">
        <v>130</v>
      </c>
      <c r="IO9">
        <v>72</v>
      </c>
      <c r="IP9">
        <v>93</v>
      </c>
      <c r="IQ9">
        <v>101</v>
      </c>
      <c r="IS9">
        <v>239</v>
      </c>
      <c r="IT9">
        <v>4100</v>
      </c>
      <c r="IU9">
        <v>1</v>
      </c>
      <c r="IV9">
        <v>74.2</v>
      </c>
      <c r="IW9">
        <v>6.1</v>
      </c>
      <c r="IX9" s="4"/>
      <c r="IY9" s="4"/>
      <c r="IZ9" s="4"/>
      <c r="JA9" s="4"/>
      <c r="JB9" s="4"/>
      <c r="JC9" s="4"/>
      <c r="JD9" s="4"/>
      <c r="JE9" s="4">
        <v>7.47</v>
      </c>
      <c r="JF9" s="4">
        <v>30.4</v>
      </c>
      <c r="JG9" s="4">
        <v>95.7</v>
      </c>
      <c r="JH9" s="4">
        <v>21.8</v>
      </c>
      <c r="JI9" s="4">
        <v>0</v>
      </c>
      <c r="JJ9" s="4">
        <v>0</v>
      </c>
      <c r="JK9" s="4">
        <v>0</v>
      </c>
      <c r="JL9" s="4">
        <v>13</v>
      </c>
      <c r="JM9" s="4">
        <v>310</v>
      </c>
      <c r="JN9" s="4">
        <v>9</v>
      </c>
      <c r="JO9" s="4">
        <v>10</v>
      </c>
      <c r="JP9" s="4">
        <v>58</v>
      </c>
      <c r="JQ9" s="4">
        <v>39</v>
      </c>
      <c r="JR9" s="4">
        <v>32</v>
      </c>
      <c r="JS9" s="4">
        <v>59</v>
      </c>
      <c r="JT9" s="11">
        <v>59</v>
      </c>
      <c r="JU9" s="4">
        <v>41</v>
      </c>
      <c r="JV9" s="4">
        <v>100</v>
      </c>
      <c r="JW9" s="4">
        <f>(JV9-JU9)</f>
        <v>59</v>
      </c>
      <c r="JX9" s="11">
        <v>18.3</v>
      </c>
      <c r="JY9" s="4">
        <v>1575</v>
      </c>
      <c r="JZ9" s="4">
        <v>93</v>
      </c>
      <c r="KA9" s="4">
        <v>96</v>
      </c>
      <c r="KB9" s="4">
        <v>5.7</v>
      </c>
      <c r="KC9" s="26">
        <f>(KB9/HA9)</f>
        <v>2.4255319148936172</v>
      </c>
      <c r="KD9" s="4">
        <v>22.2</v>
      </c>
      <c r="KE9" s="4">
        <v>258</v>
      </c>
      <c r="KF9" s="4">
        <v>88</v>
      </c>
      <c r="KG9" s="4">
        <v>8.23</v>
      </c>
      <c r="KH9" s="4">
        <f>(KG9/HA9)</f>
        <v>3.5021276595744681</v>
      </c>
      <c r="KI9" s="45">
        <f>JT9/KD9</f>
        <v>2.6576576576576576</v>
      </c>
      <c r="KJ9" s="45">
        <f>JX9/KD9</f>
        <v>0.82432432432432434</v>
      </c>
      <c r="KK9" s="4">
        <v>13</v>
      </c>
      <c r="KL9" s="4">
        <v>69</v>
      </c>
      <c r="KM9" s="4">
        <v>65</v>
      </c>
      <c r="KN9" s="11">
        <f>(KL9/KM9)</f>
        <v>1.0615384615384615</v>
      </c>
      <c r="KO9" s="4">
        <v>156</v>
      </c>
      <c r="KP9" s="11">
        <v>12</v>
      </c>
      <c r="KQ9" s="4">
        <v>8</v>
      </c>
      <c r="KR9" s="11">
        <f>KL9/((KP9+KQ9)/2)</f>
        <v>6.9</v>
      </c>
      <c r="KS9" s="4">
        <v>45</v>
      </c>
      <c r="KT9" s="4">
        <f>KS9/HA9</f>
        <v>19.148936170212764</v>
      </c>
      <c r="KU9" s="4">
        <v>23</v>
      </c>
      <c r="KV9" s="4">
        <v>35</v>
      </c>
      <c r="KW9" s="11">
        <v>21</v>
      </c>
      <c r="KX9" s="4">
        <v>12</v>
      </c>
      <c r="KY9" s="9">
        <v>9</v>
      </c>
      <c r="KZ9" s="4">
        <v>100</v>
      </c>
      <c r="LA9" s="4">
        <v>35</v>
      </c>
      <c r="LB9" s="4">
        <v>42</v>
      </c>
      <c r="LC9" s="4">
        <v>31</v>
      </c>
      <c r="LD9" s="4">
        <v>62</v>
      </c>
      <c r="LE9" s="4">
        <f>KE9</f>
        <v>258</v>
      </c>
      <c r="LF9" s="9">
        <f>LI9/LK9</f>
        <v>0.88033411729747901</v>
      </c>
      <c r="LG9" s="9">
        <f>LD9/LE9</f>
        <v>0.24031007751937986</v>
      </c>
      <c r="LH9" s="9">
        <f>0.35695-7.2266*LG9+74.249*(LG9^2)-307.39*(LG9^3)+684.54*(LG9^4)-856.92*(LG9^5)+571.95*(LG9^6)-159.1*(LG9^7)</f>
        <v>0.34120970580602161</v>
      </c>
      <c r="LI9" s="9">
        <f>(IN9*0.9)/KF9</f>
        <v>1.3295454545454546</v>
      </c>
      <c r="LJ9" s="9">
        <f>0.0275-0.165*(JT9/100)+0.3656*((IO9/IN9)*0.9)+0.515*LH9</f>
        <v>0.28811053695163963</v>
      </c>
      <c r="LK9" s="9">
        <f>(IO9-(LJ9*IN9*0.9))/(LJ9*KF9)</f>
        <v>1.5102736886160915</v>
      </c>
      <c r="LL9" s="11">
        <v>22.7</v>
      </c>
      <c r="LM9" s="11">
        <v>17</v>
      </c>
      <c r="LN9" s="4">
        <v>11</v>
      </c>
      <c r="LO9" s="4">
        <v>5</v>
      </c>
      <c r="LP9" s="4">
        <v>14</v>
      </c>
      <c r="LQ9" s="4">
        <f>LP9/HA9</f>
        <v>5.957446808510638</v>
      </c>
      <c r="LR9" s="11">
        <v>47</v>
      </c>
      <c r="LS9" s="11">
        <v>23</v>
      </c>
      <c r="LT9" s="4">
        <v>25</v>
      </c>
      <c r="LU9" s="4">
        <v>83</v>
      </c>
      <c r="LV9" s="4">
        <v>69</v>
      </c>
      <c r="LW9" s="11">
        <f>LU9/LV9</f>
        <v>1.2028985507246377</v>
      </c>
      <c r="LX9" s="4">
        <v>14</v>
      </c>
      <c r="LY9" s="63">
        <f>(LU9/LX9)</f>
        <v>5.9285714285714288</v>
      </c>
      <c r="LZ9" s="4">
        <v>104</v>
      </c>
      <c r="MA9" s="4">
        <v>24.8</v>
      </c>
      <c r="MB9">
        <v>21.4</v>
      </c>
      <c r="MC9" s="11">
        <f>(MA9+IR9)</f>
        <v>24.8</v>
      </c>
      <c r="MD9" s="4">
        <f>MC9/LS9</f>
        <v>1.0782608695652174</v>
      </c>
      <c r="ME9" s="4">
        <f>LR9/MB9</f>
        <v>2.1962616822429908</v>
      </c>
      <c r="MF9" s="4">
        <f>LL9/MB9</f>
        <v>1.0607476635514019</v>
      </c>
      <c r="MG9" s="4">
        <v>10</v>
      </c>
      <c r="MH9" s="4">
        <v>6</v>
      </c>
      <c r="MI9" s="4">
        <f>((MG9-MH9)/MG9)*100</f>
        <v>40</v>
      </c>
      <c r="MJ9" s="4">
        <v>28</v>
      </c>
      <c r="MK9" s="4">
        <v>23</v>
      </c>
      <c r="ML9" s="4">
        <f>((MJ9-MK9)/MJ9)*100</f>
        <v>17.857142857142858</v>
      </c>
      <c r="MM9" s="4">
        <v>1</v>
      </c>
      <c r="MN9" s="4">
        <v>0</v>
      </c>
      <c r="MO9" s="4">
        <v>0</v>
      </c>
      <c r="MP9" s="4">
        <v>1</v>
      </c>
      <c r="MQ9" s="4">
        <v>0</v>
      </c>
      <c r="MR9" s="4">
        <v>0</v>
      </c>
      <c r="MS9" s="4">
        <v>1</v>
      </c>
      <c r="MT9" s="4">
        <v>0</v>
      </c>
      <c r="MU9" s="4">
        <v>0</v>
      </c>
      <c r="MV9" s="4">
        <v>1</v>
      </c>
      <c r="MW9" s="4">
        <v>19</v>
      </c>
      <c r="MX9" s="4">
        <v>13</v>
      </c>
      <c r="MY9">
        <f>(MW9-MX9)/MW9</f>
        <v>0.31578947368421051</v>
      </c>
      <c r="MZ9" s="4">
        <v>1</v>
      </c>
      <c r="NA9" s="4">
        <v>0</v>
      </c>
      <c r="NB9" s="4"/>
      <c r="NC9" s="47">
        <v>44897</v>
      </c>
      <c r="ND9" s="4">
        <v>2.35</v>
      </c>
      <c r="NE9" s="4">
        <v>30</v>
      </c>
      <c r="NF9" s="4">
        <v>2100</v>
      </c>
      <c r="NG9" s="4">
        <v>14600</v>
      </c>
      <c r="NH9" s="4">
        <v>2.99</v>
      </c>
      <c r="NI9" s="4"/>
      <c r="NJ9" s="4">
        <v>0</v>
      </c>
      <c r="NK9" s="4">
        <v>1</v>
      </c>
      <c r="NL9" s="4" t="s">
        <v>567</v>
      </c>
      <c r="NM9" s="4"/>
      <c r="NN9" s="4"/>
      <c r="NO9" s="4">
        <v>0</v>
      </c>
      <c r="NP9" s="4">
        <v>10.1</v>
      </c>
      <c r="NQ9" s="4">
        <v>1.0900000000000001</v>
      </c>
      <c r="NR9" s="4">
        <v>33</v>
      </c>
      <c r="NS9" s="29"/>
      <c r="NT9" s="4"/>
      <c r="NU9" s="4"/>
      <c r="NV9" s="4">
        <v>686</v>
      </c>
      <c r="NW9" s="4">
        <v>0</v>
      </c>
      <c r="NX9" s="4">
        <v>0</v>
      </c>
      <c r="NY9" s="4">
        <v>1</v>
      </c>
      <c r="NZ9" s="4">
        <v>29</v>
      </c>
      <c r="OA9" s="4">
        <v>137</v>
      </c>
      <c r="OB9" s="4">
        <v>4.4000000000000004</v>
      </c>
      <c r="OC9" s="4"/>
      <c r="OD9" s="4"/>
      <c r="OE9" s="4"/>
      <c r="OF9" s="4"/>
      <c r="OG9" s="4"/>
      <c r="OH9" s="4"/>
      <c r="OI9" s="4">
        <v>30</v>
      </c>
      <c r="OJ9" s="4">
        <v>34</v>
      </c>
      <c r="OK9" s="4">
        <v>0.3</v>
      </c>
      <c r="OL9" s="4"/>
      <c r="OM9" s="4">
        <v>157</v>
      </c>
      <c r="ON9" s="4">
        <v>1</v>
      </c>
      <c r="OO9" s="4">
        <v>8</v>
      </c>
      <c r="OP9" s="4"/>
      <c r="OQ9">
        <v>128</v>
      </c>
      <c r="OR9">
        <v>71</v>
      </c>
      <c r="OS9">
        <v>91</v>
      </c>
      <c r="OT9">
        <v>78</v>
      </c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>
        <v>0</v>
      </c>
      <c r="PM9" s="4">
        <v>0</v>
      </c>
      <c r="PN9" s="4">
        <v>0</v>
      </c>
      <c r="PO9" s="4">
        <v>13</v>
      </c>
      <c r="PP9" s="4"/>
      <c r="PQ9" s="4">
        <v>9</v>
      </c>
      <c r="PR9" s="4">
        <v>10</v>
      </c>
      <c r="PS9" s="46">
        <f t="shared" ref="PS9:PY9" si="30">1.05*(JP9)</f>
        <v>60.900000000000006</v>
      </c>
      <c r="PT9" s="46">
        <f t="shared" si="30"/>
        <v>40.950000000000003</v>
      </c>
      <c r="PU9" s="46">
        <f t="shared" si="30"/>
        <v>33.6</v>
      </c>
      <c r="PV9" s="46">
        <f t="shared" si="30"/>
        <v>61.95</v>
      </c>
      <c r="PW9" s="60">
        <f t="shared" si="30"/>
        <v>61.95</v>
      </c>
      <c r="PX9" s="46">
        <f t="shared" si="30"/>
        <v>43.050000000000004</v>
      </c>
      <c r="PY9" s="4">
        <f t="shared" si="30"/>
        <v>105</v>
      </c>
      <c r="PZ9" s="46">
        <f>(PY9-PX9)</f>
        <v>61.949999999999996</v>
      </c>
      <c r="QA9" s="60">
        <f>1.05*(JX9)</f>
        <v>19.215</v>
      </c>
      <c r="QB9" s="46">
        <f>1.05*(JY9)</f>
        <v>1653.75</v>
      </c>
      <c r="QC9" s="46">
        <f>1.05*(JZ9)</f>
        <v>97.65</v>
      </c>
      <c r="QD9" s="46">
        <f>1.05*(KA9)</f>
        <v>100.80000000000001</v>
      </c>
      <c r="QE9" s="48">
        <f>1.05*(KB9)</f>
        <v>5.9850000000000003</v>
      </c>
      <c r="QF9" s="26">
        <f>(QE9/ND9)</f>
        <v>2.5468085106382978</v>
      </c>
      <c r="QG9" s="48">
        <f>1.05*(KD9)</f>
        <v>23.31</v>
      </c>
      <c r="QH9" s="46">
        <f>1.05*(KE9)</f>
        <v>270.90000000000003</v>
      </c>
      <c r="QI9" s="46">
        <f>1.05*(KF9)</f>
        <v>92.4</v>
      </c>
      <c r="QJ9" s="48">
        <f>1.05*(KG9)</f>
        <v>8.6415000000000006</v>
      </c>
      <c r="QK9" s="4">
        <f>(QJ9/ND9)</f>
        <v>3.6772340425531915</v>
      </c>
      <c r="QL9" s="45">
        <f>PW9/QG9</f>
        <v>2.657657657657658</v>
      </c>
      <c r="QM9" s="45">
        <f>QA9/QG9</f>
        <v>0.82432432432432434</v>
      </c>
      <c r="QN9" s="46">
        <f>1.05*(KK9)</f>
        <v>13.65</v>
      </c>
      <c r="QO9" s="4">
        <f>1.05*(KL9)</f>
        <v>72.45</v>
      </c>
      <c r="QP9" s="4">
        <f>1.05*(KM9)</f>
        <v>68.25</v>
      </c>
      <c r="QQ9" s="11">
        <f>(QO9/QP9)</f>
        <v>1.0615384615384615</v>
      </c>
      <c r="QR9" s="4">
        <f>1.05*(KO9)</f>
        <v>163.80000000000001</v>
      </c>
      <c r="QS9" s="11">
        <v>12</v>
      </c>
      <c r="QT9" s="4">
        <v>8</v>
      </c>
      <c r="QU9" s="11">
        <f>QO9/((QS9+QT9)/2)</f>
        <v>7.2450000000000001</v>
      </c>
      <c r="QV9" s="4">
        <f>1.05*(KS9)</f>
        <v>47.25</v>
      </c>
      <c r="QW9" s="4">
        <f>QV9/ND9</f>
        <v>20.106382978723403</v>
      </c>
      <c r="QX9" s="4">
        <f t="shared" ref="QX9:RG9" si="31">1.05*(KU9)</f>
        <v>24.150000000000002</v>
      </c>
      <c r="QY9" s="4">
        <f t="shared" si="31"/>
        <v>36.75</v>
      </c>
      <c r="QZ9" s="11">
        <f t="shared" si="31"/>
        <v>22.05</v>
      </c>
      <c r="RA9" s="4">
        <f t="shared" si="31"/>
        <v>12.600000000000001</v>
      </c>
      <c r="RB9" s="4">
        <f t="shared" si="31"/>
        <v>9.4500000000000011</v>
      </c>
      <c r="RC9" s="4">
        <f t="shared" si="31"/>
        <v>105</v>
      </c>
      <c r="RD9" s="4">
        <f t="shared" si="31"/>
        <v>36.75</v>
      </c>
      <c r="RE9" s="4">
        <f t="shared" si="31"/>
        <v>44.1</v>
      </c>
      <c r="RF9" s="4">
        <f t="shared" si="31"/>
        <v>32.550000000000004</v>
      </c>
      <c r="RG9" s="4">
        <f t="shared" si="31"/>
        <v>65.100000000000009</v>
      </c>
      <c r="RH9" s="4">
        <f>QH9</f>
        <v>270.90000000000003</v>
      </c>
      <c r="RI9" s="9">
        <f>RL9/RN9</f>
        <v>0.85192379508505156</v>
      </c>
      <c r="RJ9" s="9">
        <f>RG9/RH9</f>
        <v>0.24031007751937986</v>
      </c>
      <c r="RK9" s="9">
        <f>0.35695-7.2266*RJ9+74.249*(RJ9^2)-307.39*(RJ9^3)+684.54*(RJ9^4)-856.92*(RJ9^5)+571.95*(RJ9^6)-159.1*(RJ9^7)</f>
        <v>0.34120970580602161</v>
      </c>
      <c r="RL9" s="9">
        <f>(OQ9*0.9)/QI9</f>
        <v>1.2467532467532467</v>
      </c>
      <c r="RM9" s="9">
        <f>0.0275-0.165*(PW9/100)+0.3656*((OR9/OQ9)*0.9)+0.515*RK9</f>
        <v>0.2835198734901011</v>
      </c>
      <c r="RN9" s="9">
        <f>(OR9-(RM9*OQ9*0.9))/(RM9*QI9)</f>
        <v>1.4634563020144042</v>
      </c>
      <c r="RO9" s="11">
        <f>1.05*(LL9)</f>
        <v>23.835000000000001</v>
      </c>
      <c r="RP9" s="11">
        <f>1.05*(LM9)</f>
        <v>17.850000000000001</v>
      </c>
      <c r="RQ9" s="4">
        <f>1.05*(LN9)</f>
        <v>11.55</v>
      </c>
      <c r="RR9" s="4">
        <f>1.05*(LO9)</f>
        <v>5.25</v>
      </c>
      <c r="RS9" s="4">
        <f>1.05*(LP9)</f>
        <v>14.700000000000001</v>
      </c>
      <c r="RT9" s="4">
        <f>RS9/ND9</f>
        <v>6.2553191489361701</v>
      </c>
      <c r="RU9" s="11">
        <f>1.05*(LR9)</f>
        <v>49.35</v>
      </c>
      <c r="RV9" s="11">
        <f>1.05*(LS9)</f>
        <v>24.150000000000002</v>
      </c>
      <c r="RW9" s="4">
        <f>1.05*(LT9)</f>
        <v>26.25</v>
      </c>
      <c r="RX9" s="4">
        <f>1.05*(LU9)</f>
        <v>87.15</v>
      </c>
      <c r="RY9" s="4">
        <f>1.05*(LV9)</f>
        <v>72.45</v>
      </c>
      <c r="RZ9" s="11">
        <f>RX9/RY9</f>
        <v>1.2028985507246377</v>
      </c>
      <c r="SA9" s="4">
        <f>1.05*(LX9)</f>
        <v>14.700000000000001</v>
      </c>
      <c r="SB9" s="63">
        <f>(RX9/SA9)</f>
        <v>5.9285714285714288</v>
      </c>
      <c r="SC9" s="4">
        <f>1.05*(LZ9)</f>
        <v>109.2</v>
      </c>
      <c r="SD9" s="4">
        <f>1.05*(MA9)</f>
        <v>26.040000000000003</v>
      </c>
      <c r="SE9" s="24">
        <v>24.5</v>
      </c>
      <c r="SF9" s="11">
        <f>(SD9+OU9)</f>
        <v>26.040000000000003</v>
      </c>
      <c r="SG9" s="4">
        <f>SF9/RV9</f>
        <v>1.0782608695652174</v>
      </c>
      <c r="SH9" s="4">
        <f>RU9/SE9</f>
        <v>2.0142857142857142</v>
      </c>
      <c r="SI9" s="4">
        <f>RO9/SE9</f>
        <v>0.97285714285714286</v>
      </c>
      <c r="SJ9" s="4">
        <f>1.05*(MG9)</f>
        <v>10.5</v>
      </c>
      <c r="SK9" s="4">
        <f>1.05*(MH9)</f>
        <v>6.3000000000000007</v>
      </c>
      <c r="SL9" s="4">
        <f>((SJ9-SK9)/SJ9)*100</f>
        <v>39.999999999999993</v>
      </c>
      <c r="SM9" s="4">
        <f>1.05*(MJ9)</f>
        <v>29.400000000000002</v>
      </c>
      <c r="SN9" s="4">
        <f>1.05*(MK9)</f>
        <v>24.150000000000002</v>
      </c>
      <c r="SO9" s="4">
        <f>((SM9-SN9)/SM9)*100</f>
        <v>17.857142857142854</v>
      </c>
      <c r="SP9" s="4">
        <v>1</v>
      </c>
      <c r="SQ9" s="4">
        <f>1.05*(MN9)</f>
        <v>0</v>
      </c>
      <c r="SR9" s="4">
        <f>1.05*(MO9)</f>
        <v>0</v>
      </c>
      <c r="SS9" s="4">
        <v>1</v>
      </c>
      <c r="ST9" s="4">
        <f>1.05*(MQ9)</f>
        <v>0</v>
      </c>
      <c r="SU9" s="4">
        <f>1.05*(MR9)</f>
        <v>0</v>
      </c>
      <c r="SV9" s="4">
        <v>1</v>
      </c>
      <c r="SW9" s="4">
        <f>1.05*(MT9)</f>
        <v>0</v>
      </c>
      <c r="SX9" s="4">
        <f>1.05*(MU9)</f>
        <v>0</v>
      </c>
      <c r="SY9" s="4">
        <v>1</v>
      </c>
      <c r="SZ9" s="4">
        <v>20</v>
      </c>
      <c r="TA9" s="4">
        <v>14</v>
      </c>
      <c r="TB9">
        <f>(SZ9-TA9)/SZ9</f>
        <v>0.3</v>
      </c>
      <c r="TC9" s="4">
        <v>1</v>
      </c>
      <c r="TD9" s="4">
        <v>0</v>
      </c>
    </row>
    <row r="10" spans="1:684" x14ac:dyDescent="0.35">
      <c r="A10" s="54">
        <v>7</v>
      </c>
      <c r="B10" s="2">
        <v>44872</v>
      </c>
      <c r="C10" s="2">
        <v>34263</v>
      </c>
      <c r="D10" s="4">
        <v>29</v>
      </c>
      <c r="E10" s="4" t="s">
        <v>178</v>
      </c>
      <c r="F10" s="4">
        <v>90</v>
      </c>
      <c r="G10" s="4">
        <v>176</v>
      </c>
      <c r="H10" s="4">
        <v>2.1</v>
      </c>
      <c r="I10" s="4">
        <v>1</v>
      </c>
      <c r="J10" s="2">
        <v>44871</v>
      </c>
      <c r="K10" s="2">
        <v>44871</v>
      </c>
      <c r="L10" s="2">
        <v>44877</v>
      </c>
      <c r="M10" s="2">
        <v>44877</v>
      </c>
      <c r="N10" s="4">
        <v>0</v>
      </c>
      <c r="P10" s="46">
        <f t="shared" si="10"/>
        <v>6</v>
      </c>
      <c r="Q10" s="46">
        <f t="shared" si="11"/>
        <v>6</v>
      </c>
      <c r="R10" s="46"/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5</v>
      </c>
      <c r="AC10" s="4">
        <v>24</v>
      </c>
      <c r="AD10" s="4">
        <v>5</v>
      </c>
      <c r="AE10" s="4">
        <v>5</v>
      </c>
      <c r="AF10" s="4">
        <f t="shared" si="13"/>
        <v>0</v>
      </c>
      <c r="AG10" s="4">
        <v>1615</v>
      </c>
      <c r="AH10" s="4">
        <v>6283</v>
      </c>
      <c r="AI10" s="4">
        <v>36.159999999999997</v>
      </c>
      <c r="AJ10" s="4">
        <v>11.7</v>
      </c>
      <c r="AK10" s="4">
        <v>0</v>
      </c>
      <c r="AL10" s="4">
        <v>0</v>
      </c>
      <c r="AM10" s="4">
        <v>0</v>
      </c>
      <c r="AN10" s="4">
        <v>97</v>
      </c>
      <c r="AO10" s="4">
        <v>403</v>
      </c>
      <c r="AP10" s="4">
        <v>0</v>
      </c>
      <c r="AQ10" s="4">
        <v>12.9</v>
      </c>
      <c r="AR10" s="4">
        <v>1.42</v>
      </c>
      <c r="AS10" s="4">
        <v>31.3</v>
      </c>
      <c r="AT10" s="29">
        <v>1.02</v>
      </c>
      <c r="AU10" s="4">
        <v>0.44</v>
      </c>
      <c r="AV10" s="4">
        <v>832</v>
      </c>
      <c r="AW10" s="4">
        <v>222</v>
      </c>
      <c r="AX10" s="4">
        <v>0</v>
      </c>
      <c r="AY10" s="4">
        <v>0</v>
      </c>
      <c r="AZ10" s="4">
        <v>1</v>
      </c>
      <c r="BA10" s="4">
        <v>65</v>
      </c>
      <c r="BB10" s="4">
        <v>143</v>
      </c>
      <c r="BC10" s="4">
        <v>3.7</v>
      </c>
      <c r="BD10" s="4">
        <v>2.1</v>
      </c>
      <c r="BE10" s="4">
        <v>1.7</v>
      </c>
      <c r="BF10" s="4">
        <v>8.1</v>
      </c>
      <c r="BG10" s="4">
        <v>6.2</v>
      </c>
      <c r="BH10" s="4">
        <v>3.6</v>
      </c>
      <c r="BI10" s="4">
        <v>284</v>
      </c>
      <c r="BJ10" s="4">
        <v>61</v>
      </c>
      <c r="BK10" s="4">
        <v>36</v>
      </c>
      <c r="BL10" s="4">
        <v>1.4</v>
      </c>
      <c r="BM10" s="4">
        <v>48</v>
      </c>
      <c r="BN10" s="4">
        <v>301</v>
      </c>
      <c r="BO10" s="4">
        <v>0</v>
      </c>
      <c r="BP10" s="4">
        <v>0</v>
      </c>
      <c r="BQ10" s="4">
        <v>285</v>
      </c>
      <c r="BR10">
        <v>86</v>
      </c>
      <c r="BS10">
        <v>57</v>
      </c>
      <c r="BT10">
        <v>69</v>
      </c>
      <c r="BU10">
        <v>128</v>
      </c>
      <c r="BV10">
        <v>2</v>
      </c>
      <c r="BW10">
        <v>-360</v>
      </c>
      <c r="BX10">
        <v>1550</v>
      </c>
      <c r="BY10">
        <v>2</v>
      </c>
      <c r="BZ10">
        <v>79.5</v>
      </c>
      <c r="CA10">
        <v>7.4</v>
      </c>
      <c r="CB10" s="4">
        <v>2.6</v>
      </c>
      <c r="CC10" s="4">
        <v>20</v>
      </c>
      <c r="CD10" s="4">
        <v>51</v>
      </c>
      <c r="CE10" s="4">
        <v>20</v>
      </c>
      <c r="CF10" s="4">
        <v>19</v>
      </c>
      <c r="CG10" s="4">
        <v>2532</v>
      </c>
      <c r="CH10" s="4">
        <f t="shared" si="14"/>
        <v>2061.5384615384614</v>
      </c>
      <c r="CI10" s="4">
        <v>7.47</v>
      </c>
      <c r="CJ10" s="4">
        <v>36.1</v>
      </c>
      <c r="CK10" s="4">
        <v>100.1</v>
      </c>
      <c r="CL10" s="4">
        <v>25.5</v>
      </c>
      <c r="CM10" s="4">
        <v>0.22</v>
      </c>
      <c r="CN10" s="4">
        <v>0</v>
      </c>
      <c r="CO10" s="4">
        <v>0</v>
      </c>
      <c r="CP10" s="4">
        <v>577</v>
      </c>
      <c r="CQ10" s="4">
        <v>3939</v>
      </c>
      <c r="CR10" s="4">
        <v>1</v>
      </c>
      <c r="CS10" s="4">
        <v>1</v>
      </c>
      <c r="CT10" s="4">
        <v>7</v>
      </c>
      <c r="CU10" s="4">
        <v>1</v>
      </c>
      <c r="CV10" s="4">
        <v>1</v>
      </c>
      <c r="CW10" s="4">
        <v>1</v>
      </c>
      <c r="CX10" s="4">
        <v>1</v>
      </c>
      <c r="CY10" s="4">
        <v>1</v>
      </c>
      <c r="CZ10" s="4">
        <v>1</v>
      </c>
      <c r="DA10" s="4">
        <v>0</v>
      </c>
      <c r="DB10" s="4">
        <v>1</v>
      </c>
      <c r="DC10" s="4">
        <v>1</v>
      </c>
      <c r="DD10" s="4">
        <v>1</v>
      </c>
      <c r="DE10" s="4">
        <v>1</v>
      </c>
      <c r="DF10" s="4">
        <v>1</v>
      </c>
      <c r="DG10" s="4">
        <v>1</v>
      </c>
      <c r="DH10" s="4">
        <v>0</v>
      </c>
      <c r="DI10" s="4">
        <v>0</v>
      </c>
      <c r="DJ10" s="4">
        <v>0</v>
      </c>
      <c r="DK10" s="4">
        <v>8</v>
      </c>
      <c r="DL10" s="4">
        <v>9</v>
      </c>
      <c r="DM10" s="4">
        <v>51</v>
      </c>
      <c r="DN10" s="4">
        <v>41</v>
      </c>
      <c r="DO10" s="4">
        <v>26</v>
      </c>
      <c r="DP10" s="4">
        <v>50</v>
      </c>
      <c r="DQ10" s="11">
        <v>27</v>
      </c>
      <c r="DR10" s="4">
        <v>90</v>
      </c>
      <c r="DS10" s="4">
        <v>124</v>
      </c>
      <c r="DT10" s="4">
        <f t="shared" ref="DT10:DT28" si="32">(DS10-DR10)</f>
        <v>34</v>
      </c>
      <c r="DU10" s="11">
        <v>10.3</v>
      </c>
      <c r="DV10" s="4">
        <v>592</v>
      </c>
      <c r="DW10" s="4">
        <v>82</v>
      </c>
      <c r="DX10" s="4">
        <v>130</v>
      </c>
      <c r="DY10" s="4">
        <v>5.8</v>
      </c>
      <c r="DZ10" s="26">
        <f t="shared" si="26"/>
        <v>2.7619047619047619</v>
      </c>
      <c r="EA10" s="4">
        <v>11.1</v>
      </c>
      <c r="EB10" s="4">
        <v>203</v>
      </c>
      <c r="EC10" s="4">
        <v>26</v>
      </c>
      <c r="ED10" s="4">
        <v>6.05</v>
      </c>
      <c r="EE10" s="4">
        <f t="shared" ref="EE10:EE28" si="33">(ED10/H10)</f>
        <v>2.8809523809523809</v>
      </c>
      <c r="EF10" s="45">
        <f t="shared" si="15"/>
        <v>2.4324324324324325</v>
      </c>
      <c r="EG10" s="45">
        <f t="shared" si="16"/>
        <v>0.927927927927928</v>
      </c>
      <c r="EH10" s="4">
        <v>8</v>
      </c>
      <c r="EI10" s="4">
        <v>79</v>
      </c>
      <c r="EJ10" s="4">
        <v>48</v>
      </c>
      <c r="EK10" s="11">
        <f t="shared" si="29"/>
        <v>1.6458333333333333</v>
      </c>
      <c r="EL10" s="4">
        <v>122</v>
      </c>
      <c r="EM10" s="11">
        <v>6</v>
      </c>
      <c r="EN10" s="4">
        <v>4</v>
      </c>
      <c r="EO10" s="11">
        <f t="shared" si="0"/>
        <v>15.8</v>
      </c>
      <c r="EP10" s="4">
        <v>79</v>
      </c>
      <c r="EQ10" s="4">
        <f t="shared" si="17"/>
        <v>37.61904761904762</v>
      </c>
      <c r="ER10" s="4">
        <v>40</v>
      </c>
      <c r="ES10" s="4">
        <v>75</v>
      </c>
      <c r="ET10" s="11">
        <v>18</v>
      </c>
      <c r="EU10" s="4">
        <v>16</v>
      </c>
      <c r="EV10" s="9">
        <v>4</v>
      </c>
      <c r="EW10" s="4">
        <v>33</v>
      </c>
      <c r="EX10" s="4">
        <v>39</v>
      </c>
      <c r="EY10" s="4">
        <v>21</v>
      </c>
      <c r="EZ10" s="4">
        <v>41</v>
      </c>
      <c r="FA10" s="4">
        <v>72</v>
      </c>
      <c r="FB10" s="4">
        <f t="shared" si="1"/>
        <v>203</v>
      </c>
      <c r="FC10" s="9">
        <f t="shared" si="18"/>
        <v>1.5038369255110942</v>
      </c>
      <c r="FD10" s="9">
        <f t="shared" si="2"/>
        <v>0.35467980295566504</v>
      </c>
      <c r="FE10" s="9">
        <f t="shared" si="19"/>
        <v>0.4684994640654917</v>
      </c>
      <c r="FF10" s="9">
        <f t="shared" si="3"/>
        <v>2.976923076923077</v>
      </c>
      <c r="FG10" s="9">
        <f t="shared" si="4"/>
        <v>0.44231187515651893</v>
      </c>
      <c r="FH10" s="9">
        <f t="shared" si="5"/>
        <v>1.9795517894410923</v>
      </c>
      <c r="FI10" s="11">
        <v>14.1</v>
      </c>
      <c r="FJ10" s="11">
        <v>20</v>
      </c>
      <c r="FK10" s="4">
        <v>16</v>
      </c>
      <c r="FL10" s="4">
        <v>6</v>
      </c>
      <c r="FM10" s="4">
        <v>36</v>
      </c>
      <c r="FN10" s="4">
        <f t="shared" si="6"/>
        <v>17.142857142857142</v>
      </c>
      <c r="FO10" s="11">
        <v>32</v>
      </c>
      <c r="FP10" s="11">
        <v>8</v>
      </c>
      <c r="FQ10" s="4">
        <v>9</v>
      </c>
      <c r="FR10" s="4">
        <v>46</v>
      </c>
      <c r="FS10" s="4">
        <v>38</v>
      </c>
      <c r="FT10" s="11">
        <f t="shared" si="20"/>
        <v>1.2105263157894737</v>
      </c>
      <c r="FU10" s="4">
        <v>13</v>
      </c>
      <c r="FV10" s="63">
        <f t="shared" si="7"/>
        <v>3.5384615384615383</v>
      </c>
      <c r="FW10" s="4">
        <v>96</v>
      </c>
      <c r="FX10" s="4">
        <v>19.399999999999999</v>
      </c>
      <c r="FY10">
        <v>7.7</v>
      </c>
      <c r="FZ10" s="11">
        <f t="shared" si="8"/>
        <v>21.4</v>
      </c>
      <c r="GA10" s="4">
        <f t="shared" si="21"/>
        <v>2.6749999999999998</v>
      </c>
      <c r="GB10" s="4">
        <f t="shared" si="22"/>
        <v>4.1558441558441555</v>
      </c>
      <c r="GC10" s="4">
        <f t="shared" si="23"/>
        <v>1.831168831168831</v>
      </c>
      <c r="GD10" s="4">
        <v>21</v>
      </c>
      <c r="GE10" s="4">
        <v>19</v>
      </c>
      <c r="GF10" s="4">
        <f t="shared" si="24"/>
        <v>9.5238095238095237</v>
      </c>
      <c r="GG10" s="4">
        <v>25</v>
      </c>
      <c r="GH10" s="4">
        <v>24</v>
      </c>
      <c r="GI10" s="4">
        <f t="shared" si="25"/>
        <v>4</v>
      </c>
      <c r="GJ10" s="4">
        <v>1</v>
      </c>
      <c r="GK10" s="4">
        <v>0</v>
      </c>
      <c r="GL10" s="4">
        <v>0</v>
      </c>
      <c r="GM10" s="4">
        <v>1</v>
      </c>
      <c r="GN10" s="4">
        <v>0</v>
      </c>
      <c r="GO10" s="4">
        <v>0</v>
      </c>
      <c r="GP10" s="4">
        <v>1</v>
      </c>
      <c r="GQ10" s="4">
        <v>0</v>
      </c>
      <c r="GR10" s="4">
        <v>0</v>
      </c>
      <c r="GS10" s="4">
        <v>1</v>
      </c>
      <c r="GT10" s="4">
        <v>18</v>
      </c>
      <c r="GU10" s="4">
        <v>12</v>
      </c>
      <c r="GV10">
        <f t="shared" si="28"/>
        <v>0.33333333333333331</v>
      </c>
      <c r="GW10" s="4">
        <v>1</v>
      </c>
      <c r="GX10" s="4">
        <v>0</v>
      </c>
      <c r="GY10" s="4"/>
      <c r="GZ10" s="2">
        <v>44881</v>
      </c>
      <c r="HA10" s="4">
        <v>2.1</v>
      </c>
      <c r="HB10" s="4">
        <v>7</v>
      </c>
      <c r="HC10" s="4">
        <v>3055</v>
      </c>
      <c r="HD10" s="4">
        <v>8065</v>
      </c>
      <c r="HE10" s="4">
        <v>0.36</v>
      </c>
      <c r="HF10" s="4">
        <v>0.12</v>
      </c>
      <c r="HG10" s="4">
        <v>0</v>
      </c>
      <c r="HH10" s="4">
        <v>0</v>
      </c>
      <c r="HI10" s="4">
        <v>0</v>
      </c>
      <c r="HJ10" s="4">
        <v>65</v>
      </c>
      <c r="HK10" s="4">
        <v>462</v>
      </c>
      <c r="HL10" s="4">
        <v>0</v>
      </c>
      <c r="HM10" s="4">
        <v>13.8</v>
      </c>
      <c r="HN10" s="4">
        <v>1.39</v>
      </c>
      <c r="HO10" s="4">
        <v>22</v>
      </c>
      <c r="HP10" s="29">
        <v>1.34</v>
      </c>
      <c r="HQ10" s="4">
        <v>3.61</v>
      </c>
      <c r="HR10" s="4">
        <v>296</v>
      </c>
      <c r="HS10" s="4">
        <v>364</v>
      </c>
      <c r="HT10" s="4">
        <v>0</v>
      </c>
      <c r="HU10" s="4">
        <v>0</v>
      </c>
      <c r="HV10" s="4">
        <v>0.8</v>
      </c>
      <c r="HW10" s="4">
        <v>29</v>
      </c>
      <c r="HX10" s="4">
        <v>136</v>
      </c>
      <c r="HY10" s="4">
        <v>4.0999999999999996</v>
      </c>
      <c r="HZ10" s="4">
        <v>2.2000000000000002</v>
      </c>
      <c r="IA10" s="4">
        <v>3.3</v>
      </c>
      <c r="IB10" s="4">
        <v>8.8000000000000007</v>
      </c>
      <c r="IC10" s="4">
        <v>7.2</v>
      </c>
      <c r="ID10" s="4">
        <v>4.2</v>
      </c>
      <c r="IE10" s="4">
        <v>35</v>
      </c>
      <c r="IF10" s="4">
        <v>23</v>
      </c>
      <c r="IG10" s="4">
        <v>38</v>
      </c>
      <c r="IH10" s="4">
        <v>0.4</v>
      </c>
      <c r="II10" s="4">
        <v>61</v>
      </c>
      <c r="IJ10" s="4">
        <v>225</v>
      </c>
      <c r="IK10" s="4">
        <v>0</v>
      </c>
      <c r="IL10" s="4">
        <v>0</v>
      </c>
      <c r="IM10" s="4"/>
      <c r="IN10">
        <v>84</v>
      </c>
      <c r="IO10">
        <v>53</v>
      </c>
      <c r="IP10">
        <v>63</v>
      </c>
      <c r="IQ10">
        <v>115</v>
      </c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>
        <v>0</v>
      </c>
      <c r="JJ10" s="4">
        <v>0</v>
      </c>
      <c r="JK10" s="4">
        <v>0</v>
      </c>
      <c r="JL10" s="4">
        <v>13</v>
      </c>
      <c r="JM10" s="4">
        <v>75</v>
      </c>
      <c r="JN10" s="4">
        <v>9</v>
      </c>
      <c r="JO10" s="4">
        <v>9</v>
      </c>
      <c r="JP10" s="4">
        <v>47</v>
      </c>
      <c r="JQ10" s="4">
        <v>36</v>
      </c>
      <c r="JR10" s="4">
        <v>24</v>
      </c>
      <c r="JS10" s="4">
        <v>47</v>
      </c>
      <c r="JT10" s="11">
        <v>50</v>
      </c>
      <c r="JU10" s="4">
        <v>62</v>
      </c>
      <c r="JV10" s="4">
        <v>124</v>
      </c>
      <c r="JW10" s="4">
        <f>(JV10-JU10)</f>
        <v>62</v>
      </c>
      <c r="JX10" s="11">
        <v>13.6</v>
      </c>
      <c r="JY10" s="4">
        <v>1037</v>
      </c>
      <c r="JZ10" s="4">
        <v>94</v>
      </c>
      <c r="KA10" s="4">
        <v>86</v>
      </c>
      <c r="KB10" s="4">
        <v>5.4</v>
      </c>
      <c r="KC10" s="26">
        <f>(KB10/HA10)</f>
        <v>2.5714285714285716</v>
      </c>
      <c r="KD10" s="4">
        <v>14.7</v>
      </c>
      <c r="KE10" s="4">
        <v>240</v>
      </c>
      <c r="KF10" s="4">
        <v>58</v>
      </c>
      <c r="KG10" s="4">
        <v>5.1100000000000003</v>
      </c>
      <c r="KH10" s="4">
        <f>(KG10/HA10)</f>
        <v>2.4333333333333336</v>
      </c>
      <c r="KI10" s="45">
        <f>JT10/KD10</f>
        <v>3.4013605442176873</v>
      </c>
      <c r="KJ10" s="45">
        <f>JX10/KD10</f>
        <v>0.92517006802721091</v>
      </c>
      <c r="KK10" s="4">
        <v>18</v>
      </c>
      <c r="KL10" s="4">
        <v>61</v>
      </c>
      <c r="KM10" s="4">
        <v>55</v>
      </c>
      <c r="KN10" s="11">
        <f>(KL10/KM10)</f>
        <v>1.1090909090909091</v>
      </c>
      <c r="KO10" s="4">
        <v>155</v>
      </c>
      <c r="KP10" s="11">
        <v>18</v>
      </c>
      <c r="KQ10" s="4">
        <v>10</v>
      </c>
      <c r="KR10" s="11">
        <f>KL10/((KP10+KQ10)/2)</f>
        <v>4.3571428571428568</v>
      </c>
      <c r="KS10" s="4">
        <v>35</v>
      </c>
      <c r="KT10" s="4">
        <f>KS10/HA10</f>
        <v>16.666666666666664</v>
      </c>
      <c r="KU10" s="4">
        <v>12</v>
      </c>
      <c r="KV10" s="4">
        <v>23</v>
      </c>
      <c r="KW10" s="11">
        <v>28</v>
      </c>
      <c r="KX10" s="4">
        <v>14</v>
      </c>
      <c r="KY10" s="9">
        <v>6</v>
      </c>
      <c r="KZ10" s="4">
        <v>96</v>
      </c>
      <c r="LA10" s="4">
        <v>65</v>
      </c>
      <c r="LB10" s="4">
        <v>48</v>
      </c>
      <c r="LC10" s="4">
        <v>34</v>
      </c>
      <c r="LD10" s="4">
        <v>65</v>
      </c>
      <c r="LE10" s="4">
        <f>KE10</f>
        <v>240</v>
      </c>
      <c r="LF10" s="9">
        <f>LI10/LK10</f>
        <v>0.99466843731178034</v>
      </c>
      <c r="LG10" s="9">
        <f>LD10/LE10</f>
        <v>0.27083333333333331</v>
      </c>
      <c r="LH10" s="9">
        <f>0.35695-7.2266*LG10+74.249*(LG10^2)-307.39*(LG10^3)+684.54*(LG10^4)-856.92*(LG10^5)+571.95*(LG10^6)-159.1*(LG10^7)</f>
        <v>0.38249242234759928</v>
      </c>
      <c r="LI10" s="9">
        <f>(IN10*0.9)/KF10</f>
        <v>1.3034482758620691</v>
      </c>
      <c r="LJ10" s="9">
        <f>0.0275-0.165*(JT10/100)+0.3656*((IO10/IN10)*0.9)+0.515*LH10</f>
        <v>0.34959216893758505</v>
      </c>
      <c r="LK10" s="9">
        <f>(IO10-(LJ10*IN10*0.9))/(LJ10*KF10)</f>
        <v>1.3104349419036621</v>
      </c>
      <c r="LL10" s="11">
        <v>23.1</v>
      </c>
      <c r="LM10" s="11">
        <v>22</v>
      </c>
      <c r="LN10" s="4">
        <v>14</v>
      </c>
      <c r="LO10" s="4">
        <v>6</v>
      </c>
      <c r="LP10" s="4">
        <v>45</v>
      </c>
      <c r="LQ10" s="4">
        <f>LP10/HA10</f>
        <v>21.428571428571427</v>
      </c>
      <c r="LR10" s="11">
        <v>47</v>
      </c>
      <c r="LS10" s="11">
        <v>20</v>
      </c>
      <c r="LT10" s="4">
        <v>12</v>
      </c>
      <c r="LU10" s="4">
        <v>71</v>
      </c>
      <c r="LV10" s="4">
        <v>64</v>
      </c>
      <c r="LW10" s="11">
        <f>LU10/LV10</f>
        <v>1.109375</v>
      </c>
      <c r="LX10" s="4">
        <v>8</v>
      </c>
      <c r="LY10" s="63">
        <f>(LU10/LX10)</f>
        <v>8.875</v>
      </c>
      <c r="LZ10" s="4">
        <v>74</v>
      </c>
      <c r="MA10" s="4">
        <v>56.1</v>
      </c>
      <c r="MB10">
        <v>11</v>
      </c>
      <c r="MC10" s="11">
        <f>(MA10+IR10)</f>
        <v>56.1</v>
      </c>
      <c r="MD10" s="4">
        <f>MC10/LS10</f>
        <v>2.8050000000000002</v>
      </c>
      <c r="ME10" s="4">
        <f>LR10/MB10</f>
        <v>4.2727272727272725</v>
      </c>
      <c r="MF10" s="4">
        <f>LL10/MB10</f>
        <v>2.1</v>
      </c>
      <c r="MG10" s="4">
        <v>12</v>
      </c>
      <c r="MH10" s="4">
        <v>6</v>
      </c>
      <c r="MI10" s="4">
        <f>((MG10-MH10)/MG10)*100</f>
        <v>50</v>
      </c>
      <c r="MJ10" s="4">
        <v>26</v>
      </c>
      <c r="MK10" s="4">
        <v>25</v>
      </c>
      <c r="ML10" s="4">
        <f>((MJ10-MK10)/MJ10)*100</f>
        <v>3.8461538461538463</v>
      </c>
      <c r="MM10" s="4">
        <v>1</v>
      </c>
      <c r="MN10" s="4">
        <v>0</v>
      </c>
      <c r="MO10" s="4">
        <v>0</v>
      </c>
      <c r="MP10" s="4">
        <v>1</v>
      </c>
      <c r="MQ10" s="4">
        <v>0</v>
      </c>
      <c r="MR10" s="4">
        <v>0</v>
      </c>
      <c r="MS10" s="4">
        <v>1</v>
      </c>
      <c r="MT10" s="4">
        <v>0</v>
      </c>
      <c r="MU10">
        <v>0</v>
      </c>
      <c r="MV10" s="4">
        <v>1</v>
      </c>
      <c r="MW10" s="4">
        <v>21</v>
      </c>
      <c r="MX10" s="4">
        <v>14</v>
      </c>
      <c r="MY10">
        <f>(MW10-MX10)/MW10</f>
        <v>0.33333333333333331</v>
      </c>
      <c r="MZ10" s="4">
        <v>1</v>
      </c>
      <c r="NA10" s="4">
        <v>0</v>
      </c>
      <c r="NB10" s="4"/>
      <c r="NC10" s="2">
        <v>44900</v>
      </c>
      <c r="ND10" s="4">
        <v>2.1</v>
      </c>
      <c r="NE10" s="4">
        <v>1</v>
      </c>
      <c r="NF10" s="4">
        <v>2103</v>
      </c>
      <c r="NG10" s="4">
        <v>5705</v>
      </c>
      <c r="NH10" s="4">
        <v>0.1</v>
      </c>
      <c r="NI10" s="4"/>
      <c r="NJ10" s="4">
        <v>0</v>
      </c>
      <c r="NK10" s="4">
        <v>0</v>
      </c>
      <c r="NL10" s="4">
        <v>0</v>
      </c>
      <c r="NM10" s="4">
        <v>48</v>
      </c>
      <c r="NN10" s="4">
        <v>118</v>
      </c>
      <c r="NO10" s="4">
        <v>0</v>
      </c>
      <c r="NP10" s="4">
        <v>14.9</v>
      </c>
      <c r="NQ10" s="4">
        <v>0.97</v>
      </c>
      <c r="NR10" s="4">
        <v>30</v>
      </c>
      <c r="NS10" s="29">
        <v>1.1399999999999999</v>
      </c>
      <c r="NT10" s="4">
        <v>0.62</v>
      </c>
      <c r="NU10" s="4">
        <v>263</v>
      </c>
      <c r="NV10" s="4">
        <v>216</v>
      </c>
      <c r="NW10" s="4">
        <v>0</v>
      </c>
      <c r="NX10" s="4">
        <v>0</v>
      </c>
      <c r="NY10" s="4">
        <v>0.9</v>
      </c>
      <c r="NZ10" s="4">
        <v>33</v>
      </c>
      <c r="OA10" s="4">
        <v>141</v>
      </c>
      <c r="OB10" s="4">
        <v>4.4000000000000004</v>
      </c>
      <c r="OC10" s="4">
        <v>2.1</v>
      </c>
      <c r="OD10" s="4">
        <v>3.4</v>
      </c>
      <c r="OE10" s="4">
        <v>9.6</v>
      </c>
      <c r="OF10" s="4">
        <v>8</v>
      </c>
      <c r="OG10" s="4"/>
      <c r="OH10" s="4">
        <v>48</v>
      </c>
      <c r="OI10" s="4">
        <v>19</v>
      </c>
      <c r="OJ10" s="4">
        <v>31</v>
      </c>
      <c r="OK10" s="4">
        <v>0.6</v>
      </c>
      <c r="OL10" s="4">
        <v>67</v>
      </c>
      <c r="OM10" s="4">
        <v>181</v>
      </c>
      <c r="ON10" s="4">
        <v>0</v>
      </c>
      <c r="OO10" s="4">
        <v>0</v>
      </c>
      <c r="OP10" s="4"/>
      <c r="OQ10">
        <v>93</v>
      </c>
      <c r="OR10">
        <v>73</v>
      </c>
      <c r="OS10">
        <v>89</v>
      </c>
      <c r="OT10">
        <v>83</v>
      </c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>
        <v>0</v>
      </c>
      <c r="PM10" s="4">
        <v>0</v>
      </c>
      <c r="PN10" s="4">
        <v>0</v>
      </c>
      <c r="PO10" s="4">
        <v>13</v>
      </c>
      <c r="PP10" s="4">
        <v>51</v>
      </c>
      <c r="PQ10" s="4">
        <v>8</v>
      </c>
      <c r="PR10" s="4">
        <v>8</v>
      </c>
      <c r="PS10" s="4">
        <v>40</v>
      </c>
      <c r="PT10" s="4">
        <v>24</v>
      </c>
      <c r="PU10" s="4">
        <v>41</v>
      </c>
      <c r="PV10" s="4">
        <v>72</v>
      </c>
      <c r="PW10" s="11">
        <v>38</v>
      </c>
      <c r="PX10" s="4">
        <v>64</v>
      </c>
      <c r="PY10" s="4">
        <v>115</v>
      </c>
      <c r="PZ10" s="4">
        <f>(PY10-PX10)</f>
        <v>51</v>
      </c>
      <c r="QA10" s="11">
        <v>9.3000000000000007</v>
      </c>
      <c r="QB10" s="4">
        <v>563</v>
      </c>
      <c r="QC10" s="4">
        <v>70</v>
      </c>
      <c r="QD10" s="4">
        <v>75</v>
      </c>
      <c r="QE10" s="4">
        <v>3.8</v>
      </c>
      <c r="QF10" s="26">
        <f>(QE10/ND10)</f>
        <v>1.8095238095238093</v>
      </c>
      <c r="QG10" s="4">
        <v>19.7</v>
      </c>
      <c r="QH10" s="4">
        <v>261</v>
      </c>
      <c r="QI10" s="4">
        <v>83</v>
      </c>
      <c r="QJ10" s="4">
        <v>7.23</v>
      </c>
      <c r="QK10" s="4">
        <f>(QJ10/ND10)</f>
        <v>3.4428571428571431</v>
      </c>
      <c r="QL10" s="45">
        <f>PW10/QG10</f>
        <v>1.9289340101522843</v>
      </c>
      <c r="QM10" s="45">
        <f>QA10/QG10</f>
        <v>0.4720812182741117</v>
      </c>
      <c r="QN10" s="4">
        <v>13</v>
      </c>
      <c r="QO10" s="4">
        <v>76</v>
      </c>
      <c r="QP10" s="4">
        <v>48</v>
      </c>
      <c r="QQ10" s="11">
        <f>(QO10/QP10)</f>
        <v>1.5833333333333333</v>
      </c>
      <c r="QR10" s="4">
        <v>159</v>
      </c>
      <c r="QS10" s="11">
        <v>15</v>
      </c>
      <c r="QT10" s="4">
        <v>12</v>
      </c>
      <c r="QU10" s="11">
        <f>QO10/((QS10+QT10)/2)</f>
        <v>5.6296296296296298</v>
      </c>
      <c r="QV10" s="4">
        <v>46</v>
      </c>
      <c r="QW10" s="4">
        <f>QV10/ND10</f>
        <v>21.904761904761905</v>
      </c>
      <c r="QX10" s="4">
        <v>26</v>
      </c>
      <c r="QY10" s="4">
        <v>41</v>
      </c>
      <c r="QZ10" s="11">
        <v>21</v>
      </c>
      <c r="RA10" s="4">
        <v>12</v>
      </c>
      <c r="RB10" s="9">
        <v>9</v>
      </c>
      <c r="RC10" s="4">
        <v>96</v>
      </c>
      <c r="RD10" s="4">
        <v>45</v>
      </c>
      <c r="RE10" s="4">
        <v>48</v>
      </c>
      <c r="RF10" s="4">
        <v>76</v>
      </c>
      <c r="RG10" s="4">
        <v>58</v>
      </c>
      <c r="RH10" s="4">
        <f>QH10</f>
        <v>261</v>
      </c>
      <c r="RI10" s="9">
        <f>RL10/RN10</f>
        <v>0.78945618991256428</v>
      </c>
      <c r="RJ10" s="9">
        <f>RG10/RH10</f>
        <v>0.22222222222222221</v>
      </c>
      <c r="RK10" s="9">
        <f>0.35695-7.2266*RJ10+74.249*(RJ10^2)-307.39*(RJ10^3)+684.54*(RJ10^4)-856.92*(RJ10^5)+571.95*(RJ10^6)-159.1*(RJ10^7)</f>
        <v>0.31396911151838935</v>
      </c>
      <c r="RL10" s="9">
        <f>(OQ10*0.9)/QI10</f>
        <v>1.008433734939759</v>
      </c>
      <c r="RM10" s="9">
        <f>0.0275-0.165*(PW10/100)+0.3656*((OR10/OQ10)*0.9)+0.515*RK10</f>
        <v>0.38477280210938986</v>
      </c>
      <c r="RN10" s="9">
        <f>(OR10-(RM10*OQ10*0.9))/(RM10*QI10)</f>
        <v>1.2773777035701595</v>
      </c>
      <c r="RO10" s="11">
        <v>14.3</v>
      </c>
      <c r="RP10" s="11">
        <v>15</v>
      </c>
      <c r="RQ10" s="4">
        <v>9</v>
      </c>
      <c r="RR10" s="4">
        <v>6</v>
      </c>
      <c r="RS10" s="4">
        <v>38</v>
      </c>
      <c r="RT10" s="4">
        <f>RS10/ND10</f>
        <v>18.095238095238095</v>
      </c>
      <c r="RU10" s="11">
        <v>36</v>
      </c>
      <c r="RV10" s="11">
        <v>18</v>
      </c>
      <c r="RW10" s="4">
        <v>11</v>
      </c>
      <c r="RX10" s="4">
        <v>74</v>
      </c>
      <c r="RY10" s="4">
        <v>58</v>
      </c>
      <c r="RZ10" s="11">
        <f>RX10/RY10</f>
        <v>1.2758620689655173</v>
      </c>
      <c r="SA10" s="4">
        <v>9</v>
      </c>
      <c r="SB10" s="63">
        <f>(RX10/SA10)</f>
        <v>8.2222222222222214</v>
      </c>
      <c r="SC10" s="4">
        <v>124</v>
      </c>
      <c r="SD10" s="4">
        <v>8.8000000000000007</v>
      </c>
      <c r="SE10">
        <v>13.7</v>
      </c>
      <c r="SF10" s="11">
        <f>(SD10+OU10)</f>
        <v>8.8000000000000007</v>
      </c>
      <c r="SG10" s="4">
        <f>SF10/RV10</f>
        <v>0.48888888888888893</v>
      </c>
      <c r="SH10" s="4">
        <f>RU10/SE10</f>
        <v>2.6277372262773726</v>
      </c>
      <c r="SI10" s="4">
        <f>RO10/SE10</f>
        <v>1.0437956204379564</v>
      </c>
      <c r="SJ10" s="4">
        <v>7</v>
      </c>
      <c r="SK10" s="4">
        <v>6</v>
      </c>
      <c r="SL10" s="4">
        <f>((SJ10-SK10)/SJ10)*100</f>
        <v>14.285714285714285</v>
      </c>
      <c r="SM10" s="4">
        <v>84</v>
      </c>
      <c r="SN10" s="4">
        <v>67</v>
      </c>
      <c r="SO10" s="4">
        <f>((SM10-SN10)/SM10)*100</f>
        <v>20.238095238095237</v>
      </c>
      <c r="SP10" s="4">
        <v>1</v>
      </c>
      <c r="SQ10" s="4">
        <v>0</v>
      </c>
      <c r="SR10" s="4">
        <v>0</v>
      </c>
      <c r="SS10" s="4">
        <v>1</v>
      </c>
      <c r="ST10" s="4">
        <v>0</v>
      </c>
      <c r="SU10" s="4">
        <v>0</v>
      </c>
      <c r="SV10" s="4">
        <v>1</v>
      </c>
      <c r="SW10" s="4">
        <v>0</v>
      </c>
      <c r="SX10" s="4">
        <v>0</v>
      </c>
      <c r="SY10" s="4">
        <v>1</v>
      </c>
      <c r="SZ10" s="4">
        <v>19</v>
      </c>
      <c r="TA10" s="4">
        <v>12</v>
      </c>
      <c r="TB10">
        <f>(SZ10-TA10)/SZ10</f>
        <v>0.36842105263157893</v>
      </c>
      <c r="TC10" s="4">
        <v>1</v>
      </c>
      <c r="TD10" s="4">
        <v>0</v>
      </c>
      <c r="TF10" s="2">
        <v>45048</v>
      </c>
      <c r="TG10" s="4">
        <v>2.1</v>
      </c>
      <c r="TH10" s="4">
        <v>180</v>
      </c>
      <c r="TI10" s="4">
        <v>3504</v>
      </c>
      <c r="TJ10" s="4">
        <v>9868</v>
      </c>
      <c r="TK10" s="4">
        <v>0.47</v>
      </c>
      <c r="TL10" s="4">
        <v>0.04</v>
      </c>
      <c r="TM10" s="4">
        <v>0</v>
      </c>
      <c r="TN10" s="4">
        <v>0</v>
      </c>
      <c r="TO10" s="4">
        <v>0</v>
      </c>
      <c r="TP10" s="4">
        <v>17</v>
      </c>
      <c r="TQ10" s="4">
        <v>54</v>
      </c>
      <c r="TR10" s="4">
        <v>0</v>
      </c>
      <c r="TS10" s="4">
        <v>14.2</v>
      </c>
      <c r="TT10" s="4">
        <v>0.97</v>
      </c>
      <c r="TU10" s="4">
        <v>29.9</v>
      </c>
      <c r="TV10" s="29">
        <v>1.18</v>
      </c>
      <c r="TW10" s="4">
        <v>0.14000000000000001</v>
      </c>
      <c r="TX10" s="4">
        <v>396</v>
      </c>
      <c r="TY10" s="4">
        <v>272</v>
      </c>
      <c r="TZ10" s="4">
        <v>0</v>
      </c>
      <c r="UA10" s="4">
        <v>0</v>
      </c>
      <c r="UB10" s="4">
        <v>1</v>
      </c>
      <c r="UC10" s="4">
        <v>34</v>
      </c>
      <c r="UD10" s="4">
        <v>143</v>
      </c>
      <c r="UE10" s="4">
        <v>4.0999999999999996</v>
      </c>
      <c r="UF10" s="4">
        <v>2.1</v>
      </c>
      <c r="UG10" s="4">
        <v>3.8</v>
      </c>
      <c r="UH10" s="4">
        <v>9</v>
      </c>
      <c r="UI10" s="4">
        <v>7.2</v>
      </c>
      <c r="UJ10" s="4">
        <v>4.5999999999999996</v>
      </c>
      <c r="UK10" s="4">
        <v>89</v>
      </c>
      <c r="UL10" s="4">
        <v>16</v>
      </c>
      <c r="UM10" s="4">
        <v>21</v>
      </c>
      <c r="UN10" s="4">
        <v>0.6</v>
      </c>
      <c r="UO10" s="4">
        <v>75</v>
      </c>
      <c r="UP10" s="4">
        <v>203</v>
      </c>
      <c r="UQ10" s="4">
        <v>0</v>
      </c>
      <c r="UR10" s="4">
        <v>0</v>
      </c>
      <c r="US10" s="4"/>
      <c r="UT10">
        <v>105</v>
      </c>
      <c r="UU10">
        <v>68</v>
      </c>
      <c r="UV10">
        <v>83</v>
      </c>
      <c r="UW10">
        <v>78</v>
      </c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>
        <v>0</v>
      </c>
      <c r="VP10" s="4">
        <v>0</v>
      </c>
      <c r="VQ10" s="4">
        <v>0</v>
      </c>
      <c r="VR10" s="4">
        <v>13</v>
      </c>
      <c r="VS10" s="4">
        <v>30</v>
      </c>
      <c r="VT10" s="4">
        <v>8</v>
      </c>
      <c r="VU10" s="4">
        <v>8</v>
      </c>
      <c r="VV10" s="4">
        <v>46</v>
      </c>
      <c r="VW10" s="4">
        <v>32</v>
      </c>
      <c r="VX10" s="4">
        <v>30</v>
      </c>
      <c r="VY10" s="4">
        <v>62</v>
      </c>
      <c r="VZ10" s="11">
        <v>52</v>
      </c>
      <c r="WA10" s="4">
        <v>65</v>
      </c>
      <c r="WB10" s="4">
        <v>136</v>
      </c>
      <c r="WC10" s="4">
        <f>(WB10-WA10)</f>
        <v>71</v>
      </c>
      <c r="WD10" s="11">
        <v>16.100000000000001</v>
      </c>
      <c r="WE10" s="4">
        <v>1331</v>
      </c>
      <c r="WF10" s="4">
        <v>93</v>
      </c>
      <c r="WG10" s="4">
        <v>86</v>
      </c>
      <c r="WH10" s="4">
        <v>6.5</v>
      </c>
      <c r="WI10" s="4">
        <f>(WH10/TG10)</f>
        <v>3.0952380952380949</v>
      </c>
      <c r="WJ10" s="4">
        <v>15</v>
      </c>
      <c r="WK10" s="4">
        <v>294</v>
      </c>
      <c r="WL10" s="4">
        <v>58</v>
      </c>
      <c r="WM10" s="4">
        <v>4.82</v>
      </c>
      <c r="WN10" s="4">
        <f>(WM10/TG10)</f>
        <v>2.2952380952380951</v>
      </c>
      <c r="WO10" s="45">
        <f>VZ10/WJ10</f>
        <v>3.4666666666666668</v>
      </c>
      <c r="WP10" s="45">
        <f>WD10/WJ10</f>
        <v>1.0733333333333335</v>
      </c>
      <c r="WQ10" s="4">
        <v>14</v>
      </c>
      <c r="WR10" s="4">
        <v>51</v>
      </c>
      <c r="WS10" s="4">
        <v>36</v>
      </c>
      <c r="WT10" s="11">
        <f>(WR10/WS10)</f>
        <v>1.4166666666666667</v>
      </c>
      <c r="WU10" s="4">
        <v>173</v>
      </c>
      <c r="WV10" s="11">
        <v>13</v>
      </c>
      <c r="WW10" s="4">
        <v>10</v>
      </c>
      <c r="WX10" s="11">
        <f>WR10/((WV10+WW10)/2)</f>
        <v>4.4347826086956523</v>
      </c>
      <c r="WY10" s="4">
        <v>57</v>
      </c>
      <c r="WZ10" s="4">
        <f>WY10/TG10</f>
        <v>27.142857142857142</v>
      </c>
      <c r="XA10" s="4">
        <v>26</v>
      </c>
      <c r="XB10" s="4">
        <v>43</v>
      </c>
      <c r="XC10" s="11">
        <v>33</v>
      </c>
      <c r="XD10" s="4">
        <v>21</v>
      </c>
      <c r="XE10" s="9">
        <v>12</v>
      </c>
      <c r="XF10" s="4">
        <v>100</v>
      </c>
      <c r="XG10" s="4">
        <v>179</v>
      </c>
      <c r="XH10" s="4">
        <v>79</v>
      </c>
      <c r="XI10" s="4">
        <v>72</v>
      </c>
      <c r="XJ10" s="4">
        <v>72</v>
      </c>
      <c r="XK10" s="4">
        <f>WK10</f>
        <v>294</v>
      </c>
      <c r="XL10" s="9">
        <f>XO10/XQ10</f>
        <v>0.86579397581188478</v>
      </c>
      <c r="XM10" s="9">
        <f>XJ10/XK10</f>
        <v>0.24489795918367346</v>
      </c>
      <c r="XN10" s="9">
        <f>0.35695-7.2266*XM10+74.249*(XM10^2)-307.39*(XM10^3)+684.54*(XM10^4)-856.92*(XM10^5)+571.95*(XM10^6)-159.1*(XM10^7)</f>
        <v>0.34779867008557613</v>
      </c>
      <c r="XO10" s="9">
        <f>(UT10*0.9)/WL10</f>
        <v>1.6293103448275863</v>
      </c>
      <c r="XP10" s="9">
        <f>0.0275-0.165*(VZ10/100)+0.3656*((UU10/UT10)*0.9)+0.515*XN10</f>
        <v>0.33390888652264311</v>
      </c>
      <c r="XQ10" s="9">
        <f>(UU10-(XP10*UT10*0.9))/(XP10*WL10)</f>
        <v>1.8818684240667372</v>
      </c>
      <c r="XR10" s="11">
        <v>14.6</v>
      </c>
      <c r="XS10" s="11">
        <v>21</v>
      </c>
      <c r="XT10" s="4">
        <v>16</v>
      </c>
      <c r="XU10" s="4">
        <v>5</v>
      </c>
      <c r="XV10" s="4">
        <v>48</v>
      </c>
      <c r="XW10" s="4">
        <f>XV10/TG10</f>
        <v>22.857142857142858</v>
      </c>
      <c r="XX10" s="11">
        <v>44</v>
      </c>
      <c r="XY10" s="11">
        <v>22</v>
      </c>
      <c r="XZ10" s="4">
        <v>11</v>
      </c>
      <c r="YA10" s="4">
        <v>39</v>
      </c>
      <c r="YB10" s="4">
        <v>32</v>
      </c>
      <c r="YC10" s="11">
        <f>YA10/YB10</f>
        <v>1.21875</v>
      </c>
      <c r="YD10" s="4">
        <v>11</v>
      </c>
      <c r="YE10" s="63">
        <f>(YA10/YD10)</f>
        <v>3.5454545454545454</v>
      </c>
      <c r="YF10" s="4">
        <v>141</v>
      </c>
      <c r="YG10" s="4">
        <v>6.4</v>
      </c>
      <c r="YH10">
        <v>14.1</v>
      </c>
      <c r="YI10" s="11">
        <f>(YG10+UX10)</f>
        <v>6.4</v>
      </c>
      <c r="YJ10" s="4">
        <f>YI10/XY10</f>
        <v>0.29090909090909095</v>
      </c>
      <c r="YK10" s="4">
        <f>XX10/YH10</f>
        <v>3.1205673758865249</v>
      </c>
      <c r="YL10" s="4">
        <f>XR10/YH10</f>
        <v>1.0354609929078014</v>
      </c>
      <c r="YM10" s="4">
        <v>14</v>
      </c>
      <c r="YN10" s="4">
        <v>4</v>
      </c>
      <c r="YO10" s="4">
        <f>((YM10-YN10)/YM10)*100</f>
        <v>71.428571428571431</v>
      </c>
      <c r="YP10" s="4">
        <v>20</v>
      </c>
      <c r="YQ10" s="4">
        <v>18</v>
      </c>
      <c r="YR10" s="4">
        <f>((YP10-YQ10)/YP10)*100</f>
        <v>10</v>
      </c>
      <c r="YS10" s="4">
        <v>1</v>
      </c>
      <c r="YT10" s="4">
        <v>0</v>
      </c>
      <c r="YU10" s="4">
        <v>0</v>
      </c>
      <c r="YV10" s="4">
        <v>1</v>
      </c>
      <c r="YW10" s="38">
        <v>0</v>
      </c>
      <c r="YX10" s="38">
        <v>0</v>
      </c>
      <c r="YY10" s="4">
        <v>1</v>
      </c>
      <c r="YZ10" s="4">
        <v>0</v>
      </c>
      <c r="ZA10" s="4">
        <v>0</v>
      </c>
      <c r="ZB10" s="4">
        <v>1</v>
      </c>
      <c r="ZC10" s="4">
        <v>20</v>
      </c>
      <c r="ZD10" s="4">
        <v>13</v>
      </c>
      <c r="ZE10">
        <f>(ZC10-ZD10)/ZC10</f>
        <v>0.35</v>
      </c>
      <c r="ZF10" s="4">
        <v>1</v>
      </c>
      <c r="ZG10" s="4">
        <v>0</v>
      </c>
    </row>
    <row r="11" spans="1:684" x14ac:dyDescent="0.35">
      <c r="A11" s="54">
        <v>8</v>
      </c>
      <c r="B11" s="2">
        <v>44872</v>
      </c>
      <c r="C11" s="2">
        <v>23626</v>
      </c>
      <c r="D11" s="4">
        <v>58</v>
      </c>
      <c r="E11" s="4" t="s">
        <v>178</v>
      </c>
      <c r="F11" s="4">
        <v>70</v>
      </c>
      <c r="G11" s="4">
        <v>175</v>
      </c>
      <c r="H11" s="4">
        <v>1.84</v>
      </c>
      <c r="I11" s="4">
        <v>1</v>
      </c>
      <c r="J11" s="2">
        <v>44867</v>
      </c>
      <c r="K11" s="2">
        <v>44870</v>
      </c>
      <c r="L11" s="2">
        <v>44909</v>
      </c>
      <c r="M11" s="2">
        <v>44972</v>
      </c>
      <c r="N11" s="4">
        <v>0</v>
      </c>
      <c r="P11" s="46">
        <f t="shared" si="10"/>
        <v>39</v>
      </c>
      <c r="Q11" s="46">
        <f t="shared" si="11"/>
        <v>105</v>
      </c>
      <c r="R11" s="46"/>
      <c r="S11" s="4">
        <v>0</v>
      </c>
      <c r="T11" s="4">
        <v>1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15</v>
      </c>
      <c r="AC11" s="4">
        <v>35</v>
      </c>
      <c r="AD11" s="4">
        <v>6</v>
      </c>
      <c r="AE11" s="4">
        <v>14</v>
      </c>
      <c r="AF11" s="4">
        <f t="shared" si="13"/>
        <v>8</v>
      </c>
      <c r="AG11" s="4">
        <v>161</v>
      </c>
      <c r="AH11" s="4">
        <v>29838</v>
      </c>
      <c r="AI11" s="4">
        <v>32.19</v>
      </c>
      <c r="AJ11" s="4">
        <v>53.93</v>
      </c>
      <c r="AK11" s="4">
        <v>0</v>
      </c>
      <c r="AL11" s="4">
        <v>1</v>
      </c>
      <c r="AM11" s="4" t="s">
        <v>568</v>
      </c>
      <c r="AN11" s="4">
        <v>100</v>
      </c>
      <c r="AO11" s="4">
        <v>1086</v>
      </c>
      <c r="AP11" s="4">
        <v>0</v>
      </c>
      <c r="AQ11" s="4">
        <v>8.1999999999999993</v>
      </c>
      <c r="AR11" s="4">
        <v>1.59</v>
      </c>
      <c r="AS11" s="4">
        <v>32.4</v>
      </c>
      <c r="AT11" s="29">
        <v>3.91</v>
      </c>
      <c r="AU11" s="4">
        <v>3.59</v>
      </c>
      <c r="AV11" s="4">
        <v>690</v>
      </c>
      <c r="AW11" s="4">
        <v>609</v>
      </c>
      <c r="AX11" s="4">
        <v>1</v>
      </c>
      <c r="AY11" s="4">
        <v>0</v>
      </c>
      <c r="AZ11" s="4">
        <v>0.7</v>
      </c>
      <c r="BA11" s="4">
        <v>54</v>
      </c>
      <c r="BB11" s="4">
        <v>136</v>
      </c>
      <c r="BC11" s="4">
        <v>4.5999999999999996</v>
      </c>
      <c r="BD11" s="4">
        <v>2.5</v>
      </c>
      <c r="BE11" s="4">
        <v>4.8</v>
      </c>
      <c r="BF11" s="4">
        <v>7.6</v>
      </c>
      <c r="BG11" s="4">
        <v>5</v>
      </c>
      <c r="BH11" s="4">
        <v>1.7</v>
      </c>
      <c r="BI11" s="4">
        <v>29</v>
      </c>
      <c r="BJ11" s="4">
        <v>31</v>
      </c>
      <c r="BK11" s="4">
        <v>15</v>
      </c>
      <c r="BL11" s="4">
        <v>1.1000000000000001</v>
      </c>
      <c r="BM11" s="4">
        <v>184</v>
      </c>
      <c r="BN11" s="4">
        <v>390</v>
      </c>
      <c r="BO11" s="4">
        <v>1</v>
      </c>
      <c r="BP11" s="4">
        <v>25</v>
      </c>
      <c r="BQ11" s="4">
        <v>350</v>
      </c>
      <c r="BR11">
        <v>78</v>
      </c>
      <c r="BS11">
        <v>36</v>
      </c>
      <c r="BT11">
        <v>50</v>
      </c>
      <c r="BU11">
        <v>90</v>
      </c>
      <c r="BV11">
        <v>1</v>
      </c>
      <c r="BW11">
        <v>1320</v>
      </c>
      <c r="BX11">
        <v>1200</v>
      </c>
      <c r="BY11">
        <v>1.4</v>
      </c>
      <c r="BZ11">
        <v>74.8</v>
      </c>
      <c r="CA11">
        <v>5</v>
      </c>
      <c r="CB11" s="4">
        <v>6.1</v>
      </c>
      <c r="CC11" s="4">
        <v>76.2</v>
      </c>
      <c r="CD11" s="4">
        <v>51</v>
      </c>
      <c r="CE11" s="4">
        <v>20</v>
      </c>
      <c r="CF11" s="4">
        <v>19</v>
      </c>
      <c r="CG11" s="4">
        <v>679</v>
      </c>
      <c r="CH11" s="4">
        <f t="shared" si="14"/>
        <v>642.62295081967204</v>
      </c>
      <c r="CI11" s="4">
        <v>7.42</v>
      </c>
      <c r="CJ11" s="4">
        <v>38.299999999999997</v>
      </c>
      <c r="CK11" s="4">
        <v>98.3</v>
      </c>
      <c r="CL11" s="4">
        <v>24.3</v>
      </c>
      <c r="CM11" s="4">
        <v>0.43</v>
      </c>
      <c r="CN11" s="4">
        <v>0</v>
      </c>
      <c r="CO11" s="4">
        <v>0</v>
      </c>
      <c r="CP11" s="4">
        <v>31</v>
      </c>
      <c r="CQ11" s="4">
        <v>1911</v>
      </c>
      <c r="CR11" s="4">
        <v>0</v>
      </c>
      <c r="CS11" s="4">
        <v>3</v>
      </c>
      <c r="CT11" s="4"/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1</v>
      </c>
      <c r="DE11" s="4">
        <v>0</v>
      </c>
      <c r="DF11" s="4">
        <v>0</v>
      </c>
      <c r="DG11" s="4">
        <v>0</v>
      </c>
      <c r="DH11" s="4">
        <v>1</v>
      </c>
      <c r="DI11" s="4">
        <v>0</v>
      </c>
      <c r="DJ11" s="4">
        <v>1</v>
      </c>
      <c r="DK11" s="4">
        <v>10</v>
      </c>
      <c r="DL11" s="4">
        <v>10</v>
      </c>
      <c r="DM11" s="4">
        <v>46</v>
      </c>
      <c r="DN11" s="4">
        <v>30</v>
      </c>
      <c r="DO11" s="4">
        <v>34</v>
      </c>
      <c r="DP11" s="4">
        <v>63</v>
      </c>
      <c r="DQ11" s="11">
        <v>61</v>
      </c>
      <c r="DR11" s="4">
        <v>43</v>
      </c>
      <c r="DS11" s="4">
        <v>100</v>
      </c>
      <c r="DT11" s="4">
        <f t="shared" si="32"/>
        <v>57</v>
      </c>
      <c r="DU11" s="11">
        <v>19.2</v>
      </c>
      <c r="DV11" s="4">
        <v>1598</v>
      </c>
      <c r="DW11" s="4">
        <v>92</v>
      </c>
      <c r="DX11" s="4">
        <v>95</v>
      </c>
      <c r="DY11" s="4">
        <v>5.8</v>
      </c>
      <c r="DZ11" s="4">
        <f t="shared" si="26"/>
        <v>3.152173913043478</v>
      </c>
      <c r="EA11" s="4">
        <v>23</v>
      </c>
      <c r="EB11" s="4">
        <v>297</v>
      </c>
      <c r="EC11" s="4">
        <v>58</v>
      </c>
      <c r="ED11" s="4">
        <v>4.55</v>
      </c>
      <c r="EE11" s="4">
        <f t="shared" si="33"/>
        <v>2.4728260869565215</v>
      </c>
      <c r="EF11" s="45">
        <f t="shared" si="15"/>
        <v>2.652173913043478</v>
      </c>
      <c r="EG11" s="45">
        <f t="shared" si="16"/>
        <v>0.83478260869565213</v>
      </c>
      <c r="EH11" s="4">
        <v>13</v>
      </c>
      <c r="EI11" s="4">
        <v>82</v>
      </c>
      <c r="EJ11" s="4">
        <v>62</v>
      </c>
      <c r="EK11" s="11">
        <f t="shared" si="29"/>
        <v>1.3225806451612903</v>
      </c>
      <c r="EL11" s="4">
        <v>115</v>
      </c>
      <c r="EM11" s="11">
        <v>16</v>
      </c>
      <c r="EN11" s="4">
        <v>14</v>
      </c>
      <c r="EO11" s="11">
        <f>EI11/((EM11+EN11)/2)</f>
        <v>5.4666666666666668</v>
      </c>
      <c r="EP11" s="4">
        <v>46</v>
      </c>
      <c r="EQ11" s="4">
        <f t="shared" si="17"/>
        <v>25</v>
      </c>
      <c r="ER11" s="4">
        <v>24</v>
      </c>
      <c r="ES11" s="4">
        <v>46</v>
      </c>
      <c r="ET11" s="11">
        <v>20</v>
      </c>
      <c r="EU11" s="4">
        <v>12</v>
      </c>
      <c r="EV11" s="9">
        <v>8</v>
      </c>
      <c r="EW11" s="4">
        <v>89</v>
      </c>
      <c r="EX11" s="4">
        <v>82</v>
      </c>
      <c r="EY11" s="4">
        <v>45</v>
      </c>
      <c r="EZ11" s="4">
        <v>48</v>
      </c>
      <c r="FA11" s="4">
        <v>48</v>
      </c>
      <c r="FB11" s="4">
        <f t="shared" si="1"/>
        <v>297</v>
      </c>
      <c r="FC11" s="9">
        <f t="shared" si="18"/>
        <v>0.58088524612600301</v>
      </c>
      <c r="FD11" s="9">
        <f t="shared" si="2"/>
        <v>0.16161616161616163</v>
      </c>
      <c r="FE11" s="9">
        <f t="shared" si="19"/>
        <v>0.21304408076919429</v>
      </c>
      <c r="FF11" s="9">
        <f t="shared" si="3"/>
        <v>1.210344827586207</v>
      </c>
      <c r="FG11" s="9">
        <f t="shared" si="4"/>
        <v>0.18843231698075041</v>
      </c>
      <c r="FH11" s="9">
        <f t="shared" si="5"/>
        <v>2.0836212240853929</v>
      </c>
      <c r="FI11" s="11">
        <v>15.1</v>
      </c>
      <c r="FJ11" s="11">
        <v>18</v>
      </c>
      <c r="FK11" s="4">
        <v>12</v>
      </c>
      <c r="FL11" s="4">
        <v>5</v>
      </c>
      <c r="FM11" s="4">
        <v>51</v>
      </c>
      <c r="FN11" s="4">
        <f t="shared" si="6"/>
        <v>27.717391304347824</v>
      </c>
      <c r="FO11" s="11">
        <v>37</v>
      </c>
      <c r="FP11" s="11">
        <v>20</v>
      </c>
      <c r="FQ11" s="4">
        <v>19</v>
      </c>
      <c r="FR11" s="4">
        <v>65</v>
      </c>
      <c r="FS11" s="4">
        <v>59</v>
      </c>
      <c r="FT11" s="11">
        <f t="shared" si="20"/>
        <v>1.1016949152542372</v>
      </c>
      <c r="FU11" s="4">
        <v>14</v>
      </c>
      <c r="FV11" s="63">
        <f>(FR11/FU11)</f>
        <v>4.6428571428571432</v>
      </c>
      <c r="FW11" s="4">
        <v>76</v>
      </c>
      <c r="FX11" s="4">
        <v>24.22</v>
      </c>
      <c r="FY11">
        <v>19.8</v>
      </c>
      <c r="FZ11" s="11">
        <f t="shared" si="8"/>
        <v>25.22</v>
      </c>
      <c r="GA11" s="4">
        <f t="shared" si="21"/>
        <v>1.2609999999999999</v>
      </c>
      <c r="GB11" s="4">
        <f t="shared" si="22"/>
        <v>1.8686868686868687</v>
      </c>
      <c r="GC11" s="4">
        <f t="shared" si="23"/>
        <v>0.76262626262626254</v>
      </c>
      <c r="GD11" s="4">
        <v>6</v>
      </c>
      <c r="GE11" s="4">
        <v>5</v>
      </c>
      <c r="GF11" s="4">
        <f t="shared" si="24"/>
        <v>16.666666666666664</v>
      </c>
      <c r="GG11" s="4">
        <v>19</v>
      </c>
      <c r="GH11" s="4">
        <v>12</v>
      </c>
      <c r="GI11" s="4">
        <f t="shared" si="25"/>
        <v>36.84210526315789</v>
      </c>
      <c r="GJ11" s="4">
        <v>1</v>
      </c>
      <c r="GK11" s="4">
        <v>0</v>
      </c>
      <c r="GL11" s="4">
        <v>0</v>
      </c>
      <c r="GM11" s="4">
        <v>0</v>
      </c>
      <c r="GN11" s="4">
        <v>1</v>
      </c>
      <c r="GO11" s="4">
        <v>0</v>
      </c>
      <c r="GP11" s="4">
        <v>0</v>
      </c>
      <c r="GQ11" s="4">
        <v>1</v>
      </c>
      <c r="GR11" s="4">
        <v>0</v>
      </c>
      <c r="GS11" s="4">
        <v>0</v>
      </c>
      <c r="GT11" s="4">
        <v>18</v>
      </c>
      <c r="GU11" s="4">
        <v>10</v>
      </c>
      <c r="GV11">
        <f t="shared" si="28"/>
        <v>0.44444444444444442</v>
      </c>
      <c r="GW11" s="4">
        <v>1</v>
      </c>
      <c r="GX11" s="4">
        <v>0</v>
      </c>
      <c r="GY11" s="4"/>
      <c r="GZ11" s="2">
        <v>44880</v>
      </c>
      <c r="HA11" s="4">
        <v>1.84</v>
      </c>
      <c r="HB11" s="4">
        <v>9</v>
      </c>
      <c r="HC11" s="4">
        <v>90</v>
      </c>
      <c r="HD11" s="4">
        <v>18300</v>
      </c>
      <c r="HE11" s="4">
        <v>23.18</v>
      </c>
      <c r="HF11" s="4">
        <v>5.55</v>
      </c>
      <c r="HG11" s="4">
        <v>0</v>
      </c>
      <c r="HH11" s="4">
        <v>1</v>
      </c>
      <c r="HI11" s="4" t="s">
        <v>568</v>
      </c>
      <c r="HJ11" s="4">
        <v>66</v>
      </c>
      <c r="HK11" s="4">
        <v>1301</v>
      </c>
      <c r="HL11" s="4">
        <v>0</v>
      </c>
      <c r="HM11" s="4">
        <v>6.6</v>
      </c>
      <c r="HN11" s="4">
        <v>1.32</v>
      </c>
      <c r="HO11" s="4">
        <v>39.9</v>
      </c>
      <c r="HP11" s="29"/>
      <c r="HQ11" s="4">
        <v>0.54</v>
      </c>
      <c r="HR11" s="4">
        <v>471</v>
      </c>
      <c r="HS11" s="4">
        <v>62</v>
      </c>
      <c r="HT11" s="4">
        <v>1</v>
      </c>
      <c r="HU11" s="4">
        <v>0</v>
      </c>
      <c r="HV11" s="4">
        <v>2.5</v>
      </c>
      <c r="HW11" s="4">
        <v>114</v>
      </c>
      <c r="HX11" s="4">
        <v>130</v>
      </c>
      <c r="HY11" s="4">
        <v>4.0999999999999996</v>
      </c>
      <c r="HZ11" s="4">
        <v>3.2</v>
      </c>
      <c r="IA11" s="4">
        <v>10</v>
      </c>
      <c r="IB11" s="4">
        <v>8</v>
      </c>
      <c r="IC11" s="4">
        <v>4.0999999999999996</v>
      </c>
      <c r="ID11" s="4">
        <v>1.4</v>
      </c>
      <c r="IE11" s="4">
        <v>21</v>
      </c>
      <c r="IF11" s="4">
        <v>15</v>
      </c>
      <c r="IG11" s="4">
        <v>11</v>
      </c>
      <c r="IH11" s="4">
        <v>1.4</v>
      </c>
      <c r="II11" s="4">
        <v>111</v>
      </c>
      <c r="IJ11" s="4">
        <v>187</v>
      </c>
      <c r="IK11" s="4">
        <v>1</v>
      </c>
      <c r="IL11" s="4">
        <v>25</v>
      </c>
      <c r="IM11" s="4">
        <v>473</v>
      </c>
      <c r="IN11">
        <v>102</v>
      </c>
      <c r="IO11">
        <v>55</v>
      </c>
      <c r="IP11">
        <v>70</v>
      </c>
      <c r="IQ11">
        <v>71</v>
      </c>
      <c r="IR11">
        <v>8</v>
      </c>
      <c r="IS11">
        <v>1287</v>
      </c>
      <c r="IT11">
        <v>1400</v>
      </c>
      <c r="IU11">
        <v>1.3</v>
      </c>
      <c r="IV11">
        <v>77.7</v>
      </c>
      <c r="IW11">
        <v>4.2</v>
      </c>
      <c r="IX11" s="4"/>
      <c r="IY11" s="4"/>
      <c r="IZ11" s="4"/>
      <c r="JA11" s="4"/>
      <c r="JB11" s="4"/>
      <c r="JC11" s="4"/>
      <c r="JD11" s="4"/>
      <c r="JE11" s="4">
        <v>7.34</v>
      </c>
      <c r="JF11" s="4">
        <v>39.6</v>
      </c>
      <c r="JG11" s="4">
        <v>99.3</v>
      </c>
      <c r="JH11" s="4">
        <v>21</v>
      </c>
      <c r="JI11" s="4">
        <v>0.76</v>
      </c>
      <c r="JJ11" s="4">
        <v>0</v>
      </c>
      <c r="JK11" s="4">
        <v>0</v>
      </c>
      <c r="JL11" s="4">
        <v>13</v>
      </c>
      <c r="JM11" s="4">
        <v>3075</v>
      </c>
      <c r="JN11" s="4">
        <v>10</v>
      </c>
      <c r="JO11" s="4">
        <v>10</v>
      </c>
      <c r="JP11" s="4">
        <v>44</v>
      </c>
      <c r="JQ11" s="4">
        <v>28</v>
      </c>
      <c r="JR11" s="4">
        <v>35</v>
      </c>
      <c r="JS11" s="4">
        <v>65</v>
      </c>
      <c r="JT11" s="11">
        <v>61</v>
      </c>
      <c r="JU11" s="4">
        <v>41</v>
      </c>
      <c r="JV11" s="4">
        <v>98</v>
      </c>
      <c r="JW11" s="4">
        <f>(JV11-JU11)</f>
        <v>57</v>
      </c>
      <c r="JX11" s="11">
        <v>20.3</v>
      </c>
      <c r="JY11" s="4">
        <v>1789</v>
      </c>
      <c r="JZ11" s="4">
        <v>93</v>
      </c>
      <c r="KA11" s="4">
        <v>89</v>
      </c>
      <c r="KB11" s="4">
        <v>6.1</v>
      </c>
      <c r="KC11" s="4">
        <f>(KB11/HA11)</f>
        <v>3.3152173913043477</v>
      </c>
      <c r="KD11" s="4">
        <v>22</v>
      </c>
      <c r="KE11" s="4">
        <v>291</v>
      </c>
      <c r="KF11" s="4">
        <v>56</v>
      </c>
      <c r="KG11" s="4">
        <v>4.42</v>
      </c>
      <c r="KH11" s="4">
        <f>(KG11/HA11)</f>
        <v>2.402173913043478</v>
      </c>
      <c r="KI11" s="45">
        <f>JT11/KD11</f>
        <v>2.7727272727272729</v>
      </c>
      <c r="KJ11" s="45">
        <f>JX11/KD11</f>
        <v>0.92272727272727273</v>
      </c>
      <c r="KK11" s="4">
        <v>14</v>
      </c>
      <c r="KL11" s="4">
        <v>84</v>
      </c>
      <c r="KM11" s="4">
        <v>60</v>
      </c>
      <c r="KN11" s="11">
        <f>(KL11/KM11)</f>
        <v>1.4</v>
      </c>
      <c r="KO11" s="4">
        <v>136</v>
      </c>
      <c r="KP11" s="11">
        <v>16</v>
      </c>
      <c r="KQ11" s="4">
        <v>12</v>
      </c>
      <c r="KR11" s="11">
        <f>KL11/((KP11+KQ11)/2)</f>
        <v>6</v>
      </c>
      <c r="KS11" s="4">
        <v>42</v>
      </c>
      <c r="KT11" s="4">
        <f>KS11/HA11</f>
        <v>22.826086956521738</v>
      </c>
      <c r="KU11" s="4">
        <v>22</v>
      </c>
      <c r="KV11" s="4">
        <v>38</v>
      </c>
      <c r="KW11" s="11">
        <v>18</v>
      </c>
      <c r="KX11" s="4">
        <v>10</v>
      </c>
      <c r="KY11" s="9">
        <v>6</v>
      </c>
      <c r="KZ11" s="4">
        <v>102</v>
      </c>
      <c r="LA11" s="4">
        <v>86</v>
      </c>
      <c r="LB11" s="4">
        <v>64</v>
      </c>
      <c r="LC11" s="4">
        <v>51</v>
      </c>
      <c r="LD11" s="4">
        <v>39</v>
      </c>
      <c r="LE11" s="4">
        <f>KE11</f>
        <v>291</v>
      </c>
      <c r="LF11" s="9">
        <f>LI11/LK11</f>
        <v>0.46927086289599473</v>
      </c>
      <c r="LG11" s="9">
        <f>LD11/LE11</f>
        <v>0.13402061855670103</v>
      </c>
      <c r="LH11" s="9">
        <f>0.35695-7.2266*LG11+74.249*(LG11^2)-307.39*(LG11^3)+684.54*(LG11^4)-856.92*(LG11^5)+571.95*(LG11^6)-159.1*(LG11^7)</f>
        <v>0.16909187438836404</v>
      </c>
      <c r="LI11" s="9">
        <f>(IN11*0.9)/KF11</f>
        <v>1.6392857142857142</v>
      </c>
      <c r="LJ11" s="9">
        <f>0.0275-0.165*(JT11/100)+0.3656*((IO11/IN11)*0.9)+0.515*LH11</f>
        <v>0.19135584472177219</v>
      </c>
      <c r="LK11" s="9">
        <f>(IO11-(LJ11*IN11*0.9))/(LJ11*KF11)</f>
        <v>3.4932612354605785</v>
      </c>
      <c r="LL11" s="11">
        <v>18.8</v>
      </c>
      <c r="LM11" s="11">
        <v>17</v>
      </c>
      <c r="LN11" s="4">
        <v>11</v>
      </c>
      <c r="LO11" s="4">
        <v>6</v>
      </c>
      <c r="LP11" s="4">
        <v>46</v>
      </c>
      <c r="LQ11" s="4">
        <f>LP11/HA11</f>
        <v>25</v>
      </c>
      <c r="LR11" s="11">
        <v>41</v>
      </c>
      <c r="LS11" s="11">
        <v>22</v>
      </c>
      <c r="LT11" s="4">
        <v>16</v>
      </c>
      <c r="LU11" s="4">
        <v>62</v>
      </c>
      <c r="LV11" s="4">
        <v>48</v>
      </c>
      <c r="LW11" s="11">
        <f>LU11/LV11</f>
        <v>1.2916666666666667</v>
      </c>
      <c r="LX11" s="4">
        <v>13</v>
      </c>
      <c r="LY11" s="63">
        <f>(LU11/LX11)</f>
        <v>4.7692307692307692</v>
      </c>
      <c r="LZ11" s="4">
        <v>96</v>
      </c>
      <c r="MA11" s="4">
        <v>21</v>
      </c>
      <c r="MB11">
        <v>16</v>
      </c>
      <c r="MC11" s="11">
        <f>(MA11+IR11)</f>
        <v>29</v>
      </c>
      <c r="MD11" s="4">
        <f>MC11/LS11</f>
        <v>1.3181818181818181</v>
      </c>
      <c r="ME11" s="4">
        <f>LR11/MB11</f>
        <v>2.5625</v>
      </c>
      <c r="MF11" s="4">
        <f>LL11/MB11</f>
        <v>1.175</v>
      </c>
      <c r="MG11" s="4">
        <v>18</v>
      </c>
      <c r="MH11" s="4">
        <v>14</v>
      </c>
      <c r="MI11" s="4">
        <f>((MG11-MH11)/MG11)*100</f>
        <v>22.222222222222221</v>
      </c>
      <c r="MJ11" s="4">
        <v>18</v>
      </c>
      <c r="MK11" s="4">
        <v>14</v>
      </c>
      <c r="ML11" s="4">
        <f>((MJ11-MK11)/MJ11)*100</f>
        <v>22.222222222222221</v>
      </c>
      <c r="MM11" s="4">
        <v>1</v>
      </c>
      <c r="MN11" s="4">
        <v>0</v>
      </c>
      <c r="MO11" s="4">
        <v>0</v>
      </c>
      <c r="MP11" s="4">
        <v>1</v>
      </c>
      <c r="MQ11" s="4">
        <v>0</v>
      </c>
      <c r="MR11" s="4">
        <v>0</v>
      </c>
      <c r="MS11" s="4">
        <v>0</v>
      </c>
      <c r="MT11" s="4">
        <v>1</v>
      </c>
      <c r="MU11" s="4">
        <v>0</v>
      </c>
      <c r="MV11" s="4">
        <v>0</v>
      </c>
      <c r="MW11" s="4">
        <v>19</v>
      </c>
      <c r="MX11" s="4">
        <v>12</v>
      </c>
      <c r="MY11">
        <f>(MW11-MX11)/MW11</f>
        <v>0.36842105263157893</v>
      </c>
      <c r="MZ11" s="4">
        <v>1</v>
      </c>
      <c r="NA11" s="4">
        <v>0</v>
      </c>
      <c r="NB11" s="4"/>
      <c r="NC11" s="2">
        <v>44900</v>
      </c>
      <c r="ND11" s="4">
        <v>1.84</v>
      </c>
      <c r="NE11" s="4">
        <v>30</v>
      </c>
      <c r="NF11" s="4">
        <v>367</v>
      </c>
      <c r="NG11" s="4">
        <v>17879</v>
      </c>
      <c r="NH11" s="4">
        <v>27.76</v>
      </c>
      <c r="NI11" s="4">
        <v>0.36</v>
      </c>
      <c r="NJ11" s="4">
        <v>0</v>
      </c>
      <c r="NK11" s="4">
        <v>1</v>
      </c>
      <c r="NL11" s="4" t="s">
        <v>568</v>
      </c>
      <c r="NM11" s="4">
        <v>119</v>
      </c>
      <c r="NN11" s="4">
        <v>1038</v>
      </c>
      <c r="NO11" s="4">
        <v>0</v>
      </c>
      <c r="NP11" s="4">
        <v>7.4</v>
      </c>
      <c r="NQ11" s="4">
        <v>1.26</v>
      </c>
      <c r="NR11" s="4">
        <v>38.200000000000003</v>
      </c>
      <c r="NS11" s="29">
        <v>3.65</v>
      </c>
      <c r="NT11" s="4">
        <v>3.6</v>
      </c>
      <c r="NU11" s="4">
        <v>592</v>
      </c>
      <c r="NV11" s="4">
        <v>431</v>
      </c>
      <c r="NW11" s="4">
        <v>1</v>
      </c>
      <c r="NX11" s="4">
        <v>0</v>
      </c>
      <c r="NY11" s="4">
        <v>1.1000000000000001</v>
      </c>
      <c r="NZ11" s="4">
        <v>32</v>
      </c>
      <c r="OA11" s="4">
        <v>142</v>
      </c>
      <c r="OB11" s="4">
        <v>4</v>
      </c>
      <c r="OC11" s="4">
        <v>2.2999999999999998</v>
      </c>
      <c r="OD11" s="4">
        <v>3.3</v>
      </c>
      <c r="OE11" s="4">
        <v>7.9</v>
      </c>
      <c r="OF11" s="4">
        <v>5.9</v>
      </c>
      <c r="OG11" s="4">
        <v>1.8</v>
      </c>
      <c r="OH11" s="4">
        <v>45</v>
      </c>
      <c r="OI11" s="4">
        <v>26</v>
      </c>
      <c r="OJ11" s="4">
        <v>16</v>
      </c>
      <c r="OK11" s="4">
        <v>0.8</v>
      </c>
      <c r="OL11" s="4">
        <v>217</v>
      </c>
      <c r="OM11" s="4">
        <v>328</v>
      </c>
      <c r="ON11" s="4">
        <v>1</v>
      </c>
      <c r="OO11" s="4">
        <v>25</v>
      </c>
      <c r="OP11" s="4">
        <v>382</v>
      </c>
      <c r="OQ11">
        <v>138</v>
      </c>
      <c r="OR11">
        <v>77</v>
      </c>
      <c r="OS11">
        <v>105</v>
      </c>
      <c r="OT11">
        <v>105</v>
      </c>
      <c r="OV11">
        <v>2447</v>
      </c>
      <c r="OW11">
        <v>470</v>
      </c>
      <c r="OX11">
        <v>1.1000000000000001</v>
      </c>
      <c r="OY11">
        <v>67.900000000000006</v>
      </c>
      <c r="OZ11">
        <v>4.8</v>
      </c>
      <c r="PA11" s="4"/>
      <c r="PB11" s="4"/>
      <c r="PC11" s="4"/>
      <c r="PD11" s="4"/>
      <c r="PE11" s="4"/>
      <c r="PF11" s="4"/>
      <c r="PG11" s="4"/>
      <c r="PH11" s="4">
        <v>7.45</v>
      </c>
      <c r="PI11" s="4">
        <v>57.6</v>
      </c>
      <c r="PJ11" s="4">
        <v>109.4</v>
      </c>
      <c r="PK11" s="4">
        <v>38.9</v>
      </c>
      <c r="PL11" s="4">
        <v>0</v>
      </c>
      <c r="PM11" s="4">
        <v>0</v>
      </c>
      <c r="PN11" s="4">
        <v>0</v>
      </c>
      <c r="PO11" s="4">
        <v>34</v>
      </c>
      <c r="PP11" s="4">
        <v>3081</v>
      </c>
      <c r="PQ11" s="4">
        <v>10</v>
      </c>
      <c r="PR11" s="4">
        <v>10</v>
      </c>
      <c r="PS11" s="4">
        <v>46</v>
      </c>
      <c r="PT11" s="4">
        <v>30</v>
      </c>
      <c r="PU11" s="4">
        <v>34</v>
      </c>
      <c r="PV11" s="4">
        <v>63</v>
      </c>
      <c r="PW11" s="11">
        <v>61</v>
      </c>
      <c r="PX11" s="4">
        <v>40</v>
      </c>
      <c r="PY11" s="4">
        <v>95</v>
      </c>
      <c r="PZ11" s="4">
        <f>(PY11-PX11)</f>
        <v>55</v>
      </c>
      <c r="QA11" s="11">
        <v>21.4</v>
      </c>
      <c r="QB11" s="4">
        <v>1842</v>
      </c>
      <c r="QC11" s="4">
        <v>94</v>
      </c>
      <c r="QD11" s="4">
        <v>76</v>
      </c>
      <c r="QE11" s="4">
        <v>6.4</v>
      </c>
      <c r="QF11" s="4">
        <f>(QE11/ND11)</f>
        <v>3.4782608695652173</v>
      </c>
      <c r="QG11" s="4">
        <v>22</v>
      </c>
      <c r="QH11" s="4">
        <v>293</v>
      </c>
      <c r="QI11" s="4">
        <v>56</v>
      </c>
      <c r="QJ11" s="4">
        <v>4.3</v>
      </c>
      <c r="QK11" s="4">
        <f>(QJ11/ND11)</f>
        <v>2.3369565217391304</v>
      </c>
      <c r="QL11" s="45">
        <f>PW11/QG11</f>
        <v>2.7727272727272729</v>
      </c>
      <c r="QM11" s="45">
        <f>QA11/QG11</f>
        <v>0.97272727272727266</v>
      </c>
      <c r="QN11" s="4">
        <v>14</v>
      </c>
      <c r="QO11" s="4">
        <v>76</v>
      </c>
      <c r="QP11" s="4">
        <v>54</v>
      </c>
      <c r="QQ11" s="11">
        <f>(QO11/QP11)</f>
        <v>1.4074074074074074</v>
      </c>
      <c r="QR11" s="4">
        <v>163</v>
      </c>
      <c r="QS11" s="11">
        <v>15</v>
      </c>
      <c r="QT11" s="4">
        <v>12</v>
      </c>
      <c r="QU11" s="11">
        <f>QO11/((QS11+QT11)/2)</f>
        <v>5.6296296296296298</v>
      </c>
      <c r="QV11" s="4">
        <v>40</v>
      </c>
      <c r="QW11" s="4">
        <f>QV11/ND11</f>
        <v>21.739130434782609</v>
      </c>
      <c r="QX11" s="4">
        <v>21</v>
      </c>
      <c r="QY11" s="4">
        <v>34</v>
      </c>
      <c r="QZ11" s="11">
        <v>18</v>
      </c>
      <c r="RA11" s="4">
        <v>10</v>
      </c>
      <c r="RB11" s="9">
        <v>7</v>
      </c>
      <c r="RC11" s="4">
        <v>115</v>
      </c>
      <c r="RD11" s="4">
        <v>88</v>
      </c>
      <c r="RE11" s="4">
        <v>68</v>
      </c>
      <c r="RF11" s="4">
        <v>54</v>
      </c>
      <c r="RG11" s="4">
        <v>41</v>
      </c>
      <c r="RH11" s="4">
        <f>QH11</f>
        <v>293</v>
      </c>
      <c r="RI11" s="9">
        <f>RL11/RN11</f>
        <v>0.48360346588496905</v>
      </c>
      <c r="RJ11" s="9">
        <f>RG11/RH11</f>
        <v>0.13993174061433447</v>
      </c>
      <c r="RK11" s="9">
        <f>0.35695-7.2266*RJ11+74.249*(RJ11^2)-307.39*(RJ11^3)+684.54*(RJ11^4)-856.92*(RJ11^5)+571.95*(RJ11^6)-159.1*(RJ11^7)</f>
        <v>0.17794814759890792</v>
      </c>
      <c r="RL11" s="9">
        <f>(OQ11*0.9)/QI11</f>
        <v>2.217857142857143</v>
      </c>
      <c r="RM11" s="9">
        <f>0.0275-0.165*(PW11/100)+0.3656*((OR11/OQ11)*0.9)+0.515*RK11</f>
        <v>0.20208807862213327</v>
      </c>
      <c r="RN11" s="9">
        <f>(OR11-(RM11*OQ11*0.9))/(RM11*QI11)</f>
        <v>4.5861067988803192</v>
      </c>
      <c r="RO11" s="11">
        <v>20.3</v>
      </c>
      <c r="RP11" s="11">
        <v>18</v>
      </c>
      <c r="RQ11" s="4">
        <v>11</v>
      </c>
      <c r="RR11" s="4">
        <v>5</v>
      </c>
      <c r="RS11" s="4">
        <v>45</v>
      </c>
      <c r="RT11" s="4">
        <f>RS11/ND11</f>
        <v>24.456521739130434</v>
      </c>
      <c r="RU11" s="11">
        <v>42</v>
      </c>
      <c r="RV11" s="11">
        <v>21</v>
      </c>
      <c r="RW11" s="4">
        <v>17</v>
      </c>
      <c r="RX11" s="4">
        <v>60</v>
      </c>
      <c r="RY11" s="4">
        <v>45</v>
      </c>
      <c r="RZ11" s="11">
        <f>RX11/RY11</f>
        <v>1.3333333333333333</v>
      </c>
      <c r="SA11" s="4">
        <v>12</v>
      </c>
      <c r="SB11" s="63">
        <f>(RX11/SA11)</f>
        <v>5</v>
      </c>
      <c r="SC11" s="4">
        <v>109</v>
      </c>
      <c r="SD11" s="4">
        <v>18</v>
      </c>
      <c r="SE11">
        <v>17.100000000000001</v>
      </c>
      <c r="SF11" s="11">
        <f>(SD11+OU11)</f>
        <v>18</v>
      </c>
      <c r="SG11" s="4">
        <f>SF11/RV11</f>
        <v>0.8571428571428571</v>
      </c>
      <c r="SH11" s="4">
        <f>RU11/SE11</f>
        <v>2.4561403508771926</v>
      </c>
      <c r="SI11" s="4">
        <f>RO11/SE11</f>
        <v>1.1871345029239766</v>
      </c>
      <c r="SJ11" s="4">
        <v>16</v>
      </c>
      <c r="SK11" s="4">
        <v>12</v>
      </c>
      <c r="SL11" s="4">
        <f>((SJ11-SK11)/SJ11)*100</f>
        <v>25</v>
      </c>
      <c r="SM11" s="4">
        <v>18</v>
      </c>
      <c r="SN11" s="4">
        <v>16</v>
      </c>
      <c r="SO11" s="4">
        <f>((SM11-SN11)/SM11)*100</f>
        <v>11.111111111111111</v>
      </c>
      <c r="SP11" s="4">
        <v>1</v>
      </c>
      <c r="SQ11" s="4">
        <v>0</v>
      </c>
      <c r="SR11" s="4">
        <v>0</v>
      </c>
      <c r="SS11" s="4">
        <v>1</v>
      </c>
      <c r="ST11" s="4">
        <v>0</v>
      </c>
      <c r="SU11" s="4">
        <v>0</v>
      </c>
      <c r="SV11" s="4">
        <v>0</v>
      </c>
      <c r="SW11" s="4">
        <v>1</v>
      </c>
      <c r="SX11" s="4">
        <v>0</v>
      </c>
      <c r="SY11" s="4">
        <v>0</v>
      </c>
      <c r="SZ11" s="4">
        <v>18</v>
      </c>
      <c r="TA11" s="4">
        <v>14</v>
      </c>
      <c r="TB11">
        <f>(SZ11-TA11)/SZ11</f>
        <v>0.22222222222222221</v>
      </c>
      <c r="TC11" s="4">
        <v>1</v>
      </c>
      <c r="TD11" s="4">
        <v>0</v>
      </c>
      <c r="TF11" s="2">
        <v>45051</v>
      </c>
      <c r="TG11" s="4">
        <v>1.84</v>
      </c>
      <c r="TH11" s="4">
        <v>180</v>
      </c>
      <c r="TI11" s="4">
        <v>720</v>
      </c>
      <c r="TJ11" s="4">
        <v>3000</v>
      </c>
      <c r="TK11" s="4"/>
      <c r="TL11" s="4"/>
      <c r="TM11" s="4">
        <v>0</v>
      </c>
      <c r="TN11" s="4">
        <v>1</v>
      </c>
      <c r="TO11" s="4" t="s">
        <v>568</v>
      </c>
      <c r="TP11" s="4">
        <v>120</v>
      </c>
      <c r="TQ11" s="4"/>
      <c r="TR11" s="4">
        <v>0</v>
      </c>
      <c r="TS11" s="4">
        <v>13</v>
      </c>
      <c r="TT11" s="4">
        <v>1.03</v>
      </c>
      <c r="TU11" s="4"/>
      <c r="TV11" s="29"/>
      <c r="TW11" s="4"/>
      <c r="TX11" s="4"/>
      <c r="TY11" s="4">
        <v>313</v>
      </c>
      <c r="TZ11" s="4">
        <v>1</v>
      </c>
      <c r="UA11" s="4">
        <v>0</v>
      </c>
      <c r="UB11" s="4">
        <v>1</v>
      </c>
      <c r="UC11" s="4">
        <v>40</v>
      </c>
      <c r="UD11" s="4">
        <v>134</v>
      </c>
      <c r="UE11" s="4">
        <v>4.8</v>
      </c>
      <c r="UF11" s="4">
        <v>1.9</v>
      </c>
      <c r="UG11" s="4"/>
      <c r="UH11" s="4"/>
      <c r="UI11" s="4"/>
      <c r="UJ11" s="4"/>
      <c r="UK11" s="4">
        <v>132</v>
      </c>
      <c r="UL11" s="4">
        <v>47</v>
      </c>
      <c r="UM11" s="4">
        <v>55</v>
      </c>
      <c r="UN11" s="4">
        <v>0.7</v>
      </c>
      <c r="UO11" s="4">
        <v>114</v>
      </c>
      <c r="UP11" s="4">
        <v>185</v>
      </c>
      <c r="UQ11" s="4">
        <v>1</v>
      </c>
      <c r="UR11" s="4">
        <v>25</v>
      </c>
      <c r="US11" s="4"/>
      <c r="UT11">
        <v>124</v>
      </c>
      <c r="UU11">
        <v>72</v>
      </c>
      <c r="UV11">
        <v>95</v>
      </c>
      <c r="UW11">
        <v>88</v>
      </c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>
        <v>0</v>
      </c>
      <c r="VQ11" s="4">
        <v>0</v>
      </c>
      <c r="VR11" s="4">
        <v>13</v>
      </c>
      <c r="VS11" s="4"/>
      <c r="VT11" s="4">
        <v>10</v>
      </c>
      <c r="VU11" s="4">
        <v>10</v>
      </c>
      <c r="VV11" s="4">
        <v>46</v>
      </c>
      <c r="VW11" s="4">
        <v>30</v>
      </c>
      <c r="VX11" s="4">
        <v>34</v>
      </c>
      <c r="VY11" s="4">
        <v>63</v>
      </c>
      <c r="VZ11" s="11">
        <v>61</v>
      </c>
      <c r="WA11" s="4">
        <v>42</v>
      </c>
      <c r="WB11" s="4">
        <v>98</v>
      </c>
      <c r="WC11" s="4">
        <f>(WB11-WA11)</f>
        <v>56</v>
      </c>
      <c r="WD11" s="11">
        <v>21.8</v>
      </c>
      <c r="WE11" s="4">
        <v>1854</v>
      </c>
      <c r="WF11" s="4">
        <v>94</v>
      </c>
      <c r="WG11" s="4">
        <v>75</v>
      </c>
      <c r="WH11" s="4">
        <v>6.3</v>
      </c>
      <c r="WI11" s="4">
        <f>(WH11/TG11)</f>
        <v>3.4239130434782608</v>
      </c>
      <c r="WJ11" s="4">
        <v>21</v>
      </c>
      <c r="WK11" s="4">
        <v>292</v>
      </c>
      <c r="WL11" s="4">
        <v>54</v>
      </c>
      <c r="WM11" s="4">
        <v>4</v>
      </c>
      <c r="WN11" s="4">
        <f>(WM11/TG11)</f>
        <v>2.1739130434782608</v>
      </c>
      <c r="WO11" s="45">
        <f>VZ11/WJ11</f>
        <v>2.9047619047619047</v>
      </c>
      <c r="WP11" s="45">
        <f>WD11/WJ11</f>
        <v>1.0380952380952382</v>
      </c>
      <c r="WQ11" s="4">
        <v>13</v>
      </c>
      <c r="WR11" s="4">
        <v>74</v>
      </c>
      <c r="WS11" s="4">
        <v>42</v>
      </c>
      <c r="WT11" s="11">
        <f>(WR11/WS11)</f>
        <v>1.7619047619047619</v>
      </c>
      <c r="WU11" s="4">
        <v>162</v>
      </c>
      <c r="WV11" s="11">
        <v>16</v>
      </c>
      <c r="WW11" s="4">
        <v>13</v>
      </c>
      <c r="WX11" s="11">
        <f>WR11/((WV11+WW11)/2)</f>
        <v>5.1034482758620694</v>
      </c>
      <c r="WY11" s="4">
        <v>41</v>
      </c>
      <c r="WZ11" s="4">
        <f>WY11/TG11</f>
        <v>22.282608695652172</v>
      </c>
      <c r="XA11" s="4">
        <v>19</v>
      </c>
      <c r="XB11" s="4">
        <v>28</v>
      </c>
      <c r="XC11" s="11">
        <v>19</v>
      </c>
      <c r="XD11" s="4">
        <v>11</v>
      </c>
      <c r="XE11" s="9">
        <v>8</v>
      </c>
      <c r="XF11" s="4">
        <v>111</v>
      </c>
      <c r="XG11" s="4">
        <v>88</v>
      </c>
      <c r="XH11" s="4">
        <v>68</v>
      </c>
      <c r="XI11" s="4">
        <v>53</v>
      </c>
      <c r="XJ11" s="4">
        <v>42</v>
      </c>
      <c r="XK11" s="4">
        <f>WK11</f>
        <v>292</v>
      </c>
      <c r="XL11" s="9">
        <f>XO11/XQ11</f>
        <v>0.49172361067309883</v>
      </c>
      <c r="XM11" s="9">
        <f>XJ11/XK11</f>
        <v>0.14383561643835616</v>
      </c>
      <c r="XN11" s="9">
        <f>0.35695-7.2266*XM11+74.249*(XM11^2)-307.39*(XM11^3)+684.54*(XM11^4)-856.92*(XM11^5)+571.95*(XM11^6)-159.1*(XM11^7)</f>
        <v>0.18400379528178162</v>
      </c>
      <c r="XO11" s="9">
        <f>(UT11*0.9)/WL11</f>
        <v>2.0666666666666669</v>
      </c>
      <c r="XP11" s="9">
        <f>0.0275-0.165*(VZ11/100)+0.3656*((UU11/UT11)*0.9)+0.515*XN11</f>
        <v>0.21266743844108527</v>
      </c>
      <c r="XQ11" s="9">
        <f>(UU11-(XP11*UT11*0.9))/(XP11*WL11)</f>
        <v>4.2029030573449537</v>
      </c>
      <c r="XR11" s="11">
        <v>20.100000000000001</v>
      </c>
      <c r="XS11" s="11">
        <v>17</v>
      </c>
      <c r="XT11" s="4">
        <v>12</v>
      </c>
      <c r="XU11" s="4">
        <v>5</v>
      </c>
      <c r="XV11" s="4">
        <v>45</v>
      </c>
      <c r="XW11" s="4">
        <f>XV11/TG11</f>
        <v>24.456521739130434</v>
      </c>
      <c r="XX11" s="11">
        <v>41</v>
      </c>
      <c r="XY11" s="11">
        <v>22</v>
      </c>
      <c r="XZ11" s="4">
        <v>16</v>
      </c>
      <c r="YA11" s="4">
        <v>58</v>
      </c>
      <c r="YB11" s="4">
        <v>38</v>
      </c>
      <c r="YC11" s="11">
        <f>YA11/YB11</f>
        <v>1.5263157894736843</v>
      </c>
      <c r="YD11" s="4">
        <v>12</v>
      </c>
      <c r="YE11" s="63">
        <f>(YA11/YD11)</f>
        <v>4.833333333333333</v>
      </c>
      <c r="YF11" s="4">
        <v>114</v>
      </c>
      <c r="YG11" s="4">
        <v>14</v>
      </c>
      <c r="YH11">
        <v>16</v>
      </c>
      <c r="YI11" s="11">
        <f>(YG11+UX11)</f>
        <v>14</v>
      </c>
      <c r="YJ11" s="4">
        <f>YI11/XY11</f>
        <v>0.63636363636363635</v>
      </c>
      <c r="YK11" s="4">
        <f>XX11/YH11</f>
        <v>2.5625</v>
      </c>
      <c r="YL11" s="4">
        <f>XR11/YH11</f>
        <v>1.2562500000000001</v>
      </c>
      <c r="YM11" s="4">
        <v>12</v>
      </c>
      <c r="YN11" s="4">
        <v>6</v>
      </c>
      <c r="YO11" s="4">
        <f>((YM11-YN11)/YM11)*100</f>
        <v>50</v>
      </c>
      <c r="YP11" s="4">
        <v>16</v>
      </c>
      <c r="YQ11" s="4">
        <v>15</v>
      </c>
      <c r="YR11" s="4">
        <f>((YP11-YQ11)/YP11)*100</f>
        <v>6.25</v>
      </c>
      <c r="YS11" s="4">
        <v>1</v>
      </c>
      <c r="YT11" s="4">
        <v>0</v>
      </c>
      <c r="YU11" s="4">
        <v>0</v>
      </c>
      <c r="YV11" s="4">
        <v>1</v>
      </c>
      <c r="YW11" s="4">
        <v>0</v>
      </c>
      <c r="YX11" s="4">
        <v>0</v>
      </c>
      <c r="YY11" s="4">
        <v>0</v>
      </c>
      <c r="YZ11" s="4">
        <v>1</v>
      </c>
      <c r="ZA11" s="4">
        <v>0</v>
      </c>
      <c r="ZB11" s="4">
        <v>0</v>
      </c>
      <c r="ZC11" s="4">
        <v>17</v>
      </c>
      <c r="ZD11" s="4">
        <v>13</v>
      </c>
      <c r="ZE11">
        <f>(ZC11-ZD11)/ZC11</f>
        <v>0.23529411764705882</v>
      </c>
      <c r="ZF11" s="4">
        <v>1</v>
      </c>
      <c r="ZG11" s="4">
        <v>0</v>
      </c>
    </row>
    <row r="12" spans="1:684" x14ac:dyDescent="0.35">
      <c r="A12" s="54">
        <v>9</v>
      </c>
      <c r="B12" s="2">
        <v>44874</v>
      </c>
      <c r="C12" s="2">
        <v>20006</v>
      </c>
      <c r="D12" s="4">
        <v>68</v>
      </c>
      <c r="E12" s="76" t="s">
        <v>176</v>
      </c>
      <c r="F12" s="4">
        <v>68</v>
      </c>
      <c r="G12" s="4">
        <v>68</v>
      </c>
      <c r="H12" s="4">
        <v>1.86</v>
      </c>
      <c r="I12" s="4">
        <v>1</v>
      </c>
      <c r="J12" s="2">
        <v>44872</v>
      </c>
      <c r="K12" s="2">
        <v>44873</v>
      </c>
      <c r="L12" s="2">
        <v>44878</v>
      </c>
      <c r="M12" s="2">
        <v>44887</v>
      </c>
      <c r="N12" s="4">
        <v>0</v>
      </c>
      <c r="P12" s="46">
        <f t="shared" si="10"/>
        <v>5</v>
      </c>
      <c r="Q12" s="46">
        <f t="shared" si="11"/>
        <v>15</v>
      </c>
      <c r="R12" s="46"/>
      <c r="S12" s="4">
        <v>1</v>
      </c>
      <c r="T12" s="4">
        <v>1</v>
      </c>
      <c r="U12" s="4">
        <v>0</v>
      </c>
      <c r="V12" s="4">
        <v>1</v>
      </c>
      <c r="W12" s="4">
        <v>0</v>
      </c>
      <c r="X12" s="4">
        <v>0</v>
      </c>
      <c r="Y12" s="4">
        <v>0</v>
      </c>
      <c r="Z12" s="4">
        <v>1</v>
      </c>
      <c r="AA12" s="4">
        <v>0</v>
      </c>
      <c r="AB12" s="4">
        <v>34</v>
      </c>
      <c r="AC12" s="4">
        <v>46</v>
      </c>
      <c r="AD12" s="4">
        <v>5</v>
      </c>
      <c r="AE12" s="4">
        <v>8</v>
      </c>
      <c r="AF12" s="4">
        <f t="shared" si="13"/>
        <v>3</v>
      </c>
      <c r="AG12" s="4">
        <v>79</v>
      </c>
      <c r="AH12" s="4">
        <v>7463</v>
      </c>
      <c r="AI12" s="4">
        <v>39.72</v>
      </c>
      <c r="AJ12" s="4">
        <v>3.22</v>
      </c>
      <c r="AK12" s="4">
        <v>0</v>
      </c>
      <c r="AL12" s="4">
        <v>0</v>
      </c>
      <c r="AM12" s="4">
        <v>0</v>
      </c>
      <c r="AN12" s="4">
        <v>120</v>
      </c>
      <c r="AO12" s="4">
        <v>597</v>
      </c>
      <c r="AP12" s="4">
        <v>0</v>
      </c>
      <c r="AQ12" s="4">
        <v>7.9</v>
      </c>
      <c r="AR12" s="4">
        <v>1.05</v>
      </c>
      <c r="AS12" s="4">
        <v>31.9</v>
      </c>
      <c r="AT12" s="29">
        <v>4.07</v>
      </c>
      <c r="AU12" s="4">
        <v>0.76</v>
      </c>
      <c r="AV12" s="4">
        <v>998</v>
      </c>
      <c r="AW12" s="4">
        <v>266</v>
      </c>
      <c r="AX12" s="4">
        <v>1</v>
      </c>
      <c r="AY12" s="4">
        <v>1</v>
      </c>
      <c r="AZ12" s="4">
        <v>3.5</v>
      </c>
      <c r="BA12" s="4">
        <v>83</v>
      </c>
      <c r="BB12" s="4">
        <v>140</v>
      </c>
      <c r="BC12" s="4">
        <v>5.9</v>
      </c>
      <c r="BD12" s="4">
        <v>2.2000000000000002</v>
      </c>
      <c r="BE12" s="4">
        <v>5.0999999999999996</v>
      </c>
      <c r="BF12" s="4">
        <v>8.3000000000000007</v>
      </c>
      <c r="BG12" s="4">
        <v>5.9</v>
      </c>
      <c r="BH12" s="4">
        <v>3.3</v>
      </c>
      <c r="BI12" s="4">
        <v>151</v>
      </c>
      <c r="BJ12" s="4">
        <v>30</v>
      </c>
      <c r="BK12" s="4">
        <v>10</v>
      </c>
      <c r="BL12" s="4">
        <v>0.3</v>
      </c>
      <c r="BM12" s="4">
        <v>78</v>
      </c>
      <c r="BN12" s="4">
        <v>339</v>
      </c>
      <c r="BO12" s="4">
        <v>0</v>
      </c>
      <c r="BP12" s="4">
        <v>0</v>
      </c>
      <c r="BQ12" s="4">
        <v>249</v>
      </c>
      <c r="BR12">
        <v>125</v>
      </c>
      <c r="BS12">
        <v>54</v>
      </c>
      <c r="BT12">
        <v>78</v>
      </c>
      <c r="BU12">
        <v>94</v>
      </c>
      <c r="BV12">
        <v>1</v>
      </c>
      <c r="BW12">
        <v>-650</v>
      </c>
      <c r="BX12">
        <v>950</v>
      </c>
      <c r="BY12">
        <v>1</v>
      </c>
      <c r="BZ12">
        <v>77.900000000000006</v>
      </c>
      <c r="CA12">
        <v>0.7</v>
      </c>
      <c r="CB12" s="4">
        <v>5.5</v>
      </c>
      <c r="CC12" s="4">
        <v>55</v>
      </c>
      <c r="CD12" s="4">
        <v>38.4</v>
      </c>
      <c r="CE12" s="4">
        <v>21</v>
      </c>
      <c r="CF12" s="4">
        <v>16</v>
      </c>
      <c r="CG12" s="4">
        <v>1150</v>
      </c>
      <c r="CH12" s="4">
        <f t="shared" si="14"/>
        <v>1120</v>
      </c>
      <c r="CI12" s="4">
        <v>7.32</v>
      </c>
      <c r="CJ12" s="4">
        <v>42.4</v>
      </c>
      <c r="CK12" s="4">
        <v>87.2</v>
      </c>
      <c r="CL12" s="4">
        <v>21.1</v>
      </c>
      <c r="CM12" s="4">
        <v>0.24</v>
      </c>
      <c r="CN12" s="4">
        <v>0</v>
      </c>
      <c r="CO12" s="4">
        <v>0</v>
      </c>
      <c r="CP12" s="4">
        <v>31</v>
      </c>
      <c r="CQ12" s="4">
        <v>4826</v>
      </c>
      <c r="CR12" s="4">
        <v>0</v>
      </c>
      <c r="CS12" s="4">
        <v>3</v>
      </c>
      <c r="CT12" s="4"/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8</v>
      </c>
      <c r="DL12" s="4">
        <v>10</v>
      </c>
      <c r="DM12" s="4">
        <v>41</v>
      </c>
      <c r="DN12" s="4">
        <v>22</v>
      </c>
      <c r="DO12" s="4">
        <v>46</v>
      </c>
      <c r="DP12" s="4">
        <v>78</v>
      </c>
      <c r="DQ12" s="11">
        <v>61</v>
      </c>
      <c r="DR12" s="4">
        <v>42</v>
      </c>
      <c r="DS12" s="4">
        <v>110</v>
      </c>
      <c r="DT12" s="4">
        <f t="shared" si="32"/>
        <v>68</v>
      </c>
      <c r="DU12" s="11">
        <v>17.2</v>
      </c>
      <c r="DV12" s="4">
        <v>1289</v>
      </c>
      <c r="DW12" s="4">
        <v>89</v>
      </c>
      <c r="DX12" s="4">
        <v>91</v>
      </c>
      <c r="DY12" s="4">
        <v>6.1</v>
      </c>
      <c r="DZ12" s="4">
        <f t="shared" si="26"/>
        <v>3.279569892473118</v>
      </c>
      <c r="EA12" s="4">
        <v>24.1</v>
      </c>
      <c r="EB12" s="4">
        <v>278</v>
      </c>
      <c r="EC12" s="4">
        <v>67</v>
      </c>
      <c r="ED12" s="4">
        <v>5.1100000000000003</v>
      </c>
      <c r="EE12" s="4">
        <f t="shared" si="33"/>
        <v>2.7473118279569895</v>
      </c>
      <c r="EF12" s="45">
        <f t="shared" si="15"/>
        <v>2.5311203319502074</v>
      </c>
      <c r="EG12" s="45">
        <f t="shared" si="16"/>
        <v>0.71369294605809119</v>
      </c>
      <c r="EH12" s="4">
        <v>11</v>
      </c>
      <c r="EI12" s="4">
        <v>118</v>
      </c>
      <c r="EJ12" s="4">
        <v>127</v>
      </c>
      <c r="EK12" s="11">
        <f t="shared" si="29"/>
        <v>0.92913385826771655</v>
      </c>
      <c r="EL12" s="4">
        <v>290</v>
      </c>
      <c r="EM12" s="11">
        <v>7</v>
      </c>
      <c r="EN12" s="4">
        <v>10</v>
      </c>
      <c r="EO12" s="11">
        <f t="shared" ref="EO12:EO31" si="34">EI12/((EM12+EN12)/2)</f>
        <v>13.882352941176471</v>
      </c>
      <c r="EP12" s="4">
        <v>47</v>
      </c>
      <c r="EQ12" s="4">
        <f t="shared" si="17"/>
        <v>25.268817204301072</v>
      </c>
      <c r="ER12" s="4">
        <v>20</v>
      </c>
      <c r="ES12" s="4">
        <v>44</v>
      </c>
      <c r="ET12" s="11">
        <v>22</v>
      </c>
      <c r="EU12" s="4">
        <v>15</v>
      </c>
      <c r="EV12" s="9">
        <v>7</v>
      </c>
      <c r="EW12" s="4">
        <v>57</v>
      </c>
      <c r="EX12" s="4">
        <v>75</v>
      </c>
      <c r="EY12" s="4">
        <v>29</v>
      </c>
      <c r="EZ12" s="4">
        <v>46</v>
      </c>
      <c r="FA12" s="4">
        <v>31</v>
      </c>
      <c r="FB12" s="4">
        <f t="shared" si="1"/>
        <v>278</v>
      </c>
      <c r="FC12" s="9">
        <f t="shared" si="18"/>
        <v>0.41691969590227568</v>
      </c>
      <c r="FD12" s="9">
        <f t="shared" si="2"/>
        <v>0.11151079136690648</v>
      </c>
      <c r="FE12" s="9">
        <f t="shared" si="19"/>
        <v>0.14027513916460879</v>
      </c>
      <c r="FF12" s="9">
        <f t="shared" si="3"/>
        <v>1.6791044776119404</v>
      </c>
      <c r="FG12" s="9">
        <f t="shared" si="4"/>
        <v>0.14123697666977353</v>
      </c>
      <c r="FH12" s="9">
        <f t="shared" si="5"/>
        <v>4.0274050233537437</v>
      </c>
      <c r="FI12" s="11">
        <v>19.2</v>
      </c>
      <c r="FJ12" s="11">
        <v>32</v>
      </c>
      <c r="FK12" s="4">
        <v>30</v>
      </c>
      <c r="FL12" s="4">
        <v>2</v>
      </c>
      <c r="FM12" s="4">
        <v>30</v>
      </c>
      <c r="FN12" s="4">
        <f t="shared" si="6"/>
        <v>16.129032258064516</v>
      </c>
      <c r="FO12" s="11">
        <v>46</v>
      </c>
      <c r="FP12" s="11">
        <v>22</v>
      </c>
      <c r="FQ12" s="4">
        <v>18</v>
      </c>
      <c r="FR12" s="4">
        <v>65</v>
      </c>
      <c r="FS12" s="4">
        <v>58</v>
      </c>
      <c r="FT12" s="11">
        <f t="shared" si="20"/>
        <v>1.1206896551724137</v>
      </c>
      <c r="FU12" s="4">
        <v>14</v>
      </c>
      <c r="FV12" s="11">
        <f t="shared" ref="FV12:FV31" si="35">(FR12/FU12)</f>
        <v>4.6428571428571432</v>
      </c>
      <c r="FW12" s="4">
        <v>79</v>
      </c>
      <c r="FX12" s="4">
        <v>19.600000000000001</v>
      </c>
      <c r="FY12">
        <v>17.5</v>
      </c>
      <c r="FZ12" s="11">
        <f t="shared" si="8"/>
        <v>20.6</v>
      </c>
      <c r="GA12" s="4">
        <f t="shared" si="21"/>
        <v>0.9363636363636364</v>
      </c>
      <c r="GB12" s="4">
        <f t="shared" si="22"/>
        <v>2.6285714285714286</v>
      </c>
      <c r="GC12" s="4">
        <f t="shared" si="23"/>
        <v>1.0971428571428572</v>
      </c>
      <c r="GD12" s="4">
        <v>19</v>
      </c>
      <c r="GE12" s="4">
        <v>9</v>
      </c>
      <c r="GF12" s="4">
        <f t="shared" si="24"/>
        <v>52.631578947368418</v>
      </c>
      <c r="GG12" s="4">
        <v>20</v>
      </c>
      <c r="GH12" s="4">
        <v>13</v>
      </c>
      <c r="GI12" s="4">
        <f t="shared" si="25"/>
        <v>35</v>
      </c>
      <c r="GJ12" s="4">
        <v>1</v>
      </c>
      <c r="GK12" s="4">
        <v>0</v>
      </c>
      <c r="GL12" s="4">
        <v>0</v>
      </c>
      <c r="GM12" s="4">
        <v>0</v>
      </c>
      <c r="GN12" s="4">
        <v>1</v>
      </c>
      <c r="GO12" s="4">
        <v>0</v>
      </c>
      <c r="GP12" s="4">
        <v>0</v>
      </c>
      <c r="GQ12" s="4">
        <v>1</v>
      </c>
      <c r="GR12" s="4">
        <v>0</v>
      </c>
      <c r="GS12" s="4">
        <v>0</v>
      </c>
      <c r="GT12" s="4">
        <v>22</v>
      </c>
      <c r="GU12" s="4">
        <v>15</v>
      </c>
      <c r="GV12">
        <f t="shared" si="28"/>
        <v>0.31818181818181818</v>
      </c>
      <c r="GW12" s="4">
        <v>1</v>
      </c>
      <c r="GX12" s="4">
        <v>0</v>
      </c>
      <c r="GY12" s="4"/>
      <c r="GZ12" s="2">
        <v>44880</v>
      </c>
      <c r="HA12" s="4">
        <v>1.86</v>
      </c>
      <c r="HB12" s="4">
        <v>7</v>
      </c>
      <c r="HC12" s="4">
        <v>105</v>
      </c>
      <c r="HD12" s="4">
        <v>7760</v>
      </c>
      <c r="HE12" s="4">
        <v>1.7</v>
      </c>
      <c r="HF12" s="4">
        <v>0.44</v>
      </c>
      <c r="HG12" s="4">
        <v>0</v>
      </c>
      <c r="HH12" s="4">
        <v>0</v>
      </c>
      <c r="HI12" s="4">
        <v>0</v>
      </c>
      <c r="HJ12" s="4">
        <v>120</v>
      </c>
      <c r="HK12" s="4">
        <v>275</v>
      </c>
      <c r="HL12" s="4">
        <v>0</v>
      </c>
      <c r="HM12" s="4">
        <v>9.5</v>
      </c>
      <c r="HN12" s="4">
        <v>1.1000000000000001</v>
      </c>
      <c r="HO12" s="4">
        <v>26.7</v>
      </c>
      <c r="HP12" s="29">
        <v>3.23</v>
      </c>
      <c r="HQ12" s="4">
        <v>0.96</v>
      </c>
      <c r="HR12" s="4">
        <v>511</v>
      </c>
      <c r="HS12" s="4">
        <v>386</v>
      </c>
      <c r="HT12" s="4">
        <v>1</v>
      </c>
      <c r="HU12" s="4">
        <v>1</v>
      </c>
      <c r="HV12" s="4">
        <v>3.7</v>
      </c>
      <c r="HW12" s="4">
        <v>254</v>
      </c>
      <c r="HX12" s="4">
        <v>129</v>
      </c>
      <c r="HY12" s="4">
        <v>3.9</v>
      </c>
      <c r="HZ12" s="4">
        <v>1.9</v>
      </c>
      <c r="IA12" s="4">
        <v>6.6</v>
      </c>
      <c r="IB12" s="4">
        <v>6.8</v>
      </c>
      <c r="IC12" s="4">
        <v>5.7</v>
      </c>
      <c r="ID12" s="4">
        <v>3.2</v>
      </c>
      <c r="IE12" s="4">
        <v>41</v>
      </c>
      <c r="IF12" s="4">
        <v>18</v>
      </c>
      <c r="IG12" s="4">
        <v>20</v>
      </c>
      <c r="IH12" s="4">
        <v>0.2</v>
      </c>
      <c r="II12" s="4">
        <v>64</v>
      </c>
      <c r="IJ12" s="4">
        <v>302</v>
      </c>
      <c r="IK12" s="4">
        <v>0</v>
      </c>
      <c r="IL12" s="4">
        <v>0</v>
      </c>
      <c r="IM12" s="4">
        <v>378</v>
      </c>
      <c r="IN12">
        <v>127</v>
      </c>
      <c r="IO12">
        <v>66</v>
      </c>
      <c r="IP12">
        <v>87</v>
      </c>
      <c r="IQ12">
        <v>77</v>
      </c>
      <c r="IS12">
        <v>530</v>
      </c>
      <c r="IT12">
        <v>2200</v>
      </c>
      <c r="IU12">
        <v>1.4</v>
      </c>
      <c r="IX12" s="4"/>
      <c r="IY12" s="4"/>
      <c r="IZ12" s="4"/>
      <c r="JA12" s="4"/>
      <c r="JB12" s="4"/>
      <c r="JC12" s="4"/>
      <c r="JD12" s="4"/>
      <c r="JE12" s="4">
        <v>7.36</v>
      </c>
      <c r="JF12" s="4">
        <v>31.2</v>
      </c>
      <c r="JG12" s="4">
        <v>70</v>
      </c>
      <c r="JH12" s="4">
        <v>17.399999999999999</v>
      </c>
      <c r="JI12" s="4">
        <v>0</v>
      </c>
      <c r="JJ12" s="4">
        <v>0</v>
      </c>
      <c r="JK12" s="4">
        <v>0</v>
      </c>
      <c r="JL12" s="4">
        <v>17</v>
      </c>
      <c r="JM12" s="4">
        <v>1151</v>
      </c>
      <c r="JN12" s="4">
        <v>9</v>
      </c>
      <c r="JO12" s="4">
        <v>10</v>
      </c>
      <c r="JP12" s="4">
        <v>40</v>
      </c>
      <c r="JQ12" s="4">
        <v>20</v>
      </c>
      <c r="JR12" s="4">
        <v>45</v>
      </c>
      <c r="JS12" s="4">
        <v>75</v>
      </c>
      <c r="JT12" s="11">
        <v>60</v>
      </c>
      <c r="JU12" s="4">
        <v>41</v>
      </c>
      <c r="JV12" s="4">
        <v>98</v>
      </c>
      <c r="JW12" s="4">
        <f>(JV12-JU12)</f>
        <v>57</v>
      </c>
      <c r="JX12" s="11">
        <v>17.899999999999999</v>
      </c>
      <c r="JY12" s="4">
        <v>1435</v>
      </c>
      <c r="JZ12" s="4">
        <v>92</v>
      </c>
      <c r="KA12" s="4">
        <v>89</v>
      </c>
      <c r="KB12" s="4">
        <v>5.07</v>
      </c>
      <c r="KC12" s="4">
        <f>(KB12/HA12)</f>
        <v>2.725806451612903</v>
      </c>
      <c r="KD12" s="4">
        <v>22.3</v>
      </c>
      <c r="KE12" s="4">
        <v>281</v>
      </c>
      <c r="KF12" s="4">
        <v>59</v>
      </c>
      <c r="KG12" s="4">
        <v>5.25</v>
      </c>
      <c r="KH12" s="4">
        <f>(KG12/HA12)</f>
        <v>2.82258064516129</v>
      </c>
      <c r="KI12" s="45">
        <f>JT12/KD12</f>
        <v>2.6905829596412554</v>
      </c>
      <c r="KJ12" s="45">
        <f>JX12/KD12</f>
        <v>0.80269058295964113</v>
      </c>
      <c r="KK12" s="4">
        <v>10</v>
      </c>
      <c r="KL12" s="4">
        <v>71</v>
      </c>
      <c r="KM12" s="4">
        <v>101</v>
      </c>
      <c r="KN12" s="11">
        <f>(KL12/KM12)</f>
        <v>0.70297029702970293</v>
      </c>
      <c r="KO12" s="4">
        <v>309</v>
      </c>
      <c r="KP12" s="11">
        <v>10</v>
      </c>
      <c r="KQ12" s="4">
        <v>6</v>
      </c>
      <c r="KR12" s="11">
        <f>KL12/((KP12+KQ12)/2)</f>
        <v>8.875</v>
      </c>
      <c r="KS12" s="4">
        <v>45</v>
      </c>
      <c r="KT12" s="4">
        <f>KS12/HA12</f>
        <v>24.193548387096772</v>
      </c>
      <c r="KU12" s="4">
        <v>19</v>
      </c>
      <c r="KV12" s="4">
        <v>41</v>
      </c>
      <c r="KW12" s="11">
        <v>20</v>
      </c>
      <c r="KX12" s="4">
        <v>12</v>
      </c>
      <c r="KY12" s="9">
        <v>5</v>
      </c>
      <c r="KZ12" s="4">
        <v>93</v>
      </c>
      <c r="LA12" s="4">
        <v>89</v>
      </c>
      <c r="LB12" s="4">
        <v>45</v>
      </c>
      <c r="LC12" s="4">
        <v>55</v>
      </c>
      <c r="LD12" s="4">
        <v>76</v>
      </c>
      <c r="LE12" s="4">
        <f>KE12</f>
        <v>281</v>
      </c>
      <c r="LF12" s="9">
        <f>LI12/LK12</f>
        <v>1.0535388660856073</v>
      </c>
      <c r="LG12" s="9">
        <f>LD12/LE12</f>
        <v>0.27046263345195731</v>
      </c>
      <c r="LH12" s="9">
        <f>0.35695-7.2266*LG12+74.249*(LG12^2)-307.39*(LG12^3)+684.54*(LG12^4)-856.92*(LG12^5)+571.95*(LG12^6)-159.1*(LG12^7)</f>
        <v>0.38202709515137384</v>
      </c>
      <c r="LI12" s="9">
        <f>(IN12*0.9)/KF12</f>
        <v>1.9372881355932203</v>
      </c>
      <c r="LJ12" s="9">
        <f>0.0275-0.165*(JT12/100)+0.3656*((IO12/IN12)*0.9)+0.515*LH12</f>
        <v>0.2962411193572882</v>
      </c>
      <c r="LK12" s="9">
        <f>(IO12-(LJ12*IN12*0.9))/(LJ12*KF12)</f>
        <v>1.8388387917677469</v>
      </c>
      <c r="LL12" s="11">
        <v>17.8</v>
      </c>
      <c r="LM12" s="11">
        <v>24</v>
      </c>
      <c r="LN12" s="4">
        <v>14</v>
      </c>
      <c r="LO12" s="4">
        <v>6</v>
      </c>
      <c r="LP12" s="4">
        <v>31</v>
      </c>
      <c r="LQ12" s="4">
        <f>LP12/HA12</f>
        <v>16.666666666666664</v>
      </c>
      <c r="LR12" s="11">
        <v>42</v>
      </c>
      <c r="LS12" s="11">
        <v>21</v>
      </c>
      <c r="LT12" s="4">
        <v>13</v>
      </c>
      <c r="LU12" s="4">
        <v>62</v>
      </c>
      <c r="LV12" s="4">
        <v>58</v>
      </c>
      <c r="LW12" s="11">
        <f>LU12/LV12</f>
        <v>1.0689655172413792</v>
      </c>
      <c r="LX12" s="4">
        <v>12</v>
      </c>
      <c r="LY12" s="11">
        <f>(LU12/LX12)</f>
        <v>5.166666666666667</v>
      </c>
      <c r="LZ12" s="4">
        <v>96</v>
      </c>
      <c r="MA12" s="4">
        <v>18.600000000000001</v>
      </c>
      <c r="MB12">
        <v>14.1</v>
      </c>
      <c r="MC12" s="11">
        <f>(MA12+IR12)</f>
        <v>18.600000000000001</v>
      </c>
      <c r="MD12" s="4">
        <f>MC12/LS12</f>
        <v>0.88571428571428579</v>
      </c>
      <c r="ME12" s="4">
        <f>LR12/MB12</f>
        <v>2.978723404255319</v>
      </c>
      <c r="MF12" s="4">
        <f>LL12/MB12</f>
        <v>1.2624113475177305</v>
      </c>
      <c r="MG12" s="4">
        <v>18</v>
      </c>
      <c r="MH12" s="4">
        <v>15</v>
      </c>
      <c r="MI12" s="4">
        <f>((MG12-MH12)/MG12)*100</f>
        <v>16.666666666666664</v>
      </c>
      <c r="MJ12" s="4">
        <v>18</v>
      </c>
      <c r="MK12" s="4">
        <v>10</v>
      </c>
      <c r="ML12" s="4">
        <f>((MJ12-MK12)/MJ12)*100</f>
        <v>44.444444444444443</v>
      </c>
      <c r="MM12" s="4">
        <v>1</v>
      </c>
      <c r="MN12" s="4">
        <v>0</v>
      </c>
      <c r="MO12" s="4">
        <v>0</v>
      </c>
      <c r="MP12" s="4">
        <v>0</v>
      </c>
      <c r="MQ12" s="4">
        <v>1</v>
      </c>
      <c r="MR12" s="4">
        <v>0</v>
      </c>
      <c r="MS12" s="4">
        <v>0</v>
      </c>
      <c r="MT12" s="4">
        <v>1</v>
      </c>
      <c r="MU12" s="4">
        <v>0</v>
      </c>
      <c r="MV12" s="4">
        <v>0</v>
      </c>
      <c r="MW12" s="4">
        <v>18</v>
      </c>
      <c r="MX12" s="4">
        <v>10</v>
      </c>
      <c r="MY12">
        <f>(MW12-MX12)/MW12</f>
        <v>0.44444444444444442</v>
      </c>
      <c r="MZ12" s="4">
        <v>1</v>
      </c>
      <c r="NA12" s="4">
        <v>0</v>
      </c>
      <c r="NB12" s="4"/>
      <c r="NC12" s="2">
        <v>44901</v>
      </c>
      <c r="ND12" s="4">
        <v>1.86</v>
      </c>
      <c r="NE12" s="4">
        <v>28</v>
      </c>
      <c r="NF12" s="4">
        <v>488</v>
      </c>
      <c r="NG12" s="4">
        <v>4650</v>
      </c>
      <c r="NH12" s="4">
        <v>0.21</v>
      </c>
      <c r="NI12" s="4">
        <v>0.45</v>
      </c>
      <c r="NJ12" s="4">
        <v>0</v>
      </c>
      <c r="NK12" s="4">
        <v>0</v>
      </c>
      <c r="NL12" s="4">
        <v>0</v>
      </c>
      <c r="NM12" s="4">
        <v>81</v>
      </c>
      <c r="NN12" s="4">
        <v>658</v>
      </c>
      <c r="NO12" s="4">
        <v>0</v>
      </c>
      <c r="NP12" s="4">
        <v>9.3000000000000007</v>
      </c>
      <c r="NQ12" s="4">
        <v>0.97</v>
      </c>
      <c r="NR12" s="4">
        <v>22.6</v>
      </c>
      <c r="NS12" s="29">
        <v>6.66</v>
      </c>
      <c r="NT12" s="4">
        <v>3.21</v>
      </c>
      <c r="NU12" s="4">
        <v>504</v>
      </c>
      <c r="NV12" s="4">
        <v>88</v>
      </c>
      <c r="NW12" s="4">
        <v>1</v>
      </c>
      <c r="NX12" s="4">
        <v>1</v>
      </c>
      <c r="NY12" s="4">
        <v>2</v>
      </c>
      <c r="NZ12" s="4">
        <v>115</v>
      </c>
      <c r="OA12" s="4">
        <v>143</v>
      </c>
      <c r="OB12" s="4">
        <v>4</v>
      </c>
      <c r="OC12" s="4">
        <v>2</v>
      </c>
      <c r="OD12" s="4">
        <v>2.1</v>
      </c>
      <c r="OE12" s="4">
        <v>6.6</v>
      </c>
      <c r="OF12" s="4">
        <v>6.2</v>
      </c>
      <c r="OG12" s="4">
        <v>4.2</v>
      </c>
      <c r="OH12" s="4">
        <v>137</v>
      </c>
      <c r="OI12" s="4">
        <v>18</v>
      </c>
      <c r="OJ12" s="4">
        <v>41</v>
      </c>
      <c r="OK12" s="4">
        <v>0.6</v>
      </c>
      <c r="OL12" s="4">
        <v>64</v>
      </c>
      <c r="OM12" s="4">
        <v>357</v>
      </c>
      <c r="ON12" s="4">
        <v>0</v>
      </c>
      <c r="OO12" s="4">
        <v>0</v>
      </c>
      <c r="OP12" s="4"/>
      <c r="OQ12">
        <v>101</v>
      </c>
      <c r="OR12">
        <v>37</v>
      </c>
      <c r="OS12">
        <v>56</v>
      </c>
      <c r="OT12">
        <v>77</v>
      </c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>
        <v>0</v>
      </c>
      <c r="PM12" s="4">
        <v>0</v>
      </c>
      <c r="PN12" s="4">
        <v>0</v>
      </c>
      <c r="PO12" s="4">
        <v>59</v>
      </c>
      <c r="PP12" s="4">
        <v>427</v>
      </c>
      <c r="PQ12" s="4">
        <v>9</v>
      </c>
      <c r="PR12" s="4">
        <v>10</v>
      </c>
      <c r="PS12" s="4">
        <v>42</v>
      </c>
      <c r="PT12" s="4">
        <v>24</v>
      </c>
      <c r="PU12" s="4">
        <v>41</v>
      </c>
      <c r="PV12" s="4">
        <v>68</v>
      </c>
      <c r="PW12" s="11">
        <v>48</v>
      </c>
      <c r="PX12" s="4">
        <v>43</v>
      </c>
      <c r="PY12" s="4">
        <v>82</v>
      </c>
      <c r="PZ12" s="4">
        <f>(PY12-PX12)</f>
        <v>39</v>
      </c>
      <c r="QA12" s="11">
        <v>16</v>
      </c>
      <c r="QB12" s="4">
        <v>1670</v>
      </c>
      <c r="QC12" s="4">
        <v>94</v>
      </c>
      <c r="QD12" s="4">
        <v>70</v>
      </c>
      <c r="QE12" s="4">
        <v>2.9</v>
      </c>
      <c r="QF12" s="4">
        <f>(QE12/ND12)</f>
        <v>1.5591397849462365</v>
      </c>
      <c r="QG12" s="4">
        <v>22.6</v>
      </c>
      <c r="QH12" s="4">
        <v>365</v>
      </c>
      <c r="QI12" s="4">
        <v>55</v>
      </c>
      <c r="QJ12" s="4">
        <v>3.73</v>
      </c>
      <c r="QK12" s="4">
        <f>(QJ12/ND12)</f>
        <v>2.0053763440860215</v>
      </c>
      <c r="QL12" s="45">
        <f>PW12/QG12</f>
        <v>2.1238938053097343</v>
      </c>
      <c r="QM12" s="45">
        <f>QA12/QG12</f>
        <v>0.70796460176991149</v>
      </c>
      <c r="QN12" s="4">
        <v>8</v>
      </c>
      <c r="QO12" s="4">
        <v>65</v>
      </c>
      <c r="QP12" s="4">
        <v>110</v>
      </c>
      <c r="QQ12" s="11">
        <f>(QO12/QP12)</f>
        <v>0.59090909090909094</v>
      </c>
      <c r="QR12" s="4">
        <v>224</v>
      </c>
      <c r="QS12" s="11">
        <v>10</v>
      </c>
      <c r="QT12" s="4">
        <v>8</v>
      </c>
      <c r="QU12" s="11">
        <f>QO12/((QS12+QT12)/2)</f>
        <v>7.2222222222222223</v>
      </c>
      <c r="QV12" s="4">
        <v>44</v>
      </c>
      <c r="QW12" s="4">
        <f>QV12/ND12</f>
        <v>23.655913978494624</v>
      </c>
      <c r="QX12" s="4">
        <v>18</v>
      </c>
      <c r="QY12" s="4">
        <v>35</v>
      </c>
      <c r="QZ12" s="11">
        <v>25</v>
      </c>
      <c r="RA12" s="4">
        <v>15</v>
      </c>
      <c r="RB12" s="9">
        <v>13</v>
      </c>
      <c r="RC12" s="4">
        <v>76</v>
      </c>
      <c r="RD12" s="4">
        <v>55</v>
      </c>
      <c r="RE12" s="4">
        <v>52</v>
      </c>
      <c r="RF12" s="4">
        <v>52</v>
      </c>
      <c r="RG12" s="4">
        <v>82</v>
      </c>
      <c r="RH12" s="4">
        <f>QH12</f>
        <v>365</v>
      </c>
      <c r="RI12" s="9">
        <f>RL12/RN12</f>
        <v>1.3318038183741914</v>
      </c>
      <c r="RJ12" s="9">
        <f>RG12/RH12</f>
        <v>0.22465753424657534</v>
      </c>
      <c r="RK12" s="9">
        <f>0.35695-7.2266*RJ12+74.249*(RJ12^2)-307.39*(RJ12^3)+684.54*(RJ12^4)-856.92*(RJ12^5)+571.95*(RJ12^6)-159.1*(RJ12^7)</f>
        <v>0.31774923613806877</v>
      </c>
      <c r="RL12" s="9">
        <f>(OQ12*0.9)/QI12</f>
        <v>1.6527272727272728</v>
      </c>
      <c r="RM12" s="9">
        <f>0.0275-0.165*(PW12/100)+0.3656*((OR12/OQ12)*0.9)+0.515*RK12</f>
        <v>0.23248026255169946</v>
      </c>
      <c r="RN12" s="9">
        <f>(OR12-(RM12*OQ12*0.9))/(RM12*QI12)</f>
        <v>1.2409690150497172</v>
      </c>
      <c r="RO12" s="11">
        <v>17.399999999999999</v>
      </c>
      <c r="RP12" s="11">
        <v>22</v>
      </c>
      <c r="RQ12" s="4">
        <v>12</v>
      </c>
      <c r="RR12" s="4">
        <v>5</v>
      </c>
      <c r="RS12" s="4">
        <v>30</v>
      </c>
      <c r="RT12" s="4">
        <f>RS12/ND12</f>
        <v>16.129032258064516</v>
      </c>
      <c r="RU12" s="11">
        <v>41</v>
      </c>
      <c r="RV12" s="11">
        <v>22</v>
      </c>
      <c r="RW12" s="4">
        <v>10</v>
      </c>
      <c r="RX12" s="4">
        <v>53</v>
      </c>
      <c r="RY12" s="4">
        <v>66</v>
      </c>
      <c r="RZ12" s="11">
        <f>RX12/RY12</f>
        <v>0.80303030303030298</v>
      </c>
      <c r="SA12" s="4">
        <v>10</v>
      </c>
      <c r="SB12" s="11">
        <f>(RX12/SA12)</f>
        <v>5.3</v>
      </c>
      <c r="SC12" s="4">
        <v>103</v>
      </c>
      <c r="SD12" s="4">
        <v>13.2</v>
      </c>
      <c r="SE12">
        <v>12.7</v>
      </c>
      <c r="SF12" s="11">
        <f>(SD12+OU12)</f>
        <v>13.2</v>
      </c>
      <c r="SG12" s="4">
        <f>SF12/RV12</f>
        <v>0.6</v>
      </c>
      <c r="SH12" s="4">
        <f>RU12/SE12</f>
        <v>3.2283464566929134</v>
      </c>
      <c r="SI12" s="4">
        <f>RO12/SE12</f>
        <v>1.3700787401574803</v>
      </c>
      <c r="SJ12" s="4">
        <v>11</v>
      </c>
      <c r="SK12" s="4">
        <v>3</v>
      </c>
      <c r="SL12" s="4">
        <f>((SJ12-SK12)/SJ12)*100</f>
        <v>72.727272727272734</v>
      </c>
      <c r="SM12" s="4">
        <v>18</v>
      </c>
      <c r="SN12" s="4">
        <v>14</v>
      </c>
      <c r="SO12" s="4">
        <f>((SM12-SN12)/SM12)*100</f>
        <v>22.222222222222221</v>
      </c>
      <c r="SP12" s="4">
        <v>1</v>
      </c>
      <c r="SQ12" s="4">
        <v>0</v>
      </c>
      <c r="SR12" s="4">
        <v>0</v>
      </c>
      <c r="SS12" s="4">
        <v>1</v>
      </c>
      <c r="ST12" s="4">
        <v>0</v>
      </c>
      <c r="SU12" s="4">
        <v>0</v>
      </c>
      <c r="SV12" s="4">
        <v>0</v>
      </c>
      <c r="SW12" s="4">
        <v>1</v>
      </c>
      <c r="SX12" s="4">
        <v>0</v>
      </c>
      <c r="SY12" s="4">
        <v>0</v>
      </c>
      <c r="SZ12" s="4">
        <v>17</v>
      </c>
      <c r="TA12" s="4">
        <v>12</v>
      </c>
      <c r="TB12">
        <f>(SZ12-TA12)/SZ12</f>
        <v>0.29411764705882354</v>
      </c>
      <c r="TC12" s="4">
        <v>1</v>
      </c>
      <c r="TD12" s="4">
        <v>0</v>
      </c>
      <c r="TF12" s="2">
        <v>45054</v>
      </c>
      <c r="TG12" s="4">
        <v>1.86</v>
      </c>
      <c r="TH12" s="4">
        <v>180</v>
      </c>
      <c r="TI12" s="4">
        <v>194</v>
      </c>
      <c r="TJ12" s="4">
        <v>3132</v>
      </c>
      <c r="TK12" s="4">
        <v>0.06</v>
      </c>
      <c r="TL12" s="4">
        <v>0.09</v>
      </c>
      <c r="TM12" s="4">
        <v>0</v>
      </c>
      <c r="TN12" s="4">
        <v>0</v>
      </c>
      <c r="TO12" s="4">
        <v>0</v>
      </c>
      <c r="TP12" s="4">
        <v>67</v>
      </c>
      <c r="TQ12" s="4">
        <v>251</v>
      </c>
      <c r="TR12" s="4">
        <v>0</v>
      </c>
      <c r="TS12" s="4">
        <v>10.3</v>
      </c>
      <c r="TT12" s="4">
        <v>0.97</v>
      </c>
      <c r="TU12" s="4">
        <v>23.2</v>
      </c>
      <c r="TV12" s="29">
        <v>6.26</v>
      </c>
      <c r="TW12" s="4">
        <v>0.66</v>
      </c>
      <c r="TX12" s="4">
        <v>577</v>
      </c>
      <c r="TY12" s="4">
        <v>147</v>
      </c>
      <c r="TZ12" s="4">
        <v>1</v>
      </c>
      <c r="UA12" s="4">
        <v>1</v>
      </c>
      <c r="UB12" s="4">
        <v>2.8</v>
      </c>
      <c r="UC12" s="4">
        <v>137</v>
      </c>
      <c r="UD12" s="4">
        <v>140</v>
      </c>
      <c r="UE12" s="4">
        <v>5.2</v>
      </c>
      <c r="UF12" s="4">
        <v>2.7</v>
      </c>
      <c r="UG12" s="4">
        <v>4.5</v>
      </c>
      <c r="UH12" s="4">
        <v>8.9</v>
      </c>
      <c r="UI12" s="4">
        <v>6.1</v>
      </c>
      <c r="UJ12" s="4">
        <v>4.4000000000000004</v>
      </c>
      <c r="UK12" s="4">
        <v>60</v>
      </c>
      <c r="UL12" s="4">
        <v>12</v>
      </c>
      <c r="UM12" s="4">
        <v>9</v>
      </c>
      <c r="UN12" s="4">
        <v>0.4</v>
      </c>
      <c r="UO12" s="4">
        <v>68</v>
      </c>
      <c r="UP12" s="4">
        <v>190</v>
      </c>
      <c r="UQ12" s="4">
        <v>0</v>
      </c>
      <c r="UR12" s="4">
        <v>0</v>
      </c>
      <c r="US12" s="4"/>
      <c r="UT12">
        <v>111</v>
      </c>
      <c r="UU12">
        <v>62</v>
      </c>
      <c r="UV12">
        <v>81</v>
      </c>
      <c r="UW12">
        <v>72</v>
      </c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>
        <v>0</v>
      </c>
      <c r="VP12" s="4">
        <v>0</v>
      </c>
      <c r="VQ12" s="4">
        <v>0</v>
      </c>
      <c r="VR12" s="4">
        <v>22</v>
      </c>
      <c r="VS12" s="4">
        <v>180</v>
      </c>
      <c r="VT12" s="4">
        <v>9</v>
      </c>
      <c r="VU12" s="4">
        <v>10</v>
      </c>
      <c r="VV12" s="4">
        <v>21</v>
      </c>
      <c r="VW12" s="4">
        <v>23</v>
      </c>
      <c r="VX12" s="4">
        <v>41</v>
      </c>
      <c r="VY12" s="4">
        <v>68</v>
      </c>
      <c r="VZ12" s="11">
        <v>48</v>
      </c>
      <c r="WA12" s="4">
        <v>44</v>
      </c>
      <c r="WB12" s="4">
        <v>84</v>
      </c>
      <c r="WC12" s="4">
        <f>(WB12-WA12)</f>
        <v>40</v>
      </c>
      <c r="WD12" s="11">
        <v>16.100000000000001</v>
      </c>
      <c r="WE12" s="4">
        <v>1560</v>
      </c>
      <c r="WF12" s="4">
        <v>93</v>
      </c>
      <c r="WG12" s="4">
        <v>70</v>
      </c>
      <c r="WH12" s="4">
        <v>2.8</v>
      </c>
      <c r="WI12" s="4">
        <f>(WH12/TG12)</f>
        <v>1.5053763440860213</v>
      </c>
      <c r="WJ12" s="4">
        <v>22.1</v>
      </c>
      <c r="WK12" s="4">
        <v>315</v>
      </c>
      <c r="WL12" s="4">
        <v>56</v>
      </c>
      <c r="WM12" s="4">
        <v>3.91</v>
      </c>
      <c r="WN12" s="4">
        <f>(WM12/TG12)</f>
        <v>2.1021505376344085</v>
      </c>
      <c r="WO12" s="45">
        <f>VZ12/WJ12</f>
        <v>2.1719457013574659</v>
      </c>
      <c r="WP12" s="45">
        <f>WD12/WJ12</f>
        <v>0.72850678733031671</v>
      </c>
      <c r="WQ12" s="4">
        <v>9</v>
      </c>
      <c r="WR12" s="4">
        <v>68</v>
      </c>
      <c r="WS12" s="4">
        <v>106</v>
      </c>
      <c r="WT12" s="11">
        <f>(WR12/WS12)</f>
        <v>0.64150943396226412</v>
      </c>
      <c r="WU12" s="4">
        <v>256</v>
      </c>
      <c r="WV12" s="11">
        <v>10</v>
      </c>
      <c r="WW12" s="4">
        <v>8</v>
      </c>
      <c r="WX12" s="11">
        <f>WR12/((WV12+WW12)/2)</f>
        <v>7.5555555555555554</v>
      </c>
      <c r="WY12" s="4">
        <v>43</v>
      </c>
      <c r="WZ12" s="4">
        <f>WY12/TG12</f>
        <v>23.118279569892472</v>
      </c>
      <c r="XA12" s="4">
        <v>18</v>
      </c>
      <c r="XB12" s="4">
        <v>34</v>
      </c>
      <c r="XC12" s="11">
        <v>24</v>
      </c>
      <c r="XD12" s="4">
        <v>14</v>
      </c>
      <c r="XE12" s="9">
        <v>12</v>
      </c>
      <c r="XF12" s="4">
        <v>78</v>
      </c>
      <c r="XG12" s="4">
        <v>56</v>
      </c>
      <c r="XH12" s="4">
        <v>54</v>
      </c>
      <c r="XI12" s="4">
        <v>58</v>
      </c>
      <c r="XJ12" s="4">
        <v>81</v>
      </c>
      <c r="XK12" s="4">
        <f>WK12</f>
        <v>315</v>
      </c>
      <c r="XL12" s="9">
        <f>XO12/XQ12</f>
        <v>1.0639128960907114</v>
      </c>
      <c r="XM12" s="9">
        <f>XJ12/XK12</f>
        <v>0.25714285714285712</v>
      </c>
      <c r="XN12" s="9">
        <f>0.35695-7.2266*XM12+74.249*(XM12^2)-307.39*(XM12^3)+684.54*(XM12^4)-856.92*(XM12^5)+571.95*(XM12^6)-159.1*(XM12^7)</f>
        <v>0.36472143163876053</v>
      </c>
      <c r="XO12" s="9">
        <f>(UT12*0.9)/WL12</f>
        <v>1.7839285714285715</v>
      </c>
      <c r="XP12" s="9">
        <f>0.0275-0.165*(VZ12/100)+0.3656*((UU12/UT12)*0.9)+0.515*XN12</f>
        <v>0.31991964540206974</v>
      </c>
      <c r="XQ12" s="9">
        <f>(UU12-(XP12*UT12*0.9))/(XP12*WL12)</f>
        <v>1.6767618646070721</v>
      </c>
      <c r="XR12" s="11">
        <v>17.3</v>
      </c>
      <c r="XS12" s="11">
        <v>21</v>
      </c>
      <c r="XT12" s="4">
        <v>11</v>
      </c>
      <c r="XU12" s="4">
        <v>5</v>
      </c>
      <c r="XV12" s="4">
        <v>31</v>
      </c>
      <c r="XW12" s="4">
        <f>XV12/TG12</f>
        <v>16.666666666666664</v>
      </c>
      <c r="XX12" s="11">
        <v>40</v>
      </c>
      <c r="XY12" s="11">
        <v>20</v>
      </c>
      <c r="XZ12" s="4">
        <v>10</v>
      </c>
      <c r="YA12" s="4">
        <v>58</v>
      </c>
      <c r="YB12" s="4">
        <v>62</v>
      </c>
      <c r="YC12" s="11">
        <f>YA12/YB12</f>
        <v>0.93548387096774188</v>
      </c>
      <c r="YD12" s="4">
        <v>10</v>
      </c>
      <c r="YE12" s="11">
        <f>(YA12/YD12)</f>
        <v>5.8</v>
      </c>
      <c r="YF12" s="4">
        <v>112</v>
      </c>
      <c r="YG12" s="4">
        <v>14</v>
      </c>
      <c r="YH12">
        <v>15.7</v>
      </c>
      <c r="YI12" s="11">
        <f>(YG12+UX12)</f>
        <v>14</v>
      </c>
      <c r="YJ12" s="4">
        <f>YI12/XY12</f>
        <v>0.7</v>
      </c>
      <c r="YK12" s="4">
        <f>XX12/YH12</f>
        <v>2.547770700636943</v>
      </c>
      <c r="YL12" s="4">
        <f>XR12/YH12</f>
        <v>1.1019108280254779</v>
      </c>
      <c r="YM12" s="4">
        <v>12</v>
      </c>
      <c r="YN12" s="4">
        <v>6</v>
      </c>
      <c r="YO12" s="4">
        <f>((YM12-YN12)/YM12)*100</f>
        <v>50</v>
      </c>
      <c r="YP12" s="4">
        <v>16</v>
      </c>
      <c r="YQ12" s="4">
        <v>12</v>
      </c>
      <c r="YR12" s="4">
        <f>((YP12-YQ12)/YP12)*100</f>
        <v>25</v>
      </c>
      <c r="YS12" s="4">
        <v>1</v>
      </c>
      <c r="YT12" s="4">
        <v>0</v>
      </c>
      <c r="YU12" s="4">
        <v>0</v>
      </c>
      <c r="YV12" s="4">
        <v>1</v>
      </c>
      <c r="YW12" s="4">
        <v>0</v>
      </c>
      <c r="YX12" s="4">
        <v>0</v>
      </c>
      <c r="YY12" s="4">
        <v>0</v>
      </c>
      <c r="YZ12" s="4">
        <v>1</v>
      </c>
      <c r="ZA12" s="4">
        <v>0</v>
      </c>
      <c r="ZB12" s="4">
        <v>0</v>
      </c>
      <c r="ZC12" s="4">
        <v>18</v>
      </c>
      <c r="ZD12" s="4">
        <v>11</v>
      </c>
      <c r="ZE12">
        <f>(ZC12-ZD12)/ZC12</f>
        <v>0.3888888888888889</v>
      </c>
      <c r="ZF12" s="4">
        <v>1</v>
      </c>
      <c r="ZG12" s="4">
        <v>0</v>
      </c>
    </row>
    <row r="13" spans="1:684" x14ac:dyDescent="0.35">
      <c r="A13" s="54">
        <v>10</v>
      </c>
      <c r="B13" s="2">
        <v>44882</v>
      </c>
      <c r="C13" s="2">
        <v>23359</v>
      </c>
      <c r="D13" s="4">
        <v>58</v>
      </c>
      <c r="E13" s="4" t="s">
        <v>178</v>
      </c>
      <c r="F13" s="4">
        <v>80</v>
      </c>
      <c r="G13" s="4">
        <v>170</v>
      </c>
      <c r="H13" s="4">
        <v>1.94</v>
      </c>
      <c r="I13" s="4">
        <v>1</v>
      </c>
      <c r="J13" s="2">
        <v>44879</v>
      </c>
      <c r="K13" s="2">
        <v>44880</v>
      </c>
      <c r="L13" s="2">
        <v>44892</v>
      </c>
      <c r="M13" s="2">
        <v>44897</v>
      </c>
      <c r="N13" s="4">
        <v>1</v>
      </c>
      <c r="O13" s="2">
        <v>44982</v>
      </c>
      <c r="P13" s="46">
        <f t="shared" si="10"/>
        <v>12</v>
      </c>
      <c r="Q13" s="46">
        <f t="shared" si="11"/>
        <v>18</v>
      </c>
      <c r="R13" s="46">
        <f t="shared" si="12"/>
        <v>102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31</v>
      </c>
      <c r="AC13" s="4">
        <v>48</v>
      </c>
      <c r="AD13" s="4">
        <v>10</v>
      </c>
      <c r="AE13" s="4">
        <v>12</v>
      </c>
      <c r="AF13" s="4">
        <f t="shared" si="13"/>
        <v>2</v>
      </c>
      <c r="AG13" s="4">
        <v>680</v>
      </c>
      <c r="AH13" s="4">
        <v>8469</v>
      </c>
      <c r="AI13" s="4">
        <v>11.23</v>
      </c>
      <c r="AJ13" s="4">
        <v>29.3</v>
      </c>
      <c r="AK13" s="4">
        <v>0</v>
      </c>
      <c r="AL13" s="4">
        <v>0</v>
      </c>
      <c r="AM13" s="4">
        <v>0</v>
      </c>
      <c r="AN13" s="4">
        <v>2</v>
      </c>
      <c r="AO13" s="4">
        <v>57410</v>
      </c>
      <c r="AP13" s="4">
        <v>0</v>
      </c>
      <c r="AQ13" s="4">
        <v>6.7</v>
      </c>
      <c r="AR13" s="4">
        <v>1.65</v>
      </c>
      <c r="AS13" s="4">
        <v>28.4</v>
      </c>
      <c r="AT13" s="29">
        <v>4.42</v>
      </c>
      <c r="AU13" s="4">
        <v>12.29</v>
      </c>
      <c r="AV13" s="4">
        <v>309</v>
      </c>
      <c r="AW13" s="4">
        <v>83</v>
      </c>
      <c r="AX13" s="4">
        <v>1</v>
      </c>
      <c r="AY13" s="4">
        <v>1</v>
      </c>
      <c r="AZ13" s="4">
        <v>2.2999999999999998</v>
      </c>
      <c r="BA13" s="4">
        <v>48</v>
      </c>
      <c r="BB13" s="4">
        <v>134</v>
      </c>
      <c r="BC13" s="4">
        <v>5.0999999999999996</v>
      </c>
      <c r="BD13" s="4">
        <v>1.9</v>
      </c>
      <c r="BE13" s="4">
        <v>3.9</v>
      </c>
      <c r="BF13" s="4">
        <v>8.9</v>
      </c>
      <c r="BG13" s="4">
        <v>4.2</v>
      </c>
      <c r="BH13" s="4">
        <v>2.7</v>
      </c>
      <c r="BI13" s="4">
        <v>548</v>
      </c>
      <c r="BJ13" s="4">
        <v>1848</v>
      </c>
      <c r="BK13" s="4">
        <v>2109</v>
      </c>
      <c r="BL13" s="4">
        <v>2</v>
      </c>
      <c r="BM13" s="4">
        <v>156</v>
      </c>
      <c r="BN13" s="4">
        <v>776</v>
      </c>
      <c r="BO13" s="4">
        <v>1</v>
      </c>
      <c r="BP13" s="4">
        <v>4</v>
      </c>
      <c r="BQ13" s="4">
        <v>276</v>
      </c>
      <c r="BR13">
        <v>112</v>
      </c>
      <c r="BS13">
        <v>68</v>
      </c>
      <c r="BT13">
        <v>86</v>
      </c>
      <c r="BU13">
        <v>102</v>
      </c>
      <c r="BV13">
        <v>13</v>
      </c>
      <c r="BW13">
        <v>1540</v>
      </c>
      <c r="BX13">
        <v>0</v>
      </c>
      <c r="BY13">
        <v>3.4</v>
      </c>
      <c r="BZ13">
        <v>62.7</v>
      </c>
      <c r="CA13">
        <v>4.9000000000000004</v>
      </c>
      <c r="CB13" s="4">
        <v>5.8</v>
      </c>
      <c r="CC13" s="4">
        <v>67</v>
      </c>
      <c r="CD13" s="4">
        <v>52</v>
      </c>
      <c r="CE13" s="4">
        <v>17</v>
      </c>
      <c r="CF13" s="4">
        <v>5</v>
      </c>
      <c r="CG13" s="4">
        <v>2329</v>
      </c>
      <c r="CH13" s="4">
        <f t="shared" si="14"/>
        <v>1006.8965517241379</v>
      </c>
      <c r="CI13" s="4">
        <v>7.46</v>
      </c>
      <c r="CJ13" s="4">
        <v>36.200000000000003</v>
      </c>
      <c r="CK13" s="4">
        <v>69.3</v>
      </c>
      <c r="CL13" s="4">
        <v>25.3</v>
      </c>
      <c r="CM13" s="4">
        <v>0.13</v>
      </c>
      <c r="CN13" s="4">
        <v>0</v>
      </c>
      <c r="CO13" s="4">
        <v>0</v>
      </c>
      <c r="CP13" s="4">
        <v>103</v>
      </c>
      <c r="CQ13" s="4">
        <v>701</v>
      </c>
      <c r="CR13" s="4">
        <v>1</v>
      </c>
      <c r="CS13" s="4">
        <v>2</v>
      </c>
      <c r="CT13" s="4">
        <v>7</v>
      </c>
      <c r="CU13" s="4">
        <v>1</v>
      </c>
      <c r="CV13" s="4">
        <v>1</v>
      </c>
      <c r="CW13" s="4">
        <v>1</v>
      </c>
      <c r="CX13" s="4">
        <v>1</v>
      </c>
      <c r="CY13" s="4">
        <v>0</v>
      </c>
      <c r="CZ13" s="4"/>
      <c r="DA13" s="4">
        <v>0</v>
      </c>
      <c r="DB13" s="4">
        <v>0</v>
      </c>
      <c r="DC13" s="4">
        <v>0</v>
      </c>
      <c r="DD13" s="4">
        <v>1</v>
      </c>
      <c r="DE13" s="4">
        <v>1</v>
      </c>
      <c r="DF13" s="4">
        <v>0</v>
      </c>
      <c r="DG13" s="4">
        <v>1</v>
      </c>
      <c r="DH13" s="4">
        <v>0</v>
      </c>
      <c r="DI13" s="4">
        <v>0</v>
      </c>
      <c r="DJ13" s="4">
        <v>0</v>
      </c>
      <c r="DK13" s="4">
        <v>8</v>
      </c>
      <c r="DL13" s="4">
        <v>8</v>
      </c>
      <c r="DM13" s="4">
        <v>58</v>
      </c>
      <c r="DN13" s="4">
        <v>42</v>
      </c>
      <c r="DO13" s="4">
        <v>29</v>
      </c>
      <c r="DP13" s="4">
        <v>54</v>
      </c>
      <c r="DQ13" s="11">
        <v>32</v>
      </c>
      <c r="DR13" s="4">
        <v>60</v>
      </c>
      <c r="DS13" s="4">
        <v>87</v>
      </c>
      <c r="DT13" s="4">
        <f t="shared" si="32"/>
        <v>27</v>
      </c>
      <c r="DU13" s="76">
        <v>12.6</v>
      </c>
      <c r="DV13" s="4">
        <v>954</v>
      </c>
      <c r="DW13" s="4">
        <v>91</v>
      </c>
      <c r="DX13" s="4">
        <v>97</v>
      </c>
      <c r="DY13" s="4">
        <v>2.8</v>
      </c>
      <c r="DZ13" s="4">
        <f t="shared" si="26"/>
        <v>1.4432989690721649</v>
      </c>
      <c r="EA13" s="4">
        <v>12.6</v>
      </c>
      <c r="EB13" s="4">
        <v>239</v>
      </c>
      <c r="EC13" s="4">
        <v>42</v>
      </c>
      <c r="ED13" s="4">
        <v>3.99</v>
      </c>
      <c r="EE13" s="4">
        <f t="shared" si="33"/>
        <v>2.0567010309278353</v>
      </c>
      <c r="EF13" s="45">
        <f t="shared" si="15"/>
        <v>2.5396825396825395</v>
      </c>
      <c r="EG13" s="81">
        <f t="shared" si="16"/>
        <v>1</v>
      </c>
      <c r="EH13" s="4">
        <v>9</v>
      </c>
      <c r="EI13" s="4">
        <v>72</v>
      </c>
      <c r="EJ13" s="4">
        <v>61</v>
      </c>
      <c r="EK13" s="11">
        <f t="shared" si="29"/>
        <v>1.180327868852459</v>
      </c>
      <c r="EL13" s="4">
        <v>126</v>
      </c>
      <c r="EM13" s="11">
        <v>11</v>
      </c>
      <c r="EN13" s="4">
        <v>10</v>
      </c>
      <c r="EO13" s="11">
        <f t="shared" si="34"/>
        <v>6.8571428571428568</v>
      </c>
      <c r="EP13" s="4">
        <v>30</v>
      </c>
      <c r="EQ13" s="4">
        <f t="shared" si="17"/>
        <v>15.463917525773196</v>
      </c>
      <c r="ER13" s="4">
        <v>16</v>
      </c>
      <c r="ES13" s="4">
        <v>19</v>
      </c>
      <c r="ET13" s="11">
        <v>20</v>
      </c>
      <c r="EU13" s="4">
        <v>12</v>
      </c>
      <c r="EV13" s="9">
        <v>8</v>
      </c>
      <c r="EW13" s="4">
        <v>80</v>
      </c>
      <c r="EX13" s="4">
        <v>83</v>
      </c>
      <c r="EY13" s="4">
        <v>45</v>
      </c>
      <c r="EZ13" s="4">
        <v>69</v>
      </c>
      <c r="FA13" s="4">
        <v>83</v>
      </c>
      <c r="FB13" s="4">
        <f t="shared" si="1"/>
        <v>239</v>
      </c>
      <c r="FC13" s="9">
        <f t="shared" si="18"/>
        <v>1.5736154050015572</v>
      </c>
      <c r="FD13" s="9">
        <f t="shared" si="2"/>
        <v>0.34728033472803349</v>
      </c>
      <c r="FE13" s="9">
        <f t="shared" si="19"/>
        <v>0.46214782197941501</v>
      </c>
      <c r="FF13" s="9">
        <f t="shared" si="3"/>
        <v>2.4</v>
      </c>
      <c r="FG13" s="9">
        <f t="shared" si="4"/>
        <v>0.41248041403368441</v>
      </c>
      <c r="FH13" s="9">
        <f t="shared" si="5"/>
        <v>1.5251502955371901</v>
      </c>
      <c r="FI13" s="11">
        <v>11.7</v>
      </c>
      <c r="FJ13" s="11">
        <v>24</v>
      </c>
      <c r="FK13" s="4">
        <v>10</v>
      </c>
      <c r="FL13" s="4">
        <v>14</v>
      </c>
      <c r="FM13" s="4">
        <v>48</v>
      </c>
      <c r="FN13" s="4">
        <f t="shared" si="6"/>
        <v>24.742268041237114</v>
      </c>
      <c r="FO13" s="11">
        <v>37</v>
      </c>
      <c r="FP13" s="11">
        <v>21</v>
      </c>
      <c r="FQ13" s="4">
        <v>11</v>
      </c>
      <c r="FR13" s="4">
        <v>52</v>
      </c>
      <c r="FS13" s="4">
        <v>69</v>
      </c>
      <c r="FT13" s="11">
        <f t="shared" si="20"/>
        <v>0.75362318840579712</v>
      </c>
      <c r="FU13" s="4">
        <v>9</v>
      </c>
      <c r="FV13" s="11">
        <f t="shared" si="35"/>
        <v>5.7777777777777777</v>
      </c>
      <c r="FW13" s="4">
        <v>107</v>
      </c>
      <c r="FX13" s="4">
        <v>29.9</v>
      </c>
      <c r="FY13">
        <v>13.3</v>
      </c>
      <c r="FZ13" s="11">
        <f t="shared" si="8"/>
        <v>42.9</v>
      </c>
      <c r="GA13" s="4">
        <f t="shared" si="21"/>
        <v>2.0428571428571427</v>
      </c>
      <c r="GB13" s="4">
        <f t="shared" si="22"/>
        <v>2.7819548872180451</v>
      </c>
      <c r="GC13" s="4">
        <f t="shared" si="23"/>
        <v>0.87969924812030065</v>
      </c>
      <c r="GD13" s="4">
        <v>16</v>
      </c>
      <c r="GE13" s="4">
        <v>15</v>
      </c>
      <c r="GF13" s="4">
        <f t="shared" si="24"/>
        <v>6.25</v>
      </c>
      <c r="GG13" s="4">
        <v>17</v>
      </c>
      <c r="GH13" s="4">
        <v>11</v>
      </c>
      <c r="GI13" s="4">
        <f t="shared" si="25"/>
        <v>35.294117647058826</v>
      </c>
      <c r="GJ13">
        <v>1</v>
      </c>
      <c r="GK13">
        <v>0</v>
      </c>
      <c r="GL13">
        <v>0</v>
      </c>
      <c r="GM13">
        <v>0</v>
      </c>
      <c r="GN13">
        <v>1</v>
      </c>
      <c r="GO13">
        <v>0</v>
      </c>
      <c r="GP13">
        <v>0</v>
      </c>
      <c r="GQ13">
        <v>1</v>
      </c>
      <c r="GR13">
        <v>0</v>
      </c>
      <c r="GS13">
        <v>0</v>
      </c>
      <c r="GT13">
        <v>16</v>
      </c>
      <c r="GU13">
        <v>9</v>
      </c>
      <c r="GV13">
        <f t="shared" si="28"/>
        <v>0.4375</v>
      </c>
      <c r="GW13">
        <v>1</v>
      </c>
      <c r="GX13">
        <v>0</v>
      </c>
      <c r="GZ13" s="2">
        <v>44889</v>
      </c>
      <c r="HA13" s="4">
        <v>1.94</v>
      </c>
      <c r="HB13" s="4">
        <v>7</v>
      </c>
      <c r="HC13" s="4">
        <v>999</v>
      </c>
      <c r="HD13" s="4">
        <v>16981</v>
      </c>
      <c r="HE13" s="4">
        <v>10.28</v>
      </c>
      <c r="HF13" s="4">
        <v>1.61</v>
      </c>
      <c r="HG13" s="4">
        <v>0</v>
      </c>
      <c r="HH13" s="4">
        <v>0</v>
      </c>
      <c r="HI13" s="4">
        <v>0</v>
      </c>
      <c r="HJ13" s="4">
        <v>111</v>
      </c>
      <c r="HK13" s="4">
        <v>1616</v>
      </c>
      <c r="HL13" s="4">
        <v>0</v>
      </c>
      <c r="HM13" s="4">
        <v>8.8000000000000007</v>
      </c>
      <c r="HN13" s="4">
        <v>1.33</v>
      </c>
      <c r="HO13" s="4">
        <v>30.7</v>
      </c>
      <c r="HP13" s="29">
        <v>4.03</v>
      </c>
      <c r="HQ13" s="4">
        <v>2.52</v>
      </c>
      <c r="HR13" s="4">
        <v>603</v>
      </c>
      <c r="HS13" s="4">
        <v>235</v>
      </c>
      <c r="HT13" s="4">
        <v>1</v>
      </c>
      <c r="HU13" s="4">
        <v>1</v>
      </c>
      <c r="HV13" s="4">
        <v>1.4</v>
      </c>
      <c r="HW13" s="4">
        <v>121</v>
      </c>
      <c r="HX13" s="4">
        <v>146</v>
      </c>
      <c r="HY13" s="4">
        <v>3.4</v>
      </c>
      <c r="HZ13" s="4">
        <v>2.2999999999999998</v>
      </c>
      <c r="IA13" s="4">
        <v>1.8</v>
      </c>
      <c r="IB13" s="4">
        <v>7.2</v>
      </c>
      <c r="IC13" s="4">
        <v>5</v>
      </c>
      <c r="ID13" s="4">
        <v>2.1</v>
      </c>
      <c r="IE13" s="4">
        <v>27</v>
      </c>
      <c r="IF13" s="4">
        <v>37</v>
      </c>
      <c r="IG13" s="4">
        <v>141</v>
      </c>
      <c r="IH13" s="4">
        <v>1.3</v>
      </c>
      <c r="II13" s="4">
        <v>156</v>
      </c>
      <c r="IJ13" s="4">
        <v>245</v>
      </c>
      <c r="IK13" s="4">
        <v>1</v>
      </c>
      <c r="IL13" s="4">
        <v>4</v>
      </c>
      <c r="IM13" s="4">
        <v>447</v>
      </c>
      <c r="IN13">
        <v>162</v>
      </c>
      <c r="IO13">
        <v>73</v>
      </c>
      <c r="IP13">
        <v>103</v>
      </c>
      <c r="IQ13">
        <v>98</v>
      </c>
      <c r="IS13">
        <v>145</v>
      </c>
      <c r="IT13">
        <v>2050</v>
      </c>
      <c r="IU13">
        <v>1.7</v>
      </c>
      <c r="IX13" s="4"/>
      <c r="IY13" s="4"/>
      <c r="IZ13" s="4"/>
      <c r="JA13" s="4"/>
      <c r="JB13" s="4"/>
      <c r="JC13" s="4"/>
      <c r="JD13" s="4"/>
      <c r="JE13" s="4">
        <v>7.42</v>
      </c>
      <c r="JF13" s="4">
        <v>33</v>
      </c>
      <c r="JG13" s="4">
        <v>94</v>
      </c>
      <c r="JH13" s="4">
        <v>22</v>
      </c>
      <c r="JI13" s="4">
        <v>0</v>
      </c>
      <c r="JJ13" s="4">
        <v>0</v>
      </c>
      <c r="JK13" s="4">
        <v>0</v>
      </c>
      <c r="JL13" s="4">
        <v>23</v>
      </c>
      <c r="JM13" s="4">
        <v>524</v>
      </c>
      <c r="JN13" s="4">
        <v>8</v>
      </c>
      <c r="JO13" s="4">
        <v>8</v>
      </c>
      <c r="JP13" s="4">
        <v>54</v>
      </c>
      <c r="JQ13" s="4">
        <v>38</v>
      </c>
      <c r="JR13" s="4">
        <v>34</v>
      </c>
      <c r="JS13" s="4">
        <v>63</v>
      </c>
      <c r="JT13" s="11">
        <v>47</v>
      </c>
      <c r="JU13" s="4">
        <v>34</v>
      </c>
      <c r="JV13" s="4">
        <v>66</v>
      </c>
      <c r="JW13" s="4">
        <f>(JV13-JU13)</f>
        <v>32</v>
      </c>
      <c r="JX13" s="11">
        <v>15.4</v>
      </c>
      <c r="JY13" s="4">
        <v>1277</v>
      </c>
      <c r="JZ13" s="4">
        <v>83</v>
      </c>
      <c r="KA13" s="4">
        <v>91</v>
      </c>
      <c r="KB13" s="4">
        <v>2.8</v>
      </c>
      <c r="KC13" s="4">
        <f>(KB13/HA13)</f>
        <v>1.4432989690721649</v>
      </c>
      <c r="KD13" s="4">
        <v>12.6</v>
      </c>
      <c r="KE13" s="4">
        <v>261</v>
      </c>
      <c r="KF13" s="4">
        <v>52</v>
      </c>
      <c r="KG13" s="4">
        <v>4.74</v>
      </c>
      <c r="KH13" s="4">
        <f>(KG13/HA13)</f>
        <v>2.4432989690721651</v>
      </c>
      <c r="KI13" s="45">
        <f>JT13/KD13</f>
        <v>3.7301587301587302</v>
      </c>
      <c r="KJ13" s="45">
        <f>JX13/KD13</f>
        <v>1.2222222222222223</v>
      </c>
      <c r="KK13" s="4">
        <v>10</v>
      </c>
      <c r="KL13" s="4">
        <v>62</v>
      </c>
      <c r="KM13" s="4">
        <v>54</v>
      </c>
      <c r="KN13" s="11">
        <f>(KL13/KM13)</f>
        <v>1.1481481481481481</v>
      </c>
      <c r="KO13" s="4">
        <v>256</v>
      </c>
      <c r="KP13" s="11">
        <v>10</v>
      </c>
      <c r="KQ13" s="4">
        <v>9</v>
      </c>
      <c r="KR13" s="11">
        <f>KL13/((KP13+KQ13)/2)</f>
        <v>6.5263157894736841</v>
      </c>
      <c r="KS13" s="4">
        <v>20</v>
      </c>
      <c r="KT13" s="4">
        <f>KS13/HA13</f>
        <v>10.309278350515465</v>
      </c>
      <c r="KU13" s="4">
        <v>9</v>
      </c>
      <c r="KV13" s="4">
        <v>18</v>
      </c>
      <c r="KW13" s="11">
        <v>18</v>
      </c>
      <c r="KX13" s="4">
        <v>10</v>
      </c>
      <c r="KY13" s="9">
        <v>8</v>
      </c>
      <c r="KZ13" s="4">
        <v>73</v>
      </c>
      <c r="LA13" s="4">
        <v>83</v>
      </c>
      <c r="LB13" s="4">
        <v>35</v>
      </c>
      <c r="LC13" s="4">
        <v>42</v>
      </c>
      <c r="LD13" s="4">
        <v>69</v>
      </c>
      <c r="LE13" s="4">
        <f>KE13</f>
        <v>261</v>
      </c>
      <c r="LF13" s="9">
        <f>LI13/LK13</f>
        <v>1.3873358715835755</v>
      </c>
      <c r="LG13" s="9">
        <f>LD13/LE13</f>
        <v>0.26436781609195403</v>
      </c>
      <c r="LH13" s="9">
        <f>0.35695-7.2266*LG13+74.249*(LG13^2)-307.39*(LG13^3)+684.54*(LG13^4)-856.92*(LG13^5)+571.95*(LG13^6)-159.1*(LG13^7)</f>
        <v>0.37425045197219764</v>
      </c>
      <c r="LI13" s="9">
        <f>(IN13*0.9)/KF13</f>
        <v>2.8038461538461541</v>
      </c>
      <c r="LJ13" s="9">
        <f>0.0275-0.165*(JT13/100)+0.3656*((IO13/IN13)*0.9)+0.515*LH13</f>
        <v>0.29096009387679289</v>
      </c>
      <c r="LK13" s="9">
        <f>(IO13-(LJ13*IN13*0.9))/(LJ13*KF13)</f>
        <v>2.0210290898379943</v>
      </c>
      <c r="LL13" s="11">
        <v>22.1</v>
      </c>
      <c r="LM13" s="11">
        <v>22</v>
      </c>
      <c r="LN13" s="4">
        <v>10</v>
      </c>
      <c r="LO13" s="4">
        <v>11</v>
      </c>
      <c r="LP13" s="4">
        <v>42</v>
      </c>
      <c r="LQ13" s="4">
        <f>LP13/HA13</f>
        <v>21.649484536082475</v>
      </c>
      <c r="LR13" s="11">
        <v>42</v>
      </c>
      <c r="LS13" s="11">
        <v>22</v>
      </c>
      <c r="LT13" s="4">
        <v>14</v>
      </c>
      <c r="LU13" s="4">
        <v>62</v>
      </c>
      <c r="LV13" s="4">
        <v>68</v>
      </c>
      <c r="LW13" s="11">
        <f>LU13/LV13</f>
        <v>0.91176470588235292</v>
      </c>
      <c r="LX13" s="4">
        <v>10</v>
      </c>
      <c r="LY13" s="11">
        <f>(LU13/LX13)</f>
        <v>6.2</v>
      </c>
      <c r="LZ13" s="4">
        <v>114</v>
      </c>
      <c r="MA13" s="4">
        <v>24.6</v>
      </c>
      <c r="MB13">
        <v>21.4</v>
      </c>
      <c r="MC13" s="11">
        <f>(MA13+IR13)</f>
        <v>24.6</v>
      </c>
      <c r="MD13" s="4">
        <f>MC13/LS13</f>
        <v>1.1181818181818182</v>
      </c>
      <c r="ME13" s="4">
        <f>LR13/MB13</f>
        <v>1.9626168224299068</v>
      </c>
      <c r="MF13" s="4">
        <f>LL13/MB13</f>
        <v>1.0327102803738319</v>
      </c>
      <c r="MG13" s="4">
        <v>9</v>
      </c>
      <c r="MH13" s="4">
        <v>8</v>
      </c>
      <c r="MI13" s="4">
        <f>((MG13-MH13)/MG13)*100</f>
        <v>11.111111111111111</v>
      </c>
      <c r="MJ13" s="4">
        <v>16</v>
      </c>
      <c r="MK13" s="4">
        <v>14</v>
      </c>
      <c r="ML13" s="4">
        <f>((MJ13-MK13)/MJ13)*100</f>
        <v>12.5</v>
      </c>
      <c r="MM13">
        <v>1</v>
      </c>
      <c r="MN13">
        <v>0</v>
      </c>
      <c r="MO13">
        <v>0</v>
      </c>
      <c r="MP13">
        <v>1</v>
      </c>
      <c r="MQ13">
        <v>0</v>
      </c>
      <c r="MR13">
        <v>0</v>
      </c>
      <c r="MS13">
        <v>1</v>
      </c>
      <c r="MT13">
        <v>0</v>
      </c>
      <c r="MU13">
        <v>0</v>
      </c>
      <c r="MV13">
        <v>1</v>
      </c>
      <c r="MW13">
        <v>18</v>
      </c>
      <c r="MX13">
        <v>14</v>
      </c>
      <c r="MY13">
        <f>(MW13-MX13)/MW13</f>
        <v>0.22222222222222221</v>
      </c>
      <c r="MZ13">
        <v>1</v>
      </c>
      <c r="NA13">
        <v>0</v>
      </c>
      <c r="NC13" s="49">
        <v>44915</v>
      </c>
      <c r="ND13" s="4">
        <v>1.94</v>
      </c>
      <c r="NE13" s="17">
        <v>28</v>
      </c>
      <c r="NF13" s="17">
        <v>1540</v>
      </c>
      <c r="NG13" s="17">
        <v>8900</v>
      </c>
      <c r="NH13" s="17">
        <v>3.22</v>
      </c>
      <c r="NI13" s="17">
        <v>0.15</v>
      </c>
      <c r="NJ13" s="4">
        <v>0</v>
      </c>
      <c r="NK13" s="4">
        <v>0</v>
      </c>
      <c r="NL13" s="4">
        <v>0</v>
      </c>
      <c r="NM13" s="17">
        <v>120</v>
      </c>
      <c r="NN13" s="17">
        <v>1936</v>
      </c>
      <c r="NO13" s="17">
        <v>0</v>
      </c>
      <c r="NP13" s="17">
        <v>10.6</v>
      </c>
      <c r="NQ13" s="17">
        <v>1.08</v>
      </c>
      <c r="NR13" s="17">
        <v>35.5</v>
      </c>
      <c r="NS13" s="50">
        <v>1.1200000000000001</v>
      </c>
      <c r="NT13" s="17">
        <v>0.71</v>
      </c>
      <c r="NU13" s="17">
        <v>603</v>
      </c>
      <c r="NV13" s="17">
        <v>225</v>
      </c>
      <c r="NW13" s="4">
        <v>1</v>
      </c>
      <c r="NX13" s="4">
        <v>1</v>
      </c>
      <c r="NY13" s="17">
        <v>1</v>
      </c>
      <c r="NZ13" s="17">
        <v>49</v>
      </c>
      <c r="OA13" s="17">
        <v>134</v>
      </c>
      <c r="OB13" s="17">
        <v>5.4</v>
      </c>
      <c r="OC13" s="17">
        <v>1.5</v>
      </c>
      <c r="OD13" s="17">
        <v>3.9</v>
      </c>
      <c r="OE13" s="17">
        <v>9.4</v>
      </c>
      <c r="OF13" s="17">
        <v>7.8</v>
      </c>
      <c r="OG13" s="17">
        <v>3.5</v>
      </c>
      <c r="OH13" s="17">
        <v>15</v>
      </c>
      <c r="OI13" s="17">
        <v>33</v>
      </c>
      <c r="OJ13" s="17">
        <v>51</v>
      </c>
      <c r="OK13" s="17">
        <v>0.5</v>
      </c>
      <c r="OL13" s="17">
        <v>146</v>
      </c>
      <c r="OM13" s="17">
        <v>178</v>
      </c>
      <c r="ON13" s="4">
        <v>1</v>
      </c>
      <c r="OO13" s="4">
        <v>4</v>
      </c>
      <c r="OP13" s="17"/>
      <c r="OQ13" s="51">
        <v>141</v>
      </c>
      <c r="OR13" s="51">
        <v>81</v>
      </c>
      <c r="OS13" s="51">
        <v>100</v>
      </c>
      <c r="OT13" s="51">
        <v>84</v>
      </c>
      <c r="OU13" s="51"/>
      <c r="OV13" s="51"/>
      <c r="OW13" s="51"/>
      <c r="OX13" s="51"/>
      <c r="OY13" s="51"/>
      <c r="OZ13" s="51"/>
      <c r="PA13" s="17"/>
      <c r="PB13" s="17"/>
      <c r="PC13" s="17"/>
      <c r="PD13" s="17"/>
      <c r="PE13" s="17"/>
      <c r="PF13" s="17"/>
      <c r="PG13" s="4"/>
      <c r="PH13" s="17"/>
      <c r="PI13" s="17"/>
      <c r="PJ13" s="17"/>
      <c r="PK13" s="17"/>
      <c r="PL13" s="17">
        <v>0</v>
      </c>
      <c r="PM13" s="4">
        <v>0</v>
      </c>
      <c r="PN13" s="17">
        <v>0</v>
      </c>
      <c r="PO13" s="17">
        <v>13</v>
      </c>
      <c r="PP13" s="17">
        <v>53</v>
      </c>
      <c r="PQ13" s="17">
        <v>8</v>
      </c>
      <c r="PR13" s="17">
        <v>8</v>
      </c>
      <c r="PS13" s="17">
        <v>52</v>
      </c>
      <c r="PT13" s="17">
        <v>42</v>
      </c>
      <c r="PU13" s="17">
        <v>29</v>
      </c>
      <c r="PV13" s="17">
        <v>54</v>
      </c>
      <c r="PW13" s="61">
        <v>40</v>
      </c>
      <c r="PX13" s="17">
        <v>38</v>
      </c>
      <c r="PY13" s="17">
        <v>64</v>
      </c>
      <c r="PZ13" s="17">
        <f>(PY13-PX13)</f>
        <v>26</v>
      </c>
      <c r="QA13" s="61">
        <v>13.2</v>
      </c>
      <c r="QB13" s="17">
        <v>976</v>
      </c>
      <c r="QC13" s="17">
        <v>84</v>
      </c>
      <c r="QD13" s="17">
        <v>75</v>
      </c>
      <c r="QE13" s="17">
        <v>2</v>
      </c>
      <c r="QF13" s="17">
        <f>(QE13/ND13)</f>
        <v>1.0309278350515465</v>
      </c>
      <c r="QG13" s="17">
        <v>13.1</v>
      </c>
      <c r="QH13" s="17">
        <v>246</v>
      </c>
      <c r="QI13" s="17">
        <v>48</v>
      </c>
      <c r="QJ13" s="17">
        <v>3.6</v>
      </c>
      <c r="QK13" s="17">
        <f>(QJ13/ND13)</f>
        <v>1.8556701030927836</v>
      </c>
      <c r="QL13" s="45">
        <f>PW13/QG13</f>
        <v>3.053435114503817</v>
      </c>
      <c r="QM13" s="45">
        <f>QA13/QG13</f>
        <v>1.0076335877862594</v>
      </c>
      <c r="QN13" s="17">
        <v>9</v>
      </c>
      <c r="QO13" s="17">
        <v>64</v>
      </c>
      <c r="QP13" s="17">
        <v>53</v>
      </c>
      <c r="QQ13" s="61">
        <f>(QO13/QP13)</f>
        <v>1.2075471698113207</v>
      </c>
      <c r="QR13" s="17">
        <v>260</v>
      </c>
      <c r="QS13" s="61">
        <v>10</v>
      </c>
      <c r="QT13" s="17">
        <v>8</v>
      </c>
      <c r="QU13" s="61">
        <f>QO13/((QS13+QT13)/2)</f>
        <v>7.1111111111111107</v>
      </c>
      <c r="QV13" s="17">
        <v>22</v>
      </c>
      <c r="QW13" s="4">
        <f>QV13/ND13</f>
        <v>11.340206185567011</v>
      </c>
      <c r="QX13" s="17">
        <v>8</v>
      </c>
      <c r="QY13" s="17">
        <v>18</v>
      </c>
      <c r="QZ13" s="61">
        <v>18</v>
      </c>
      <c r="RA13" s="17">
        <v>10</v>
      </c>
      <c r="RB13" s="52">
        <v>6</v>
      </c>
      <c r="RC13" s="17">
        <v>78</v>
      </c>
      <c r="RD13" s="17">
        <v>89</v>
      </c>
      <c r="RE13" s="17">
        <v>34</v>
      </c>
      <c r="RF13" s="17">
        <v>46</v>
      </c>
      <c r="RG13" s="17">
        <v>71</v>
      </c>
      <c r="RH13" s="17">
        <f>QH13</f>
        <v>246</v>
      </c>
      <c r="RI13" s="9">
        <f>RL13/RN13</f>
        <v>1.2811626315999449</v>
      </c>
      <c r="RJ13" s="9">
        <f>RG13/RH13</f>
        <v>0.2886178861788618</v>
      </c>
      <c r="RK13" s="9">
        <f>0.35695-7.2266*RJ13+74.249*(RJ13^2)-307.39*(RJ13^3)+684.54*(RJ13^4)-856.92*(RJ13^5)+571.95*(RJ13^6)-159.1*(RJ13^7)</f>
        <v>0.40381042751507623</v>
      </c>
      <c r="RL13" s="9">
        <f>(OQ13*0.9)/QI13</f>
        <v>2.6437500000000003</v>
      </c>
      <c r="RM13" s="9">
        <f>0.0275-0.165*(PW13/100)+0.3656*((OR13/OQ13)*0.9)+0.515*RK13</f>
        <v>0.35848534889366851</v>
      </c>
      <c r="RN13" s="9">
        <f>(OR13-(RM13*OQ13*0.9))/(RM13*QI13)</f>
        <v>2.0635553479252087</v>
      </c>
      <c r="RO13" s="61">
        <v>20.8</v>
      </c>
      <c r="RP13" s="61">
        <v>20</v>
      </c>
      <c r="RQ13" s="17">
        <v>10</v>
      </c>
      <c r="RR13" s="17">
        <v>9</v>
      </c>
      <c r="RS13" s="17">
        <v>41</v>
      </c>
      <c r="RT13" s="4">
        <f>RS13/ND13</f>
        <v>21.134020618556701</v>
      </c>
      <c r="RU13" s="61">
        <v>41</v>
      </c>
      <c r="RV13" s="61">
        <v>21</v>
      </c>
      <c r="RW13" s="17">
        <v>13</v>
      </c>
      <c r="RX13" s="17">
        <v>61</v>
      </c>
      <c r="RY13" s="17">
        <v>69</v>
      </c>
      <c r="RZ13" s="11">
        <f>RX13/RY13</f>
        <v>0.88405797101449279</v>
      </c>
      <c r="SA13" s="17">
        <v>10</v>
      </c>
      <c r="SB13" s="61">
        <f>(RX13/SA13)</f>
        <v>6.1</v>
      </c>
      <c r="SC13" s="17">
        <v>109</v>
      </c>
      <c r="SD13" s="17">
        <v>23.9</v>
      </c>
      <c r="SE13" s="24">
        <v>24.5</v>
      </c>
      <c r="SF13" s="61">
        <f>(SD13+OU13)</f>
        <v>23.9</v>
      </c>
      <c r="SG13" s="4">
        <f>SF13/RV13</f>
        <v>1.138095238095238</v>
      </c>
      <c r="SH13" s="4">
        <f>RU13/SE13</f>
        <v>1.6734693877551021</v>
      </c>
      <c r="SI13" s="4">
        <f>RO13/SE13</f>
        <v>0.84897959183673477</v>
      </c>
      <c r="SJ13" s="17">
        <v>12</v>
      </c>
      <c r="SK13" s="17">
        <v>8</v>
      </c>
      <c r="SL13" s="4">
        <f>((SJ13-SK13)/SJ13)*100</f>
        <v>33.333333333333329</v>
      </c>
      <c r="SM13" s="17">
        <v>18</v>
      </c>
      <c r="SN13" s="17">
        <v>14</v>
      </c>
      <c r="SO13" s="17">
        <f>((SM13-SN13)/SM13)*100</f>
        <v>22.222222222222221</v>
      </c>
      <c r="SP13">
        <v>1</v>
      </c>
      <c r="SQ13">
        <v>0</v>
      </c>
      <c r="SR13">
        <v>0</v>
      </c>
      <c r="SS13">
        <v>1</v>
      </c>
      <c r="ST13">
        <v>0</v>
      </c>
      <c r="SU13">
        <v>0</v>
      </c>
      <c r="SV13">
        <v>1</v>
      </c>
      <c r="SW13">
        <v>0</v>
      </c>
      <c r="SX13">
        <v>0</v>
      </c>
      <c r="SY13">
        <v>1</v>
      </c>
      <c r="SZ13">
        <v>18</v>
      </c>
      <c r="TA13">
        <v>12</v>
      </c>
      <c r="TB13">
        <f>(SZ13-TA13)/SZ13</f>
        <v>0.33333333333333331</v>
      </c>
      <c r="TC13">
        <v>1</v>
      </c>
      <c r="TD13">
        <v>0</v>
      </c>
    </row>
    <row r="14" spans="1:684" x14ac:dyDescent="0.35">
      <c r="A14" s="54">
        <v>11</v>
      </c>
      <c r="B14" s="2">
        <v>44883</v>
      </c>
      <c r="C14" s="2">
        <v>14622</v>
      </c>
      <c r="D14" s="4">
        <v>82</v>
      </c>
      <c r="E14" s="4" t="s">
        <v>178</v>
      </c>
      <c r="F14" s="4">
        <v>100</v>
      </c>
      <c r="G14" s="4">
        <v>170</v>
      </c>
      <c r="H14" s="4">
        <v>2.17</v>
      </c>
      <c r="I14" s="4">
        <v>1</v>
      </c>
      <c r="J14" s="2">
        <v>44879</v>
      </c>
      <c r="K14" s="2">
        <v>44882</v>
      </c>
      <c r="L14" s="2">
        <v>44884</v>
      </c>
      <c r="M14" s="2">
        <v>44884</v>
      </c>
      <c r="N14" s="4">
        <v>1</v>
      </c>
      <c r="O14" s="2">
        <v>44982</v>
      </c>
      <c r="P14" s="46">
        <f t="shared" si="10"/>
        <v>2</v>
      </c>
      <c r="Q14" s="46">
        <f t="shared" si="11"/>
        <v>5</v>
      </c>
      <c r="R14" s="46">
        <f t="shared" si="12"/>
        <v>100</v>
      </c>
      <c r="S14" s="4">
        <v>1</v>
      </c>
      <c r="T14" s="4">
        <v>1</v>
      </c>
      <c r="U14" s="4">
        <v>0</v>
      </c>
      <c r="V14" s="4">
        <v>1</v>
      </c>
      <c r="W14" s="4">
        <v>1</v>
      </c>
      <c r="X14" s="4">
        <v>0</v>
      </c>
      <c r="Y14" s="4">
        <v>0</v>
      </c>
      <c r="Z14" s="4">
        <v>1</v>
      </c>
      <c r="AA14" s="4">
        <v>0</v>
      </c>
      <c r="AB14" s="4">
        <v>36</v>
      </c>
      <c r="AC14" s="4">
        <v>91</v>
      </c>
      <c r="AD14" s="4">
        <v>11</v>
      </c>
      <c r="AE14" s="4">
        <v>14</v>
      </c>
      <c r="AF14" s="4">
        <f t="shared" si="13"/>
        <v>3</v>
      </c>
      <c r="AG14" s="4">
        <v>630</v>
      </c>
      <c r="AH14" s="4">
        <v>18400</v>
      </c>
      <c r="AI14" s="4">
        <v>38.5</v>
      </c>
      <c r="AK14" s="4">
        <v>0</v>
      </c>
      <c r="AL14" s="4">
        <v>1</v>
      </c>
      <c r="AM14" s="4" t="s">
        <v>569</v>
      </c>
      <c r="AN14" s="4">
        <v>120</v>
      </c>
      <c r="AP14" s="4">
        <v>0</v>
      </c>
      <c r="AQ14" s="4">
        <v>10.9</v>
      </c>
      <c r="AR14" s="4">
        <v>1.8</v>
      </c>
      <c r="AS14" s="4">
        <v>29.1</v>
      </c>
      <c r="AU14" s="4">
        <v>5.46</v>
      </c>
      <c r="AV14" s="4">
        <v>861</v>
      </c>
      <c r="AW14" s="4">
        <v>181</v>
      </c>
      <c r="AX14" s="4">
        <v>1</v>
      </c>
      <c r="AY14" s="4">
        <v>0</v>
      </c>
      <c r="AZ14" s="4">
        <v>6.9</v>
      </c>
      <c r="BA14" s="4">
        <v>276</v>
      </c>
      <c r="BB14" s="4">
        <v>147</v>
      </c>
      <c r="BC14" s="4">
        <v>4.2</v>
      </c>
      <c r="BD14" s="4">
        <v>2.6</v>
      </c>
      <c r="BE14" s="4">
        <v>4.7</v>
      </c>
      <c r="BF14" s="4">
        <v>6.9</v>
      </c>
      <c r="BG14" s="4">
        <v>4.3</v>
      </c>
      <c r="BH14" s="4">
        <v>2.1</v>
      </c>
      <c r="BI14" s="4">
        <v>541</v>
      </c>
      <c r="BJ14" s="4">
        <v>46</v>
      </c>
      <c r="BK14" s="4">
        <v>20</v>
      </c>
      <c r="BL14" s="4">
        <v>0.4</v>
      </c>
      <c r="BM14" s="4">
        <v>96</v>
      </c>
      <c r="BN14" s="4">
        <v>519</v>
      </c>
      <c r="BO14" s="4">
        <v>1</v>
      </c>
      <c r="BP14" s="4">
        <v>2</v>
      </c>
      <c r="BQ14" s="4">
        <v>280</v>
      </c>
      <c r="BR14">
        <v>130</v>
      </c>
      <c r="BS14">
        <v>63</v>
      </c>
      <c r="BT14">
        <v>83</v>
      </c>
      <c r="BU14">
        <v>108</v>
      </c>
      <c r="BV14">
        <v>11</v>
      </c>
      <c r="BW14">
        <v>5495</v>
      </c>
      <c r="BX14">
        <v>205</v>
      </c>
      <c r="BY14">
        <v>2.1</v>
      </c>
      <c r="BZ14">
        <v>58.4</v>
      </c>
      <c r="CA14">
        <v>6.1</v>
      </c>
      <c r="CB14" s="4">
        <v>2.4</v>
      </c>
      <c r="CC14" s="4">
        <v>22.2</v>
      </c>
      <c r="CD14" s="4">
        <v>78</v>
      </c>
      <c r="CE14" s="4">
        <v>15</v>
      </c>
      <c r="CF14" s="4">
        <v>16</v>
      </c>
      <c r="CG14" s="4">
        <v>1305</v>
      </c>
      <c r="CH14" s="4">
        <f t="shared" si="14"/>
        <v>2400</v>
      </c>
      <c r="CI14" s="4">
        <v>7.47</v>
      </c>
      <c r="CJ14" s="4">
        <v>28.7</v>
      </c>
      <c r="CK14" s="4">
        <v>98.4</v>
      </c>
      <c r="CL14" s="4">
        <v>20.2</v>
      </c>
      <c r="CM14" s="4">
        <v>0.25</v>
      </c>
      <c r="CN14" s="4">
        <v>0</v>
      </c>
      <c r="CO14" s="4">
        <v>0</v>
      </c>
      <c r="CP14" s="4">
        <v>123</v>
      </c>
      <c r="CQ14" s="4">
        <v>35000</v>
      </c>
      <c r="CR14" s="4">
        <v>1</v>
      </c>
      <c r="CS14" s="4">
        <v>0</v>
      </c>
      <c r="CT14" s="4"/>
      <c r="CU14" s="4">
        <v>1</v>
      </c>
      <c r="CV14" s="4">
        <v>1</v>
      </c>
      <c r="CW14" s="4">
        <v>1</v>
      </c>
      <c r="CX14" s="4">
        <v>1</v>
      </c>
      <c r="CY14" s="4">
        <v>1</v>
      </c>
      <c r="CZ14" s="4">
        <v>1</v>
      </c>
      <c r="DA14" s="4">
        <v>0</v>
      </c>
      <c r="DB14" s="4">
        <v>1</v>
      </c>
      <c r="DC14" s="4">
        <v>1</v>
      </c>
      <c r="DD14" s="4">
        <v>1</v>
      </c>
      <c r="DE14" s="4">
        <v>1</v>
      </c>
      <c r="DF14" s="4">
        <v>1</v>
      </c>
      <c r="DG14" s="4">
        <v>1</v>
      </c>
      <c r="DH14" s="4">
        <v>1</v>
      </c>
      <c r="DI14" s="4">
        <v>0</v>
      </c>
      <c r="DJ14" s="4">
        <v>1</v>
      </c>
      <c r="DK14" s="4">
        <v>9</v>
      </c>
      <c r="DL14" s="4">
        <v>9</v>
      </c>
      <c r="DM14" s="4">
        <v>43</v>
      </c>
      <c r="DN14" s="4">
        <v>33</v>
      </c>
      <c r="DO14" s="4">
        <v>22</v>
      </c>
      <c r="DP14" s="4">
        <v>45</v>
      </c>
      <c r="DQ14" s="11">
        <v>30</v>
      </c>
      <c r="DR14" s="4">
        <v>44</v>
      </c>
      <c r="DS14" s="4">
        <v>64</v>
      </c>
      <c r="DT14" s="4">
        <f t="shared" si="32"/>
        <v>20</v>
      </c>
      <c r="DU14" s="11">
        <v>6.7</v>
      </c>
      <c r="DV14" s="4">
        <v>121</v>
      </c>
      <c r="DW14" s="4">
        <v>51</v>
      </c>
      <c r="DX14" s="4">
        <v>84</v>
      </c>
      <c r="DY14" s="4">
        <v>3.6</v>
      </c>
      <c r="DZ14" s="17">
        <f t="shared" si="26"/>
        <v>1.6589861751152075</v>
      </c>
      <c r="EA14" s="4">
        <v>11.1</v>
      </c>
      <c r="EB14" s="4">
        <v>261</v>
      </c>
      <c r="EC14" s="4">
        <v>36</v>
      </c>
      <c r="ED14" s="4">
        <v>3.26</v>
      </c>
      <c r="EE14" s="4">
        <f t="shared" si="33"/>
        <v>1.5023041474654377</v>
      </c>
      <c r="EF14" s="45">
        <f t="shared" si="15"/>
        <v>2.7027027027027026</v>
      </c>
      <c r="EG14" s="45">
        <f t="shared" si="16"/>
        <v>0.60360360360360366</v>
      </c>
      <c r="EH14" s="4">
        <v>10</v>
      </c>
      <c r="EI14" s="4">
        <v>60</v>
      </c>
      <c r="EJ14" s="4">
        <v>26</v>
      </c>
      <c r="EK14" s="11">
        <f t="shared" si="29"/>
        <v>2.3076923076923075</v>
      </c>
      <c r="EL14" s="4">
        <v>191</v>
      </c>
      <c r="EM14" s="11">
        <v>12</v>
      </c>
      <c r="EN14" s="4">
        <v>8</v>
      </c>
      <c r="EO14" s="11">
        <f t="shared" si="34"/>
        <v>6</v>
      </c>
      <c r="EP14" s="4">
        <v>91</v>
      </c>
      <c r="EQ14" s="4">
        <f t="shared" si="17"/>
        <v>41.935483870967744</v>
      </c>
      <c r="ER14" s="4">
        <v>86</v>
      </c>
      <c r="ES14" s="4">
        <v>88</v>
      </c>
      <c r="ET14" s="11">
        <v>6</v>
      </c>
      <c r="EU14" s="4">
        <v>2</v>
      </c>
      <c r="EV14" s="9">
        <v>4</v>
      </c>
      <c r="EW14" s="4">
        <v>69</v>
      </c>
      <c r="EX14" s="4">
        <v>79</v>
      </c>
      <c r="EY14" s="4">
        <v>34</v>
      </c>
      <c r="EZ14" s="4">
        <v>39</v>
      </c>
      <c r="FA14" s="4">
        <v>93</v>
      </c>
      <c r="FB14" s="4">
        <f t="shared" si="1"/>
        <v>261</v>
      </c>
      <c r="FC14" s="9">
        <f t="shared" si="18"/>
        <v>2.3862914252791025</v>
      </c>
      <c r="FD14" s="9">
        <f t="shared" si="2"/>
        <v>0.35632183908045978</v>
      </c>
      <c r="FE14" s="9">
        <f t="shared" si="19"/>
        <v>0.46988645642968946</v>
      </c>
      <c r="FF14" s="9">
        <f t="shared" si="3"/>
        <v>3.25</v>
      </c>
      <c r="FG14" s="9">
        <f t="shared" si="4"/>
        <v>0.37944937121513622</v>
      </c>
      <c r="FH14" s="9">
        <f t="shared" si="5"/>
        <v>1.3619459742306526</v>
      </c>
      <c r="FI14" s="11">
        <v>8.1999999999999993</v>
      </c>
      <c r="FJ14" s="11">
        <v>7</v>
      </c>
      <c r="FK14" s="4">
        <v>9</v>
      </c>
      <c r="FL14" s="4">
        <v>2</v>
      </c>
      <c r="FM14" s="4">
        <v>51</v>
      </c>
      <c r="FN14" s="4">
        <f t="shared" si="6"/>
        <v>23.502304147465438</v>
      </c>
      <c r="FO14" s="11">
        <v>42</v>
      </c>
      <c r="FP14" s="11">
        <v>16</v>
      </c>
      <c r="FQ14" s="4">
        <v>8</v>
      </c>
      <c r="FR14" s="4">
        <v>61</v>
      </c>
      <c r="FS14" s="4">
        <v>37</v>
      </c>
      <c r="FT14" s="11">
        <f t="shared" si="20"/>
        <v>1.6486486486486487</v>
      </c>
      <c r="FU14" s="4">
        <v>8</v>
      </c>
      <c r="FV14" s="11">
        <f t="shared" si="35"/>
        <v>7.625</v>
      </c>
      <c r="FW14" s="4">
        <v>86</v>
      </c>
      <c r="FX14" s="4">
        <v>36.799999999999997</v>
      </c>
      <c r="FY14">
        <v>14.1</v>
      </c>
      <c r="FZ14" s="11">
        <f t="shared" si="8"/>
        <v>47.8</v>
      </c>
      <c r="GA14" s="4">
        <f t="shared" si="21"/>
        <v>2.9874999999999998</v>
      </c>
      <c r="GB14" s="4">
        <f t="shared" si="22"/>
        <v>2.978723404255319</v>
      </c>
      <c r="GC14" s="4">
        <f t="shared" si="23"/>
        <v>0.58156028368794321</v>
      </c>
      <c r="GD14" s="4">
        <v>21</v>
      </c>
      <c r="GE14" s="4">
        <v>11</v>
      </c>
      <c r="GF14" s="4">
        <f t="shared" si="24"/>
        <v>47.619047619047613</v>
      </c>
      <c r="GG14" s="4">
        <v>30</v>
      </c>
      <c r="GH14" s="4">
        <v>19</v>
      </c>
      <c r="GI14" s="4">
        <f t="shared" si="25"/>
        <v>36.666666666666664</v>
      </c>
      <c r="GJ14">
        <v>0</v>
      </c>
      <c r="GK14">
        <v>1</v>
      </c>
      <c r="GL14">
        <v>0</v>
      </c>
      <c r="GM14">
        <v>0</v>
      </c>
      <c r="GN14">
        <v>1</v>
      </c>
      <c r="GO14">
        <v>0</v>
      </c>
      <c r="GP14">
        <v>0</v>
      </c>
      <c r="GQ14">
        <v>0</v>
      </c>
      <c r="GR14">
        <v>1</v>
      </c>
      <c r="GS14">
        <v>0</v>
      </c>
      <c r="GT14">
        <v>20</v>
      </c>
      <c r="GU14">
        <v>8</v>
      </c>
      <c r="GV14">
        <f t="shared" si="28"/>
        <v>0.6</v>
      </c>
      <c r="GW14">
        <v>1</v>
      </c>
      <c r="GX14">
        <v>0</v>
      </c>
    </row>
    <row r="15" spans="1:684" x14ac:dyDescent="0.35">
      <c r="A15" s="54">
        <v>12</v>
      </c>
      <c r="B15" s="2">
        <v>44889</v>
      </c>
      <c r="C15" s="2">
        <v>16932</v>
      </c>
      <c r="D15" s="4">
        <v>77</v>
      </c>
      <c r="E15" s="4" t="s">
        <v>176</v>
      </c>
      <c r="F15" s="4">
        <v>64</v>
      </c>
      <c r="G15" s="4">
        <v>154</v>
      </c>
      <c r="H15" s="4">
        <v>1.61</v>
      </c>
      <c r="I15" s="4">
        <v>1</v>
      </c>
      <c r="J15" s="2">
        <v>44887</v>
      </c>
      <c r="K15" s="2">
        <v>44888</v>
      </c>
      <c r="L15" s="2">
        <v>44892</v>
      </c>
      <c r="M15" s="2">
        <v>44901</v>
      </c>
      <c r="N15" s="4">
        <v>0</v>
      </c>
      <c r="P15" s="46">
        <f t="shared" si="10"/>
        <v>4</v>
      </c>
      <c r="Q15" s="46">
        <f t="shared" si="11"/>
        <v>14</v>
      </c>
      <c r="R15" s="46"/>
      <c r="S15" s="4">
        <v>0</v>
      </c>
      <c r="T15" s="4">
        <v>1</v>
      </c>
      <c r="U15" s="4">
        <v>0</v>
      </c>
      <c r="V15" s="4">
        <v>1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25</v>
      </c>
      <c r="AC15" s="4">
        <v>53</v>
      </c>
      <c r="AD15" s="4">
        <v>5</v>
      </c>
      <c r="AE15" s="4">
        <v>5</v>
      </c>
      <c r="AF15" s="4">
        <f t="shared" si="13"/>
        <v>0</v>
      </c>
      <c r="AG15" s="4">
        <v>514</v>
      </c>
      <c r="AH15" s="4">
        <v>14038</v>
      </c>
      <c r="AI15" s="4">
        <v>43.19</v>
      </c>
      <c r="AJ15" s="4">
        <v>5.62</v>
      </c>
      <c r="AK15" s="4">
        <v>0</v>
      </c>
      <c r="AL15" s="4">
        <v>0</v>
      </c>
      <c r="AM15" s="4">
        <v>0</v>
      </c>
      <c r="AN15" s="4">
        <v>97</v>
      </c>
      <c r="AO15" s="4">
        <v>548</v>
      </c>
      <c r="AP15" s="4">
        <v>0</v>
      </c>
      <c r="AQ15" s="4">
        <v>12.2</v>
      </c>
      <c r="AR15" s="4">
        <v>1.8</v>
      </c>
      <c r="AS15" s="4">
        <v>36.6</v>
      </c>
      <c r="AT15" s="29">
        <v>1.55</v>
      </c>
      <c r="AU15" s="4">
        <v>4.53</v>
      </c>
      <c r="AV15" s="4">
        <v>690</v>
      </c>
      <c r="AW15" s="4">
        <v>170</v>
      </c>
      <c r="AX15" s="4">
        <v>1</v>
      </c>
      <c r="AY15" s="4">
        <v>0</v>
      </c>
      <c r="AZ15" s="4">
        <v>2.4</v>
      </c>
      <c r="BA15" s="4">
        <v>91</v>
      </c>
      <c r="BB15" s="4">
        <v>139</v>
      </c>
      <c r="BC15" s="4">
        <v>3.3</v>
      </c>
      <c r="BD15" s="4">
        <v>2.7</v>
      </c>
      <c r="BE15" s="4">
        <v>5.8</v>
      </c>
      <c r="BF15" s="4">
        <v>8.1999999999999993</v>
      </c>
      <c r="BG15" s="4">
        <v>4.9000000000000004</v>
      </c>
      <c r="BH15" s="4">
        <v>2.7</v>
      </c>
      <c r="BI15" s="4">
        <v>73</v>
      </c>
      <c r="BJ15" s="4">
        <v>20</v>
      </c>
      <c r="BK15" s="4">
        <v>18</v>
      </c>
      <c r="BL15" s="4">
        <v>0.5</v>
      </c>
      <c r="BM15" s="4">
        <v>46</v>
      </c>
      <c r="BN15" s="4">
        <v>228</v>
      </c>
      <c r="BO15" s="4">
        <v>1</v>
      </c>
      <c r="BP15" s="4">
        <v>1</v>
      </c>
      <c r="BQ15" s="4">
        <v>288</v>
      </c>
      <c r="BR15">
        <v>122</v>
      </c>
      <c r="BS15">
        <v>54</v>
      </c>
      <c r="BT15">
        <v>76</v>
      </c>
      <c r="BU15">
        <v>77</v>
      </c>
      <c r="BV15">
        <v>5</v>
      </c>
      <c r="BW15">
        <v>800</v>
      </c>
      <c r="BX15">
        <v>180</v>
      </c>
      <c r="BY15">
        <v>2.5</v>
      </c>
      <c r="BZ15">
        <v>71.2</v>
      </c>
      <c r="CA15">
        <v>3.9</v>
      </c>
      <c r="CB15" s="4">
        <v>5.0999999999999996</v>
      </c>
      <c r="CC15" s="4">
        <v>65.3</v>
      </c>
      <c r="CD15" s="4">
        <v>61</v>
      </c>
      <c r="CE15" s="4">
        <v>12</v>
      </c>
      <c r="CF15" s="4">
        <v>9</v>
      </c>
      <c r="CG15" s="4">
        <v>2640</v>
      </c>
      <c r="CH15" s="4">
        <f t="shared" si="14"/>
        <v>1113.7254901960785</v>
      </c>
      <c r="CI15" s="4">
        <v>7.47</v>
      </c>
      <c r="CJ15" s="4">
        <v>26.5</v>
      </c>
      <c r="CK15" s="4">
        <v>60.5</v>
      </c>
      <c r="CL15" s="4">
        <v>18.7</v>
      </c>
      <c r="CM15" s="4">
        <v>0.7</v>
      </c>
      <c r="CN15" s="4">
        <v>0</v>
      </c>
      <c r="CO15" s="4">
        <v>0</v>
      </c>
      <c r="CP15" s="4">
        <v>22</v>
      </c>
      <c r="CQ15" s="4">
        <v>3264</v>
      </c>
      <c r="CR15" s="4">
        <v>0</v>
      </c>
      <c r="CS15" s="4">
        <v>3</v>
      </c>
      <c r="CT15" s="4"/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8</v>
      </c>
      <c r="DL15" s="4">
        <v>8</v>
      </c>
      <c r="DM15" s="4">
        <v>61</v>
      </c>
      <c r="DN15" s="4">
        <v>42</v>
      </c>
      <c r="DO15" s="4">
        <v>32</v>
      </c>
      <c r="DP15" s="4">
        <v>59</v>
      </c>
      <c r="DQ15" s="11">
        <v>60</v>
      </c>
      <c r="DR15" s="4">
        <v>25</v>
      </c>
      <c r="DS15" s="4">
        <v>61</v>
      </c>
      <c r="DT15" s="4">
        <f t="shared" si="32"/>
        <v>36</v>
      </c>
      <c r="DU15" s="11">
        <v>19.899999999999999</v>
      </c>
      <c r="DV15" s="4">
        <v>1644</v>
      </c>
      <c r="DW15" s="4">
        <v>85</v>
      </c>
      <c r="DX15" s="4">
        <v>86</v>
      </c>
      <c r="DY15" s="4">
        <v>3.11</v>
      </c>
      <c r="DZ15" s="17">
        <f t="shared" si="26"/>
        <v>1.9316770186335401</v>
      </c>
      <c r="EA15" s="4">
        <v>25.6</v>
      </c>
      <c r="EB15" s="4">
        <v>257</v>
      </c>
      <c r="EC15" s="4">
        <v>64</v>
      </c>
      <c r="ED15" s="4">
        <v>5.28</v>
      </c>
      <c r="EE15" s="4">
        <f t="shared" si="33"/>
        <v>3.2795031055900621</v>
      </c>
      <c r="EF15" s="45">
        <f t="shared" si="15"/>
        <v>2.34375</v>
      </c>
      <c r="EG15" s="45">
        <f t="shared" si="16"/>
        <v>0.77734374999999989</v>
      </c>
      <c r="EH15" s="4">
        <v>12</v>
      </c>
      <c r="EI15" s="4">
        <v>69</v>
      </c>
      <c r="EJ15" s="4">
        <v>106</v>
      </c>
      <c r="EK15" s="11">
        <f t="shared" si="29"/>
        <v>0.65094339622641506</v>
      </c>
      <c r="EL15" s="4">
        <v>163</v>
      </c>
      <c r="EM15" s="11">
        <v>9</v>
      </c>
      <c r="EN15" s="4">
        <v>6</v>
      </c>
      <c r="EO15" s="11">
        <f t="shared" si="34"/>
        <v>9.1999999999999993</v>
      </c>
      <c r="EP15" s="4">
        <v>46</v>
      </c>
      <c r="EQ15" s="4">
        <f t="shared" si="17"/>
        <v>28.571428571428569</v>
      </c>
      <c r="ER15" s="4">
        <v>21</v>
      </c>
      <c r="ES15" s="4">
        <v>40</v>
      </c>
      <c r="ET15" s="11">
        <v>21</v>
      </c>
      <c r="EU15" s="4">
        <v>6</v>
      </c>
      <c r="EV15" s="9">
        <v>15</v>
      </c>
      <c r="EW15" s="4">
        <v>120</v>
      </c>
      <c r="EX15" s="4">
        <v>182</v>
      </c>
      <c r="EY15" s="4">
        <v>48</v>
      </c>
      <c r="EZ15" s="4">
        <v>69</v>
      </c>
      <c r="FA15" s="4">
        <v>72</v>
      </c>
      <c r="FB15" s="4">
        <f t="shared" si="1"/>
        <v>257</v>
      </c>
      <c r="FC15" s="9">
        <f t="shared" si="18"/>
        <v>1.2895964365988117</v>
      </c>
      <c r="FD15" s="9">
        <f t="shared" si="2"/>
        <v>0.28015564202334631</v>
      </c>
      <c r="FE15" s="9">
        <f t="shared" si="19"/>
        <v>0.39390973231790649</v>
      </c>
      <c r="FF15" s="9">
        <f t="shared" si="3"/>
        <v>1.715625</v>
      </c>
      <c r="FG15" s="9">
        <f t="shared" si="4"/>
        <v>0.27700416788142673</v>
      </c>
      <c r="FH15" s="9">
        <f t="shared" si="5"/>
        <v>1.3303580494722815</v>
      </c>
      <c r="FI15" s="11">
        <v>21.8</v>
      </c>
      <c r="FJ15" s="11">
        <v>24</v>
      </c>
      <c r="FK15" s="4">
        <v>20</v>
      </c>
      <c r="FL15" s="4">
        <v>4</v>
      </c>
      <c r="FM15" s="4">
        <v>46</v>
      </c>
      <c r="FN15" s="4">
        <f t="shared" si="6"/>
        <v>28.571428571428569</v>
      </c>
      <c r="FO15" s="11">
        <v>62</v>
      </c>
      <c r="FP15" s="11">
        <v>22</v>
      </c>
      <c r="FQ15" s="4">
        <v>18</v>
      </c>
      <c r="FR15" s="4">
        <v>85</v>
      </c>
      <c r="FS15" s="4">
        <v>70</v>
      </c>
      <c r="FT15" s="11">
        <f t="shared" si="20"/>
        <v>1.2142857142857142</v>
      </c>
      <c r="FU15" s="4">
        <v>10</v>
      </c>
      <c r="FV15" s="11">
        <f t="shared" si="35"/>
        <v>8.5</v>
      </c>
      <c r="FW15" s="4">
        <v>45</v>
      </c>
      <c r="FX15" s="4">
        <v>36.5</v>
      </c>
      <c r="FY15">
        <v>17.5</v>
      </c>
      <c r="FZ15" s="11">
        <f t="shared" si="8"/>
        <v>41.5</v>
      </c>
      <c r="GA15" s="4">
        <f t="shared" si="21"/>
        <v>1.8863636363636365</v>
      </c>
      <c r="GB15" s="4">
        <f t="shared" si="22"/>
        <v>3.5428571428571427</v>
      </c>
      <c r="GC15" s="4">
        <f t="shared" si="23"/>
        <v>1.2457142857142858</v>
      </c>
      <c r="GD15" s="4">
        <v>12</v>
      </c>
      <c r="GE15" s="4">
        <v>7</v>
      </c>
      <c r="GF15" s="4">
        <f t="shared" si="24"/>
        <v>41.666666666666671</v>
      </c>
      <c r="GG15" s="4">
        <v>16</v>
      </c>
      <c r="GH15" s="4">
        <v>14</v>
      </c>
      <c r="GI15" s="4">
        <f t="shared" si="25"/>
        <v>12.5</v>
      </c>
      <c r="GJ15">
        <v>1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1</v>
      </c>
      <c r="GT15">
        <v>16</v>
      </c>
      <c r="GU15">
        <v>12</v>
      </c>
      <c r="GV15">
        <f t="shared" si="28"/>
        <v>0.25</v>
      </c>
      <c r="GW15">
        <v>1</v>
      </c>
      <c r="GX15">
        <v>0</v>
      </c>
      <c r="GZ15" s="2">
        <v>44897</v>
      </c>
      <c r="HA15" s="4">
        <v>1.61</v>
      </c>
      <c r="HB15" s="4">
        <v>7</v>
      </c>
      <c r="HC15" s="4">
        <v>1185</v>
      </c>
      <c r="HD15" s="4">
        <v>13986</v>
      </c>
      <c r="HE15" s="4">
        <v>4.45</v>
      </c>
      <c r="HF15" s="4"/>
      <c r="HG15" s="4">
        <v>0</v>
      </c>
      <c r="HH15" s="4">
        <v>0</v>
      </c>
      <c r="HI15" s="4">
        <v>0</v>
      </c>
      <c r="HJ15" s="4">
        <v>120</v>
      </c>
      <c r="HK15" s="4"/>
      <c r="HL15" s="4">
        <v>0</v>
      </c>
      <c r="HM15" s="4">
        <v>11.3</v>
      </c>
      <c r="HN15" s="4">
        <v>1.1599999999999999</v>
      </c>
      <c r="HO15" s="4">
        <v>30.6</v>
      </c>
      <c r="HP15" s="29">
        <v>2.23</v>
      </c>
      <c r="HQ15" s="4">
        <v>1.1499999999999999</v>
      </c>
      <c r="HR15" s="4">
        <v>671</v>
      </c>
      <c r="HS15" s="4">
        <v>391</v>
      </c>
      <c r="HT15" s="4">
        <v>1</v>
      </c>
      <c r="HU15" s="4">
        <v>0</v>
      </c>
      <c r="HV15" s="4">
        <v>0.9</v>
      </c>
      <c r="HW15" s="4">
        <v>39</v>
      </c>
      <c r="HX15" s="4">
        <v>136</v>
      </c>
      <c r="HY15" s="4">
        <v>4.5</v>
      </c>
      <c r="HZ15" s="4">
        <v>1.7</v>
      </c>
      <c r="IA15" s="4">
        <v>2.6</v>
      </c>
      <c r="IB15" s="4">
        <v>8.6</v>
      </c>
      <c r="IC15" s="4">
        <v>6.9</v>
      </c>
      <c r="ID15" s="4"/>
      <c r="IE15" s="4">
        <v>27</v>
      </c>
      <c r="IF15" s="4">
        <v>26</v>
      </c>
      <c r="IG15" s="4">
        <v>22</v>
      </c>
      <c r="IH15" s="4">
        <v>0.3</v>
      </c>
      <c r="II15" s="4">
        <v>81</v>
      </c>
      <c r="IJ15" s="4">
        <v>233</v>
      </c>
      <c r="IK15" s="4">
        <v>1</v>
      </c>
      <c r="IL15" s="4">
        <v>1</v>
      </c>
      <c r="IM15" s="4"/>
      <c r="IN15">
        <v>120</v>
      </c>
      <c r="IO15">
        <v>51</v>
      </c>
      <c r="IP15">
        <v>73</v>
      </c>
      <c r="IQ15">
        <v>81</v>
      </c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>
        <v>0</v>
      </c>
      <c r="JJ15" s="4">
        <v>0</v>
      </c>
      <c r="JK15" s="4">
        <v>0</v>
      </c>
      <c r="JL15" s="4">
        <v>15</v>
      </c>
      <c r="JM15" s="4">
        <v>353</v>
      </c>
      <c r="JN15" s="4">
        <v>10</v>
      </c>
      <c r="JO15" s="4">
        <v>8</v>
      </c>
      <c r="JP15" s="4">
        <v>41</v>
      </c>
      <c r="JQ15" s="4">
        <v>25</v>
      </c>
      <c r="JR15" s="4">
        <v>40</v>
      </c>
      <c r="JS15" s="4">
        <v>71</v>
      </c>
      <c r="JT15" s="11">
        <v>54</v>
      </c>
      <c r="JU15" s="4">
        <v>35</v>
      </c>
      <c r="JV15" s="4">
        <v>76</v>
      </c>
      <c r="JW15" s="4">
        <f t="shared" ref="JW15:JW23" si="36">(JV15-JU15)</f>
        <v>41</v>
      </c>
      <c r="JX15" s="11">
        <v>11.1</v>
      </c>
      <c r="JY15" s="4">
        <v>873</v>
      </c>
      <c r="JZ15" s="4">
        <v>70</v>
      </c>
      <c r="KA15" s="4">
        <v>73</v>
      </c>
      <c r="KB15" s="4">
        <v>2.9</v>
      </c>
      <c r="KC15" s="17">
        <f t="shared" ref="KC15:KC23" si="37">(KB15/HA15)</f>
        <v>1.8012422360248446</v>
      </c>
      <c r="KD15" s="4">
        <v>32.4</v>
      </c>
      <c r="KE15" s="4">
        <v>279</v>
      </c>
      <c r="KF15" s="4">
        <v>75</v>
      </c>
      <c r="KG15" s="4">
        <v>5.5</v>
      </c>
      <c r="KH15" s="4">
        <f t="shared" ref="KH15:KH23" si="38">(KG15/HA15)</f>
        <v>3.4161490683229814</v>
      </c>
      <c r="KI15" s="45">
        <f t="shared" ref="KI15:KI23" si="39">JT15/KD15</f>
        <v>1.6666666666666667</v>
      </c>
      <c r="KJ15" s="45">
        <f t="shared" ref="KJ15:KJ23" si="40">JX15/KD15</f>
        <v>0.34259259259259262</v>
      </c>
      <c r="KK15" s="4">
        <v>8</v>
      </c>
      <c r="KL15" s="4">
        <v>49</v>
      </c>
      <c r="KM15" s="4">
        <v>105</v>
      </c>
      <c r="KN15" s="11">
        <f t="shared" ref="KN15:KN23" si="41">(KL15/KM15)</f>
        <v>0.46666666666666667</v>
      </c>
      <c r="KO15" s="4">
        <v>256</v>
      </c>
      <c r="KP15" s="11">
        <v>9</v>
      </c>
      <c r="KQ15" s="4">
        <v>6</v>
      </c>
      <c r="KR15" s="11">
        <f t="shared" ref="KR15:KR23" si="42">KL15/((KP15+KQ15)/2)</f>
        <v>6.5333333333333332</v>
      </c>
      <c r="KS15" s="4">
        <v>25</v>
      </c>
      <c r="KT15" s="4">
        <f t="shared" ref="KT15:KT23" si="43">KS15/HA15</f>
        <v>15.527950310559005</v>
      </c>
      <c r="KU15" s="4">
        <v>8</v>
      </c>
      <c r="KV15" s="4">
        <v>15</v>
      </c>
      <c r="KW15" s="11">
        <v>29</v>
      </c>
      <c r="KX15" s="4">
        <v>15</v>
      </c>
      <c r="KY15" s="9">
        <v>14</v>
      </c>
      <c r="KZ15" s="4">
        <v>162</v>
      </c>
      <c r="LA15" s="4">
        <v>165</v>
      </c>
      <c r="LB15" s="4">
        <v>65</v>
      </c>
      <c r="LC15" s="4">
        <v>75</v>
      </c>
      <c r="LD15" s="4">
        <v>103</v>
      </c>
      <c r="LE15" s="4">
        <f t="shared" ref="LE15:LE23" si="44">KE15</f>
        <v>279</v>
      </c>
      <c r="LF15" s="9">
        <f t="shared" ref="LF15:LF23" si="45">LI15/LK15</f>
        <v>2.2227902621341151</v>
      </c>
      <c r="LG15" s="9">
        <f t="shared" ref="LG15:LG23" si="46">LD15/LE15</f>
        <v>0.36917562724014336</v>
      </c>
      <c r="LH15" s="9">
        <f t="shared" ref="LH15:LH23" si="47">0.35695-7.2266*LG15+74.249*(LG15^2)-307.39*(LG15^3)+684.54*(LG15^4)-856.92*(LG15^5)+571.95*(LG15^6)-159.1*(LG15^7)</f>
        <v>0.48049384248037202</v>
      </c>
      <c r="LI15" s="9">
        <f t="shared" ref="LI15:LI23" si="48">(IN15*0.9)/KF15</f>
        <v>1.44</v>
      </c>
      <c r="LJ15" s="9">
        <f t="shared" ref="LJ15:LJ23" si="49">0.0275-0.165*(JT15/100)+0.3656*((IO15/IN15)*0.9)+0.515*LH15</f>
        <v>0.32569632887739158</v>
      </c>
      <c r="LK15" s="9">
        <f t="shared" ref="LK15:LK23" si="50">(IO15-(LJ15*IN15*0.9))/(LJ15*KF15)</f>
        <v>0.64783440189154273</v>
      </c>
      <c r="LL15" s="11">
        <v>17.8</v>
      </c>
      <c r="LM15" s="11">
        <v>31</v>
      </c>
      <c r="LN15" s="4">
        <v>10</v>
      </c>
      <c r="LO15" s="4">
        <v>21</v>
      </c>
      <c r="LP15" s="4">
        <v>28</v>
      </c>
      <c r="LQ15" s="4">
        <f t="shared" ref="LQ15:LQ23" si="51">LP15/HA15</f>
        <v>17.391304347826086</v>
      </c>
      <c r="LR15" s="11">
        <v>45</v>
      </c>
      <c r="LS15" s="11">
        <v>21</v>
      </c>
      <c r="LT15" s="4">
        <v>16</v>
      </c>
      <c r="LU15" s="4">
        <v>62</v>
      </c>
      <c r="LV15" s="4">
        <v>61</v>
      </c>
      <c r="LW15" s="11">
        <f t="shared" ref="LW15:LW23" si="52">LU15/LV15</f>
        <v>1.0163934426229508</v>
      </c>
      <c r="LX15" s="4">
        <v>11</v>
      </c>
      <c r="LY15" s="11">
        <f t="shared" ref="LY15:LY23" si="53">(LU15/LX15)</f>
        <v>5.6363636363636367</v>
      </c>
      <c r="LZ15" s="4">
        <v>82</v>
      </c>
      <c r="MA15" s="4">
        <v>26</v>
      </c>
      <c r="MB15">
        <v>14.1</v>
      </c>
      <c r="MC15" s="11">
        <f t="shared" ref="MC15:MC23" si="54">(MA15+IR15)</f>
        <v>26</v>
      </c>
      <c r="MD15" s="4">
        <f t="shared" ref="MD15:MD23" si="55">MC15/LS15</f>
        <v>1.2380952380952381</v>
      </c>
      <c r="ME15" s="4">
        <f t="shared" ref="ME15:ME23" si="56">LR15/MB15</f>
        <v>3.1914893617021276</v>
      </c>
      <c r="MF15" s="4">
        <f t="shared" ref="MF15:MF23" si="57">LL15/MB15</f>
        <v>1.2624113475177305</v>
      </c>
      <c r="MG15" s="4">
        <v>15</v>
      </c>
      <c r="MH15" s="4">
        <v>11</v>
      </c>
      <c r="MI15" s="4">
        <f t="shared" ref="MI15:MI23" si="58">((MG15-MH15)/MG15)*100</f>
        <v>26.666666666666668</v>
      </c>
      <c r="MJ15" s="4">
        <v>18</v>
      </c>
      <c r="MK15" s="4">
        <v>15</v>
      </c>
      <c r="ML15" s="4">
        <f t="shared" ref="ML15:ML23" si="59">((MJ15-MK15)/MJ15)*100</f>
        <v>16.666666666666664</v>
      </c>
      <c r="MM15">
        <v>1</v>
      </c>
      <c r="MN15">
        <v>0</v>
      </c>
      <c r="MO15">
        <v>0</v>
      </c>
      <c r="MP15">
        <v>1</v>
      </c>
      <c r="MQ15">
        <v>0</v>
      </c>
      <c r="MR15">
        <v>0</v>
      </c>
      <c r="MS15">
        <v>1</v>
      </c>
      <c r="MT15">
        <v>0</v>
      </c>
      <c r="MU15">
        <v>0</v>
      </c>
      <c r="MV15">
        <v>1</v>
      </c>
      <c r="MW15">
        <v>17</v>
      </c>
      <c r="MX15">
        <v>13</v>
      </c>
      <c r="MY15">
        <f t="shared" ref="MY15:MY23" si="60">(MW15-MX15)/MW15</f>
        <v>0.23529411764705882</v>
      </c>
      <c r="MZ15">
        <v>1</v>
      </c>
      <c r="NA15">
        <v>0</v>
      </c>
      <c r="NC15" s="2">
        <v>44914</v>
      </c>
      <c r="ND15" s="4">
        <v>1.61</v>
      </c>
      <c r="NE15" s="4">
        <v>26</v>
      </c>
      <c r="NF15" s="4">
        <v>1350</v>
      </c>
      <c r="NG15" s="4">
        <v>6800</v>
      </c>
      <c r="NH15" s="4">
        <v>0.64</v>
      </c>
      <c r="NI15" s="4">
        <v>0.08</v>
      </c>
      <c r="NJ15" s="4">
        <v>0</v>
      </c>
      <c r="NK15" s="4">
        <v>0</v>
      </c>
      <c r="NL15" s="4">
        <v>0</v>
      </c>
      <c r="NM15" s="4">
        <v>76</v>
      </c>
      <c r="NN15" s="4">
        <v>159</v>
      </c>
      <c r="NO15" s="4">
        <v>0</v>
      </c>
      <c r="NP15" s="4">
        <v>12.1</v>
      </c>
      <c r="NQ15" s="4"/>
      <c r="NR15" s="4"/>
      <c r="NS15" s="29">
        <v>1.82</v>
      </c>
      <c r="NT15" s="4"/>
      <c r="NU15" s="4"/>
      <c r="NV15" s="4">
        <v>232</v>
      </c>
      <c r="NW15" s="4">
        <v>1</v>
      </c>
      <c r="NX15" s="4">
        <v>0</v>
      </c>
      <c r="NY15" s="4">
        <v>1.1000000000000001</v>
      </c>
      <c r="NZ15" s="4">
        <v>54</v>
      </c>
      <c r="OA15" s="4">
        <v>133</v>
      </c>
      <c r="OB15" s="4">
        <v>4.2</v>
      </c>
      <c r="OC15" s="4">
        <v>1.5</v>
      </c>
      <c r="OD15" s="4">
        <v>3.3</v>
      </c>
      <c r="OE15" s="4">
        <v>9.1</v>
      </c>
      <c r="OF15" s="4">
        <v>7.1</v>
      </c>
      <c r="OG15" s="4">
        <v>3.8</v>
      </c>
      <c r="OH15" s="4">
        <v>30</v>
      </c>
      <c r="OI15" s="4">
        <v>20</v>
      </c>
      <c r="OJ15" s="4">
        <v>14</v>
      </c>
      <c r="OK15" s="4">
        <v>0.2</v>
      </c>
      <c r="OL15" s="4">
        <v>78</v>
      </c>
      <c r="OM15" s="4">
        <v>226</v>
      </c>
      <c r="ON15" s="4">
        <v>1</v>
      </c>
      <c r="OO15" s="4">
        <v>1</v>
      </c>
      <c r="OP15" s="4"/>
      <c r="OQ15">
        <v>125</v>
      </c>
      <c r="OR15">
        <v>64</v>
      </c>
      <c r="OS15">
        <v>79</v>
      </c>
      <c r="OT15">
        <v>75</v>
      </c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>
        <v>0</v>
      </c>
      <c r="PM15" s="4">
        <v>0</v>
      </c>
      <c r="PN15" s="4">
        <v>0</v>
      </c>
      <c r="PO15" s="4">
        <v>16</v>
      </c>
      <c r="PP15" s="4">
        <v>171</v>
      </c>
      <c r="PQ15" s="4">
        <v>8</v>
      </c>
      <c r="PR15" s="4">
        <v>9</v>
      </c>
      <c r="PS15" s="4">
        <v>53</v>
      </c>
      <c r="PT15" s="4">
        <v>29</v>
      </c>
      <c r="PU15" s="4">
        <v>44</v>
      </c>
      <c r="PV15" s="4">
        <v>75</v>
      </c>
      <c r="PW15" s="11">
        <v>55</v>
      </c>
      <c r="PX15" s="4">
        <v>33</v>
      </c>
      <c r="PY15" s="4">
        <v>72</v>
      </c>
      <c r="PZ15" s="4">
        <f>(PY15-PX15)</f>
        <v>39</v>
      </c>
      <c r="QA15" s="11">
        <v>16.8</v>
      </c>
      <c r="QB15" s="4">
        <v>1270</v>
      </c>
      <c r="QC15" s="4">
        <v>79</v>
      </c>
      <c r="QD15" s="4">
        <v>61</v>
      </c>
      <c r="QE15" s="4">
        <v>2.4</v>
      </c>
      <c r="QF15" s="17">
        <f>(QE15/ND15)</f>
        <v>1.4906832298136645</v>
      </c>
      <c r="QG15" s="4">
        <v>19.8</v>
      </c>
      <c r="QH15" s="4">
        <v>317</v>
      </c>
      <c r="QI15" s="4">
        <v>50</v>
      </c>
      <c r="QJ15" s="4">
        <v>3.14</v>
      </c>
      <c r="QK15" s="4">
        <f>(QJ15/ND15)</f>
        <v>1.9503105590062111</v>
      </c>
      <c r="QL15" s="45">
        <f>PW15/QG15</f>
        <v>2.7777777777777777</v>
      </c>
      <c r="QM15" s="45">
        <f>QA15/QG15</f>
        <v>0.84848484848484851</v>
      </c>
      <c r="QN15" s="4">
        <v>8</v>
      </c>
      <c r="QO15" s="4">
        <v>49</v>
      </c>
      <c r="QP15" s="4">
        <v>81</v>
      </c>
      <c r="QQ15" s="11">
        <f>(QO15/QP15)</f>
        <v>0.60493827160493829</v>
      </c>
      <c r="QR15" s="4">
        <v>166</v>
      </c>
      <c r="QS15" s="11">
        <v>6</v>
      </c>
      <c r="QT15" s="4">
        <v>5</v>
      </c>
      <c r="QU15" s="11">
        <f>QO15/((QS15+QT15)/2)</f>
        <v>8.9090909090909083</v>
      </c>
      <c r="QV15" s="4">
        <v>33</v>
      </c>
      <c r="QW15" s="4">
        <f>QV15/ND15</f>
        <v>20.496894409937887</v>
      </c>
      <c r="QX15" s="4">
        <v>21</v>
      </c>
      <c r="QY15" s="4">
        <v>28</v>
      </c>
      <c r="QZ15" s="11">
        <v>15</v>
      </c>
      <c r="RA15" s="4">
        <v>6</v>
      </c>
      <c r="RB15" s="9">
        <v>9</v>
      </c>
      <c r="RC15" s="4">
        <v>110</v>
      </c>
      <c r="RD15" s="4">
        <v>124</v>
      </c>
      <c r="RE15" s="4">
        <v>93</v>
      </c>
      <c r="RF15" s="4">
        <v>103</v>
      </c>
      <c r="RG15" s="4">
        <v>93</v>
      </c>
      <c r="RH15" s="4">
        <f>QH15</f>
        <v>317</v>
      </c>
      <c r="RI15" s="9">
        <f>RL15/RN15</f>
        <v>1.2491268587832014</v>
      </c>
      <c r="RJ15" s="9">
        <f>RG15/RH15</f>
        <v>0.29337539432176657</v>
      </c>
      <c r="RK15" s="9">
        <f>0.35695-7.2266*RJ15+74.249*(RJ15^2)-307.39*(RJ15^3)+684.54*(RJ15^4)-856.92*(RJ15^5)+571.95*(RJ15^6)-159.1*(RJ15^7)</f>
        <v>0.4091898000545931</v>
      </c>
      <c r="RL15" s="9">
        <f>(OQ15*0.9)/QI15</f>
        <v>2.25</v>
      </c>
      <c r="RM15" s="9">
        <f>0.0275-0.165*(PW15/100)+0.3656*((OR15/OQ15)*0.9)+0.515*RK15</f>
        <v>0.31595122702811546</v>
      </c>
      <c r="RN15" s="9">
        <f>(OR15-(RM15*OQ15*0.9))/(RM15*QI15)</f>
        <v>1.8012582022227659</v>
      </c>
      <c r="RO15" s="11">
        <v>17.3</v>
      </c>
      <c r="RP15" s="11">
        <v>31</v>
      </c>
      <c r="RQ15" s="4">
        <v>23</v>
      </c>
      <c r="RR15" s="4">
        <v>8</v>
      </c>
      <c r="RS15" s="4">
        <v>31</v>
      </c>
      <c r="RT15" s="4">
        <f>RS15/ND15</f>
        <v>19.254658385093165</v>
      </c>
      <c r="RU15" s="11">
        <v>34</v>
      </c>
      <c r="RV15" s="11">
        <v>18</v>
      </c>
      <c r="RW15" s="4">
        <v>12</v>
      </c>
      <c r="RX15" s="4">
        <v>48</v>
      </c>
      <c r="RY15" s="4">
        <v>54</v>
      </c>
      <c r="RZ15" s="11">
        <f>RX15/RY15</f>
        <v>0.88888888888888884</v>
      </c>
      <c r="SA15" s="4">
        <v>10</v>
      </c>
      <c r="SB15" s="11">
        <f>(RX15/SA15)</f>
        <v>4.8</v>
      </c>
      <c r="SC15" s="4">
        <v>65</v>
      </c>
      <c r="SD15" s="4">
        <v>20.3</v>
      </c>
      <c r="SE15">
        <v>12.7</v>
      </c>
      <c r="SF15" s="11">
        <f>(SD15+OU15)</f>
        <v>20.3</v>
      </c>
      <c r="SG15" s="4">
        <f>SF15/RV15</f>
        <v>1.1277777777777778</v>
      </c>
      <c r="SH15" s="4">
        <f>RU15/SE15</f>
        <v>2.6771653543307088</v>
      </c>
      <c r="SI15" s="4">
        <f>RO15/SE15</f>
        <v>1.3622047244094488</v>
      </c>
      <c r="SJ15" s="4">
        <v>12</v>
      </c>
      <c r="SK15" s="4">
        <v>11</v>
      </c>
      <c r="SL15" s="4">
        <f>((SJ15-SK15)/SJ15)*100</f>
        <v>8.3333333333333321</v>
      </c>
      <c r="SM15" s="4">
        <v>17</v>
      </c>
      <c r="SN15" s="4">
        <v>15</v>
      </c>
      <c r="SO15" s="4">
        <f>((SM15-SN15)/SM15)*100</f>
        <v>11.76470588235294</v>
      </c>
      <c r="SP15">
        <v>1</v>
      </c>
      <c r="SQ15">
        <v>0</v>
      </c>
      <c r="SR15">
        <v>0</v>
      </c>
      <c r="SS15">
        <v>1</v>
      </c>
      <c r="ST15" s="40" t="s">
        <v>180</v>
      </c>
      <c r="SU15" s="40" t="s">
        <v>180</v>
      </c>
      <c r="SV15">
        <v>1</v>
      </c>
      <c r="SW15">
        <v>0</v>
      </c>
      <c r="SX15">
        <v>0</v>
      </c>
      <c r="SY15">
        <v>1</v>
      </c>
      <c r="SZ15">
        <v>16</v>
      </c>
      <c r="TA15">
        <v>12</v>
      </c>
      <c r="TB15">
        <f>(SZ15-TA15)/SZ15</f>
        <v>0.25</v>
      </c>
      <c r="TC15">
        <v>1</v>
      </c>
      <c r="TD15">
        <v>0</v>
      </c>
      <c r="TF15" s="2">
        <v>45064</v>
      </c>
      <c r="TG15" s="4">
        <v>1.61</v>
      </c>
      <c r="TH15" s="4">
        <v>180</v>
      </c>
      <c r="TI15" s="4">
        <v>1952</v>
      </c>
      <c r="TJ15" s="4">
        <v>9064</v>
      </c>
      <c r="TK15" s="4">
        <v>0.35</v>
      </c>
      <c r="TL15" s="4">
        <v>0.06</v>
      </c>
      <c r="TM15" s="4">
        <v>0</v>
      </c>
      <c r="TN15" s="4">
        <v>0</v>
      </c>
      <c r="TO15" s="4">
        <v>0</v>
      </c>
      <c r="TP15" s="4">
        <v>57</v>
      </c>
      <c r="TQ15" s="4">
        <v>43</v>
      </c>
      <c r="TR15" s="4">
        <v>0</v>
      </c>
      <c r="TS15" s="4">
        <v>13.3</v>
      </c>
      <c r="TT15" s="4">
        <v>0.99</v>
      </c>
      <c r="TU15" s="4">
        <v>28.8</v>
      </c>
      <c r="TV15" s="29">
        <v>2.08</v>
      </c>
      <c r="TW15" s="4">
        <v>0.16</v>
      </c>
      <c r="TX15" s="4">
        <v>431</v>
      </c>
      <c r="TY15" s="4">
        <v>222</v>
      </c>
      <c r="TZ15" s="4">
        <v>1</v>
      </c>
      <c r="UA15" s="4">
        <v>0</v>
      </c>
      <c r="UB15" s="4">
        <v>1.4</v>
      </c>
      <c r="UC15" s="4">
        <v>67</v>
      </c>
      <c r="UD15" s="4">
        <v>138</v>
      </c>
      <c r="UE15" s="4">
        <v>4.4000000000000004</v>
      </c>
      <c r="UF15" s="4">
        <v>2</v>
      </c>
      <c r="UG15" s="4">
        <v>4.2</v>
      </c>
      <c r="UH15" s="4">
        <v>9.4</v>
      </c>
      <c r="UI15" s="4">
        <v>7</v>
      </c>
      <c r="UJ15" s="4">
        <v>4.2</v>
      </c>
      <c r="UK15" s="4">
        <v>83</v>
      </c>
      <c r="UL15" s="4">
        <v>20</v>
      </c>
      <c r="UM15" s="4">
        <v>21</v>
      </c>
      <c r="UN15" s="4">
        <v>0.3</v>
      </c>
      <c r="UO15" s="4">
        <v>61</v>
      </c>
      <c r="UP15" s="4">
        <v>212</v>
      </c>
      <c r="UQ15" s="4">
        <v>1</v>
      </c>
      <c r="UR15" s="4">
        <v>1</v>
      </c>
      <c r="US15" s="4"/>
      <c r="UT15">
        <v>128</v>
      </c>
      <c r="UU15">
        <v>71</v>
      </c>
      <c r="UV15">
        <v>84</v>
      </c>
      <c r="UW15">
        <v>72</v>
      </c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>
        <v>0</v>
      </c>
      <c r="VP15" s="4">
        <v>0</v>
      </c>
      <c r="VQ15" s="4">
        <v>0</v>
      </c>
      <c r="VR15" s="4">
        <v>15</v>
      </c>
      <c r="VS15" s="4">
        <v>210</v>
      </c>
      <c r="VT15" s="4">
        <v>9</v>
      </c>
      <c r="VU15" s="4">
        <v>9</v>
      </c>
      <c r="VV15" s="4">
        <v>60</v>
      </c>
      <c r="VW15" s="4">
        <v>37</v>
      </c>
      <c r="VX15" s="4">
        <v>38</v>
      </c>
      <c r="VY15" s="4">
        <v>68</v>
      </c>
      <c r="VZ15" s="11">
        <v>56</v>
      </c>
      <c r="WA15" s="4">
        <v>32</v>
      </c>
      <c r="WB15" s="4">
        <v>73</v>
      </c>
      <c r="WC15" s="4">
        <f>(WB15-WA15)</f>
        <v>41</v>
      </c>
      <c r="WD15" s="11">
        <v>14.6</v>
      </c>
      <c r="WE15" s="4">
        <v>1073</v>
      </c>
      <c r="WF15" s="4">
        <v>91</v>
      </c>
      <c r="WG15" s="4">
        <v>55</v>
      </c>
      <c r="WH15" s="4">
        <v>2.2000000000000002</v>
      </c>
      <c r="WI15" s="17">
        <f>(WH15/TG15)</f>
        <v>1.3664596273291927</v>
      </c>
      <c r="WJ15" s="4">
        <v>27.9</v>
      </c>
      <c r="WK15" s="4">
        <v>368</v>
      </c>
      <c r="WL15" s="4">
        <v>64</v>
      </c>
      <c r="WM15" s="4">
        <v>3.45</v>
      </c>
      <c r="WN15" s="4">
        <f>(WM15/TG15)</f>
        <v>2.1428571428571428</v>
      </c>
      <c r="WO15" s="45">
        <f>VZ15/WJ15</f>
        <v>2.0071684587813623</v>
      </c>
      <c r="WP15" s="45">
        <f>WD15/WJ15</f>
        <v>0.52329749103942658</v>
      </c>
      <c r="WQ15" s="4">
        <v>8</v>
      </c>
      <c r="WR15" s="4">
        <v>55</v>
      </c>
      <c r="WS15" s="4">
        <v>90</v>
      </c>
      <c r="WT15" s="11">
        <f>(WR15/WS15)</f>
        <v>0.61111111111111116</v>
      </c>
      <c r="WU15" s="4">
        <v>203</v>
      </c>
      <c r="WV15" s="11">
        <v>8</v>
      </c>
      <c r="WW15" s="4">
        <v>6</v>
      </c>
      <c r="WX15" s="11">
        <f>WR15/((WV15+WW15)/2)</f>
        <v>7.8571428571428568</v>
      </c>
      <c r="WY15" s="4">
        <v>56</v>
      </c>
      <c r="WZ15" s="4">
        <f>WY15/TG15</f>
        <v>34.782608695652172</v>
      </c>
      <c r="XA15" s="4">
        <v>30</v>
      </c>
      <c r="XB15" s="4">
        <v>50</v>
      </c>
      <c r="XC15" s="11">
        <v>22</v>
      </c>
      <c r="XD15" s="4">
        <v>8</v>
      </c>
      <c r="XE15" s="9">
        <v>14</v>
      </c>
      <c r="XF15" s="4">
        <v>141</v>
      </c>
      <c r="XG15" s="4">
        <v>168</v>
      </c>
      <c r="XH15" s="4">
        <v>76</v>
      </c>
      <c r="XI15" s="4">
        <v>93</v>
      </c>
      <c r="XJ15" s="4">
        <v>100</v>
      </c>
      <c r="XK15" s="4">
        <f>WK15</f>
        <v>368</v>
      </c>
      <c r="XL15" s="9">
        <f>XO15/XQ15</f>
        <v>1.04663593427444</v>
      </c>
      <c r="XM15" s="9">
        <f>XJ15/XK15</f>
        <v>0.27173913043478259</v>
      </c>
      <c r="XN15" s="9">
        <f>0.35695-7.2266*XM15+74.249*(XM15^2)-307.39*(XM15^3)+684.54*(XM15^4)-856.92*(XM15^5)+571.95*(XM15^6)-159.1*(XM15^7)</f>
        <v>0.38362576420749606</v>
      </c>
      <c r="XO15" s="9">
        <f>(UT15*0.9)/WL15</f>
        <v>1.8</v>
      </c>
      <c r="XP15" s="9">
        <f>0.0275-0.165*(VZ15/100)+0.3656*((UU15/UT15)*0.9)+0.515*XN15</f>
        <v>0.3151816435668604</v>
      </c>
      <c r="XQ15" s="9">
        <f>(UU15-(XP15*UT15*0.9))/(XP15*WL15)</f>
        <v>1.7197957198438969</v>
      </c>
      <c r="XR15" s="11">
        <v>27.2</v>
      </c>
      <c r="XS15" s="11">
        <v>30</v>
      </c>
      <c r="XT15" s="4">
        <v>9</v>
      </c>
      <c r="XU15" s="4">
        <v>21</v>
      </c>
      <c r="XV15" s="4">
        <v>33</v>
      </c>
      <c r="XW15" s="4">
        <f>XV15/TG15</f>
        <v>20.496894409937887</v>
      </c>
      <c r="XX15" s="11">
        <v>50</v>
      </c>
      <c r="XY15" s="11">
        <v>21</v>
      </c>
      <c r="XZ15" s="4">
        <v>17</v>
      </c>
      <c r="YA15" s="4">
        <v>64</v>
      </c>
      <c r="YB15" s="4">
        <v>47</v>
      </c>
      <c r="YC15" s="11">
        <f>YA15/YB15</f>
        <v>1.3617021276595744</v>
      </c>
      <c r="YD15" s="4">
        <v>12</v>
      </c>
      <c r="YE15" s="11">
        <f>(YA15/YD15)</f>
        <v>5.333333333333333</v>
      </c>
      <c r="YF15" s="4">
        <v>100</v>
      </c>
      <c r="YG15" s="4">
        <v>16.600000000000001</v>
      </c>
      <c r="YH15">
        <v>15.7</v>
      </c>
      <c r="YI15" s="11">
        <f>(YG15+UX15)</f>
        <v>16.600000000000001</v>
      </c>
      <c r="YJ15" s="4">
        <f>YI15/XY15</f>
        <v>0.79047619047619055</v>
      </c>
      <c r="YK15" s="4">
        <f>XX15/YH15</f>
        <v>3.1847133757961785</v>
      </c>
      <c r="YL15" s="4">
        <f>XR15/YH15</f>
        <v>1.7324840764331211</v>
      </c>
      <c r="YM15" s="4">
        <v>10</v>
      </c>
      <c r="YN15" s="4">
        <v>7</v>
      </c>
      <c r="YO15" s="4">
        <f>((YM15-YN15)/YM15)*100</f>
        <v>30</v>
      </c>
      <c r="YP15" s="4">
        <v>17</v>
      </c>
      <c r="YQ15" s="4">
        <v>15</v>
      </c>
      <c r="YR15" s="4">
        <f>((YP15-YQ15)/YP15)*100</f>
        <v>11.76470588235294</v>
      </c>
      <c r="YS15">
        <v>1</v>
      </c>
      <c r="YT15">
        <v>0</v>
      </c>
      <c r="YU15">
        <v>0</v>
      </c>
      <c r="YV15">
        <v>1</v>
      </c>
      <c r="YW15">
        <v>0</v>
      </c>
      <c r="YX15">
        <v>0</v>
      </c>
      <c r="YY15">
        <v>0</v>
      </c>
      <c r="YZ15">
        <v>1</v>
      </c>
      <c r="ZA15">
        <v>0</v>
      </c>
      <c r="ZB15">
        <v>0</v>
      </c>
      <c r="ZC15">
        <v>20</v>
      </c>
      <c r="ZD15">
        <v>8</v>
      </c>
      <c r="ZE15">
        <f>(ZC15-ZD15)/ZC15</f>
        <v>0.6</v>
      </c>
      <c r="ZF15">
        <v>1</v>
      </c>
      <c r="ZG15">
        <v>0</v>
      </c>
    </row>
    <row r="16" spans="1:684" x14ac:dyDescent="0.35">
      <c r="A16" s="54">
        <v>13</v>
      </c>
      <c r="B16" s="2">
        <v>44893</v>
      </c>
      <c r="C16" s="2">
        <v>20989</v>
      </c>
      <c r="D16" s="4">
        <v>65</v>
      </c>
      <c r="E16" s="4" t="s">
        <v>178</v>
      </c>
      <c r="F16" s="4">
        <v>60</v>
      </c>
      <c r="G16" s="4">
        <v>170</v>
      </c>
      <c r="H16" s="4">
        <v>1.68</v>
      </c>
      <c r="I16" s="4">
        <v>1</v>
      </c>
      <c r="J16" s="2">
        <v>44891</v>
      </c>
      <c r="K16" s="2">
        <v>44891</v>
      </c>
      <c r="L16" s="2">
        <v>44897</v>
      </c>
      <c r="M16" s="2">
        <v>44950</v>
      </c>
      <c r="N16" s="4">
        <v>0</v>
      </c>
      <c r="P16" s="46">
        <f t="shared" si="10"/>
        <v>6</v>
      </c>
      <c r="Q16" s="46">
        <f t="shared" si="11"/>
        <v>59</v>
      </c>
      <c r="R16" s="46"/>
      <c r="S16" s="4">
        <v>0</v>
      </c>
      <c r="T16" s="4">
        <v>1</v>
      </c>
      <c r="U16" s="4">
        <v>0</v>
      </c>
      <c r="V16" s="4">
        <v>1</v>
      </c>
      <c r="W16" s="4">
        <v>0</v>
      </c>
      <c r="X16" s="4">
        <v>0</v>
      </c>
      <c r="Y16" s="4">
        <v>0</v>
      </c>
      <c r="Z16" s="4">
        <v>0</v>
      </c>
      <c r="AA16" s="4">
        <v>1</v>
      </c>
      <c r="AB16" s="4">
        <v>20</v>
      </c>
      <c r="AC16" s="4">
        <v>32</v>
      </c>
      <c r="AD16" s="4">
        <v>5</v>
      </c>
      <c r="AE16" s="4">
        <v>7</v>
      </c>
      <c r="AF16" s="4">
        <f t="shared" si="13"/>
        <v>2</v>
      </c>
      <c r="AG16" s="4">
        <v>490</v>
      </c>
      <c r="AH16" s="4">
        <v>11893</v>
      </c>
      <c r="AI16" s="4">
        <v>57</v>
      </c>
      <c r="AJ16" s="4">
        <v>47.1</v>
      </c>
      <c r="AK16" s="4">
        <v>0</v>
      </c>
      <c r="AL16">
        <v>1</v>
      </c>
      <c r="AM16" s="4" t="s">
        <v>570</v>
      </c>
      <c r="AN16" s="4">
        <v>120</v>
      </c>
      <c r="AO16" s="4">
        <v>1967</v>
      </c>
      <c r="AP16" s="4">
        <v>0</v>
      </c>
      <c r="AQ16" s="4">
        <v>9.8000000000000007</v>
      </c>
      <c r="AR16" s="4">
        <v>0.98</v>
      </c>
      <c r="AS16" s="4">
        <v>28.4</v>
      </c>
      <c r="AT16" s="29">
        <v>1.01</v>
      </c>
      <c r="AU16" s="4">
        <v>1.04</v>
      </c>
      <c r="AV16" s="4">
        <v>1000</v>
      </c>
      <c r="AW16" s="4">
        <v>222</v>
      </c>
      <c r="AX16" s="4">
        <v>0</v>
      </c>
      <c r="AY16" s="4">
        <v>0</v>
      </c>
      <c r="AZ16" s="4">
        <v>1.1000000000000001</v>
      </c>
      <c r="BA16" s="4">
        <v>60</v>
      </c>
      <c r="BB16" s="4">
        <v>140</v>
      </c>
      <c r="BC16" s="4">
        <v>3.9</v>
      </c>
      <c r="BD16" s="4">
        <v>1.8</v>
      </c>
      <c r="BE16" s="4">
        <v>2.6</v>
      </c>
      <c r="BF16" s="4">
        <v>8.1999999999999993</v>
      </c>
      <c r="BG16" s="4">
        <v>4.7</v>
      </c>
      <c r="BH16" s="4">
        <v>3</v>
      </c>
      <c r="BI16" s="4">
        <v>35</v>
      </c>
      <c r="BJ16" s="4">
        <v>141</v>
      </c>
      <c r="BK16" s="4">
        <v>67</v>
      </c>
      <c r="BL16" s="4">
        <v>0.5</v>
      </c>
      <c r="BM16" s="4">
        <v>251</v>
      </c>
      <c r="BN16" s="4">
        <v>298</v>
      </c>
      <c r="BO16" s="4">
        <v>0</v>
      </c>
      <c r="BP16" s="4">
        <v>0</v>
      </c>
      <c r="BQ16" s="4">
        <v>130</v>
      </c>
      <c r="BR16">
        <v>95</v>
      </c>
      <c r="BS16">
        <v>57</v>
      </c>
      <c r="BT16">
        <v>70</v>
      </c>
      <c r="BU16">
        <v>98</v>
      </c>
      <c r="BV16">
        <v>8</v>
      </c>
      <c r="BW16">
        <v>-655</v>
      </c>
      <c r="BX16">
        <v>3340</v>
      </c>
      <c r="BY16">
        <v>1.3</v>
      </c>
      <c r="BZ16">
        <v>70</v>
      </c>
      <c r="CA16">
        <v>7.6</v>
      </c>
      <c r="CB16" s="4">
        <v>5.5</v>
      </c>
      <c r="CC16" s="4">
        <v>39</v>
      </c>
      <c r="CD16" s="4">
        <v>0.66</v>
      </c>
      <c r="CE16" s="4">
        <v>8</v>
      </c>
      <c r="CF16" s="4">
        <v>6</v>
      </c>
      <c r="CG16" s="4">
        <v>1855</v>
      </c>
      <c r="CH16" s="4">
        <f t="shared" si="14"/>
        <v>901.81818181818187</v>
      </c>
      <c r="CI16" s="4">
        <v>7.4</v>
      </c>
      <c r="CJ16" s="4">
        <v>29.6</v>
      </c>
      <c r="CK16" s="4">
        <v>78</v>
      </c>
      <c r="CL16" s="4">
        <v>18.3</v>
      </c>
      <c r="CM16" s="4">
        <v>0.33</v>
      </c>
      <c r="CN16" s="4">
        <v>0</v>
      </c>
      <c r="CO16" s="4">
        <v>0</v>
      </c>
      <c r="CP16" s="4">
        <v>1860</v>
      </c>
      <c r="CQ16" s="4">
        <v>13972</v>
      </c>
      <c r="CR16" s="4">
        <v>1</v>
      </c>
      <c r="CS16" s="4">
        <v>0</v>
      </c>
      <c r="CT16" s="4"/>
      <c r="CU16" s="4">
        <v>1</v>
      </c>
      <c r="CV16" s="4">
        <v>1</v>
      </c>
      <c r="CW16" s="4">
        <v>1</v>
      </c>
      <c r="CX16" s="4">
        <v>1</v>
      </c>
      <c r="CY16" s="4">
        <v>1</v>
      </c>
      <c r="CZ16" s="4">
        <v>0</v>
      </c>
      <c r="DA16" s="4">
        <v>0</v>
      </c>
      <c r="DB16" s="4">
        <v>0</v>
      </c>
      <c r="DC16" s="4">
        <v>1</v>
      </c>
      <c r="DD16" s="4">
        <v>1</v>
      </c>
      <c r="DE16" s="4">
        <v>0</v>
      </c>
      <c r="DF16" s="4">
        <v>0</v>
      </c>
      <c r="DG16" s="4">
        <v>0</v>
      </c>
      <c r="DH16" s="4">
        <v>1</v>
      </c>
      <c r="DI16" s="4">
        <v>0</v>
      </c>
      <c r="DJ16" s="4">
        <v>1</v>
      </c>
      <c r="DK16" s="4">
        <v>9</v>
      </c>
      <c r="DL16" s="4">
        <v>9</v>
      </c>
      <c r="DM16" s="4">
        <v>50</v>
      </c>
      <c r="DN16" s="4">
        <v>35</v>
      </c>
      <c r="DO16" s="4">
        <v>30</v>
      </c>
      <c r="DP16" s="4">
        <v>57</v>
      </c>
      <c r="DQ16" s="11">
        <v>41</v>
      </c>
      <c r="DR16" s="4">
        <v>59</v>
      </c>
      <c r="DS16" s="4">
        <v>99</v>
      </c>
      <c r="DT16" s="4">
        <f t="shared" si="32"/>
        <v>40</v>
      </c>
      <c r="DU16" s="11">
        <v>11.7</v>
      </c>
      <c r="DV16" s="4">
        <v>1189</v>
      </c>
      <c r="DW16" s="4">
        <v>93</v>
      </c>
      <c r="DX16" s="4">
        <v>78</v>
      </c>
      <c r="DY16" s="4">
        <v>3.2</v>
      </c>
      <c r="DZ16" s="17">
        <f t="shared" si="26"/>
        <v>1.9047619047619049</v>
      </c>
      <c r="EA16" s="4">
        <v>17.2</v>
      </c>
      <c r="EB16" s="4">
        <v>274</v>
      </c>
      <c r="EC16" s="4">
        <v>55</v>
      </c>
      <c r="ED16" s="4">
        <v>4.42</v>
      </c>
      <c r="EE16" s="4">
        <f t="shared" si="33"/>
        <v>2.6309523809523809</v>
      </c>
      <c r="EF16" s="45">
        <f t="shared" si="15"/>
        <v>2.3837209302325584</v>
      </c>
      <c r="EG16" s="45">
        <f t="shared" si="16"/>
        <v>0.68023255813953487</v>
      </c>
      <c r="EH16" s="4">
        <v>6</v>
      </c>
      <c r="EI16" s="4">
        <v>80</v>
      </c>
      <c r="EJ16" s="4">
        <v>34</v>
      </c>
      <c r="EK16" s="11">
        <f t="shared" si="29"/>
        <v>2.3529411764705883</v>
      </c>
      <c r="EL16" s="4">
        <v>118</v>
      </c>
      <c r="EM16" s="11">
        <v>8</v>
      </c>
      <c r="EN16" s="4">
        <v>10</v>
      </c>
      <c r="EO16" s="11">
        <f t="shared" si="34"/>
        <v>8.8888888888888893</v>
      </c>
      <c r="EP16" s="4">
        <v>84</v>
      </c>
      <c r="EQ16" s="4">
        <f t="shared" si="17"/>
        <v>50</v>
      </c>
      <c r="ER16" s="4">
        <v>62</v>
      </c>
      <c r="ES16" s="4">
        <v>80</v>
      </c>
      <c r="ET16" s="11">
        <v>9</v>
      </c>
      <c r="EU16" s="4">
        <v>6</v>
      </c>
      <c r="EV16" s="9">
        <v>3</v>
      </c>
      <c r="EW16" s="4">
        <v>89</v>
      </c>
      <c r="EX16" s="4">
        <v>94</v>
      </c>
      <c r="EY16" s="4">
        <v>45</v>
      </c>
      <c r="EZ16" s="4">
        <v>48</v>
      </c>
      <c r="FA16" s="4">
        <v>65</v>
      </c>
      <c r="FB16" s="4">
        <f t="shared" si="1"/>
        <v>274</v>
      </c>
      <c r="FC16" s="9">
        <f t="shared" si="18"/>
        <v>0.9841917309529058</v>
      </c>
      <c r="FD16" s="9">
        <f t="shared" si="2"/>
        <v>0.23722627737226276</v>
      </c>
      <c r="FE16" s="9">
        <f t="shared" si="19"/>
        <v>0.33670607921431012</v>
      </c>
      <c r="FF16" s="9">
        <f t="shared" si="3"/>
        <v>1.5545454545454545</v>
      </c>
      <c r="FG16" s="9">
        <f t="shared" si="4"/>
        <v>0.33067763079536971</v>
      </c>
      <c r="FH16" s="9">
        <f t="shared" si="5"/>
        <v>1.5795148502622813</v>
      </c>
      <c r="FI16" s="11">
        <v>19.899999999999999</v>
      </c>
      <c r="FJ16" s="11">
        <v>19</v>
      </c>
      <c r="FK16" s="4">
        <v>12</v>
      </c>
      <c r="FL16" s="4">
        <v>7</v>
      </c>
      <c r="FM16" s="4">
        <v>88</v>
      </c>
      <c r="FN16" s="4">
        <f t="shared" si="6"/>
        <v>52.38095238095238</v>
      </c>
      <c r="FO16" s="11">
        <v>27</v>
      </c>
      <c r="FP16" s="11">
        <v>20</v>
      </c>
      <c r="FQ16" s="4">
        <v>17</v>
      </c>
      <c r="FR16" s="4">
        <v>50</v>
      </c>
      <c r="FS16" s="4">
        <v>56</v>
      </c>
      <c r="FT16" s="11">
        <f t="shared" si="20"/>
        <v>0.8928571428571429</v>
      </c>
      <c r="FU16" s="4">
        <v>12</v>
      </c>
      <c r="FV16" s="11">
        <f t="shared" si="35"/>
        <v>4.166666666666667</v>
      </c>
      <c r="FW16" s="4">
        <v>69</v>
      </c>
      <c r="FX16" s="4">
        <v>43.3</v>
      </c>
      <c r="FY16">
        <v>19.8</v>
      </c>
      <c r="FZ16" s="11">
        <f t="shared" si="8"/>
        <v>51.3</v>
      </c>
      <c r="GA16" s="4">
        <f t="shared" si="21"/>
        <v>2.5649999999999999</v>
      </c>
      <c r="GB16" s="4">
        <f t="shared" si="22"/>
        <v>1.3636363636363635</v>
      </c>
      <c r="GC16" s="4">
        <f t="shared" si="23"/>
        <v>1.005050505050505</v>
      </c>
      <c r="GD16" s="4">
        <v>24</v>
      </c>
      <c r="GE16" s="4">
        <v>14</v>
      </c>
      <c r="GF16" s="4">
        <f t="shared" si="24"/>
        <v>41.666666666666671</v>
      </c>
      <c r="GG16" s="4">
        <v>21</v>
      </c>
      <c r="GH16" s="4">
        <v>14</v>
      </c>
      <c r="GI16" s="4">
        <f t="shared" si="25"/>
        <v>33.333333333333329</v>
      </c>
      <c r="GJ16">
        <v>1</v>
      </c>
      <c r="GK16">
        <v>0</v>
      </c>
      <c r="GL16">
        <v>0</v>
      </c>
      <c r="GM16">
        <v>0</v>
      </c>
      <c r="GN16">
        <v>1</v>
      </c>
      <c r="GO16">
        <v>0</v>
      </c>
      <c r="GP16">
        <v>0</v>
      </c>
      <c r="GQ16">
        <v>1</v>
      </c>
      <c r="GR16">
        <v>0</v>
      </c>
      <c r="GS16">
        <v>0</v>
      </c>
      <c r="GT16">
        <v>21</v>
      </c>
      <c r="GU16">
        <v>9</v>
      </c>
      <c r="GV16">
        <f t="shared" si="28"/>
        <v>0.5714285714285714</v>
      </c>
      <c r="GW16">
        <v>1</v>
      </c>
      <c r="GX16">
        <v>0</v>
      </c>
      <c r="GZ16" s="2">
        <v>44900</v>
      </c>
      <c r="HA16" s="4">
        <v>1.68</v>
      </c>
      <c r="HB16" s="4">
        <v>8</v>
      </c>
      <c r="HC16" s="4">
        <v>1444</v>
      </c>
      <c r="HD16" s="4">
        <v>12920</v>
      </c>
      <c r="HE16" s="4">
        <v>7.65</v>
      </c>
      <c r="HF16" s="4">
        <v>0.35</v>
      </c>
      <c r="HG16" s="4">
        <v>0</v>
      </c>
      <c r="HH16">
        <v>1</v>
      </c>
      <c r="HI16" s="4" t="s">
        <v>570</v>
      </c>
      <c r="HJ16" s="4">
        <v>96</v>
      </c>
      <c r="HK16" s="4">
        <v>928</v>
      </c>
      <c r="HL16" s="4">
        <v>0</v>
      </c>
      <c r="HM16" s="4">
        <v>8.1</v>
      </c>
      <c r="HN16" s="4">
        <v>1.1100000000000001</v>
      </c>
      <c r="HO16" s="4">
        <v>30.1</v>
      </c>
      <c r="HP16" s="29">
        <v>1.21</v>
      </c>
      <c r="HQ16" s="4">
        <v>1.05</v>
      </c>
      <c r="HR16" s="4"/>
      <c r="HS16" s="4">
        <v>875</v>
      </c>
      <c r="HT16" s="4">
        <v>0</v>
      </c>
      <c r="HU16" s="4">
        <v>0</v>
      </c>
      <c r="HV16" s="4">
        <v>0.6</v>
      </c>
      <c r="HW16" s="4">
        <v>21</v>
      </c>
      <c r="HX16" s="4">
        <v>140</v>
      </c>
      <c r="HY16" s="4">
        <v>4.3</v>
      </c>
      <c r="HZ16" s="4">
        <v>1.8</v>
      </c>
      <c r="IA16" s="4">
        <v>2.1</v>
      </c>
      <c r="IB16" s="4">
        <v>8</v>
      </c>
      <c r="IC16" s="4">
        <v>5.2</v>
      </c>
      <c r="ID16" s="4">
        <v>2.9</v>
      </c>
      <c r="IE16" s="4">
        <v>25</v>
      </c>
      <c r="IF16" s="4">
        <v>34</v>
      </c>
      <c r="IG16" s="4">
        <v>37</v>
      </c>
      <c r="IH16" s="4">
        <v>0.3</v>
      </c>
      <c r="II16" s="4">
        <v>107</v>
      </c>
      <c r="IJ16" s="4">
        <v>191</v>
      </c>
      <c r="IK16" s="4">
        <v>0</v>
      </c>
      <c r="IL16" s="4">
        <v>0</v>
      </c>
      <c r="IM16" s="4"/>
      <c r="IN16">
        <v>113</v>
      </c>
      <c r="IO16">
        <v>69</v>
      </c>
      <c r="IP16">
        <v>84</v>
      </c>
      <c r="IQ16">
        <v>89</v>
      </c>
      <c r="IS16">
        <v>600</v>
      </c>
      <c r="IT16">
        <v>2100</v>
      </c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>
        <v>0</v>
      </c>
      <c r="JJ16" s="4">
        <v>0</v>
      </c>
      <c r="JK16" s="4">
        <v>0</v>
      </c>
      <c r="JL16" s="4">
        <v>61</v>
      </c>
      <c r="JM16" s="4">
        <v>5541</v>
      </c>
      <c r="JN16" s="4">
        <v>10</v>
      </c>
      <c r="JO16" s="4">
        <v>10</v>
      </c>
      <c r="JP16" s="4">
        <v>49</v>
      </c>
      <c r="JQ16" s="4">
        <v>24</v>
      </c>
      <c r="JR16" s="4">
        <v>50</v>
      </c>
      <c r="JS16" s="4">
        <v>81</v>
      </c>
      <c r="JT16" s="11">
        <v>63</v>
      </c>
      <c r="JU16" s="4">
        <v>31</v>
      </c>
      <c r="JV16" s="4">
        <v>84</v>
      </c>
      <c r="JW16" s="4">
        <f t="shared" si="36"/>
        <v>53</v>
      </c>
      <c r="JX16" s="11">
        <v>21.3</v>
      </c>
      <c r="JY16" s="4">
        <v>1654</v>
      </c>
      <c r="JZ16" s="4">
        <v>84</v>
      </c>
      <c r="KA16" s="4">
        <v>85</v>
      </c>
      <c r="KB16" s="4">
        <v>4.5</v>
      </c>
      <c r="KC16" s="17">
        <f t="shared" si="37"/>
        <v>2.6785714285714288</v>
      </c>
      <c r="KD16" s="4">
        <v>18.899999999999999</v>
      </c>
      <c r="KE16" s="4">
        <v>311</v>
      </c>
      <c r="KF16" s="4">
        <v>61</v>
      </c>
      <c r="KG16" s="4">
        <v>4.8099999999999996</v>
      </c>
      <c r="KH16" s="4">
        <f t="shared" si="38"/>
        <v>2.8630952380952381</v>
      </c>
      <c r="KI16" s="45">
        <f t="shared" si="39"/>
        <v>3.3333333333333335</v>
      </c>
      <c r="KJ16" s="45">
        <f t="shared" si="40"/>
        <v>1.1269841269841272</v>
      </c>
      <c r="KK16" s="4">
        <v>6</v>
      </c>
      <c r="KL16" s="4">
        <v>87</v>
      </c>
      <c r="KM16" s="4">
        <v>59</v>
      </c>
      <c r="KN16" s="11">
        <f t="shared" si="41"/>
        <v>1.4745762711864407</v>
      </c>
      <c r="KO16" s="4">
        <v>172</v>
      </c>
      <c r="KP16" s="11">
        <v>7</v>
      </c>
      <c r="KQ16" s="4">
        <v>6</v>
      </c>
      <c r="KR16" s="11">
        <f t="shared" si="42"/>
        <v>13.384615384615385</v>
      </c>
      <c r="KS16" s="4">
        <v>45</v>
      </c>
      <c r="KT16" s="4">
        <f t="shared" si="43"/>
        <v>26.785714285714288</v>
      </c>
      <c r="KU16" s="4">
        <v>20</v>
      </c>
      <c r="KV16" s="4">
        <v>41</v>
      </c>
      <c r="KW16" s="11">
        <v>19</v>
      </c>
      <c r="KX16" s="4">
        <v>11</v>
      </c>
      <c r="KY16" s="9">
        <v>8</v>
      </c>
      <c r="KZ16" s="4">
        <v>72</v>
      </c>
      <c r="LA16" s="4">
        <v>117</v>
      </c>
      <c r="LB16" s="4">
        <v>34</v>
      </c>
      <c r="LC16" s="4">
        <v>58</v>
      </c>
      <c r="LD16" s="4">
        <v>69</v>
      </c>
      <c r="LE16" s="4">
        <f t="shared" si="44"/>
        <v>311</v>
      </c>
      <c r="LF16" s="9">
        <f t="shared" si="45"/>
        <v>0.72817624173725926</v>
      </c>
      <c r="LG16" s="9">
        <f t="shared" si="46"/>
        <v>0.22186495176848875</v>
      </c>
      <c r="LH16" s="9">
        <f t="shared" si="47"/>
        <v>0.31341175962425866</v>
      </c>
      <c r="LI16" s="9">
        <f t="shared" si="48"/>
        <v>1.6672131147540985</v>
      </c>
      <c r="LJ16" s="9">
        <f t="shared" si="49"/>
        <v>0.28587528629498876</v>
      </c>
      <c r="LK16" s="9">
        <f t="shared" si="50"/>
        <v>2.2895736213207334</v>
      </c>
      <c r="LL16" s="11">
        <v>21.8</v>
      </c>
      <c r="LM16" s="11">
        <v>21</v>
      </c>
      <c r="LN16" s="4">
        <v>18</v>
      </c>
      <c r="LO16" s="4">
        <v>8</v>
      </c>
      <c r="LP16" s="4">
        <v>45</v>
      </c>
      <c r="LQ16" s="4">
        <f t="shared" si="51"/>
        <v>26.785714285714288</v>
      </c>
      <c r="LR16" s="11">
        <v>42</v>
      </c>
      <c r="LS16" s="11">
        <v>22</v>
      </c>
      <c r="LT16" s="4">
        <v>16</v>
      </c>
      <c r="LU16" s="4">
        <v>56</v>
      </c>
      <c r="LV16" s="4">
        <v>31</v>
      </c>
      <c r="LW16" s="11">
        <f t="shared" si="52"/>
        <v>1.8064516129032258</v>
      </c>
      <c r="LX16" s="4">
        <v>10</v>
      </c>
      <c r="LY16" s="11">
        <f t="shared" si="53"/>
        <v>5.6</v>
      </c>
      <c r="LZ16" s="4">
        <v>79</v>
      </c>
      <c r="MA16" s="4">
        <v>41.9</v>
      </c>
      <c r="MB16">
        <v>16</v>
      </c>
      <c r="MC16" s="11">
        <f t="shared" si="54"/>
        <v>41.9</v>
      </c>
      <c r="MD16" s="4">
        <f t="shared" si="55"/>
        <v>1.9045454545454545</v>
      </c>
      <c r="ME16" s="4">
        <f t="shared" si="56"/>
        <v>2.625</v>
      </c>
      <c r="MF16" s="4">
        <f t="shared" si="57"/>
        <v>1.3625</v>
      </c>
      <c r="MG16" s="4">
        <v>18</v>
      </c>
      <c r="MH16" s="4">
        <v>5</v>
      </c>
      <c r="MI16" s="4">
        <f t="shared" si="58"/>
        <v>72.222222222222214</v>
      </c>
      <c r="MJ16" s="4">
        <v>18</v>
      </c>
      <c r="MK16" s="4">
        <v>15</v>
      </c>
      <c r="ML16" s="4">
        <f t="shared" si="59"/>
        <v>16.666666666666664</v>
      </c>
      <c r="MM16">
        <v>1</v>
      </c>
      <c r="MN16">
        <v>0</v>
      </c>
      <c r="MO16">
        <v>0</v>
      </c>
      <c r="MP16">
        <v>1</v>
      </c>
      <c r="MQ16">
        <v>0</v>
      </c>
      <c r="MR16">
        <v>0</v>
      </c>
      <c r="MS16">
        <v>1</v>
      </c>
      <c r="MT16">
        <v>0</v>
      </c>
      <c r="MU16">
        <v>0</v>
      </c>
      <c r="MV16">
        <v>1</v>
      </c>
      <c r="MW16">
        <v>18</v>
      </c>
      <c r="MX16">
        <v>11</v>
      </c>
      <c r="MY16">
        <f t="shared" si="60"/>
        <v>0.3888888888888889</v>
      </c>
      <c r="MZ16">
        <v>1</v>
      </c>
      <c r="NA16">
        <v>0</v>
      </c>
      <c r="NC16" s="2">
        <v>44915</v>
      </c>
      <c r="ND16" s="4">
        <v>1.68</v>
      </c>
      <c r="NE16" s="4">
        <v>23</v>
      </c>
      <c r="NF16" s="4">
        <v>1878</v>
      </c>
      <c r="NG16" s="4">
        <v>11680</v>
      </c>
      <c r="NH16" s="4">
        <v>8</v>
      </c>
      <c r="NI16" s="4">
        <v>0.14000000000000001</v>
      </c>
      <c r="NJ16" s="4">
        <v>0</v>
      </c>
      <c r="NK16">
        <v>1</v>
      </c>
      <c r="NL16" s="4" t="s">
        <v>570</v>
      </c>
      <c r="NM16" s="4">
        <v>115</v>
      </c>
      <c r="NN16" s="4">
        <v>730</v>
      </c>
      <c r="NO16" s="4">
        <v>0</v>
      </c>
      <c r="NP16" s="4">
        <v>8.3000000000000007</v>
      </c>
      <c r="NQ16" s="4">
        <v>1.1399999999999999</v>
      </c>
      <c r="NR16" s="4">
        <v>30.5</v>
      </c>
      <c r="NS16" s="29">
        <v>0.85</v>
      </c>
      <c r="NT16" s="4">
        <v>0.82</v>
      </c>
      <c r="NU16" s="4">
        <v>732</v>
      </c>
      <c r="NV16" s="4">
        <v>463</v>
      </c>
      <c r="NW16" s="4">
        <v>0</v>
      </c>
      <c r="NX16" s="4">
        <v>0</v>
      </c>
      <c r="NY16" s="4">
        <v>0.7</v>
      </c>
      <c r="NZ16" s="4">
        <v>23</v>
      </c>
      <c r="OA16" s="4">
        <v>139</v>
      </c>
      <c r="OB16" s="4">
        <v>4.4000000000000004</v>
      </c>
      <c r="OC16" s="4">
        <v>1.8</v>
      </c>
      <c r="OD16" s="4">
        <v>3.7</v>
      </c>
      <c r="OE16" s="4">
        <v>8.6</v>
      </c>
      <c r="OF16" s="4">
        <v>6</v>
      </c>
      <c r="OG16" s="4">
        <v>3.2</v>
      </c>
      <c r="OH16" s="4">
        <v>14</v>
      </c>
      <c r="OI16" s="4">
        <v>15</v>
      </c>
      <c r="OJ16" s="4">
        <v>16</v>
      </c>
      <c r="OK16" s="4">
        <v>0.3</v>
      </c>
      <c r="OL16" s="4">
        <v>91</v>
      </c>
      <c r="OM16" s="4">
        <v>152</v>
      </c>
      <c r="ON16" s="4">
        <v>0</v>
      </c>
      <c r="OO16" s="4">
        <v>0</v>
      </c>
      <c r="OP16" s="4"/>
      <c r="OQ16">
        <v>115</v>
      </c>
      <c r="OR16">
        <v>72</v>
      </c>
      <c r="OS16">
        <v>86</v>
      </c>
      <c r="OT16">
        <v>78</v>
      </c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>
        <v>0</v>
      </c>
      <c r="PM16" s="4">
        <v>0</v>
      </c>
      <c r="PN16" s="4">
        <v>0</v>
      </c>
      <c r="PO16" s="4">
        <v>37</v>
      </c>
      <c r="PP16" s="4">
        <v>3269</v>
      </c>
      <c r="PQ16" s="4">
        <v>10</v>
      </c>
      <c r="PR16" s="4">
        <v>10</v>
      </c>
      <c r="PS16" s="4">
        <v>54</v>
      </c>
      <c r="PT16" s="4">
        <v>39</v>
      </c>
      <c r="PU16" s="4">
        <v>29</v>
      </c>
      <c r="PV16" s="4">
        <v>56</v>
      </c>
      <c r="PW16" s="11">
        <v>47</v>
      </c>
      <c r="PX16" s="4">
        <v>48</v>
      </c>
      <c r="PY16" s="4">
        <v>90</v>
      </c>
      <c r="PZ16" s="4">
        <f>(PY16-PX16)</f>
        <v>42</v>
      </c>
      <c r="QA16" s="11">
        <v>13.4</v>
      </c>
      <c r="QB16" s="4">
        <v>1114</v>
      </c>
      <c r="QC16" s="4">
        <v>91</v>
      </c>
      <c r="QD16" s="4">
        <v>90</v>
      </c>
      <c r="QE16" s="4">
        <v>3.8</v>
      </c>
      <c r="QF16" s="17">
        <f>(QE16/ND16)</f>
        <v>2.2619047619047619</v>
      </c>
      <c r="QG16" s="4">
        <v>17.8</v>
      </c>
      <c r="QH16" s="4">
        <v>318</v>
      </c>
      <c r="QI16" s="4">
        <v>56</v>
      </c>
      <c r="QJ16" s="4">
        <v>4.41</v>
      </c>
      <c r="QK16" s="4">
        <f>(QJ16/ND16)</f>
        <v>2.625</v>
      </c>
      <c r="QL16" s="45">
        <f>PW16/QG16</f>
        <v>2.6404494382022472</v>
      </c>
      <c r="QM16" s="45">
        <f>QA16/QG16</f>
        <v>0.7528089887640449</v>
      </c>
      <c r="QN16" s="4">
        <v>5</v>
      </c>
      <c r="QO16" s="4">
        <v>51</v>
      </c>
      <c r="QP16" s="4">
        <v>48</v>
      </c>
      <c r="QQ16" s="11">
        <f>(QO16/QP16)</f>
        <v>1.0625</v>
      </c>
      <c r="QR16" s="4">
        <v>184</v>
      </c>
      <c r="QS16" s="11">
        <v>8</v>
      </c>
      <c r="QT16" s="4">
        <v>9</v>
      </c>
      <c r="QU16" s="11">
        <f>QO16/((QS16+QT16)/2)</f>
        <v>6</v>
      </c>
      <c r="QV16" s="4">
        <v>73</v>
      </c>
      <c r="QW16" s="4">
        <f>QV16/ND16</f>
        <v>43.452380952380956</v>
      </c>
      <c r="QX16" s="4">
        <v>66</v>
      </c>
      <c r="QY16" s="4">
        <v>68</v>
      </c>
      <c r="QZ16" s="11">
        <v>6</v>
      </c>
      <c r="RA16" s="4">
        <v>3</v>
      </c>
      <c r="RB16" s="9">
        <v>3</v>
      </c>
      <c r="RC16" s="4">
        <v>76</v>
      </c>
      <c r="RD16" s="4">
        <v>117</v>
      </c>
      <c r="RE16" s="4">
        <v>38</v>
      </c>
      <c r="RF16" s="4">
        <v>76</v>
      </c>
      <c r="RG16" s="4">
        <v>69</v>
      </c>
      <c r="RH16" s="4">
        <f>QH16</f>
        <v>318</v>
      </c>
      <c r="RI16" s="9">
        <f>RL16/RN16</f>
        <v>0.8199021155056474</v>
      </c>
      <c r="RJ16" s="9">
        <f>RG16/RH16</f>
        <v>0.21698113207547171</v>
      </c>
      <c r="RK16" s="9">
        <f>0.35695-7.2266*RJ16+74.249*(RJ16^2)-307.39*(RJ16^3)+684.54*(RJ16^4)-856.92*(RJ16^5)+571.95*(RJ16^6)-159.1*(RJ16^7)</f>
        <v>0.30572328987002401</v>
      </c>
      <c r="RL16" s="9">
        <f>(OQ16*0.9)/QI16</f>
        <v>1.8482142857142858</v>
      </c>
      <c r="RM16" s="9">
        <f>0.0275-0.165*(PW16/100)+0.3656*((OR16/OQ16)*0.9)+0.515*RK16</f>
        <v>0.31340514645697543</v>
      </c>
      <c r="RN16" s="9">
        <f>(OR16-(RM16*OQ16*0.9))/(RM16*QI16)</f>
        <v>2.2541889461700695</v>
      </c>
      <c r="RO16" s="11">
        <v>19.2</v>
      </c>
      <c r="RP16" s="11">
        <v>17</v>
      </c>
      <c r="RQ16" s="4">
        <v>10</v>
      </c>
      <c r="RR16" s="4">
        <v>7</v>
      </c>
      <c r="RS16" s="4">
        <v>51</v>
      </c>
      <c r="RT16" s="4">
        <f>RS16/ND16</f>
        <v>30.357142857142858</v>
      </c>
      <c r="RU16" s="11">
        <v>36</v>
      </c>
      <c r="RV16" s="11">
        <v>18</v>
      </c>
      <c r="RW16" s="4">
        <v>14</v>
      </c>
      <c r="RX16" s="4">
        <v>36</v>
      </c>
      <c r="RY16" s="4">
        <v>54</v>
      </c>
      <c r="RZ16" s="11">
        <f>RX16/RY16</f>
        <v>0.66666666666666663</v>
      </c>
      <c r="SA16" s="4">
        <v>10</v>
      </c>
      <c r="SB16" s="11">
        <f>(RX16/SA16)</f>
        <v>3.6</v>
      </c>
      <c r="SC16" s="4">
        <v>79</v>
      </c>
      <c r="SD16" s="4">
        <v>38.9</v>
      </c>
      <c r="SE16">
        <v>17.100000000000001</v>
      </c>
      <c r="SF16" s="11">
        <f>(SD16+OU16)</f>
        <v>38.9</v>
      </c>
      <c r="SG16" s="4">
        <f>SF16/RV16</f>
        <v>2.161111111111111</v>
      </c>
      <c r="SH16" s="4">
        <f>RU16/SE16</f>
        <v>2.1052631578947367</v>
      </c>
      <c r="SI16" s="4">
        <f>RO16/SE16</f>
        <v>1.1228070175438596</v>
      </c>
      <c r="SJ16" s="4">
        <v>17</v>
      </c>
      <c r="SK16" s="4">
        <v>7</v>
      </c>
      <c r="SL16" s="4">
        <f>((SJ16-SK16)/SJ16)*100</f>
        <v>58.82352941176471</v>
      </c>
      <c r="SM16" s="4">
        <v>24</v>
      </c>
      <c r="SN16" s="4">
        <v>16</v>
      </c>
      <c r="SO16" s="4">
        <f>((SM16-SN16)/SM16)*100</f>
        <v>33.333333333333329</v>
      </c>
      <c r="SP16">
        <v>1</v>
      </c>
      <c r="SQ16">
        <v>0</v>
      </c>
      <c r="SR16">
        <v>0</v>
      </c>
      <c r="SS16">
        <v>0</v>
      </c>
      <c r="ST16">
        <v>1</v>
      </c>
      <c r="SU16">
        <v>0</v>
      </c>
      <c r="SV16">
        <v>0</v>
      </c>
      <c r="SW16">
        <v>1</v>
      </c>
      <c r="SX16">
        <v>0</v>
      </c>
      <c r="SY16">
        <v>0</v>
      </c>
      <c r="SZ16">
        <v>20</v>
      </c>
      <c r="TA16">
        <v>9</v>
      </c>
      <c r="TB16">
        <f>(SZ16-TA16)/SZ16</f>
        <v>0.55000000000000004</v>
      </c>
      <c r="TC16">
        <v>1</v>
      </c>
      <c r="TD16">
        <v>0</v>
      </c>
      <c r="TF16" s="2">
        <v>45069</v>
      </c>
      <c r="TG16" s="4">
        <v>1.68</v>
      </c>
      <c r="TH16" s="4">
        <v>180</v>
      </c>
      <c r="TI16" s="4">
        <v>1903</v>
      </c>
      <c r="TJ16" s="4">
        <v>6457</v>
      </c>
      <c r="TK16" s="4">
        <v>0.06</v>
      </c>
      <c r="TL16" s="4">
        <v>7.0000000000000007E-2</v>
      </c>
      <c r="TM16" s="4">
        <v>0</v>
      </c>
      <c r="TN16">
        <v>1</v>
      </c>
      <c r="TO16" s="4" t="s">
        <v>570</v>
      </c>
      <c r="TP16" s="4">
        <v>8</v>
      </c>
      <c r="TQ16" s="4">
        <v>491</v>
      </c>
      <c r="TR16" s="4">
        <v>0</v>
      </c>
      <c r="TS16" s="4">
        <v>11.6</v>
      </c>
      <c r="TT16" s="4">
        <v>0.99</v>
      </c>
      <c r="TU16" s="4">
        <v>30.8</v>
      </c>
      <c r="TV16" s="29">
        <v>0.95</v>
      </c>
      <c r="TW16" s="4">
        <v>0.26</v>
      </c>
      <c r="TX16" s="4">
        <v>324</v>
      </c>
      <c r="TY16" s="4">
        <v>254</v>
      </c>
      <c r="TZ16" s="4">
        <v>0</v>
      </c>
      <c r="UA16" s="4">
        <v>0</v>
      </c>
      <c r="UB16" s="4">
        <v>1</v>
      </c>
      <c r="UC16" s="4">
        <v>58</v>
      </c>
      <c r="UD16" s="4">
        <v>141</v>
      </c>
      <c r="UE16" s="4">
        <v>5.3</v>
      </c>
      <c r="UF16" s="4">
        <v>2</v>
      </c>
      <c r="UG16" s="4">
        <v>3.8</v>
      </c>
      <c r="UH16" s="4">
        <v>9.8000000000000007</v>
      </c>
      <c r="UI16" s="4">
        <v>7</v>
      </c>
      <c r="UJ16" s="4">
        <v>4.8</v>
      </c>
      <c r="UK16" s="4">
        <v>80</v>
      </c>
      <c r="UL16" s="4">
        <v>28</v>
      </c>
      <c r="UM16" s="4">
        <v>21</v>
      </c>
      <c r="UN16" s="4">
        <v>0.6</v>
      </c>
      <c r="UO16" s="4">
        <v>37</v>
      </c>
      <c r="UP16" s="4">
        <v>158</v>
      </c>
      <c r="UQ16" s="4">
        <v>0</v>
      </c>
      <c r="UR16" s="4">
        <v>0</v>
      </c>
      <c r="US16" s="4"/>
      <c r="UT16">
        <v>121</v>
      </c>
      <c r="UU16">
        <v>71</v>
      </c>
      <c r="UV16">
        <v>88</v>
      </c>
      <c r="UW16">
        <v>74</v>
      </c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>
        <v>0</v>
      </c>
      <c r="VP16" s="4">
        <v>0</v>
      </c>
      <c r="VQ16" s="4">
        <v>0</v>
      </c>
      <c r="VR16" s="4">
        <v>36</v>
      </c>
      <c r="VS16" s="4">
        <v>964</v>
      </c>
      <c r="VT16" s="4">
        <v>9</v>
      </c>
      <c r="VU16" s="4">
        <v>9</v>
      </c>
      <c r="VV16" s="4">
        <v>50</v>
      </c>
      <c r="VW16" s="4">
        <v>37</v>
      </c>
      <c r="VX16" s="4">
        <v>27</v>
      </c>
      <c r="VY16" s="4">
        <v>52</v>
      </c>
      <c r="VZ16" s="11">
        <v>48</v>
      </c>
      <c r="WA16" s="4">
        <v>47</v>
      </c>
      <c r="WB16" s="4">
        <v>90</v>
      </c>
      <c r="WC16" s="4">
        <f>(WB16-WA16)</f>
        <v>43</v>
      </c>
      <c r="WD16" s="11">
        <v>15.1</v>
      </c>
      <c r="WE16" s="4">
        <v>1523</v>
      </c>
      <c r="WF16" s="4">
        <v>93</v>
      </c>
      <c r="WG16" s="4">
        <v>74</v>
      </c>
      <c r="WH16" s="4">
        <v>3.3</v>
      </c>
      <c r="WI16" s="17">
        <f>(WH16/TG16)</f>
        <v>1.9642857142857142</v>
      </c>
      <c r="WJ16" s="4">
        <v>20.100000000000001</v>
      </c>
      <c r="WK16" s="4">
        <v>348</v>
      </c>
      <c r="WL16" s="4">
        <v>65</v>
      </c>
      <c r="WM16" s="4">
        <v>4.99</v>
      </c>
      <c r="WN16" s="4">
        <f>(WM16/TG16)</f>
        <v>2.9702380952380953</v>
      </c>
      <c r="WO16" s="45">
        <f>VZ16/WJ16</f>
        <v>2.3880597014925371</v>
      </c>
      <c r="WP16" s="45">
        <f>WD16/WJ16</f>
        <v>0.75124378109452727</v>
      </c>
      <c r="WQ16" s="4">
        <v>6</v>
      </c>
      <c r="WR16" s="4">
        <v>48</v>
      </c>
      <c r="WS16" s="4">
        <v>37</v>
      </c>
      <c r="WT16" s="11">
        <f>(WR16/WS16)</f>
        <v>1.2972972972972974</v>
      </c>
      <c r="WU16" s="4">
        <v>178</v>
      </c>
      <c r="WV16" s="11">
        <v>10</v>
      </c>
      <c r="WW16" s="4">
        <v>7</v>
      </c>
      <c r="WX16" s="11">
        <f>WR16/((WV16+WW16)/2)</f>
        <v>5.6470588235294121</v>
      </c>
      <c r="WY16" s="4">
        <v>58</v>
      </c>
      <c r="WZ16" s="4">
        <f>WY16/TG16</f>
        <v>34.523809523809526</v>
      </c>
      <c r="XA16" s="4">
        <v>42</v>
      </c>
      <c r="XB16" s="4">
        <v>43</v>
      </c>
      <c r="XC16" s="11">
        <v>12</v>
      </c>
      <c r="XD16" s="4">
        <v>10</v>
      </c>
      <c r="XE16" s="9">
        <v>3</v>
      </c>
      <c r="XF16" s="4">
        <v>103</v>
      </c>
      <c r="XG16" s="4">
        <v>158</v>
      </c>
      <c r="XH16" s="4">
        <v>79</v>
      </c>
      <c r="XI16" s="4">
        <v>117</v>
      </c>
      <c r="XJ16" s="4">
        <v>82</v>
      </c>
      <c r="XK16" s="4">
        <f>WK16</f>
        <v>348</v>
      </c>
      <c r="XL16" s="9">
        <f>XO16/XQ16</f>
        <v>0.92658944086226969</v>
      </c>
      <c r="XM16" s="9">
        <f>XJ16/XK16</f>
        <v>0.23563218390804597</v>
      </c>
      <c r="XN16" s="9">
        <f>0.35695-7.2266*XM16+74.249*(XM16^2)-307.39*(XM16^3)+684.54*(XM16^4)-856.92*(XM16^5)+571.95*(XM16^6)-159.1*(XM16^7)</f>
        <v>0.33435477058081337</v>
      </c>
      <c r="XO16" s="9">
        <f>(UT16*0.9)/WL16</f>
        <v>1.6753846153846155</v>
      </c>
      <c r="XP16" s="9">
        <f>0.0275-0.165*(VZ16/100)+0.3656*((UU16/UT16)*0.9)+0.515*XN16</f>
        <v>0.31356576470035857</v>
      </c>
      <c r="XQ16" s="9">
        <f>(UU16-(XP16*UT16*0.9))/(XP16*WL16)</f>
        <v>1.8081196930385142</v>
      </c>
      <c r="XR16" s="11">
        <v>26.5</v>
      </c>
      <c r="XS16" s="11">
        <v>21</v>
      </c>
      <c r="XT16" s="4">
        <v>14</v>
      </c>
      <c r="XU16" s="4">
        <v>7</v>
      </c>
      <c r="XV16" s="4">
        <v>54</v>
      </c>
      <c r="XW16" s="4">
        <f>XV16/TG16</f>
        <v>32.142857142857146</v>
      </c>
      <c r="XX16" s="11">
        <v>40</v>
      </c>
      <c r="XY16" s="11">
        <v>21</v>
      </c>
      <c r="XZ16" s="4">
        <v>15</v>
      </c>
      <c r="YA16" s="4">
        <v>43</v>
      </c>
      <c r="YB16" s="4">
        <v>43</v>
      </c>
      <c r="YC16" s="11">
        <f>YA16/YB16</f>
        <v>1</v>
      </c>
      <c r="YD16" s="4">
        <v>11</v>
      </c>
      <c r="YE16" s="11">
        <f>(YA16/YD16)</f>
        <v>3.9090909090909092</v>
      </c>
      <c r="YF16" s="4">
        <v>93</v>
      </c>
      <c r="YG16" s="4">
        <v>31.9</v>
      </c>
      <c r="YH16">
        <v>16</v>
      </c>
      <c r="YI16" s="11">
        <f>(YG16+UX16)</f>
        <v>31.9</v>
      </c>
      <c r="YJ16" s="4">
        <f>YI16/XY16</f>
        <v>1.519047619047619</v>
      </c>
      <c r="YK16" s="4">
        <f>XX16/YH16</f>
        <v>2.5</v>
      </c>
      <c r="YL16" s="4">
        <f>XR16/YH16</f>
        <v>1.65625</v>
      </c>
      <c r="YM16" s="4">
        <v>19</v>
      </c>
      <c r="YN16" s="4">
        <v>14</v>
      </c>
      <c r="YO16" s="4">
        <f>((YM16-YN16)/YM16)*100</f>
        <v>26.315789473684209</v>
      </c>
      <c r="YP16" s="4">
        <v>36</v>
      </c>
      <c r="YQ16" s="4">
        <v>34</v>
      </c>
      <c r="YR16" s="4">
        <f>((YP16-YQ16)/YP16)*100</f>
        <v>5.5555555555555554</v>
      </c>
      <c r="YS16">
        <v>1</v>
      </c>
      <c r="YT16">
        <v>0</v>
      </c>
      <c r="YU16">
        <v>0</v>
      </c>
      <c r="YV16">
        <v>1</v>
      </c>
      <c r="YW16">
        <v>0</v>
      </c>
      <c r="YX16">
        <v>0</v>
      </c>
      <c r="YY16">
        <v>1</v>
      </c>
      <c r="YZ16">
        <v>0</v>
      </c>
      <c r="ZA16">
        <v>0</v>
      </c>
      <c r="ZB16">
        <v>2</v>
      </c>
      <c r="ZC16">
        <v>19</v>
      </c>
      <c r="ZD16">
        <v>11</v>
      </c>
      <c r="ZE16">
        <f>(ZC16-ZD16)/ZC16</f>
        <v>0.42105263157894735</v>
      </c>
      <c r="ZF16">
        <v>1</v>
      </c>
      <c r="ZG16">
        <v>0</v>
      </c>
    </row>
    <row r="17" spans="1:684" x14ac:dyDescent="0.35">
      <c r="A17" s="54">
        <v>14</v>
      </c>
      <c r="B17" s="2">
        <v>44910</v>
      </c>
      <c r="C17" s="2">
        <v>28637</v>
      </c>
      <c r="D17" s="4">
        <v>48</v>
      </c>
      <c r="E17" s="4" t="s">
        <v>176</v>
      </c>
      <c r="F17" s="4">
        <v>51</v>
      </c>
      <c r="G17" s="4">
        <v>153</v>
      </c>
      <c r="H17" s="4">
        <v>1.47</v>
      </c>
      <c r="I17" s="76">
        <v>1</v>
      </c>
      <c r="J17" s="2">
        <v>44907</v>
      </c>
      <c r="K17" s="2">
        <v>44908</v>
      </c>
      <c r="L17" s="2">
        <v>44930</v>
      </c>
      <c r="M17" s="53">
        <v>44949</v>
      </c>
      <c r="N17" s="4">
        <v>1</v>
      </c>
      <c r="O17" s="2">
        <v>44949</v>
      </c>
      <c r="P17" s="46">
        <f t="shared" si="10"/>
        <v>22</v>
      </c>
      <c r="Q17" s="46">
        <f t="shared" si="11"/>
        <v>42</v>
      </c>
      <c r="R17" s="46">
        <f t="shared" si="12"/>
        <v>41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13</v>
      </c>
      <c r="AC17" s="4">
        <v>38</v>
      </c>
      <c r="AD17" s="4">
        <v>3</v>
      </c>
      <c r="AE17" s="4">
        <v>6</v>
      </c>
      <c r="AF17" s="4">
        <f t="shared" si="13"/>
        <v>3</v>
      </c>
      <c r="AG17" s="4">
        <v>499</v>
      </c>
      <c r="AH17" s="4">
        <v>20172</v>
      </c>
      <c r="AI17" s="4">
        <v>29.94</v>
      </c>
      <c r="AJ17" s="4">
        <v>0.56999999999999995</v>
      </c>
      <c r="AK17" s="4">
        <v>0</v>
      </c>
      <c r="AL17">
        <v>1</v>
      </c>
      <c r="AM17" s="4" t="s">
        <v>571</v>
      </c>
      <c r="AN17" s="4">
        <v>112</v>
      </c>
      <c r="AO17" s="4">
        <v>258</v>
      </c>
      <c r="AP17" s="4">
        <v>0</v>
      </c>
      <c r="AQ17" s="4">
        <v>7.6</v>
      </c>
      <c r="AR17" s="4">
        <v>1.17</v>
      </c>
      <c r="AS17" s="4">
        <v>1.2</v>
      </c>
      <c r="AT17" s="29">
        <v>1.43</v>
      </c>
      <c r="AU17" s="4">
        <v>1.48</v>
      </c>
      <c r="AV17" s="4">
        <v>755</v>
      </c>
      <c r="AW17" s="4">
        <v>258</v>
      </c>
      <c r="AX17" s="4">
        <v>0</v>
      </c>
      <c r="AY17" s="4">
        <v>0</v>
      </c>
      <c r="AZ17" s="4">
        <v>0.5</v>
      </c>
      <c r="BA17" s="4">
        <v>48</v>
      </c>
      <c r="BB17" s="4">
        <v>141</v>
      </c>
      <c r="BC17" s="4">
        <v>3.5</v>
      </c>
      <c r="BD17" s="4">
        <v>1.7</v>
      </c>
      <c r="BE17" s="4">
        <v>2.5</v>
      </c>
      <c r="BF17" s="4">
        <v>7.5</v>
      </c>
      <c r="BG17" s="4">
        <v>4.2</v>
      </c>
      <c r="BH17" s="4">
        <v>2.2999999999999998</v>
      </c>
      <c r="BI17" s="4">
        <v>8</v>
      </c>
      <c r="BJ17" s="4">
        <v>14</v>
      </c>
      <c r="BK17" s="4">
        <v>7</v>
      </c>
      <c r="BL17" s="4">
        <v>0.14000000000000001</v>
      </c>
      <c r="BM17" s="4">
        <v>106</v>
      </c>
      <c r="BN17" s="4">
        <v>187</v>
      </c>
      <c r="BO17" s="4">
        <v>1</v>
      </c>
      <c r="BP17" s="4">
        <v>22</v>
      </c>
      <c r="BQ17" s="4">
        <v>89</v>
      </c>
      <c r="BR17">
        <v>101</v>
      </c>
      <c r="BS17">
        <v>77</v>
      </c>
      <c r="BT17">
        <v>83</v>
      </c>
      <c r="BU17">
        <v>87</v>
      </c>
      <c r="BV17">
        <v>10</v>
      </c>
      <c r="BW17">
        <v>1210</v>
      </c>
      <c r="BX17">
        <v>1070</v>
      </c>
      <c r="BY17">
        <v>1.1000000000000001</v>
      </c>
      <c r="BZ17">
        <v>70.2</v>
      </c>
      <c r="CA17">
        <v>5</v>
      </c>
      <c r="CB17" s="4">
        <v>3.2</v>
      </c>
      <c r="CC17" s="4">
        <v>35.9</v>
      </c>
      <c r="CD17" s="4">
        <v>85.2</v>
      </c>
      <c r="CE17" s="4">
        <v>17</v>
      </c>
      <c r="CF17" s="4">
        <v>19</v>
      </c>
      <c r="CG17" s="4">
        <v>2702</v>
      </c>
      <c r="CH17" s="4">
        <f t="shared" si="14"/>
        <v>1825</v>
      </c>
      <c r="CI17" s="4">
        <v>7.38</v>
      </c>
      <c r="CJ17" s="4">
        <v>46.4</v>
      </c>
      <c r="CK17" s="4">
        <v>71.2</v>
      </c>
      <c r="CL17" s="4">
        <v>27.4</v>
      </c>
      <c r="CM17" s="4">
        <v>0.33</v>
      </c>
      <c r="CN17" s="4">
        <v>0</v>
      </c>
      <c r="CO17" s="4">
        <v>0</v>
      </c>
      <c r="CP17" s="4">
        <v>13</v>
      </c>
      <c r="CQ17" s="4">
        <v>6169</v>
      </c>
      <c r="CR17" s="4">
        <v>0</v>
      </c>
      <c r="CS17" s="4">
        <v>3</v>
      </c>
      <c r="CT17" s="4"/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8</v>
      </c>
      <c r="DL17" s="4">
        <v>9</v>
      </c>
      <c r="DM17" s="4">
        <v>44</v>
      </c>
      <c r="DN17" s="4">
        <v>31</v>
      </c>
      <c r="DO17" s="4">
        <v>29</v>
      </c>
      <c r="DP17" s="4">
        <v>56</v>
      </c>
      <c r="DQ17" s="11">
        <v>67</v>
      </c>
      <c r="DR17" s="4">
        <v>22</v>
      </c>
      <c r="DS17" s="4">
        <v>67</v>
      </c>
      <c r="DT17" s="4">
        <f t="shared" si="32"/>
        <v>45</v>
      </c>
      <c r="DU17" s="11">
        <v>18.899999999999999</v>
      </c>
      <c r="DV17" s="4">
        <v>1273</v>
      </c>
      <c r="DW17" s="4">
        <v>85</v>
      </c>
      <c r="DX17" s="4">
        <v>88</v>
      </c>
      <c r="DY17" s="4">
        <v>3.9</v>
      </c>
      <c r="DZ17" s="17">
        <f t="shared" si="26"/>
        <v>2.6530612244897958</v>
      </c>
      <c r="EA17" s="4">
        <v>27.8</v>
      </c>
      <c r="EB17" s="4">
        <v>320</v>
      </c>
      <c r="EC17" s="4">
        <v>55</v>
      </c>
      <c r="ED17" s="4">
        <v>5.71</v>
      </c>
      <c r="EE17" s="4">
        <f t="shared" si="33"/>
        <v>3.8843537414965987</v>
      </c>
      <c r="EF17" s="45">
        <f t="shared" si="15"/>
        <v>2.4100719424460433</v>
      </c>
      <c r="EG17" s="45">
        <f t="shared" si="16"/>
        <v>0.67985611510791355</v>
      </c>
      <c r="EH17" s="4">
        <v>10</v>
      </c>
      <c r="EI17" s="4">
        <v>148</v>
      </c>
      <c r="EJ17" s="4">
        <v>158</v>
      </c>
      <c r="EK17" s="11">
        <f t="shared" si="29"/>
        <v>0.93670886075949367</v>
      </c>
      <c r="EL17" s="4">
        <v>317</v>
      </c>
      <c r="EM17" s="11">
        <v>8</v>
      </c>
      <c r="EN17" s="4">
        <v>8</v>
      </c>
      <c r="EO17" s="11">
        <f t="shared" si="34"/>
        <v>18.5</v>
      </c>
      <c r="EP17" s="4">
        <v>61</v>
      </c>
      <c r="EQ17" s="4">
        <f t="shared" si="17"/>
        <v>41.496598639455783</v>
      </c>
      <c r="ER17" s="4">
        <v>32</v>
      </c>
      <c r="ES17" s="4">
        <v>53</v>
      </c>
      <c r="ET17" s="11">
        <v>20</v>
      </c>
      <c r="EU17" s="4">
        <v>5</v>
      </c>
      <c r="EV17" s="9">
        <v>15</v>
      </c>
      <c r="EW17" s="4">
        <v>82</v>
      </c>
      <c r="EX17" s="4">
        <v>127</v>
      </c>
      <c r="EY17" s="4">
        <v>45</v>
      </c>
      <c r="EZ17" s="4">
        <v>96</v>
      </c>
      <c r="FA17" s="4">
        <v>65</v>
      </c>
      <c r="FB17" s="4">
        <f t="shared" si="1"/>
        <v>320</v>
      </c>
      <c r="FC17" s="9">
        <f t="shared" si="18"/>
        <v>0.58808502405131813</v>
      </c>
      <c r="FD17" s="9">
        <f t="shared" si="2"/>
        <v>0.203125</v>
      </c>
      <c r="FE17" s="9">
        <f t="shared" si="19"/>
        <v>0.28326666525713934</v>
      </c>
      <c r="FF17" s="9">
        <f t="shared" si="3"/>
        <v>1.6527272727272728</v>
      </c>
      <c r="FG17" s="9">
        <f t="shared" si="4"/>
        <v>0.31368460983514956</v>
      </c>
      <c r="FH17" s="9">
        <f t="shared" si="5"/>
        <v>2.8103542942509119</v>
      </c>
      <c r="FI17" s="11">
        <v>22.1</v>
      </c>
      <c r="FJ17" s="11">
        <v>33</v>
      </c>
      <c r="FK17" s="4">
        <v>17</v>
      </c>
      <c r="FL17" s="4">
        <v>16</v>
      </c>
      <c r="FM17" s="4">
        <v>30</v>
      </c>
      <c r="FN17" s="4">
        <f t="shared" si="6"/>
        <v>20.408163265306122</v>
      </c>
      <c r="FO17" s="11">
        <v>60</v>
      </c>
      <c r="FP17" s="11">
        <v>22</v>
      </c>
      <c r="FQ17" s="4">
        <v>18</v>
      </c>
      <c r="FR17" s="4">
        <v>88</v>
      </c>
      <c r="FS17" s="4">
        <v>75</v>
      </c>
      <c r="FT17" s="11">
        <f t="shared" si="20"/>
        <v>1.1733333333333333</v>
      </c>
      <c r="FU17" s="4">
        <v>12</v>
      </c>
      <c r="FV17" s="11">
        <f t="shared" si="35"/>
        <v>7.333333333333333</v>
      </c>
      <c r="FW17" s="4">
        <v>82</v>
      </c>
      <c r="FX17" s="4">
        <v>92.2</v>
      </c>
      <c r="FY17">
        <v>21.4</v>
      </c>
      <c r="FZ17" s="11">
        <f t="shared" si="8"/>
        <v>102.2</v>
      </c>
      <c r="GA17" s="4">
        <f t="shared" si="21"/>
        <v>4.6454545454545455</v>
      </c>
      <c r="GB17" s="4">
        <f t="shared" si="22"/>
        <v>2.8037383177570097</v>
      </c>
      <c r="GC17" s="4">
        <f t="shared" si="23"/>
        <v>1.0327102803738319</v>
      </c>
      <c r="GD17" s="4">
        <v>19</v>
      </c>
      <c r="GE17" s="4">
        <v>10</v>
      </c>
      <c r="GF17" s="4">
        <f t="shared" si="24"/>
        <v>47.368421052631575</v>
      </c>
      <c r="GG17" s="4">
        <v>26</v>
      </c>
      <c r="GH17" s="4">
        <v>19</v>
      </c>
      <c r="GI17" s="4">
        <f t="shared" si="25"/>
        <v>26.923076923076923</v>
      </c>
      <c r="GJ17">
        <v>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24</v>
      </c>
      <c r="GU17">
        <v>14</v>
      </c>
      <c r="GV17">
        <f t="shared" si="28"/>
        <v>0.41666666666666669</v>
      </c>
      <c r="GW17">
        <v>1</v>
      </c>
      <c r="GX17">
        <v>0</v>
      </c>
      <c r="GZ17" s="2">
        <v>44915</v>
      </c>
      <c r="HA17" s="4">
        <v>1.47</v>
      </c>
      <c r="HB17" s="4">
        <v>7</v>
      </c>
      <c r="HC17" s="4">
        <v>1153</v>
      </c>
      <c r="HD17" s="4">
        <v>16446</v>
      </c>
      <c r="HE17" s="4">
        <v>25</v>
      </c>
      <c r="HF17" s="4">
        <v>7.0000000000000007E-2</v>
      </c>
      <c r="HG17" s="4">
        <v>0</v>
      </c>
      <c r="HH17">
        <v>1</v>
      </c>
      <c r="HI17" s="4" t="s">
        <v>571</v>
      </c>
      <c r="HJ17" s="4">
        <v>45</v>
      </c>
      <c r="HK17" s="4">
        <v>180</v>
      </c>
      <c r="HL17" s="4">
        <v>0</v>
      </c>
      <c r="HM17" s="4">
        <v>7.3</v>
      </c>
      <c r="HN17" s="4">
        <v>1.17</v>
      </c>
      <c r="HO17" s="4">
        <v>36.799999999999997</v>
      </c>
      <c r="HP17" s="29">
        <v>1.46</v>
      </c>
      <c r="HQ17" s="4">
        <v>1.86</v>
      </c>
      <c r="HR17" s="4">
        <v>445</v>
      </c>
      <c r="HS17" s="4">
        <v>402</v>
      </c>
      <c r="HT17" s="4">
        <v>0</v>
      </c>
      <c r="HU17" s="4">
        <v>0</v>
      </c>
      <c r="HV17" s="4">
        <v>0.4</v>
      </c>
      <c r="HW17" s="4">
        <v>27</v>
      </c>
      <c r="HX17" s="4">
        <v>141</v>
      </c>
      <c r="HY17" s="4">
        <v>4.5</v>
      </c>
      <c r="HZ17" s="4">
        <v>1.6</v>
      </c>
      <c r="IA17" s="4">
        <v>4.5</v>
      </c>
      <c r="IB17" s="4">
        <v>7.9</v>
      </c>
      <c r="IC17" s="4">
        <v>4.5999999999999996</v>
      </c>
      <c r="ID17" s="4">
        <v>2.4</v>
      </c>
      <c r="IE17" s="4">
        <v>7</v>
      </c>
      <c r="IF17" s="4">
        <v>14</v>
      </c>
      <c r="IG17" s="4">
        <v>9</v>
      </c>
      <c r="IH17" s="4">
        <v>0.2</v>
      </c>
      <c r="II17" s="4">
        <v>87</v>
      </c>
      <c r="IJ17" s="4">
        <v>206</v>
      </c>
      <c r="IK17" s="4">
        <v>1</v>
      </c>
      <c r="IL17" s="4">
        <v>22</v>
      </c>
      <c r="IM17" s="4">
        <v>453</v>
      </c>
      <c r="IN17">
        <v>110</v>
      </c>
      <c r="IO17">
        <v>75</v>
      </c>
      <c r="IP17">
        <v>85</v>
      </c>
      <c r="IQ17">
        <v>85</v>
      </c>
      <c r="IS17">
        <v>1205</v>
      </c>
      <c r="IT17">
        <v>1270</v>
      </c>
      <c r="IU17">
        <v>1</v>
      </c>
      <c r="IX17" s="4"/>
      <c r="IY17" s="4"/>
      <c r="IZ17" s="4"/>
      <c r="JA17" s="4"/>
      <c r="JB17" s="4"/>
      <c r="JC17" s="4"/>
      <c r="JD17" s="4"/>
      <c r="JE17" s="4">
        <v>7.43</v>
      </c>
      <c r="JF17" s="4">
        <v>41</v>
      </c>
      <c r="JG17" s="4">
        <v>76</v>
      </c>
      <c r="JH17" s="4">
        <v>25.9</v>
      </c>
      <c r="JI17" s="4">
        <v>0</v>
      </c>
      <c r="JJ17" s="4">
        <v>0</v>
      </c>
      <c r="JK17" s="4">
        <v>0</v>
      </c>
      <c r="JL17" s="4">
        <v>13</v>
      </c>
      <c r="JM17" s="4">
        <v>2502</v>
      </c>
      <c r="JN17" s="4">
        <v>9</v>
      </c>
      <c r="JO17" s="4">
        <v>8</v>
      </c>
      <c r="JP17" s="4">
        <v>46</v>
      </c>
      <c r="JQ17" s="4">
        <v>28</v>
      </c>
      <c r="JR17" s="4">
        <v>37</v>
      </c>
      <c r="JS17" s="4">
        <v>67</v>
      </c>
      <c r="JT17" s="11">
        <v>63</v>
      </c>
      <c r="JU17" s="4">
        <v>25</v>
      </c>
      <c r="JV17" s="4">
        <v>67</v>
      </c>
      <c r="JW17" s="4">
        <f t="shared" si="36"/>
        <v>42</v>
      </c>
      <c r="JX17" s="11">
        <v>19.3</v>
      </c>
      <c r="JY17" s="4">
        <v>1528</v>
      </c>
      <c r="JZ17" s="4">
        <v>89</v>
      </c>
      <c r="KA17" s="4">
        <v>76</v>
      </c>
      <c r="KB17" s="4">
        <v>3.2</v>
      </c>
      <c r="KC17" s="17">
        <f t="shared" si="37"/>
        <v>2.1768707482993199</v>
      </c>
      <c r="KD17" s="4">
        <v>24.5</v>
      </c>
      <c r="KE17" s="4">
        <v>274</v>
      </c>
      <c r="KF17" s="4">
        <v>63</v>
      </c>
      <c r="KG17" s="4">
        <v>4.8</v>
      </c>
      <c r="KH17" s="4">
        <f t="shared" si="38"/>
        <v>3.2653061224489797</v>
      </c>
      <c r="KI17" s="45">
        <f t="shared" si="39"/>
        <v>2.5714285714285716</v>
      </c>
      <c r="KJ17" s="45">
        <f t="shared" si="40"/>
        <v>0.78775510204081634</v>
      </c>
      <c r="KK17" s="4">
        <v>9</v>
      </c>
      <c r="KL17" s="4">
        <v>148</v>
      </c>
      <c r="KM17" s="4">
        <v>127</v>
      </c>
      <c r="KN17" s="11">
        <f t="shared" si="41"/>
        <v>1.1653543307086613</v>
      </c>
      <c r="KO17" s="4">
        <v>324</v>
      </c>
      <c r="KP17" s="11">
        <v>10</v>
      </c>
      <c r="KQ17" s="4">
        <v>10</v>
      </c>
      <c r="KR17" s="11">
        <f t="shared" si="42"/>
        <v>14.8</v>
      </c>
      <c r="KS17" s="4">
        <v>33</v>
      </c>
      <c r="KT17" s="4">
        <f t="shared" si="43"/>
        <v>22.448979591836736</v>
      </c>
      <c r="KU17" s="4">
        <v>14</v>
      </c>
      <c r="KV17" s="4">
        <v>28</v>
      </c>
      <c r="KW17" s="11">
        <v>17</v>
      </c>
      <c r="KX17" s="4">
        <v>10</v>
      </c>
      <c r="KY17" s="9">
        <v>7</v>
      </c>
      <c r="KZ17" s="4">
        <v>93</v>
      </c>
      <c r="LA17" s="4">
        <v>113</v>
      </c>
      <c r="LB17" s="4">
        <v>52</v>
      </c>
      <c r="LC17" s="4">
        <v>86</v>
      </c>
      <c r="LD17" s="4">
        <v>79</v>
      </c>
      <c r="LE17" s="4">
        <f t="shared" si="44"/>
        <v>274</v>
      </c>
      <c r="LF17" s="9">
        <f t="shared" si="45"/>
        <v>0.88501864825466725</v>
      </c>
      <c r="LG17" s="9">
        <f t="shared" si="46"/>
        <v>0.28832116788321166</v>
      </c>
      <c r="LH17" s="9">
        <f t="shared" si="47"/>
        <v>0.40347053461302668</v>
      </c>
      <c r="LI17" s="9">
        <f t="shared" si="48"/>
        <v>1.5714285714285714</v>
      </c>
      <c r="LJ17" s="9">
        <f t="shared" si="49"/>
        <v>0.35568277987116326</v>
      </c>
      <c r="LK17" s="9">
        <f t="shared" si="50"/>
        <v>1.7755880901804311</v>
      </c>
      <c r="LL17" s="11">
        <v>25.3</v>
      </c>
      <c r="LM17" s="11">
        <v>25</v>
      </c>
      <c r="LN17" s="4">
        <v>17</v>
      </c>
      <c r="LO17" s="4">
        <v>8</v>
      </c>
      <c r="LP17" s="4">
        <v>34</v>
      </c>
      <c r="LQ17" s="4">
        <f t="shared" si="51"/>
        <v>23.129251700680271</v>
      </c>
      <c r="LR17" s="11">
        <v>57</v>
      </c>
      <c r="LS17" s="11">
        <v>20</v>
      </c>
      <c r="LT17" s="4">
        <v>13</v>
      </c>
      <c r="LU17" s="4">
        <v>82</v>
      </c>
      <c r="LV17" s="4">
        <v>76</v>
      </c>
      <c r="LW17" s="11">
        <f t="shared" si="52"/>
        <v>1.0789473684210527</v>
      </c>
      <c r="LX17" s="4">
        <v>10</v>
      </c>
      <c r="LY17" s="11">
        <f t="shared" si="53"/>
        <v>8.1999999999999993</v>
      </c>
      <c r="LZ17" s="4">
        <v>134</v>
      </c>
      <c r="MA17" s="4">
        <v>62.6</v>
      </c>
      <c r="MB17" s="24">
        <v>24.5</v>
      </c>
      <c r="MC17" s="11">
        <f t="shared" si="54"/>
        <v>62.6</v>
      </c>
      <c r="MD17" s="4">
        <f t="shared" si="55"/>
        <v>3.13</v>
      </c>
      <c r="ME17" s="4">
        <f t="shared" si="56"/>
        <v>2.3265306122448979</v>
      </c>
      <c r="MF17" s="4">
        <f t="shared" si="57"/>
        <v>1.0326530612244897</v>
      </c>
      <c r="MG17" s="4">
        <v>21</v>
      </c>
      <c r="MH17" s="4">
        <v>14</v>
      </c>
      <c r="MI17" s="4">
        <f t="shared" si="58"/>
        <v>33.333333333333329</v>
      </c>
      <c r="MJ17" s="4">
        <v>31</v>
      </c>
      <c r="MK17" s="4">
        <v>21</v>
      </c>
      <c r="ML17" s="4">
        <f t="shared" si="59"/>
        <v>32.258064516129032</v>
      </c>
      <c r="MM17">
        <v>0</v>
      </c>
      <c r="MN17">
        <v>1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1</v>
      </c>
      <c r="MU17">
        <v>0</v>
      </c>
      <c r="MV17">
        <v>0</v>
      </c>
      <c r="MW17">
        <v>23</v>
      </c>
      <c r="MX17">
        <v>12</v>
      </c>
      <c r="MY17">
        <f t="shared" si="60"/>
        <v>0.47826086956521741</v>
      </c>
      <c r="MZ17">
        <v>1</v>
      </c>
      <c r="NA17">
        <v>0</v>
      </c>
    </row>
    <row r="18" spans="1:684" x14ac:dyDescent="0.35">
      <c r="A18" s="31">
        <v>15</v>
      </c>
      <c r="B18" s="2">
        <v>44911</v>
      </c>
      <c r="C18" s="2">
        <v>28957</v>
      </c>
      <c r="D18" s="4">
        <v>43</v>
      </c>
      <c r="E18" s="4" t="s">
        <v>178</v>
      </c>
      <c r="F18" s="4">
        <v>73</v>
      </c>
      <c r="G18" s="4">
        <v>176</v>
      </c>
      <c r="H18" s="4">
        <v>1.96</v>
      </c>
      <c r="I18" s="76">
        <v>1</v>
      </c>
      <c r="J18" s="2">
        <v>44905</v>
      </c>
      <c r="K18" s="2">
        <v>44905</v>
      </c>
      <c r="L18" s="2">
        <v>44923</v>
      </c>
      <c r="M18" s="77">
        <v>44937</v>
      </c>
      <c r="N18" s="4">
        <v>1</v>
      </c>
      <c r="O18" s="2">
        <v>45307</v>
      </c>
      <c r="P18" s="46">
        <f t="shared" si="10"/>
        <v>18</v>
      </c>
      <c r="Q18" s="78">
        <f t="shared" si="11"/>
        <v>32</v>
      </c>
      <c r="R18" s="46">
        <f t="shared" si="12"/>
        <v>402</v>
      </c>
      <c r="S18" s="4">
        <v>0</v>
      </c>
      <c r="T18" s="4">
        <v>1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8</v>
      </c>
      <c r="AC18" s="4">
        <v>29</v>
      </c>
      <c r="AD18" s="4">
        <v>6</v>
      </c>
      <c r="AE18" s="4">
        <v>9</v>
      </c>
      <c r="AF18" s="4">
        <f t="shared" si="13"/>
        <v>3</v>
      </c>
      <c r="AG18" s="4">
        <v>330</v>
      </c>
      <c r="AH18" s="4">
        <v>32800</v>
      </c>
      <c r="AI18" s="4">
        <v>30.29</v>
      </c>
      <c r="AJ18" s="4">
        <v>1.61</v>
      </c>
      <c r="AK18" s="4">
        <v>0</v>
      </c>
      <c r="AL18" s="4">
        <v>1</v>
      </c>
      <c r="AM18" s="4" t="s">
        <v>572</v>
      </c>
      <c r="AN18" s="4">
        <v>72</v>
      </c>
      <c r="AO18" s="4">
        <v>851</v>
      </c>
      <c r="AP18" s="4">
        <v>0</v>
      </c>
      <c r="AQ18" s="4">
        <v>8.6999999999999993</v>
      </c>
      <c r="AR18" s="4">
        <v>1.1499999999999999</v>
      </c>
      <c r="AS18" s="4">
        <v>31.6</v>
      </c>
      <c r="AU18" s="4">
        <v>0.94</v>
      </c>
      <c r="AV18" s="76">
        <v>1000</v>
      </c>
      <c r="AW18" s="4">
        <v>402</v>
      </c>
      <c r="AX18" s="4">
        <v>0</v>
      </c>
      <c r="AY18" s="4">
        <v>0</v>
      </c>
      <c r="AZ18" s="4">
        <v>0.7</v>
      </c>
      <c r="BA18" s="4">
        <v>27</v>
      </c>
      <c r="BB18" s="4">
        <v>150</v>
      </c>
      <c r="BC18" s="4">
        <v>3.9</v>
      </c>
      <c r="BD18" s="4">
        <v>2.4</v>
      </c>
      <c r="BE18" s="4">
        <v>3.5</v>
      </c>
      <c r="BF18" s="4">
        <v>8.1</v>
      </c>
      <c r="BG18" s="4">
        <v>5.2</v>
      </c>
      <c r="BH18" s="4">
        <v>3</v>
      </c>
      <c r="BI18" s="4">
        <v>194</v>
      </c>
      <c r="BJ18" s="4">
        <v>18</v>
      </c>
      <c r="BK18" s="4">
        <v>18</v>
      </c>
      <c r="BL18" s="4">
        <v>0.2</v>
      </c>
      <c r="BM18" s="4">
        <v>99</v>
      </c>
      <c r="BN18" s="4">
        <v>202</v>
      </c>
      <c r="BO18" s="4">
        <v>1</v>
      </c>
      <c r="BP18" s="4">
        <v>16</v>
      </c>
      <c r="BQ18" s="4">
        <v>164</v>
      </c>
      <c r="BR18">
        <v>136</v>
      </c>
      <c r="BS18">
        <v>56</v>
      </c>
      <c r="BT18">
        <v>85</v>
      </c>
      <c r="BU18">
        <v>65</v>
      </c>
      <c r="BV18">
        <v>13</v>
      </c>
      <c r="BW18">
        <v>1100</v>
      </c>
      <c r="BX18">
        <v>1750</v>
      </c>
      <c r="BY18">
        <v>1</v>
      </c>
      <c r="BZ18">
        <v>81.5</v>
      </c>
      <c r="CA18">
        <v>5</v>
      </c>
      <c r="CB18" s="4">
        <v>7.4</v>
      </c>
      <c r="CC18" s="4">
        <v>62</v>
      </c>
      <c r="CD18" s="4">
        <v>71</v>
      </c>
      <c r="CE18" s="4">
        <v>12</v>
      </c>
      <c r="CF18" s="4">
        <v>5</v>
      </c>
      <c r="CG18" s="4">
        <v>1635</v>
      </c>
      <c r="CH18" s="4">
        <f t="shared" si="14"/>
        <v>778.37837837837833</v>
      </c>
      <c r="CI18" s="4">
        <v>7.41</v>
      </c>
      <c r="CJ18" s="4">
        <v>33.799999999999997</v>
      </c>
      <c r="CK18" s="4">
        <v>82.9</v>
      </c>
      <c r="CL18" s="4">
        <v>21.2</v>
      </c>
      <c r="CM18" s="4">
        <v>0.7</v>
      </c>
      <c r="CN18" s="4">
        <v>0</v>
      </c>
      <c r="CO18" s="4">
        <v>0</v>
      </c>
      <c r="CP18" s="4">
        <v>13</v>
      </c>
      <c r="CQ18" s="4">
        <v>361</v>
      </c>
      <c r="CR18" s="4">
        <v>1</v>
      </c>
      <c r="CS18" s="4">
        <v>1</v>
      </c>
      <c r="CT18" s="4"/>
      <c r="CU18" s="4">
        <v>1</v>
      </c>
      <c r="CV18" s="4">
        <v>1</v>
      </c>
      <c r="CW18" s="4">
        <v>0</v>
      </c>
      <c r="CX18" s="4">
        <v>1</v>
      </c>
      <c r="CY18" s="4">
        <v>1</v>
      </c>
      <c r="CZ18" s="4">
        <v>0</v>
      </c>
      <c r="DA18" s="4">
        <v>0</v>
      </c>
      <c r="DB18" s="4">
        <v>0</v>
      </c>
      <c r="DC18" s="4">
        <v>1</v>
      </c>
      <c r="DD18" s="4">
        <v>1</v>
      </c>
      <c r="DE18" s="4">
        <v>1</v>
      </c>
      <c r="DF18" s="4">
        <v>0</v>
      </c>
      <c r="DG18" s="4">
        <v>1</v>
      </c>
      <c r="DH18" s="4">
        <v>0</v>
      </c>
      <c r="DI18" s="4">
        <v>0</v>
      </c>
      <c r="DJ18" s="4">
        <v>0</v>
      </c>
      <c r="DK18" s="4">
        <v>12</v>
      </c>
      <c r="DL18" s="4">
        <v>10</v>
      </c>
      <c r="DM18" s="4">
        <v>67</v>
      </c>
      <c r="DN18" s="4">
        <v>49</v>
      </c>
      <c r="DO18" s="4">
        <v>27</v>
      </c>
      <c r="DP18" s="4">
        <v>51</v>
      </c>
      <c r="DQ18" s="11">
        <v>57</v>
      </c>
      <c r="DR18" s="4">
        <v>48</v>
      </c>
      <c r="DS18" s="4">
        <v>111</v>
      </c>
      <c r="DT18" s="4">
        <f t="shared" si="32"/>
        <v>63</v>
      </c>
      <c r="DU18" s="11">
        <v>11.1</v>
      </c>
      <c r="DV18" s="4">
        <v>867</v>
      </c>
      <c r="DW18" s="4">
        <v>82</v>
      </c>
      <c r="DX18" s="4">
        <v>60</v>
      </c>
      <c r="DY18" s="4">
        <v>3.4</v>
      </c>
      <c r="DZ18" s="17">
        <f t="shared" si="26"/>
        <v>1.7346938775510203</v>
      </c>
      <c r="EA18" s="4">
        <v>26.4</v>
      </c>
      <c r="EB18" s="4">
        <v>289</v>
      </c>
      <c r="EC18" s="4">
        <v>79</v>
      </c>
      <c r="ED18" s="4">
        <v>4.8099999999999996</v>
      </c>
      <c r="EE18" s="4">
        <f t="shared" si="33"/>
        <v>2.454081632653061</v>
      </c>
      <c r="EF18" s="45">
        <f t="shared" si="15"/>
        <v>2.1590909090909092</v>
      </c>
      <c r="EG18" s="45">
        <f t="shared" si="16"/>
        <v>0.42045454545454547</v>
      </c>
      <c r="EH18" s="4">
        <v>13</v>
      </c>
      <c r="EI18" s="4">
        <v>83</v>
      </c>
      <c r="EJ18" s="4">
        <v>54</v>
      </c>
      <c r="EK18" s="11">
        <f t="shared" si="29"/>
        <v>1.537037037037037</v>
      </c>
      <c r="EL18" s="4">
        <v>184</v>
      </c>
      <c r="EM18" s="11">
        <v>17</v>
      </c>
      <c r="EN18" s="4">
        <v>14</v>
      </c>
      <c r="EO18" s="11">
        <f t="shared" si="34"/>
        <v>5.354838709677419</v>
      </c>
      <c r="EP18" s="4">
        <v>70</v>
      </c>
      <c r="EQ18" s="4">
        <f t="shared" si="17"/>
        <v>35.714285714285715</v>
      </c>
      <c r="ER18" s="4">
        <v>58</v>
      </c>
      <c r="ES18" s="4">
        <v>68</v>
      </c>
      <c r="ET18" s="11">
        <v>7</v>
      </c>
      <c r="EU18" s="4">
        <v>8</v>
      </c>
      <c r="EV18" s="9">
        <v>1</v>
      </c>
      <c r="EW18" s="4">
        <v>96</v>
      </c>
      <c r="EX18" s="4">
        <v>124</v>
      </c>
      <c r="EY18" s="4">
        <v>48</v>
      </c>
      <c r="EZ18" s="4">
        <v>65</v>
      </c>
      <c r="FA18" s="4">
        <v>55</v>
      </c>
      <c r="FB18" s="4">
        <f t="shared" si="1"/>
        <v>289</v>
      </c>
      <c r="FC18" s="9">
        <f t="shared" si="18"/>
        <v>0.80310280194000261</v>
      </c>
      <c r="FD18" s="9">
        <f t="shared" si="2"/>
        <v>0.19031141868512111</v>
      </c>
      <c r="FE18" s="9">
        <f t="shared" si="19"/>
        <v>0.2618270397788085</v>
      </c>
      <c r="FF18" s="9">
        <f t="shared" si="3"/>
        <v>1.549367088607595</v>
      </c>
      <c r="FG18" s="9">
        <f t="shared" si="4"/>
        <v>0.2037779843096158</v>
      </c>
      <c r="FH18" s="9">
        <f t="shared" si="5"/>
        <v>1.9292263516761377</v>
      </c>
      <c r="FI18" s="11">
        <v>14.5</v>
      </c>
      <c r="FJ18" s="11">
        <v>34</v>
      </c>
      <c r="FK18" s="4">
        <v>24</v>
      </c>
      <c r="FL18" s="4">
        <v>11</v>
      </c>
      <c r="FM18" s="4">
        <v>22</v>
      </c>
      <c r="FN18" s="4">
        <f t="shared" si="6"/>
        <v>11.224489795918368</v>
      </c>
      <c r="FO18" s="11">
        <v>41</v>
      </c>
      <c r="FP18" s="11">
        <v>21</v>
      </c>
      <c r="FQ18" s="4">
        <v>18</v>
      </c>
      <c r="FR18" s="4">
        <v>83</v>
      </c>
      <c r="FS18" s="4">
        <v>41</v>
      </c>
      <c r="FT18" s="11">
        <f t="shared" si="20"/>
        <v>2.024390243902439</v>
      </c>
      <c r="FU18" s="4">
        <v>14</v>
      </c>
      <c r="FV18" s="11">
        <f t="shared" si="35"/>
        <v>5.9285714285714288</v>
      </c>
      <c r="FW18" s="4">
        <v>127</v>
      </c>
      <c r="FX18" s="4">
        <v>33.9</v>
      </c>
      <c r="FY18">
        <v>19.8</v>
      </c>
      <c r="FZ18" s="11">
        <f t="shared" si="8"/>
        <v>46.9</v>
      </c>
      <c r="GA18" s="4">
        <f t="shared" si="21"/>
        <v>2.2333333333333334</v>
      </c>
      <c r="GB18" s="4">
        <f t="shared" si="22"/>
        <v>2.0707070707070705</v>
      </c>
      <c r="GC18" s="4">
        <f t="shared" si="23"/>
        <v>0.73232323232323226</v>
      </c>
      <c r="GD18" s="4">
        <v>25</v>
      </c>
      <c r="GE18" s="4">
        <v>22</v>
      </c>
      <c r="GF18" s="4">
        <f t="shared" si="24"/>
        <v>12</v>
      </c>
      <c r="GG18" s="4">
        <v>24</v>
      </c>
      <c r="GH18" s="4">
        <v>12</v>
      </c>
      <c r="GI18" s="4">
        <f t="shared" si="25"/>
        <v>50</v>
      </c>
      <c r="GJ18">
        <v>0</v>
      </c>
      <c r="GK18">
        <v>1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24</v>
      </c>
      <c r="GU18">
        <v>6</v>
      </c>
      <c r="GV18">
        <f t="shared" si="28"/>
        <v>0.75</v>
      </c>
      <c r="GW18">
        <v>0</v>
      </c>
      <c r="GX18">
        <v>1</v>
      </c>
      <c r="GZ18" s="2">
        <v>44915</v>
      </c>
      <c r="HA18" s="4">
        <v>1.96</v>
      </c>
      <c r="HB18" s="4">
        <v>6</v>
      </c>
      <c r="HC18" s="4">
        <v>1840</v>
      </c>
      <c r="HD18" s="4">
        <v>19675</v>
      </c>
      <c r="HE18" s="4">
        <v>8.1</v>
      </c>
      <c r="HF18" s="4">
        <v>1.1399999999999999</v>
      </c>
      <c r="HG18" s="4">
        <v>0</v>
      </c>
      <c r="HH18" s="4">
        <v>1</v>
      </c>
      <c r="HI18" s="4" t="s">
        <v>572</v>
      </c>
      <c r="HJ18" s="4">
        <v>104</v>
      </c>
      <c r="HK18" s="4">
        <v>563</v>
      </c>
      <c r="HL18" s="4">
        <v>0</v>
      </c>
      <c r="HM18" s="4">
        <v>8.6</v>
      </c>
      <c r="HN18" s="4">
        <v>1.24</v>
      </c>
      <c r="HO18" s="4">
        <v>29.4</v>
      </c>
      <c r="HP18" s="29">
        <v>2.2200000000000002</v>
      </c>
      <c r="HQ18" s="4">
        <v>1.0900000000000001</v>
      </c>
      <c r="HR18" s="4">
        <v>925</v>
      </c>
      <c r="HS18" s="4">
        <v>633</v>
      </c>
      <c r="HT18" s="4">
        <v>0</v>
      </c>
      <c r="HU18" s="4">
        <v>0</v>
      </c>
      <c r="HV18" s="4">
        <v>0.7</v>
      </c>
      <c r="HW18" s="4">
        <v>20</v>
      </c>
      <c r="HX18" s="4">
        <v>141</v>
      </c>
      <c r="HY18" s="4">
        <v>3.9</v>
      </c>
      <c r="HZ18" s="4">
        <v>2.2000000000000002</v>
      </c>
      <c r="IA18" s="4">
        <v>2.8</v>
      </c>
      <c r="IB18" s="4">
        <v>7.8</v>
      </c>
      <c r="IC18" s="4">
        <v>5.4</v>
      </c>
      <c r="ID18" s="4">
        <v>3</v>
      </c>
      <c r="IE18" s="4">
        <v>109</v>
      </c>
      <c r="IF18" s="4">
        <v>25</v>
      </c>
      <c r="IG18" s="4">
        <v>36</v>
      </c>
      <c r="IH18" s="4">
        <v>0.2</v>
      </c>
      <c r="II18" s="4">
        <v>88</v>
      </c>
      <c r="IJ18" s="4">
        <v>345</v>
      </c>
      <c r="IK18" s="4">
        <v>1</v>
      </c>
      <c r="IL18" s="4">
        <v>16</v>
      </c>
      <c r="IM18" s="4">
        <v>215</v>
      </c>
      <c r="IN18">
        <v>98</v>
      </c>
      <c r="IO18">
        <v>69</v>
      </c>
      <c r="IP18">
        <v>79</v>
      </c>
      <c r="IQ18">
        <v>54</v>
      </c>
      <c r="IR18">
        <v>8</v>
      </c>
      <c r="IS18">
        <v>-52</v>
      </c>
      <c r="IT18">
        <v>3985</v>
      </c>
      <c r="IU18">
        <v>1</v>
      </c>
      <c r="IX18" s="4"/>
      <c r="IY18" s="4"/>
      <c r="IZ18" s="4"/>
      <c r="JA18" s="4"/>
      <c r="JB18" s="4"/>
      <c r="JC18" s="4"/>
      <c r="JD18" s="4"/>
      <c r="JE18" s="4">
        <v>7.44</v>
      </c>
      <c r="JF18" s="4">
        <v>39</v>
      </c>
      <c r="JG18" s="4">
        <v>129</v>
      </c>
      <c r="JH18" s="4">
        <v>26</v>
      </c>
      <c r="JI18" s="4">
        <v>0.55000000000000004</v>
      </c>
      <c r="JJ18" s="4">
        <v>0</v>
      </c>
      <c r="JK18" s="4">
        <v>0</v>
      </c>
      <c r="JL18" s="4">
        <v>13</v>
      </c>
      <c r="JM18" s="4">
        <v>69</v>
      </c>
      <c r="JN18" s="4">
        <v>12</v>
      </c>
      <c r="JO18" s="4">
        <v>10</v>
      </c>
      <c r="JP18" s="4">
        <v>64</v>
      </c>
      <c r="JQ18" s="4">
        <v>42</v>
      </c>
      <c r="JR18" s="4">
        <v>27</v>
      </c>
      <c r="JS18" s="4">
        <v>51</v>
      </c>
      <c r="JT18" s="11">
        <v>57</v>
      </c>
      <c r="JU18" s="4">
        <v>51</v>
      </c>
      <c r="JV18" s="4">
        <v>119</v>
      </c>
      <c r="JW18" s="4">
        <f t="shared" si="36"/>
        <v>68</v>
      </c>
      <c r="JX18" s="11">
        <v>16.3</v>
      </c>
      <c r="JY18" s="4">
        <v>953</v>
      </c>
      <c r="JZ18" s="4">
        <v>85</v>
      </c>
      <c r="KA18" s="4">
        <v>53</v>
      </c>
      <c r="KB18" s="4">
        <v>3.5</v>
      </c>
      <c r="KC18" s="17">
        <f t="shared" si="37"/>
        <v>1.7857142857142858</v>
      </c>
      <c r="KD18" s="4">
        <v>25.9</v>
      </c>
      <c r="KE18" s="4">
        <v>325</v>
      </c>
      <c r="KF18" s="4">
        <v>80</v>
      </c>
      <c r="KG18" s="4">
        <v>4.59</v>
      </c>
      <c r="KH18" s="4">
        <f t="shared" si="38"/>
        <v>2.3418367346938775</v>
      </c>
      <c r="KI18" s="45">
        <f t="shared" si="39"/>
        <v>2.2007722007722008</v>
      </c>
      <c r="KJ18" s="45">
        <f t="shared" si="40"/>
        <v>0.62934362934362942</v>
      </c>
      <c r="KK18" s="4">
        <v>11</v>
      </c>
      <c r="KL18" s="4">
        <v>69</v>
      </c>
      <c r="KM18" s="4">
        <v>50</v>
      </c>
      <c r="KN18" s="11">
        <f t="shared" si="41"/>
        <v>1.38</v>
      </c>
      <c r="KO18" s="4">
        <v>234</v>
      </c>
      <c r="KP18" s="11">
        <v>16</v>
      </c>
      <c r="KQ18" s="4">
        <v>10</v>
      </c>
      <c r="KR18" s="11">
        <f t="shared" si="42"/>
        <v>5.3076923076923075</v>
      </c>
      <c r="KS18" s="4">
        <v>63</v>
      </c>
      <c r="KT18" s="4">
        <f t="shared" si="43"/>
        <v>32.142857142857146</v>
      </c>
      <c r="KU18" s="4">
        <v>34</v>
      </c>
      <c r="KV18" s="4">
        <v>51</v>
      </c>
      <c r="KW18" s="11">
        <v>32</v>
      </c>
      <c r="KX18" s="4">
        <v>14</v>
      </c>
      <c r="KY18" s="9">
        <v>18</v>
      </c>
      <c r="KZ18" s="4">
        <v>65</v>
      </c>
      <c r="LA18" s="4">
        <v>82</v>
      </c>
      <c r="LB18" s="4">
        <v>45</v>
      </c>
      <c r="LC18" s="4">
        <v>82</v>
      </c>
      <c r="LD18" s="4">
        <v>72</v>
      </c>
      <c r="LE18" s="4">
        <f t="shared" si="44"/>
        <v>325</v>
      </c>
      <c r="LF18" s="9">
        <f t="shared" si="45"/>
        <v>0.71541992973159063</v>
      </c>
      <c r="LG18" s="9">
        <f t="shared" si="46"/>
        <v>0.22153846153846155</v>
      </c>
      <c r="LH18" s="9">
        <f t="shared" si="47"/>
        <v>0.31290180802150414</v>
      </c>
      <c r="LI18" s="9">
        <f t="shared" si="48"/>
        <v>1.1025</v>
      </c>
      <c r="LJ18" s="9">
        <f t="shared" si="49"/>
        <v>0.32626545153923792</v>
      </c>
      <c r="LK18" s="9">
        <f t="shared" si="50"/>
        <v>1.5410529595025864</v>
      </c>
      <c r="LL18" s="11">
        <v>23</v>
      </c>
      <c r="LM18" s="11">
        <v>63</v>
      </c>
      <c r="LN18" s="4">
        <v>14</v>
      </c>
      <c r="LO18" s="4">
        <v>49</v>
      </c>
      <c r="LP18" s="4">
        <v>25</v>
      </c>
      <c r="LQ18" s="4">
        <f t="shared" si="51"/>
        <v>12.755102040816327</v>
      </c>
      <c r="LR18" s="11">
        <v>57</v>
      </c>
      <c r="LS18" s="11">
        <v>22</v>
      </c>
      <c r="LT18" s="4">
        <v>14</v>
      </c>
      <c r="LU18" s="4">
        <v>51</v>
      </c>
      <c r="LV18" s="4">
        <v>45</v>
      </c>
      <c r="LW18" s="11">
        <f t="shared" si="52"/>
        <v>1.1333333333333333</v>
      </c>
      <c r="LX18" s="4">
        <v>11</v>
      </c>
      <c r="LY18" s="11">
        <f t="shared" si="53"/>
        <v>4.6363636363636367</v>
      </c>
      <c r="LZ18" s="4">
        <v>131</v>
      </c>
      <c r="MA18" s="4">
        <v>41.72</v>
      </c>
      <c r="MB18">
        <v>16</v>
      </c>
      <c r="MC18" s="11">
        <f t="shared" si="54"/>
        <v>49.72</v>
      </c>
      <c r="MD18" s="4">
        <f t="shared" si="55"/>
        <v>2.2599999999999998</v>
      </c>
      <c r="ME18" s="4">
        <f t="shared" si="56"/>
        <v>3.5625</v>
      </c>
      <c r="MF18" s="4">
        <f t="shared" si="57"/>
        <v>1.4375</v>
      </c>
      <c r="MG18" s="4">
        <v>26</v>
      </c>
      <c r="MH18" s="4">
        <v>20</v>
      </c>
      <c r="MI18" s="4">
        <f t="shared" si="58"/>
        <v>23.076923076923077</v>
      </c>
      <c r="MJ18" s="4">
        <v>15</v>
      </c>
      <c r="MK18" s="4">
        <v>12</v>
      </c>
      <c r="ML18" s="4">
        <f t="shared" si="59"/>
        <v>20</v>
      </c>
      <c r="MM18">
        <v>1</v>
      </c>
      <c r="MN18">
        <v>0</v>
      </c>
      <c r="MO18">
        <v>0</v>
      </c>
      <c r="MP18">
        <v>0</v>
      </c>
      <c r="MQ18">
        <v>1</v>
      </c>
      <c r="MR18">
        <v>0</v>
      </c>
      <c r="MS18">
        <v>0</v>
      </c>
      <c r="MT18">
        <v>1</v>
      </c>
      <c r="MU18">
        <v>0</v>
      </c>
      <c r="MV18">
        <v>0</v>
      </c>
      <c r="MW18">
        <v>20</v>
      </c>
      <c r="MX18">
        <v>14</v>
      </c>
      <c r="MY18">
        <f t="shared" si="60"/>
        <v>0.3</v>
      </c>
      <c r="MZ18">
        <v>1</v>
      </c>
      <c r="NA18">
        <v>0</v>
      </c>
      <c r="NC18" s="2">
        <v>44580</v>
      </c>
      <c r="ND18" s="4">
        <v>1.96</v>
      </c>
      <c r="NE18" s="4">
        <v>35</v>
      </c>
      <c r="NF18" s="4">
        <v>1114</v>
      </c>
      <c r="NG18" s="4">
        <v>14300</v>
      </c>
      <c r="NH18" s="4">
        <v>2.25</v>
      </c>
      <c r="NI18" s="4">
        <v>0.08</v>
      </c>
      <c r="NJ18" s="4">
        <v>0</v>
      </c>
      <c r="NK18" s="4">
        <v>1</v>
      </c>
      <c r="NL18" s="4" t="s">
        <v>572</v>
      </c>
      <c r="NM18" s="4">
        <v>77</v>
      </c>
      <c r="NN18" s="4">
        <v>183</v>
      </c>
      <c r="NO18" s="4">
        <v>0</v>
      </c>
      <c r="NP18" s="4">
        <v>11.9</v>
      </c>
      <c r="NQ18" s="4">
        <v>1.18</v>
      </c>
      <c r="NR18" s="4">
        <v>25.6</v>
      </c>
      <c r="NS18" s="29">
        <v>1.79</v>
      </c>
      <c r="NT18" s="4">
        <v>0.43</v>
      </c>
      <c r="NU18" s="4">
        <v>501</v>
      </c>
      <c r="NV18" s="4">
        <v>383</v>
      </c>
      <c r="NW18" s="4">
        <v>0</v>
      </c>
      <c r="NX18" s="4">
        <v>0</v>
      </c>
      <c r="NY18" s="4">
        <v>0.6</v>
      </c>
      <c r="NZ18" s="4">
        <v>29</v>
      </c>
      <c r="OA18" s="4">
        <v>135</v>
      </c>
      <c r="OB18" s="4">
        <v>4.5</v>
      </c>
      <c r="OC18" s="4">
        <v>1.9</v>
      </c>
      <c r="OD18" s="4">
        <v>4.3</v>
      </c>
      <c r="OE18" s="4">
        <v>9.3000000000000007</v>
      </c>
      <c r="OF18" s="4">
        <v>6.3</v>
      </c>
      <c r="OG18" s="4">
        <v>3.5</v>
      </c>
      <c r="OH18" s="4">
        <v>107</v>
      </c>
      <c r="OI18" s="4">
        <v>15</v>
      </c>
      <c r="OJ18" s="4">
        <v>33</v>
      </c>
      <c r="OK18" s="4">
        <v>0.3</v>
      </c>
      <c r="OL18" s="4">
        <v>105</v>
      </c>
      <c r="OM18" s="4">
        <v>146</v>
      </c>
      <c r="ON18" s="4">
        <v>1</v>
      </c>
      <c r="OO18" s="4">
        <v>16</v>
      </c>
      <c r="OP18" s="4"/>
      <c r="OQ18">
        <v>128</v>
      </c>
      <c r="OR18">
        <v>71</v>
      </c>
      <c r="OS18">
        <v>89</v>
      </c>
      <c r="OT18">
        <v>108</v>
      </c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>
        <v>0</v>
      </c>
      <c r="PM18" s="4">
        <v>0</v>
      </c>
      <c r="PN18" s="4">
        <v>0</v>
      </c>
      <c r="PO18" s="4">
        <v>13</v>
      </c>
      <c r="PP18" s="4">
        <v>73</v>
      </c>
      <c r="PQ18" s="4">
        <v>12</v>
      </c>
      <c r="PR18" s="4">
        <v>10</v>
      </c>
      <c r="PS18" s="4">
        <v>61</v>
      </c>
      <c r="PT18" s="4">
        <v>39</v>
      </c>
      <c r="PU18" s="4">
        <v>29</v>
      </c>
      <c r="PV18" s="4">
        <v>56</v>
      </c>
      <c r="PW18" s="11">
        <v>55</v>
      </c>
      <c r="PX18" s="4">
        <v>45</v>
      </c>
      <c r="PY18" s="4">
        <v>105</v>
      </c>
      <c r="PZ18" s="4">
        <f t="shared" ref="PZ18:PZ23" si="61">(PY18-PX18)</f>
        <v>60</v>
      </c>
      <c r="QA18" s="11">
        <v>17.100000000000001</v>
      </c>
      <c r="QB18" s="4">
        <v>1223</v>
      </c>
      <c r="QC18" s="4">
        <v>89</v>
      </c>
      <c r="QD18" s="4">
        <v>64</v>
      </c>
      <c r="QE18" s="4">
        <v>3.8</v>
      </c>
      <c r="QF18" s="17">
        <f t="shared" ref="QF18:QF23" si="62">(QE18/ND18)</f>
        <v>1.9387755102040816</v>
      </c>
      <c r="QG18" s="4">
        <v>24.1</v>
      </c>
      <c r="QH18" s="4">
        <v>302</v>
      </c>
      <c r="QI18" s="4">
        <v>75</v>
      </c>
      <c r="QJ18" s="4">
        <v>4.4000000000000004</v>
      </c>
      <c r="QK18" s="4">
        <f t="shared" ref="QK18:QK23" si="63">(QJ18/ND18)</f>
        <v>2.2448979591836737</v>
      </c>
      <c r="QL18" s="45">
        <f t="shared" ref="QL18:QL23" si="64">PW18/QG18</f>
        <v>2.2821576763485476</v>
      </c>
      <c r="QM18" s="45">
        <f t="shared" ref="QM18:QM23" si="65">QA18/QG18</f>
        <v>0.70954356846473032</v>
      </c>
      <c r="QN18" s="4">
        <v>12</v>
      </c>
      <c r="QO18" s="4">
        <v>75</v>
      </c>
      <c r="QP18" s="4">
        <v>55</v>
      </c>
      <c r="QQ18" s="11">
        <f t="shared" ref="QQ18:QQ23" si="66">(QO18/QP18)</f>
        <v>1.3636363636363635</v>
      </c>
      <c r="QR18" s="4">
        <v>267</v>
      </c>
      <c r="QS18" s="11">
        <v>14</v>
      </c>
      <c r="QT18" s="4">
        <v>10</v>
      </c>
      <c r="QU18" s="11">
        <f t="shared" ref="QU18:QU23" si="67">QO18/((QS18+QT18)/2)</f>
        <v>6.25</v>
      </c>
      <c r="QV18" s="4">
        <v>58</v>
      </c>
      <c r="QW18" s="4">
        <f t="shared" ref="QW18:QW23" si="68">QV18/ND18</f>
        <v>29.591836734693878</v>
      </c>
      <c r="QX18" s="4">
        <v>24</v>
      </c>
      <c r="QY18" s="4">
        <v>46</v>
      </c>
      <c r="QZ18" s="11">
        <v>24</v>
      </c>
      <c r="RA18" s="4">
        <v>18</v>
      </c>
      <c r="RB18" s="9">
        <v>17</v>
      </c>
      <c r="RC18" s="4">
        <v>63</v>
      </c>
      <c r="RD18" s="4">
        <v>79</v>
      </c>
      <c r="RE18" s="4">
        <v>43</v>
      </c>
      <c r="RF18" s="4">
        <v>85</v>
      </c>
      <c r="RG18" s="4">
        <v>68</v>
      </c>
      <c r="RH18" s="4">
        <f t="shared" ref="RH18:RH23" si="69">QH18</f>
        <v>302</v>
      </c>
      <c r="RI18" s="9">
        <f t="shared" ref="RI18:RI23" si="70">RL18/RN18</f>
        <v>0.85075201269508149</v>
      </c>
      <c r="RJ18" s="9">
        <f t="shared" ref="RJ18:RJ23" si="71">RG18/RH18</f>
        <v>0.2251655629139073</v>
      </c>
      <c r="RK18" s="9">
        <f t="shared" ref="RK18:RK23" si="72">0.35695-7.2266*RJ18+74.249*(RJ18^2)-307.39*(RJ18^3)+684.54*(RJ18^4)-856.92*(RJ18^5)+571.95*(RJ18^6)-159.1*(RJ18^7)</f>
        <v>0.31853357332491777</v>
      </c>
      <c r="RL18" s="9">
        <f t="shared" ref="RL18:RL23" si="73">(OQ18*0.9)/QI18</f>
        <v>1.536</v>
      </c>
      <c r="RM18" s="9">
        <f t="shared" ref="RM18:RM23" si="74">0.0275-0.165*(PW18/100)+0.3656*((OR18/OQ18)*0.9)+0.515*RK18</f>
        <v>0.28330916526233263</v>
      </c>
      <c r="RN18" s="9">
        <f t="shared" ref="RN18:RN23" si="75">(OR18-(RM18*OQ18*0.9))/(RM18*QI18)</f>
        <v>1.8054614941598952</v>
      </c>
      <c r="RO18" s="11">
        <v>21</v>
      </c>
      <c r="RP18" s="11">
        <v>29</v>
      </c>
      <c r="RQ18" s="4">
        <v>16</v>
      </c>
      <c r="RR18" s="4">
        <v>14</v>
      </c>
      <c r="RS18" s="4">
        <v>26</v>
      </c>
      <c r="RT18" s="4">
        <f t="shared" ref="RT18:RT23" si="76">RS18/ND18</f>
        <v>13.26530612244898</v>
      </c>
      <c r="RU18" s="11">
        <v>51</v>
      </c>
      <c r="RV18" s="11">
        <v>21</v>
      </c>
      <c r="RW18" s="4">
        <v>13</v>
      </c>
      <c r="RX18" s="4">
        <v>68</v>
      </c>
      <c r="RY18" s="4">
        <v>48</v>
      </c>
      <c r="RZ18" s="11">
        <f t="shared" ref="RZ18:RZ23" si="77">RX18/RY18</f>
        <v>1.4166666666666667</v>
      </c>
      <c r="SA18" s="4">
        <v>12</v>
      </c>
      <c r="SB18" s="11">
        <f t="shared" ref="SB18:SB23" si="78">(RX18/SA18)</f>
        <v>5.666666666666667</v>
      </c>
      <c r="SC18" s="4">
        <v>123</v>
      </c>
      <c r="SD18" s="4">
        <v>39</v>
      </c>
      <c r="SE18">
        <v>17.100000000000001</v>
      </c>
      <c r="SF18" s="11">
        <f t="shared" ref="SF18:SF23" si="79">(SD18+OU18)</f>
        <v>39</v>
      </c>
      <c r="SG18" s="4">
        <f t="shared" ref="SG18:SG23" si="80">SF18/RV18</f>
        <v>1.8571428571428572</v>
      </c>
      <c r="SH18" s="4">
        <f t="shared" ref="SH18:SH23" si="81">RU18/SE18</f>
        <v>2.9824561403508771</v>
      </c>
      <c r="SI18" s="4">
        <f t="shared" ref="SI18:SI23" si="82">RO18/SE18</f>
        <v>1.2280701754385963</v>
      </c>
      <c r="SJ18" s="4">
        <v>22</v>
      </c>
      <c r="SK18" s="4">
        <v>18</v>
      </c>
      <c r="SL18" s="4">
        <f t="shared" ref="SL18:SL23" si="83">((SJ18-SK18)/SJ18)*100</f>
        <v>18.181818181818183</v>
      </c>
      <c r="SM18" s="4">
        <v>16</v>
      </c>
      <c r="SN18" s="4">
        <v>12</v>
      </c>
      <c r="SO18" s="4">
        <f t="shared" ref="SO18:SO23" si="84">((SM18-SN18)/SM18)*100</f>
        <v>25</v>
      </c>
      <c r="SP18">
        <v>1</v>
      </c>
      <c r="SQ18">
        <v>0</v>
      </c>
      <c r="SR18">
        <v>0</v>
      </c>
      <c r="SS18">
        <v>0</v>
      </c>
      <c r="ST18">
        <v>1</v>
      </c>
      <c r="SU18">
        <v>0</v>
      </c>
      <c r="SV18">
        <v>0</v>
      </c>
      <c r="SW18">
        <v>1</v>
      </c>
      <c r="SX18">
        <v>0</v>
      </c>
      <c r="SY18">
        <v>0</v>
      </c>
      <c r="SZ18">
        <v>21</v>
      </c>
      <c r="TA18">
        <v>12</v>
      </c>
      <c r="TB18">
        <f t="shared" ref="TB18:TB23" si="85">(SZ18-TA18)/SZ18</f>
        <v>0.42857142857142855</v>
      </c>
      <c r="TC18">
        <v>1</v>
      </c>
      <c r="TD18">
        <v>0</v>
      </c>
      <c r="TF18" s="2">
        <v>45028</v>
      </c>
      <c r="TG18" s="4">
        <v>1.96</v>
      </c>
      <c r="TH18" s="4">
        <v>180</v>
      </c>
      <c r="TI18" s="4">
        <v>1280</v>
      </c>
      <c r="TJ18" s="4">
        <v>11300</v>
      </c>
      <c r="TK18" s="4">
        <v>0.16</v>
      </c>
      <c r="TL18" s="4">
        <v>0.06</v>
      </c>
      <c r="TM18" s="4">
        <v>0</v>
      </c>
      <c r="TN18" s="4">
        <v>1</v>
      </c>
      <c r="TO18" s="4" t="s">
        <v>572</v>
      </c>
      <c r="TP18" s="4"/>
      <c r="TQ18" s="4"/>
      <c r="TR18" s="4">
        <v>0</v>
      </c>
      <c r="TS18" s="4">
        <v>12.9</v>
      </c>
      <c r="TT18" s="4"/>
      <c r="TU18" s="4"/>
      <c r="TV18" s="29"/>
      <c r="TW18" s="4"/>
      <c r="TX18" s="4"/>
      <c r="TY18" s="4">
        <v>301</v>
      </c>
      <c r="TZ18" s="4">
        <v>0</v>
      </c>
      <c r="UA18" s="4">
        <v>0</v>
      </c>
      <c r="UB18" s="4">
        <v>0.5</v>
      </c>
      <c r="UC18" s="4">
        <v>38</v>
      </c>
      <c r="UD18" s="4">
        <v>138</v>
      </c>
      <c r="UE18" s="4">
        <v>4.2</v>
      </c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>
        <v>1</v>
      </c>
      <c r="UR18" s="4">
        <v>16</v>
      </c>
      <c r="US18" s="4"/>
      <c r="UT18" s="51">
        <v>141</v>
      </c>
      <c r="UU18" s="51">
        <v>81</v>
      </c>
      <c r="UV18" s="51">
        <v>100</v>
      </c>
      <c r="UW18" s="51">
        <v>84</v>
      </c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>
        <v>0</v>
      </c>
      <c r="VP18" s="4">
        <v>0</v>
      </c>
      <c r="VQ18" s="4">
        <v>0</v>
      </c>
      <c r="VR18" s="4"/>
      <c r="VS18" s="4"/>
      <c r="VT18" s="4">
        <v>12</v>
      </c>
      <c r="VU18" s="4">
        <v>10</v>
      </c>
      <c r="VV18" s="4">
        <v>60</v>
      </c>
      <c r="VW18" s="4">
        <v>37</v>
      </c>
      <c r="VX18" s="4">
        <v>29</v>
      </c>
      <c r="VY18" s="4">
        <v>56</v>
      </c>
      <c r="VZ18" s="11">
        <v>55</v>
      </c>
      <c r="WA18" s="4">
        <v>44</v>
      </c>
      <c r="WB18" s="4">
        <v>104</v>
      </c>
      <c r="WC18" s="4">
        <f t="shared" ref="WC18:WC23" si="86">(WB18-WA18)</f>
        <v>60</v>
      </c>
      <c r="WD18" s="11">
        <v>17</v>
      </c>
      <c r="WE18" s="4">
        <v>1234</v>
      </c>
      <c r="WF18" s="4">
        <v>91</v>
      </c>
      <c r="WG18" s="4">
        <v>67</v>
      </c>
      <c r="WH18" s="4">
        <v>3.8</v>
      </c>
      <c r="WI18" s="17">
        <f t="shared" ref="WI18:WI23" si="87">(WH18/TG18)</f>
        <v>1.9387755102040816</v>
      </c>
      <c r="WJ18" s="4">
        <v>22</v>
      </c>
      <c r="WK18" s="4">
        <v>289</v>
      </c>
      <c r="WL18" s="4">
        <v>76</v>
      </c>
      <c r="WM18" s="4">
        <v>4.5</v>
      </c>
      <c r="WN18" s="4">
        <f t="shared" ref="WN18:WN23" si="88">(WM18/TG18)</f>
        <v>2.295918367346939</v>
      </c>
      <c r="WO18" s="45">
        <f t="shared" ref="WO18:WO23" si="89">VZ18/WJ18</f>
        <v>2.5</v>
      </c>
      <c r="WP18" s="45">
        <f t="shared" ref="WP18:WP23" si="90">WD18/WJ18</f>
        <v>0.77272727272727271</v>
      </c>
      <c r="WQ18" s="4">
        <v>12</v>
      </c>
      <c r="WR18" s="4">
        <v>73</v>
      </c>
      <c r="WS18" s="4">
        <v>56</v>
      </c>
      <c r="WT18" s="11">
        <f t="shared" ref="WT18:WT23" si="91">(WR18/WS18)</f>
        <v>1.3035714285714286</v>
      </c>
      <c r="WU18" s="4">
        <v>273</v>
      </c>
      <c r="WV18" s="11">
        <v>14</v>
      </c>
      <c r="WW18" s="4">
        <v>9</v>
      </c>
      <c r="WX18" s="11">
        <f t="shared" ref="WX18:WX23" si="92">WR18/((WV18+WW18)/2)</f>
        <v>6.3478260869565215</v>
      </c>
      <c r="WY18" s="4">
        <v>56</v>
      </c>
      <c r="WZ18" s="4">
        <f t="shared" ref="WZ18:WZ23" si="93">WY18/TG18</f>
        <v>28.571428571428573</v>
      </c>
      <c r="XA18" s="4">
        <v>22</v>
      </c>
      <c r="XB18" s="4">
        <v>47</v>
      </c>
      <c r="XC18" s="11">
        <v>23</v>
      </c>
      <c r="XD18" s="4">
        <v>16</v>
      </c>
      <c r="XE18" s="9">
        <v>12</v>
      </c>
      <c r="XF18" s="4">
        <v>62</v>
      </c>
      <c r="XG18" s="4">
        <v>78</v>
      </c>
      <c r="XH18" s="4">
        <v>44</v>
      </c>
      <c r="XI18" s="4">
        <v>80</v>
      </c>
      <c r="XJ18" s="4">
        <v>59</v>
      </c>
      <c r="XK18" s="4">
        <f t="shared" ref="XK18:XK23" si="94">WK18</f>
        <v>289</v>
      </c>
      <c r="XL18" s="9">
        <f t="shared" ref="XL18:XL23" si="95">XO18/XQ18</f>
        <v>0.74507946146005166</v>
      </c>
      <c r="XM18" s="9">
        <f t="shared" ref="XM18:XM23" si="96">XJ18/XK18</f>
        <v>0.20415224913494809</v>
      </c>
      <c r="XN18" s="9">
        <f t="shared" ref="XN18:XN23" si="97">0.35695-7.2266*XM18+74.249*(XM18^2)-307.39*(XM18^3)+684.54*(XM18^4)-856.92*(XM18^5)+571.95*(XM18^6)-159.1*(XM18^7)</f>
        <v>0.28496078298239241</v>
      </c>
      <c r="XO18" s="9">
        <f t="shared" ref="XO18:XO23" si="98">(UT18*0.9)/WL18</f>
        <v>1.6697368421052632</v>
      </c>
      <c r="XP18" s="9">
        <f t="shared" ref="XP18:XP23" si="99">0.0275-0.165*(VZ18/100)+0.3656*((UU18/UT18)*0.9)+0.515*XN18</f>
        <v>0.27252778195933636</v>
      </c>
      <c r="XQ18" s="9">
        <f t="shared" ref="XQ18:XQ23" si="100">(UU18-(XP18*UT18*0.9))/(XP18*WL18)</f>
        <v>2.2410184798722814</v>
      </c>
      <c r="XR18" s="11">
        <v>20.7</v>
      </c>
      <c r="XS18" s="11">
        <v>26</v>
      </c>
      <c r="XT18" s="4">
        <v>15</v>
      </c>
      <c r="XU18" s="4">
        <v>12</v>
      </c>
      <c r="XV18" s="4">
        <v>24</v>
      </c>
      <c r="XW18" s="4">
        <f t="shared" ref="XW18:XW23" si="101">XV18/TG18</f>
        <v>12.244897959183673</v>
      </c>
      <c r="XX18" s="11">
        <v>49</v>
      </c>
      <c r="XY18" s="11">
        <v>22</v>
      </c>
      <c r="XZ18" s="4">
        <v>14</v>
      </c>
      <c r="YA18" s="4">
        <v>71</v>
      </c>
      <c r="YB18" s="4">
        <v>49</v>
      </c>
      <c r="YC18" s="11">
        <f t="shared" ref="YC18:YC23" si="102">YA18/YB18</f>
        <v>1.4489795918367347</v>
      </c>
      <c r="YD18" s="4">
        <v>12</v>
      </c>
      <c r="YE18" s="11">
        <f t="shared" ref="YE18:YE23" si="103">(YA18/YD18)</f>
        <v>5.916666666666667</v>
      </c>
      <c r="YF18" s="4">
        <v>129</v>
      </c>
      <c r="YG18" s="4">
        <v>37</v>
      </c>
      <c r="YH18">
        <v>16</v>
      </c>
      <c r="YI18" s="11">
        <f t="shared" ref="YI18:YI23" si="104">(YG18+UX18)</f>
        <v>37</v>
      </c>
      <c r="YJ18" s="4">
        <f t="shared" ref="YJ18:YJ23" si="105">YI18/XY18</f>
        <v>1.6818181818181819</v>
      </c>
      <c r="YK18" s="4">
        <f t="shared" ref="YK18:YK23" si="106">XX18/YH18</f>
        <v>3.0625</v>
      </c>
      <c r="YL18" s="4">
        <f t="shared" ref="YL18:YL23" si="107">XR18/YH18</f>
        <v>1.29375</v>
      </c>
      <c r="YM18" s="4">
        <v>18</v>
      </c>
      <c r="YN18" s="4">
        <v>14</v>
      </c>
      <c r="YO18" s="4">
        <f t="shared" ref="YO18:YO23" si="108">((YM18-YN18)/YM18)*100</f>
        <v>22.222222222222221</v>
      </c>
      <c r="YP18" s="4">
        <v>15</v>
      </c>
      <c r="YQ18" s="4">
        <v>13</v>
      </c>
      <c r="YR18" s="4">
        <f t="shared" ref="YR18:YR23" si="109">((YP18-YQ18)/YP18)*100</f>
        <v>13.333333333333334</v>
      </c>
      <c r="YS18">
        <v>1</v>
      </c>
      <c r="YT18">
        <v>0</v>
      </c>
      <c r="YU18">
        <v>0</v>
      </c>
      <c r="YV18">
        <v>0</v>
      </c>
      <c r="YW18">
        <v>1</v>
      </c>
      <c r="YX18">
        <v>0</v>
      </c>
      <c r="YY18">
        <v>0</v>
      </c>
      <c r="YZ18">
        <v>1</v>
      </c>
      <c r="ZA18">
        <v>0</v>
      </c>
      <c r="ZB18">
        <v>0</v>
      </c>
      <c r="ZC18">
        <v>23</v>
      </c>
      <c r="ZD18">
        <v>13</v>
      </c>
      <c r="ZE18">
        <f t="shared" ref="ZE18:ZE23" si="110">(ZC18-ZD18)/ZC18</f>
        <v>0.43478260869565216</v>
      </c>
      <c r="ZF18">
        <v>1</v>
      </c>
      <c r="ZG18">
        <v>0</v>
      </c>
    </row>
    <row r="19" spans="1:684" x14ac:dyDescent="0.35">
      <c r="A19" s="54">
        <v>16</v>
      </c>
      <c r="B19" s="2">
        <v>44948</v>
      </c>
      <c r="C19" s="2">
        <v>24280</v>
      </c>
      <c r="D19" s="4">
        <v>56</v>
      </c>
      <c r="E19" s="4" t="s">
        <v>178</v>
      </c>
      <c r="F19" s="4">
        <v>95</v>
      </c>
      <c r="G19" s="4">
        <v>173</v>
      </c>
      <c r="H19" s="4">
        <v>2.1</v>
      </c>
      <c r="I19" s="4">
        <v>1</v>
      </c>
      <c r="J19" s="2">
        <v>44948</v>
      </c>
      <c r="K19" s="2">
        <v>44948</v>
      </c>
      <c r="L19" s="2">
        <v>44951</v>
      </c>
      <c r="M19" s="2">
        <v>44951</v>
      </c>
      <c r="N19" s="4">
        <v>0</v>
      </c>
      <c r="P19" s="46">
        <f t="shared" si="10"/>
        <v>3</v>
      </c>
      <c r="Q19" s="46">
        <f t="shared" si="11"/>
        <v>3</v>
      </c>
      <c r="R19" s="46"/>
      <c r="S19" s="4">
        <v>1</v>
      </c>
      <c r="T19" s="4">
        <v>1</v>
      </c>
      <c r="U19" s="4">
        <v>1</v>
      </c>
      <c r="V19" s="4">
        <v>0</v>
      </c>
      <c r="W19" s="4">
        <v>1</v>
      </c>
      <c r="X19" s="4">
        <v>0</v>
      </c>
      <c r="Y19" s="4">
        <v>0</v>
      </c>
      <c r="Z19" s="4">
        <v>0</v>
      </c>
      <c r="AA19" s="4">
        <v>0</v>
      </c>
      <c r="AB19" s="4">
        <v>21</v>
      </c>
      <c r="AC19" s="4">
        <v>32</v>
      </c>
      <c r="AD19" s="4">
        <v>9</v>
      </c>
      <c r="AE19" s="4">
        <v>9</v>
      </c>
      <c r="AF19" s="4">
        <f t="shared" si="13"/>
        <v>0</v>
      </c>
      <c r="AG19" s="4">
        <v>6300</v>
      </c>
      <c r="AH19" s="4">
        <v>26900</v>
      </c>
      <c r="AI19" s="4">
        <v>49.99</v>
      </c>
      <c r="AJ19" s="4">
        <v>48.33</v>
      </c>
      <c r="AK19" s="4">
        <v>0</v>
      </c>
      <c r="AL19">
        <v>1</v>
      </c>
      <c r="AM19" s="4" t="s">
        <v>573</v>
      </c>
      <c r="AN19" s="4">
        <v>118</v>
      </c>
      <c r="AO19" s="4">
        <v>1391</v>
      </c>
      <c r="AP19" s="4">
        <v>0</v>
      </c>
      <c r="AQ19" s="4">
        <v>12.9</v>
      </c>
      <c r="AR19" s="4">
        <v>1.37</v>
      </c>
      <c r="AS19" s="4">
        <v>34.200000000000003</v>
      </c>
      <c r="AU19" s="4">
        <v>1</v>
      </c>
      <c r="AV19" s="4">
        <v>1093</v>
      </c>
      <c r="AW19" s="4">
        <v>213</v>
      </c>
      <c r="AX19" s="4">
        <v>1</v>
      </c>
      <c r="AY19" s="4">
        <v>0</v>
      </c>
      <c r="AZ19" s="4">
        <v>3</v>
      </c>
      <c r="BA19" s="4">
        <v>111</v>
      </c>
      <c r="BB19" s="4">
        <v>132</v>
      </c>
      <c r="BC19" s="4">
        <v>3.7</v>
      </c>
      <c r="BD19" s="4">
        <v>1.9</v>
      </c>
      <c r="BE19" s="4">
        <v>3.2</v>
      </c>
      <c r="BF19" s="4">
        <v>8.5</v>
      </c>
      <c r="BG19" s="4">
        <v>6</v>
      </c>
      <c r="BH19" s="4">
        <v>3.1</v>
      </c>
      <c r="BI19" s="4">
        <v>122</v>
      </c>
      <c r="BJ19" s="4">
        <v>21</v>
      </c>
      <c r="BK19" s="4">
        <v>13</v>
      </c>
      <c r="BL19" s="4">
        <v>0.5</v>
      </c>
      <c r="BM19" s="4">
        <v>62</v>
      </c>
      <c r="BN19" s="4">
        <v>194</v>
      </c>
      <c r="BO19" s="4">
        <v>0</v>
      </c>
      <c r="BP19" s="4">
        <v>0</v>
      </c>
      <c r="BQ19" s="4">
        <v>157.5</v>
      </c>
      <c r="BR19">
        <v>108</v>
      </c>
      <c r="BS19">
        <v>48</v>
      </c>
      <c r="BT19">
        <v>65</v>
      </c>
      <c r="BU19">
        <v>94</v>
      </c>
      <c r="BV19">
        <v>5</v>
      </c>
      <c r="BW19">
        <v>65</v>
      </c>
      <c r="BX19">
        <v>1850</v>
      </c>
      <c r="BY19">
        <v>4.4000000000000004</v>
      </c>
      <c r="BZ19">
        <v>72.3</v>
      </c>
      <c r="CA19">
        <v>2.2000000000000002</v>
      </c>
      <c r="CB19" s="4">
        <v>2.1</v>
      </c>
      <c r="CC19" s="4">
        <v>32</v>
      </c>
      <c r="CD19" s="4">
        <v>53.3</v>
      </c>
      <c r="CE19" s="4">
        <v>12</v>
      </c>
      <c r="CF19" s="4">
        <v>8</v>
      </c>
      <c r="CG19" s="4">
        <v>2500</v>
      </c>
      <c r="CH19" s="4">
        <f t="shared" si="14"/>
        <v>2285.7142857142853</v>
      </c>
      <c r="CI19" s="4">
        <v>7.45</v>
      </c>
      <c r="CJ19" s="4">
        <v>29.9</v>
      </c>
      <c r="CK19" s="4">
        <v>68.5</v>
      </c>
      <c r="CL19" s="4">
        <v>20.399999999999999</v>
      </c>
      <c r="CM19" s="4">
        <v>0.14000000000000001</v>
      </c>
      <c r="CN19" s="4">
        <v>0</v>
      </c>
      <c r="CO19" s="4">
        <v>0</v>
      </c>
      <c r="CP19" s="4">
        <v>43</v>
      </c>
      <c r="CQ19" s="4">
        <v>2475</v>
      </c>
      <c r="CR19" s="4">
        <v>0</v>
      </c>
      <c r="CS19" s="4">
        <v>0</v>
      </c>
      <c r="CT19" s="4"/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8</v>
      </c>
      <c r="DL19" s="4">
        <v>7</v>
      </c>
      <c r="DM19" s="4">
        <v>49</v>
      </c>
      <c r="DN19" s="4">
        <v>31</v>
      </c>
      <c r="DO19" s="4">
        <v>35</v>
      </c>
      <c r="DP19" s="4">
        <v>65</v>
      </c>
      <c r="DQ19" s="11">
        <v>58</v>
      </c>
      <c r="DR19" s="4">
        <v>33</v>
      </c>
      <c r="DS19" s="4">
        <v>78</v>
      </c>
      <c r="DT19" s="4">
        <f t="shared" si="32"/>
        <v>45</v>
      </c>
      <c r="DU19" s="11">
        <v>17.8</v>
      </c>
      <c r="DV19" s="4">
        <v>1225</v>
      </c>
      <c r="DW19" s="4">
        <v>94</v>
      </c>
      <c r="DX19" s="4">
        <v>62</v>
      </c>
      <c r="DY19" s="4">
        <v>2.9</v>
      </c>
      <c r="DZ19" s="17">
        <f t="shared" si="26"/>
        <v>1.3809523809523809</v>
      </c>
      <c r="EA19" s="4">
        <v>26.7</v>
      </c>
      <c r="EB19" s="4">
        <v>332</v>
      </c>
      <c r="EC19" s="4">
        <v>90</v>
      </c>
      <c r="ED19" s="4">
        <v>5.59</v>
      </c>
      <c r="EE19" s="4">
        <f t="shared" si="33"/>
        <v>2.6619047619047618</v>
      </c>
      <c r="EF19" s="45">
        <f t="shared" si="15"/>
        <v>2.1722846441947565</v>
      </c>
      <c r="EG19" s="45">
        <f t="shared" si="16"/>
        <v>0.66666666666666674</v>
      </c>
      <c r="EH19" s="4">
        <v>10</v>
      </c>
      <c r="EI19" s="4">
        <v>68</v>
      </c>
      <c r="EJ19" s="4">
        <v>66</v>
      </c>
      <c r="EK19" s="11">
        <f t="shared" si="29"/>
        <v>1.0303030303030303</v>
      </c>
      <c r="EL19" s="4">
        <v>239</v>
      </c>
      <c r="EM19" s="11">
        <v>9</v>
      </c>
      <c r="EN19" s="4">
        <v>7</v>
      </c>
      <c r="EO19" s="11">
        <f t="shared" si="34"/>
        <v>8.5</v>
      </c>
      <c r="EP19" s="4">
        <v>19</v>
      </c>
      <c r="EQ19" s="4">
        <f t="shared" si="17"/>
        <v>9.0476190476190474</v>
      </c>
      <c r="ER19" s="4">
        <v>5</v>
      </c>
      <c r="ES19" s="4">
        <v>11</v>
      </c>
      <c r="ET19" s="11">
        <v>51</v>
      </c>
      <c r="EU19" s="4">
        <v>24</v>
      </c>
      <c r="EV19" s="9">
        <v>27</v>
      </c>
      <c r="EW19" s="4">
        <v>117</v>
      </c>
      <c r="EX19" s="4">
        <v>156</v>
      </c>
      <c r="EY19" s="4">
        <v>54</v>
      </c>
      <c r="EZ19" s="4">
        <v>101</v>
      </c>
      <c r="FA19" s="4">
        <v>78</v>
      </c>
      <c r="FB19" s="4">
        <f t="shared" si="1"/>
        <v>332</v>
      </c>
      <c r="FC19" s="9">
        <f t="shared" si="18"/>
        <v>1.022862382504919</v>
      </c>
      <c r="FD19" s="9">
        <f t="shared" si="2"/>
        <v>0.23493975903614459</v>
      </c>
      <c r="FE19" s="9">
        <f t="shared" si="19"/>
        <v>0.33332853696508957</v>
      </c>
      <c r="FF19" s="9">
        <f t="shared" si="3"/>
        <v>1.08</v>
      </c>
      <c r="FG19" s="9">
        <f t="shared" si="4"/>
        <v>0.24970419653702114</v>
      </c>
      <c r="FH19" s="9">
        <f t="shared" si="5"/>
        <v>1.0558605130781669</v>
      </c>
      <c r="FI19" s="11">
        <v>19.100000000000001</v>
      </c>
      <c r="FJ19" s="11">
        <v>35</v>
      </c>
      <c r="FK19" s="4">
        <v>26</v>
      </c>
      <c r="FL19" s="4">
        <v>9</v>
      </c>
      <c r="FM19" s="4">
        <v>21</v>
      </c>
      <c r="FN19" s="4">
        <f t="shared" si="6"/>
        <v>10</v>
      </c>
      <c r="FO19" s="11">
        <v>42</v>
      </c>
      <c r="FP19" s="11">
        <v>21</v>
      </c>
      <c r="FQ19" s="4">
        <v>22</v>
      </c>
      <c r="FR19" s="4">
        <v>59</v>
      </c>
      <c r="FS19" s="4">
        <v>62</v>
      </c>
      <c r="FT19" s="11">
        <f t="shared" si="20"/>
        <v>0.95161290322580649</v>
      </c>
      <c r="FU19" s="4">
        <v>13</v>
      </c>
      <c r="FV19" s="11">
        <f t="shared" si="35"/>
        <v>4.5384615384615383</v>
      </c>
      <c r="FW19" s="4">
        <v>142</v>
      </c>
      <c r="FX19" s="4">
        <v>11.1</v>
      </c>
      <c r="FY19">
        <v>19.399999999999999</v>
      </c>
      <c r="FZ19" s="11">
        <f t="shared" si="8"/>
        <v>16.100000000000001</v>
      </c>
      <c r="GA19" s="4">
        <f t="shared" si="21"/>
        <v>0.76666666666666672</v>
      </c>
      <c r="GB19" s="4">
        <f t="shared" si="22"/>
        <v>2.1649484536082477</v>
      </c>
      <c r="GC19" s="4">
        <f t="shared" si="23"/>
        <v>0.98453608247422697</v>
      </c>
      <c r="GD19" s="4">
        <v>10</v>
      </c>
      <c r="GE19" s="4">
        <v>5</v>
      </c>
      <c r="GF19" s="4">
        <f t="shared" si="24"/>
        <v>50</v>
      </c>
      <c r="GG19" s="4">
        <v>21</v>
      </c>
      <c r="GH19" s="4">
        <v>17</v>
      </c>
      <c r="GI19" s="4">
        <f t="shared" si="25"/>
        <v>19.047619047619047</v>
      </c>
      <c r="GJ19">
        <v>1</v>
      </c>
      <c r="GK19">
        <v>0</v>
      </c>
      <c r="GL19">
        <v>0</v>
      </c>
      <c r="GM19">
        <v>1</v>
      </c>
      <c r="GN19">
        <v>0</v>
      </c>
      <c r="GO19">
        <v>0</v>
      </c>
      <c r="GP19">
        <v>1</v>
      </c>
      <c r="GQ19">
        <v>0</v>
      </c>
      <c r="GR19">
        <v>0</v>
      </c>
      <c r="GS19">
        <v>1</v>
      </c>
      <c r="GT19">
        <v>18</v>
      </c>
      <c r="GU19">
        <v>12</v>
      </c>
      <c r="GV19">
        <f t="shared" si="28"/>
        <v>0.33333333333333331</v>
      </c>
      <c r="GW19">
        <v>1</v>
      </c>
      <c r="GX19">
        <v>0</v>
      </c>
      <c r="GZ19" s="2">
        <v>44957</v>
      </c>
      <c r="HA19" s="4">
        <v>2.1</v>
      </c>
      <c r="HB19" s="4">
        <v>10</v>
      </c>
      <c r="HC19" s="4">
        <v>3525</v>
      </c>
      <c r="HD19" s="4">
        <v>11571</v>
      </c>
      <c r="HE19" s="4">
        <v>0.24</v>
      </c>
      <c r="HF19" s="4">
        <v>0.09</v>
      </c>
      <c r="HG19" s="4">
        <v>0</v>
      </c>
      <c r="HH19">
        <v>1</v>
      </c>
      <c r="HI19" s="4" t="s">
        <v>573</v>
      </c>
      <c r="HJ19" s="4">
        <v>89</v>
      </c>
      <c r="HK19" s="4">
        <v>1012</v>
      </c>
      <c r="HL19" s="4">
        <v>0</v>
      </c>
      <c r="HM19" s="4">
        <v>14.1</v>
      </c>
      <c r="HN19" s="4">
        <v>1.03</v>
      </c>
      <c r="HO19" s="4">
        <v>29.2</v>
      </c>
      <c r="HP19" s="29">
        <v>2.61</v>
      </c>
      <c r="HQ19" s="4"/>
      <c r="HR19" s="4"/>
      <c r="HS19" s="4">
        <v>368</v>
      </c>
      <c r="HT19" s="4">
        <v>1</v>
      </c>
      <c r="HU19" s="4">
        <v>0</v>
      </c>
      <c r="HV19" s="4">
        <v>1.2</v>
      </c>
      <c r="HW19" s="4">
        <v>48</v>
      </c>
      <c r="HX19" s="4">
        <v>133</v>
      </c>
      <c r="HY19" s="4">
        <v>3.7</v>
      </c>
      <c r="HZ19" s="4">
        <v>2.2000000000000002</v>
      </c>
      <c r="IA19" s="4">
        <v>4.0999999999999996</v>
      </c>
      <c r="IB19" s="4">
        <v>9.5</v>
      </c>
      <c r="IC19" s="4">
        <v>8.1</v>
      </c>
      <c r="ID19" s="4">
        <v>4.2</v>
      </c>
      <c r="IE19" s="4">
        <v>75</v>
      </c>
      <c r="IF19" s="4">
        <v>46</v>
      </c>
      <c r="IG19" s="4">
        <v>69</v>
      </c>
      <c r="IH19" s="4">
        <v>0.6</v>
      </c>
      <c r="II19" s="4">
        <v>115</v>
      </c>
      <c r="IJ19" s="4">
        <v>158</v>
      </c>
      <c r="IK19" s="4">
        <v>0</v>
      </c>
      <c r="IL19" s="4">
        <v>0</v>
      </c>
      <c r="IM19" s="4"/>
      <c r="IN19">
        <v>121</v>
      </c>
      <c r="IO19">
        <v>65</v>
      </c>
      <c r="IP19">
        <v>89</v>
      </c>
      <c r="IQ19">
        <v>78</v>
      </c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>
        <v>0</v>
      </c>
      <c r="JJ19" s="4">
        <v>0</v>
      </c>
      <c r="JK19" s="4">
        <v>0</v>
      </c>
      <c r="JL19" s="4">
        <v>23</v>
      </c>
      <c r="JM19" s="4">
        <v>63</v>
      </c>
      <c r="JN19" s="4">
        <v>8</v>
      </c>
      <c r="JO19" s="4">
        <v>8</v>
      </c>
      <c r="JP19" s="4">
        <v>48</v>
      </c>
      <c r="JQ19" s="4">
        <v>30</v>
      </c>
      <c r="JR19" s="4">
        <v>35</v>
      </c>
      <c r="JS19" s="4">
        <v>65</v>
      </c>
      <c r="JT19" s="11">
        <v>59</v>
      </c>
      <c r="JU19" s="4">
        <v>31</v>
      </c>
      <c r="JV19" s="4">
        <v>75</v>
      </c>
      <c r="JW19" s="4">
        <f t="shared" si="36"/>
        <v>44</v>
      </c>
      <c r="JX19" s="11">
        <v>18.2</v>
      </c>
      <c r="JY19" s="4">
        <v>1345</v>
      </c>
      <c r="JZ19" s="4">
        <v>93</v>
      </c>
      <c r="KA19" s="4">
        <v>65</v>
      </c>
      <c r="KB19" s="4">
        <v>3.2</v>
      </c>
      <c r="KC19" s="17">
        <f t="shared" si="37"/>
        <v>1.5238095238095237</v>
      </c>
      <c r="KD19" s="4">
        <v>24.8</v>
      </c>
      <c r="KE19" s="4">
        <v>302</v>
      </c>
      <c r="KF19" s="4">
        <v>85</v>
      </c>
      <c r="KG19" s="4">
        <v>5.3</v>
      </c>
      <c r="KH19" s="4">
        <f t="shared" si="38"/>
        <v>2.5238095238095237</v>
      </c>
      <c r="KI19" s="45">
        <f t="shared" si="39"/>
        <v>2.379032258064516</v>
      </c>
      <c r="KJ19" s="45">
        <f t="shared" si="40"/>
        <v>0.73387096774193539</v>
      </c>
      <c r="KK19" s="4">
        <v>10</v>
      </c>
      <c r="KL19" s="4">
        <v>71</v>
      </c>
      <c r="KM19" s="4">
        <v>62</v>
      </c>
      <c r="KN19" s="11">
        <f t="shared" si="41"/>
        <v>1.1451612903225807</v>
      </c>
      <c r="KO19" s="4">
        <v>268</v>
      </c>
      <c r="KP19" s="11">
        <v>10</v>
      </c>
      <c r="KQ19" s="4">
        <v>7</v>
      </c>
      <c r="KR19" s="11">
        <f t="shared" si="42"/>
        <v>8.3529411764705888</v>
      </c>
      <c r="KS19" s="4">
        <v>20</v>
      </c>
      <c r="KT19" s="4">
        <f t="shared" si="43"/>
        <v>9.5238095238095237</v>
      </c>
      <c r="KU19" s="4">
        <v>7</v>
      </c>
      <c r="KV19" s="4">
        <v>10</v>
      </c>
      <c r="KW19" s="11">
        <v>28</v>
      </c>
      <c r="KX19" s="4">
        <v>21</v>
      </c>
      <c r="KY19" s="9">
        <v>19</v>
      </c>
      <c r="KZ19" s="4">
        <v>102</v>
      </c>
      <c r="LA19" s="4">
        <v>132</v>
      </c>
      <c r="LB19" s="4">
        <v>56</v>
      </c>
      <c r="LC19" s="4">
        <v>91</v>
      </c>
      <c r="LD19" s="4">
        <v>79</v>
      </c>
      <c r="LE19" s="4">
        <f t="shared" si="44"/>
        <v>302</v>
      </c>
      <c r="LF19" s="9">
        <f t="shared" si="45"/>
        <v>0.99558998327007664</v>
      </c>
      <c r="LG19" s="9">
        <f t="shared" si="46"/>
        <v>0.26158940397350994</v>
      </c>
      <c r="LH19" s="9">
        <f t="shared" si="47"/>
        <v>0.37062601053658417</v>
      </c>
      <c r="LI19" s="9">
        <f t="shared" si="48"/>
        <v>1.2811764705882354</v>
      </c>
      <c r="LJ19" s="9">
        <f t="shared" si="49"/>
        <v>0.29777942021972925</v>
      </c>
      <c r="LK19" s="9">
        <f t="shared" si="50"/>
        <v>1.2868515072641975</v>
      </c>
      <c r="LL19" s="11">
        <v>19</v>
      </c>
      <c r="LM19" s="11">
        <v>29</v>
      </c>
      <c r="LN19" s="4">
        <v>21</v>
      </c>
      <c r="LO19" s="4">
        <v>10</v>
      </c>
      <c r="LP19" s="4">
        <v>24</v>
      </c>
      <c r="LQ19" s="4">
        <f t="shared" si="51"/>
        <v>11.428571428571429</v>
      </c>
      <c r="LR19" s="11">
        <v>45</v>
      </c>
      <c r="LS19" s="11">
        <v>22</v>
      </c>
      <c r="LT19" s="4">
        <v>18</v>
      </c>
      <c r="LU19" s="4">
        <v>65</v>
      </c>
      <c r="LV19" s="4">
        <v>58</v>
      </c>
      <c r="LW19" s="11">
        <f t="shared" si="52"/>
        <v>1.1206896551724137</v>
      </c>
      <c r="LX19" s="4">
        <v>12</v>
      </c>
      <c r="LY19" s="11">
        <f t="shared" si="53"/>
        <v>5.416666666666667</v>
      </c>
      <c r="LZ19" s="4">
        <v>132</v>
      </c>
      <c r="MA19" s="4">
        <v>13</v>
      </c>
      <c r="MB19">
        <v>17.7</v>
      </c>
      <c r="MC19" s="11">
        <f t="shared" si="54"/>
        <v>13</v>
      </c>
      <c r="MD19" s="4">
        <f t="shared" si="55"/>
        <v>0.59090909090909094</v>
      </c>
      <c r="ME19" s="4">
        <f t="shared" si="56"/>
        <v>2.5423728813559321</v>
      </c>
      <c r="MF19" s="4">
        <f t="shared" si="57"/>
        <v>1.0734463276836159</v>
      </c>
      <c r="MG19" s="4">
        <v>12</v>
      </c>
      <c r="MH19" s="4">
        <v>8</v>
      </c>
      <c r="MI19" s="4">
        <f t="shared" si="58"/>
        <v>33.333333333333329</v>
      </c>
      <c r="MJ19" s="4">
        <v>23</v>
      </c>
      <c r="MK19" s="4">
        <v>20</v>
      </c>
      <c r="ML19" s="4">
        <f t="shared" si="59"/>
        <v>13.043478260869565</v>
      </c>
      <c r="MM19">
        <v>1</v>
      </c>
      <c r="MN19">
        <v>0</v>
      </c>
      <c r="MO19">
        <v>0</v>
      </c>
      <c r="MP19">
        <v>1</v>
      </c>
      <c r="MQ19">
        <v>0</v>
      </c>
      <c r="MR19">
        <v>0</v>
      </c>
      <c r="MS19">
        <v>0</v>
      </c>
      <c r="MT19">
        <v>1</v>
      </c>
      <c r="MU19">
        <v>0</v>
      </c>
      <c r="MV19">
        <v>0</v>
      </c>
      <c r="MW19">
        <v>19</v>
      </c>
      <c r="MX19">
        <v>14</v>
      </c>
      <c r="MY19">
        <f t="shared" si="60"/>
        <v>0.26315789473684209</v>
      </c>
      <c r="MZ19">
        <v>1</v>
      </c>
      <c r="NA19">
        <v>0</v>
      </c>
      <c r="NC19" s="2">
        <v>44980</v>
      </c>
      <c r="ND19" s="4">
        <v>2.1</v>
      </c>
      <c r="NE19" s="4">
        <v>33</v>
      </c>
      <c r="NF19" s="4">
        <v>4500</v>
      </c>
      <c r="NG19" s="4">
        <v>12085</v>
      </c>
      <c r="NH19" s="4">
        <v>0.11</v>
      </c>
      <c r="NI19" s="4">
        <v>0.05</v>
      </c>
      <c r="NJ19" s="4">
        <v>0</v>
      </c>
      <c r="NK19">
        <v>1</v>
      </c>
      <c r="NL19" s="4" t="s">
        <v>573</v>
      </c>
      <c r="NM19" s="4">
        <v>66</v>
      </c>
      <c r="NN19" s="4">
        <v>740</v>
      </c>
      <c r="NO19" s="4">
        <v>0</v>
      </c>
      <c r="NP19" s="4">
        <v>14</v>
      </c>
      <c r="NQ19" s="4">
        <v>1.03</v>
      </c>
      <c r="NR19" s="4">
        <v>29.7</v>
      </c>
      <c r="NS19" s="29">
        <v>2.16</v>
      </c>
      <c r="NT19" s="4">
        <v>0.19</v>
      </c>
      <c r="NU19" s="4">
        <v>427</v>
      </c>
      <c r="NV19" s="4">
        <v>214</v>
      </c>
      <c r="NW19" s="4">
        <v>1</v>
      </c>
      <c r="NX19" s="4">
        <v>0</v>
      </c>
      <c r="NY19" s="4">
        <v>1.1000000000000001</v>
      </c>
      <c r="NZ19" s="4">
        <v>41</v>
      </c>
      <c r="OA19" s="4">
        <v>138</v>
      </c>
      <c r="OB19" s="4">
        <v>3.6</v>
      </c>
      <c r="OC19" s="4">
        <v>2</v>
      </c>
      <c r="OD19" s="4">
        <v>3.9</v>
      </c>
      <c r="OE19" s="4">
        <v>9.6</v>
      </c>
      <c r="OF19" s="4">
        <v>7.8</v>
      </c>
      <c r="OG19" s="4">
        <v>4.8</v>
      </c>
      <c r="OH19" s="4">
        <v>123</v>
      </c>
      <c r="OI19" s="4">
        <v>29</v>
      </c>
      <c r="OJ19" s="4">
        <v>27</v>
      </c>
      <c r="OK19" s="4">
        <v>0.6</v>
      </c>
      <c r="OL19" s="4">
        <v>91</v>
      </c>
      <c r="OM19" s="4">
        <v>152</v>
      </c>
      <c r="ON19" s="4">
        <v>0</v>
      </c>
      <c r="OO19" s="4">
        <v>0</v>
      </c>
      <c r="OP19" s="4"/>
      <c r="OQ19">
        <v>125</v>
      </c>
      <c r="OR19">
        <v>71</v>
      </c>
      <c r="OS19">
        <v>95</v>
      </c>
      <c r="OT19">
        <v>72</v>
      </c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>
        <v>0</v>
      </c>
      <c r="PM19" s="4">
        <v>0</v>
      </c>
      <c r="PN19" s="4">
        <v>0</v>
      </c>
      <c r="PO19" s="4">
        <v>25</v>
      </c>
      <c r="PP19" s="4">
        <v>58</v>
      </c>
      <c r="PQ19" s="4">
        <v>9</v>
      </c>
      <c r="PR19" s="4">
        <v>8</v>
      </c>
      <c r="PS19" s="4">
        <v>45</v>
      </c>
      <c r="PT19" s="4">
        <v>28</v>
      </c>
      <c r="PU19" s="4">
        <v>34</v>
      </c>
      <c r="PV19" s="4">
        <v>62</v>
      </c>
      <c r="PW19" s="11">
        <v>61</v>
      </c>
      <c r="PX19" s="4">
        <v>31</v>
      </c>
      <c r="PY19" s="4">
        <v>76</v>
      </c>
      <c r="PZ19" s="4">
        <f t="shared" si="61"/>
        <v>45</v>
      </c>
      <c r="QA19" s="11">
        <v>20.100000000000001</v>
      </c>
      <c r="QB19" s="4">
        <v>1483</v>
      </c>
      <c r="QC19" s="4">
        <v>94</v>
      </c>
      <c r="QD19" s="4">
        <v>64</v>
      </c>
      <c r="QE19" s="4">
        <v>3.4</v>
      </c>
      <c r="QF19" s="17">
        <f t="shared" si="62"/>
        <v>1.6190476190476188</v>
      </c>
      <c r="QG19" s="4">
        <v>24</v>
      </c>
      <c r="QH19" s="4">
        <v>298</v>
      </c>
      <c r="QI19" s="4">
        <v>81</v>
      </c>
      <c r="QJ19" s="4">
        <v>4.9000000000000004</v>
      </c>
      <c r="QK19" s="4">
        <f t="shared" si="63"/>
        <v>2.3333333333333335</v>
      </c>
      <c r="QL19" s="45">
        <f t="shared" si="64"/>
        <v>2.5416666666666665</v>
      </c>
      <c r="QM19" s="45">
        <f t="shared" si="65"/>
        <v>0.83750000000000002</v>
      </c>
      <c r="QN19" s="4">
        <v>11</v>
      </c>
      <c r="QO19" s="4">
        <v>70</v>
      </c>
      <c r="QP19" s="4">
        <v>63</v>
      </c>
      <c r="QQ19" s="11">
        <f t="shared" si="66"/>
        <v>1.1111111111111112</v>
      </c>
      <c r="QR19" s="4">
        <v>280</v>
      </c>
      <c r="QS19" s="11">
        <v>10</v>
      </c>
      <c r="QT19" s="4">
        <v>8</v>
      </c>
      <c r="QU19" s="11">
        <f t="shared" si="67"/>
        <v>7.7777777777777777</v>
      </c>
      <c r="QV19" s="4">
        <v>21</v>
      </c>
      <c r="QW19" s="4">
        <f t="shared" si="68"/>
        <v>10</v>
      </c>
      <c r="QX19" s="4">
        <v>8</v>
      </c>
      <c r="QY19" s="4">
        <v>8</v>
      </c>
      <c r="QZ19" s="11">
        <v>27</v>
      </c>
      <c r="RA19" s="4">
        <v>19</v>
      </c>
      <c r="RB19" s="9">
        <v>18</v>
      </c>
      <c r="RC19" s="4">
        <v>98</v>
      </c>
      <c r="RD19" s="4">
        <v>124</v>
      </c>
      <c r="RE19" s="4">
        <v>49</v>
      </c>
      <c r="RF19" s="4">
        <v>87</v>
      </c>
      <c r="RG19" s="4">
        <v>85</v>
      </c>
      <c r="RH19" s="4">
        <f t="shared" si="69"/>
        <v>298</v>
      </c>
      <c r="RI19" s="9">
        <f t="shared" si="70"/>
        <v>1.0265870231679295</v>
      </c>
      <c r="RJ19" s="9">
        <f t="shared" si="71"/>
        <v>0.28523489932885904</v>
      </c>
      <c r="RK19" s="9">
        <f t="shared" si="72"/>
        <v>0.3999041638679518</v>
      </c>
      <c r="RL19" s="9">
        <f t="shared" si="73"/>
        <v>1.3888888888888888</v>
      </c>
      <c r="RM19" s="9">
        <f t="shared" si="74"/>
        <v>0.31969536439199514</v>
      </c>
      <c r="RN19" s="9">
        <f t="shared" si="75"/>
        <v>1.3529188052688776</v>
      </c>
      <c r="RO19" s="11">
        <v>20.8</v>
      </c>
      <c r="RP19" s="11">
        <v>28</v>
      </c>
      <c r="RQ19" s="4">
        <v>19</v>
      </c>
      <c r="RR19" s="4">
        <v>12</v>
      </c>
      <c r="RS19" s="4">
        <v>22</v>
      </c>
      <c r="RT19" s="4">
        <f t="shared" si="76"/>
        <v>10.476190476190476</v>
      </c>
      <c r="RU19" s="11">
        <v>46</v>
      </c>
      <c r="RV19" s="11">
        <v>22</v>
      </c>
      <c r="RW19" s="4">
        <v>18</v>
      </c>
      <c r="RX19" s="4">
        <v>64</v>
      </c>
      <c r="RY19" s="4">
        <v>55</v>
      </c>
      <c r="RZ19" s="11">
        <f t="shared" si="77"/>
        <v>1.1636363636363636</v>
      </c>
      <c r="SA19" s="4">
        <v>12</v>
      </c>
      <c r="SB19" s="11">
        <f t="shared" si="78"/>
        <v>5.333333333333333</v>
      </c>
      <c r="SC19" s="4">
        <v>124</v>
      </c>
      <c r="SD19" s="4">
        <v>14.5</v>
      </c>
      <c r="SE19">
        <v>18.100000000000001</v>
      </c>
      <c r="SF19" s="11">
        <f t="shared" si="79"/>
        <v>14.5</v>
      </c>
      <c r="SG19" s="4">
        <f t="shared" si="80"/>
        <v>0.65909090909090906</v>
      </c>
      <c r="SH19" s="4">
        <f t="shared" si="81"/>
        <v>2.5414364640883975</v>
      </c>
      <c r="SI19" s="4">
        <f t="shared" si="82"/>
        <v>1.149171270718232</v>
      </c>
      <c r="SJ19" s="4">
        <v>12</v>
      </c>
      <c r="SK19" s="4">
        <v>8</v>
      </c>
      <c r="SL19" s="4">
        <f t="shared" si="83"/>
        <v>33.333333333333329</v>
      </c>
      <c r="SM19" s="4">
        <v>19</v>
      </c>
      <c r="SN19" s="4">
        <v>16</v>
      </c>
      <c r="SO19" s="4">
        <f t="shared" si="84"/>
        <v>15.789473684210526</v>
      </c>
      <c r="SP19">
        <v>1</v>
      </c>
      <c r="SQ19">
        <v>0</v>
      </c>
      <c r="SR19">
        <v>0</v>
      </c>
      <c r="SS19">
        <v>1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17</v>
      </c>
      <c r="TA19">
        <v>11</v>
      </c>
      <c r="TB19">
        <f t="shared" si="85"/>
        <v>0.35294117647058826</v>
      </c>
      <c r="TC19">
        <v>1</v>
      </c>
      <c r="TD19">
        <v>0</v>
      </c>
      <c r="TF19" s="2">
        <v>45129</v>
      </c>
      <c r="TG19" s="4">
        <v>2.1</v>
      </c>
      <c r="TH19" s="4">
        <v>180</v>
      </c>
      <c r="TI19" s="4"/>
      <c r="TJ19" s="4"/>
      <c r="TK19" s="4"/>
      <c r="TL19" s="4"/>
      <c r="TM19" s="4">
        <v>0</v>
      </c>
      <c r="TN19">
        <v>1</v>
      </c>
      <c r="TO19" s="4" t="s">
        <v>573</v>
      </c>
      <c r="TP19" s="4"/>
      <c r="TQ19" s="4"/>
      <c r="TR19" s="4">
        <v>0</v>
      </c>
      <c r="TS19" s="4"/>
      <c r="TT19" s="4"/>
      <c r="TU19" s="4"/>
      <c r="TV19" s="29"/>
      <c r="TW19" s="4"/>
      <c r="TX19" s="4"/>
      <c r="TY19" s="4"/>
      <c r="TZ19" s="4">
        <v>1</v>
      </c>
      <c r="UA19" s="4">
        <v>0</v>
      </c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>
        <v>0</v>
      </c>
      <c r="UR19" s="4">
        <v>0</v>
      </c>
      <c r="US19" s="4"/>
      <c r="UT19">
        <v>128</v>
      </c>
      <c r="UU19">
        <v>71</v>
      </c>
      <c r="UV19">
        <v>84</v>
      </c>
      <c r="UW19">
        <v>72</v>
      </c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>
        <v>0</v>
      </c>
      <c r="VP19" s="4">
        <v>0</v>
      </c>
      <c r="VQ19" s="4">
        <v>0</v>
      </c>
      <c r="VR19" s="4"/>
      <c r="VS19" s="4"/>
      <c r="VT19" s="4">
        <v>8</v>
      </c>
      <c r="VU19" s="4">
        <v>9</v>
      </c>
      <c r="VV19" s="4">
        <v>46</v>
      </c>
      <c r="VW19" s="4">
        <v>27</v>
      </c>
      <c r="VX19" s="4">
        <v>33</v>
      </c>
      <c r="VY19" s="4">
        <v>63</v>
      </c>
      <c r="VZ19" s="11">
        <v>60</v>
      </c>
      <c r="WA19" s="4">
        <v>28</v>
      </c>
      <c r="WB19" s="4">
        <v>75</v>
      </c>
      <c r="WC19" s="4">
        <f t="shared" si="86"/>
        <v>47</v>
      </c>
      <c r="WD19" s="11">
        <v>21</v>
      </c>
      <c r="WE19" s="4">
        <v>1549</v>
      </c>
      <c r="WF19" s="4">
        <v>94</v>
      </c>
      <c r="WG19" s="4">
        <v>65</v>
      </c>
      <c r="WH19" s="4">
        <v>4.0999999999999996</v>
      </c>
      <c r="WI19" s="17">
        <f t="shared" si="87"/>
        <v>1.9523809523809521</v>
      </c>
      <c r="WJ19" s="4">
        <v>22.5</v>
      </c>
      <c r="WK19" s="4">
        <v>260</v>
      </c>
      <c r="WL19" s="4">
        <v>76</v>
      </c>
      <c r="WM19" s="4">
        <v>4.8</v>
      </c>
      <c r="WN19" s="4">
        <f t="shared" si="88"/>
        <v>2.2857142857142856</v>
      </c>
      <c r="WO19" s="45">
        <f t="shared" si="89"/>
        <v>2.6666666666666665</v>
      </c>
      <c r="WP19" s="45">
        <f t="shared" si="90"/>
        <v>0.93333333333333335</v>
      </c>
      <c r="WQ19" s="4">
        <v>11</v>
      </c>
      <c r="WR19" s="4">
        <v>69</v>
      </c>
      <c r="WS19" s="4">
        <v>58</v>
      </c>
      <c r="WT19" s="11">
        <f t="shared" si="91"/>
        <v>1.1896551724137931</v>
      </c>
      <c r="WU19" s="4">
        <v>296</v>
      </c>
      <c r="WV19" s="11">
        <v>9</v>
      </c>
      <c r="WW19" s="4">
        <v>8</v>
      </c>
      <c r="WX19" s="11">
        <f t="shared" si="92"/>
        <v>8.117647058823529</v>
      </c>
      <c r="WY19" s="4">
        <v>19</v>
      </c>
      <c r="WZ19" s="4">
        <f t="shared" si="93"/>
        <v>9.0476190476190474</v>
      </c>
      <c r="XA19" s="4">
        <v>9</v>
      </c>
      <c r="XB19" s="4">
        <v>7</v>
      </c>
      <c r="XC19" s="11">
        <v>28</v>
      </c>
      <c r="XD19" s="4">
        <v>20</v>
      </c>
      <c r="XE19" s="9">
        <v>19</v>
      </c>
      <c r="XF19" s="4">
        <v>100</v>
      </c>
      <c r="XG19" s="4">
        <v>119</v>
      </c>
      <c r="XH19" s="4">
        <v>51</v>
      </c>
      <c r="XI19" s="4">
        <v>88</v>
      </c>
      <c r="XJ19" s="4">
        <v>84</v>
      </c>
      <c r="XK19" s="4">
        <f t="shared" si="94"/>
        <v>260</v>
      </c>
      <c r="XL19" s="9">
        <f t="shared" si="95"/>
        <v>1.2113873725494715</v>
      </c>
      <c r="XM19" s="9">
        <f t="shared" si="96"/>
        <v>0.32307692307692309</v>
      </c>
      <c r="XN19" s="9">
        <f t="shared" si="97"/>
        <v>0.440004765088857</v>
      </c>
      <c r="XO19" s="9">
        <f t="shared" si="98"/>
        <v>1.5157894736842106</v>
      </c>
      <c r="XP19" s="9">
        <f t="shared" si="99"/>
        <v>0.33761682902076129</v>
      </c>
      <c r="XQ19" s="9">
        <f t="shared" si="100"/>
        <v>1.2512838651224323</v>
      </c>
      <c r="XR19" s="11">
        <v>21</v>
      </c>
      <c r="XS19" s="11">
        <v>25</v>
      </c>
      <c r="XT19" s="4">
        <v>18</v>
      </c>
      <c r="XU19" s="4">
        <v>9</v>
      </c>
      <c r="XV19" s="4">
        <v>24</v>
      </c>
      <c r="XW19" s="4">
        <f t="shared" si="101"/>
        <v>11.428571428571429</v>
      </c>
      <c r="XX19" s="11">
        <v>49</v>
      </c>
      <c r="XY19" s="11">
        <v>23</v>
      </c>
      <c r="XZ19" s="4">
        <v>16</v>
      </c>
      <c r="YA19" s="4">
        <v>67</v>
      </c>
      <c r="YB19" s="4">
        <v>53</v>
      </c>
      <c r="YC19" s="11">
        <f t="shared" si="102"/>
        <v>1.2641509433962264</v>
      </c>
      <c r="YD19" s="4">
        <v>11</v>
      </c>
      <c r="YE19" s="11">
        <f t="shared" si="103"/>
        <v>6.0909090909090908</v>
      </c>
      <c r="YF19" s="4">
        <v>131</v>
      </c>
      <c r="YG19" s="4">
        <v>12.8</v>
      </c>
      <c r="YH19">
        <v>14.1</v>
      </c>
      <c r="YI19" s="11">
        <f t="shared" si="104"/>
        <v>12.8</v>
      </c>
      <c r="YJ19" s="4">
        <f t="shared" si="105"/>
        <v>0.55652173913043479</v>
      </c>
      <c r="YK19" s="4">
        <f t="shared" si="106"/>
        <v>3.4751773049645389</v>
      </c>
      <c r="YL19" s="4">
        <f t="shared" si="107"/>
        <v>1.4893617021276595</v>
      </c>
      <c r="YM19" s="4">
        <v>11</v>
      </c>
      <c r="YN19" s="4">
        <v>7</v>
      </c>
      <c r="YO19" s="4">
        <f t="shared" si="108"/>
        <v>36.363636363636367</v>
      </c>
      <c r="YP19" s="4">
        <v>18</v>
      </c>
      <c r="YQ19" s="4">
        <v>15</v>
      </c>
      <c r="YR19" s="4">
        <f t="shared" si="109"/>
        <v>16.666666666666664</v>
      </c>
      <c r="YS19">
        <v>1</v>
      </c>
      <c r="YT19">
        <v>0</v>
      </c>
      <c r="YU19">
        <v>0</v>
      </c>
      <c r="YV19">
        <v>1</v>
      </c>
      <c r="YW19">
        <v>0</v>
      </c>
      <c r="YX19">
        <v>0</v>
      </c>
      <c r="YY19">
        <v>0</v>
      </c>
      <c r="YZ19">
        <v>1</v>
      </c>
      <c r="ZA19">
        <v>0</v>
      </c>
      <c r="ZB19">
        <v>0</v>
      </c>
      <c r="ZC19">
        <v>18</v>
      </c>
      <c r="ZD19">
        <v>9</v>
      </c>
      <c r="ZE19">
        <f t="shared" si="110"/>
        <v>0.5</v>
      </c>
      <c r="ZF19">
        <v>1</v>
      </c>
      <c r="ZG19">
        <v>0</v>
      </c>
    </row>
    <row r="20" spans="1:684" x14ac:dyDescent="0.35">
      <c r="A20" s="54">
        <v>17</v>
      </c>
      <c r="B20" s="2">
        <v>44950</v>
      </c>
      <c r="C20" s="2">
        <v>20691</v>
      </c>
      <c r="D20" s="4">
        <v>66</v>
      </c>
      <c r="E20" s="4" t="s">
        <v>176</v>
      </c>
      <c r="F20" s="4">
        <v>60</v>
      </c>
      <c r="G20" s="4">
        <v>155</v>
      </c>
      <c r="H20" s="4">
        <v>1.59</v>
      </c>
      <c r="I20" s="4">
        <v>1</v>
      </c>
      <c r="J20" s="2">
        <v>44949</v>
      </c>
      <c r="K20" s="2">
        <v>44949</v>
      </c>
      <c r="L20" s="2">
        <v>44971</v>
      </c>
      <c r="M20" s="2">
        <v>45001</v>
      </c>
      <c r="N20" s="4">
        <v>0</v>
      </c>
      <c r="P20" s="46">
        <f t="shared" si="10"/>
        <v>22</v>
      </c>
      <c r="Q20" s="46">
        <f t="shared" si="11"/>
        <v>52</v>
      </c>
      <c r="R20" s="46"/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30</v>
      </c>
      <c r="AC20" s="4">
        <v>44</v>
      </c>
      <c r="AD20" s="4">
        <v>8</v>
      </c>
      <c r="AE20" s="4">
        <v>18</v>
      </c>
      <c r="AF20" s="4">
        <f t="shared" si="13"/>
        <v>10</v>
      </c>
      <c r="AG20" s="4">
        <v>116</v>
      </c>
      <c r="AH20" s="4">
        <v>10611</v>
      </c>
      <c r="AI20" s="4">
        <v>2.15</v>
      </c>
      <c r="AJ20" s="4">
        <v>31.3</v>
      </c>
      <c r="AK20" s="4">
        <v>0</v>
      </c>
      <c r="AL20">
        <v>1</v>
      </c>
      <c r="AM20" t="s">
        <v>192</v>
      </c>
      <c r="AN20" s="4">
        <v>47</v>
      </c>
      <c r="AO20" s="4">
        <v>276</v>
      </c>
      <c r="AP20" s="4">
        <v>0</v>
      </c>
      <c r="AQ20" s="4">
        <v>8</v>
      </c>
      <c r="AR20" s="4">
        <v>3.13</v>
      </c>
      <c r="AS20" s="4">
        <v>72.8</v>
      </c>
      <c r="AT20" s="29">
        <v>3.12</v>
      </c>
      <c r="AU20" s="4">
        <v>4.12</v>
      </c>
      <c r="AV20" s="4">
        <v>111</v>
      </c>
      <c r="AW20" s="4">
        <v>32</v>
      </c>
      <c r="AX20" s="4">
        <v>1</v>
      </c>
      <c r="AY20" s="4">
        <v>1</v>
      </c>
      <c r="AZ20" s="4">
        <v>1.5</v>
      </c>
      <c r="BA20" s="4">
        <v>34</v>
      </c>
      <c r="BB20" s="4">
        <v>133</v>
      </c>
      <c r="BC20" s="4">
        <v>3.2</v>
      </c>
      <c r="BD20" s="4">
        <v>1.6</v>
      </c>
      <c r="BE20" s="4">
        <v>2.1</v>
      </c>
      <c r="BF20" s="4">
        <v>8</v>
      </c>
      <c r="BG20" s="4">
        <v>5.9</v>
      </c>
      <c r="BH20" s="4">
        <v>1.8</v>
      </c>
      <c r="BI20" s="4">
        <v>285</v>
      </c>
      <c r="BJ20" s="4">
        <v>54</v>
      </c>
      <c r="BK20" s="4">
        <v>20</v>
      </c>
      <c r="BL20" s="4">
        <v>2.8</v>
      </c>
      <c r="BM20" s="4">
        <v>58</v>
      </c>
      <c r="BN20" s="4">
        <v>247</v>
      </c>
      <c r="BO20" s="4">
        <v>1</v>
      </c>
      <c r="BP20" s="4">
        <v>10</v>
      </c>
      <c r="BQ20" s="4">
        <v>381</v>
      </c>
      <c r="BR20">
        <v>91</v>
      </c>
      <c r="BS20">
        <v>46</v>
      </c>
      <c r="BT20">
        <v>61</v>
      </c>
      <c r="BU20">
        <v>99</v>
      </c>
      <c r="BV20">
        <v>5</v>
      </c>
      <c r="BY20">
        <v>9.4</v>
      </c>
      <c r="BZ20">
        <v>71.5</v>
      </c>
      <c r="CA20">
        <v>5.2</v>
      </c>
      <c r="CB20" s="4">
        <v>3.7</v>
      </c>
      <c r="CC20" s="4">
        <v>60.6</v>
      </c>
      <c r="CD20" s="4">
        <v>69.599999999999994</v>
      </c>
      <c r="CE20" s="4">
        <v>16</v>
      </c>
      <c r="CF20" s="4">
        <v>14</v>
      </c>
      <c r="CG20" s="4">
        <v>1433</v>
      </c>
      <c r="CH20" s="4">
        <f t="shared" si="14"/>
        <v>1210.8108108108108</v>
      </c>
      <c r="CI20" s="4">
        <v>7.32</v>
      </c>
      <c r="CJ20" s="4">
        <v>22</v>
      </c>
      <c r="CK20" s="4">
        <v>80</v>
      </c>
      <c r="CL20" s="4">
        <v>11</v>
      </c>
      <c r="CM20" s="4">
        <v>0.95</v>
      </c>
      <c r="CN20" s="4">
        <v>1</v>
      </c>
      <c r="CO20" s="4">
        <v>0</v>
      </c>
      <c r="CP20" s="4">
        <v>82</v>
      </c>
      <c r="CQ20" s="4">
        <v>2867</v>
      </c>
      <c r="CR20" s="4">
        <v>1</v>
      </c>
      <c r="CS20" s="4">
        <v>3</v>
      </c>
      <c r="CT20" s="4"/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0</v>
      </c>
      <c r="DA20" s="4">
        <v>1</v>
      </c>
      <c r="DB20" s="4">
        <v>0</v>
      </c>
      <c r="DC20" s="4">
        <v>1</v>
      </c>
      <c r="DD20" s="4">
        <v>1</v>
      </c>
      <c r="DE20" s="4">
        <v>0</v>
      </c>
      <c r="DF20" s="4">
        <v>0</v>
      </c>
      <c r="DG20" s="4">
        <v>0</v>
      </c>
      <c r="DH20" s="4">
        <v>1</v>
      </c>
      <c r="DI20" s="4">
        <v>0</v>
      </c>
      <c r="DJ20" s="4">
        <v>1</v>
      </c>
      <c r="DK20" s="4">
        <v>9</v>
      </c>
      <c r="DL20" s="4">
        <v>9</v>
      </c>
      <c r="DM20" s="4">
        <v>50</v>
      </c>
      <c r="DN20" s="4">
        <v>35</v>
      </c>
      <c r="DO20" s="4">
        <v>30</v>
      </c>
      <c r="DP20" s="4">
        <v>57</v>
      </c>
      <c r="DQ20" s="11">
        <v>41</v>
      </c>
      <c r="DR20" s="4">
        <v>59</v>
      </c>
      <c r="DS20" s="4">
        <v>99</v>
      </c>
      <c r="DT20" s="4">
        <f t="shared" si="32"/>
        <v>40</v>
      </c>
      <c r="DU20" s="11">
        <v>11.7</v>
      </c>
      <c r="DV20" s="4">
        <v>1189</v>
      </c>
      <c r="DW20" s="4">
        <v>93</v>
      </c>
      <c r="DX20" s="4">
        <v>78</v>
      </c>
      <c r="DY20" s="4">
        <v>3.2</v>
      </c>
      <c r="DZ20" s="17">
        <f t="shared" si="26"/>
        <v>2.0125786163522013</v>
      </c>
      <c r="EA20" s="4">
        <v>17.2</v>
      </c>
      <c r="EB20" s="4">
        <v>274</v>
      </c>
      <c r="EC20" s="4">
        <v>55</v>
      </c>
      <c r="ED20" s="4">
        <v>4.42</v>
      </c>
      <c r="EE20" s="4">
        <f t="shared" si="33"/>
        <v>2.7798742138364778</v>
      </c>
      <c r="EF20" s="45">
        <f t="shared" si="15"/>
        <v>2.3837209302325584</v>
      </c>
      <c r="EG20" s="45">
        <f t="shared" si="16"/>
        <v>0.68023255813953487</v>
      </c>
      <c r="EH20" s="4">
        <v>6</v>
      </c>
      <c r="EI20" s="4">
        <v>80</v>
      </c>
      <c r="EJ20" s="4">
        <v>34</v>
      </c>
      <c r="EK20" s="11">
        <f t="shared" si="29"/>
        <v>2.3529411764705883</v>
      </c>
      <c r="EL20" s="4">
        <v>118</v>
      </c>
      <c r="EM20" s="11">
        <v>8</v>
      </c>
      <c r="EN20" s="4">
        <v>10</v>
      </c>
      <c r="EO20" s="11">
        <f t="shared" si="34"/>
        <v>8.8888888888888893</v>
      </c>
      <c r="EP20" s="4">
        <v>84</v>
      </c>
      <c r="EQ20" s="4">
        <f t="shared" si="17"/>
        <v>52.830188679245282</v>
      </c>
      <c r="ER20" s="4">
        <v>62</v>
      </c>
      <c r="ES20" s="4">
        <v>80</v>
      </c>
      <c r="ET20" s="11">
        <v>9</v>
      </c>
      <c r="EU20" s="4">
        <v>6</v>
      </c>
      <c r="EV20" s="9">
        <v>3</v>
      </c>
      <c r="EW20" s="4">
        <v>89</v>
      </c>
      <c r="EX20" s="4">
        <v>94</v>
      </c>
      <c r="EY20" s="4">
        <v>45</v>
      </c>
      <c r="EZ20" s="4">
        <v>48</v>
      </c>
      <c r="FA20" s="4">
        <v>65</v>
      </c>
      <c r="FB20" s="4">
        <f t="shared" si="1"/>
        <v>274</v>
      </c>
      <c r="FC20" s="9">
        <f t="shared" si="18"/>
        <v>1.1430962473874045</v>
      </c>
      <c r="FD20" s="9">
        <f t="shared" si="2"/>
        <v>0.23722627737226276</v>
      </c>
      <c r="FE20" s="9">
        <f t="shared" si="19"/>
        <v>0.33670607921431012</v>
      </c>
      <c r="FF20" s="9">
        <f t="shared" si="3"/>
        <v>1.4890909090909092</v>
      </c>
      <c r="FG20" s="9">
        <f t="shared" si="4"/>
        <v>0.29958154288328176</v>
      </c>
      <c r="FH20" s="9">
        <f t="shared" si="5"/>
        <v>1.302682002932203</v>
      </c>
      <c r="FI20" s="11">
        <v>19.899999999999999</v>
      </c>
      <c r="FJ20" s="11">
        <v>19</v>
      </c>
      <c r="FK20" s="4">
        <v>12</v>
      </c>
      <c r="FL20" s="4">
        <v>7</v>
      </c>
      <c r="FM20" s="4">
        <v>88</v>
      </c>
      <c r="FN20" s="4">
        <f t="shared" si="6"/>
        <v>55.345911949685529</v>
      </c>
      <c r="FO20" s="11">
        <v>27</v>
      </c>
      <c r="FP20" s="11">
        <v>20</v>
      </c>
      <c r="FQ20" s="4">
        <v>17</v>
      </c>
      <c r="FR20" s="4">
        <v>50</v>
      </c>
      <c r="FS20" s="4">
        <v>56</v>
      </c>
      <c r="FT20" s="11">
        <f t="shared" si="20"/>
        <v>0.8928571428571429</v>
      </c>
      <c r="FU20" s="4">
        <v>12</v>
      </c>
      <c r="FV20" s="11">
        <f t="shared" si="35"/>
        <v>4.166666666666667</v>
      </c>
      <c r="FW20" s="4">
        <v>69</v>
      </c>
      <c r="FX20" s="4">
        <v>43.3</v>
      </c>
      <c r="FY20">
        <v>17.5</v>
      </c>
      <c r="FZ20" s="11">
        <f t="shared" si="8"/>
        <v>48.3</v>
      </c>
      <c r="GA20" s="4">
        <f t="shared" si="21"/>
        <v>2.415</v>
      </c>
      <c r="GB20" s="4">
        <f t="shared" si="22"/>
        <v>1.5428571428571429</v>
      </c>
      <c r="GC20" s="4">
        <f t="shared" si="23"/>
        <v>1.137142857142857</v>
      </c>
      <c r="GD20" s="4">
        <v>24</v>
      </c>
      <c r="GE20" s="4">
        <v>14</v>
      </c>
      <c r="GF20" s="4">
        <f t="shared" si="24"/>
        <v>41.666666666666671</v>
      </c>
      <c r="GG20" s="4">
        <v>21</v>
      </c>
      <c r="GH20" s="4">
        <v>14</v>
      </c>
      <c r="GI20" s="4">
        <f t="shared" si="25"/>
        <v>33.333333333333329</v>
      </c>
      <c r="GJ20">
        <v>1</v>
      </c>
      <c r="GK20">
        <v>0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1</v>
      </c>
      <c r="GR20">
        <v>0</v>
      </c>
      <c r="GS20">
        <v>0</v>
      </c>
      <c r="GT20">
        <v>21</v>
      </c>
      <c r="GU20">
        <v>9</v>
      </c>
      <c r="GV20">
        <f t="shared" si="28"/>
        <v>0.5714285714285714</v>
      </c>
      <c r="GW20">
        <v>1</v>
      </c>
      <c r="GX20">
        <v>0</v>
      </c>
      <c r="GZ20" s="2">
        <v>44956</v>
      </c>
      <c r="HA20" s="4">
        <v>1.59</v>
      </c>
      <c r="HB20" s="4">
        <v>7</v>
      </c>
      <c r="HC20" s="4">
        <v>2750</v>
      </c>
      <c r="HD20" s="4">
        <v>28592</v>
      </c>
      <c r="HE20" s="4">
        <v>0.74</v>
      </c>
      <c r="HF20" s="4">
        <v>2.54</v>
      </c>
      <c r="HG20" s="4">
        <v>0</v>
      </c>
      <c r="HH20">
        <v>1</v>
      </c>
      <c r="HI20" t="s">
        <v>192</v>
      </c>
      <c r="HJ20" s="4">
        <v>52</v>
      </c>
      <c r="HK20" s="4">
        <v>288</v>
      </c>
      <c r="HL20" s="4">
        <v>0</v>
      </c>
      <c r="HM20" s="4">
        <v>8.1999999999999993</v>
      </c>
      <c r="HN20" s="4">
        <v>1.69</v>
      </c>
      <c r="HO20" s="4">
        <v>46.3</v>
      </c>
      <c r="HP20" s="29">
        <v>1.92</v>
      </c>
      <c r="HQ20" s="4">
        <v>3.65</v>
      </c>
      <c r="HR20" s="4">
        <v>123</v>
      </c>
      <c r="HS20" s="4">
        <v>35</v>
      </c>
      <c r="HT20" s="4">
        <v>1</v>
      </c>
      <c r="HU20" s="4">
        <v>1</v>
      </c>
      <c r="HV20" s="4">
        <v>1.1000000000000001</v>
      </c>
      <c r="HW20" s="4">
        <v>83</v>
      </c>
      <c r="HX20" s="4">
        <v>135</v>
      </c>
      <c r="HY20" s="4">
        <v>3.5</v>
      </c>
      <c r="HZ20" s="4">
        <v>1.9</v>
      </c>
      <c r="IA20" s="4">
        <v>3.9</v>
      </c>
      <c r="IB20" s="4">
        <v>10.4</v>
      </c>
      <c r="IC20" s="4">
        <v>6.1</v>
      </c>
      <c r="ID20" s="4">
        <v>2</v>
      </c>
      <c r="IE20" s="4">
        <v>19</v>
      </c>
      <c r="IF20" s="4">
        <v>125</v>
      </c>
      <c r="IG20" s="4">
        <v>62</v>
      </c>
      <c r="IH20" s="4">
        <v>4.4000000000000004</v>
      </c>
      <c r="II20" s="4">
        <v>171</v>
      </c>
      <c r="IJ20" s="4">
        <v>316</v>
      </c>
      <c r="IK20" s="4">
        <v>1</v>
      </c>
      <c r="IL20" s="4">
        <v>10</v>
      </c>
      <c r="IM20" s="4">
        <v>179</v>
      </c>
      <c r="IN20">
        <v>111</v>
      </c>
      <c r="IO20">
        <v>63</v>
      </c>
      <c r="IP20">
        <v>84</v>
      </c>
      <c r="IQ20">
        <v>82</v>
      </c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>
        <v>0.1</v>
      </c>
      <c r="JJ20" s="4">
        <v>0</v>
      </c>
      <c r="JK20" s="4">
        <v>0</v>
      </c>
      <c r="JL20" s="4">
        <v>35</v>
      </c>
      <c r="JM20" s="4">
        <v>1469</v>
      </c>
      <c r="JN20" s="4">
        <v>10</v>
      </c>
      <c r="JO20" s="4">
        <v>10</v>
      </c>
      <c r="JP20" s="4">
        <v>49</v>
      </c>
      <c r="JQ20" s="4">
        <v>24</v>
      </c>
      <c r="JR20" s="4">
        <v>50</v>
      </c>
      <c r="JS20" s="4">
        <v>81</v>
      </c>
      <c r="JT20" s="11">
        <v>63</v>
      </c>
      <c r="JU20" s="4">
        <v>31</v>
      </c>
      <c r="JV20" s="4">
        <v>84</v>
      </c>
      <c r="JW20" s="4">
        <f t="shared" si="36"/>
        <v>53</v>
      </c>
      <c r="JX20" s="11">
        <v>21.3</v>
      </c>
      <c r="JY20" s="4">
        <v>1654</v>
      </c>
      <c r="JZ20" s="4">
        <v>84</v>
      </c>
      <c r="KA20" s="4">
        <v>85</v>
      </c>
      <c r="KB20" s="4">
        <v>4.5</v>
      </c>
      <c r="KC20" s="17">
        <f t="shared" si="37"/>
        <v>2.8301886792452828</v>
      </c>
      <c r="KD20" s="4">
        <v>18.899999999999999</v>
      </c>
      <c r="KE20" s="4">
        <v>311</v>
      </c>
      <c r="KF20" s="4">
        <v>61</v>
      </c>
      <c r="KG20" s="4">
        <v>4.8099999999999996</v>
      </c>
      <c r="KH20" s="4">
        <f t="shared" si="38"/>
        <v>3.0251572327044021</v>
      </c>
      <c r="KI20" s="45">
        <f t="shared" si="39"/>
        <v>3.3333333333333335</v>
      </c>
      <c r="KJ20" s="45">
        <f t="shared" si="40"/>
        <v>1.1269841269841272</v>
      </c>
      <c r="KK20" s="4">
        <v>6</v>
      </c>
      <c r="KL20" s="4">
        <v>87</v>
      </c>
      <c r="KM20" s="4">
        <v>59</v>
      </c>
      <c r="KN20" s="11">
        <f t="shared" si="41"/>
        <v>1.4745762711864407</v>
      </c>
      <c r="KO20" s="4">
        <v>172</v>
      </c>
      <c r="KP20" s="11">
        <v>7</v>
      </c>
      <c r="KQ20" s="4">
        <v>6</v>
      </c>
      <c r="KR20" s="11">
        <f t="shared" si="42"/>
        <v>13.384615384615385</v>
      </c>
      <c r="KS20" s="4">
        <v>45</v>
      </c>
      <c r="KT20" s="4">
        <f t="shared" si="43"/>
        <v>28.30188679245283</v>
      </c>
      <c r="KU20" s="4">
        <v>20</v>
      </c>
      <c r="KV20" s="4">
        <v>41</v>
      </c>
      <c r="KW20" s="11">
        <v>19</v>
      </c>
      <c r="KX20" s="4">
        <v>11</v>
      </c>
      <c r="KY20" s="9">
        <v>8</v>
      </c>
      <c r="KZ20" s="4">
        <v>72</v>
      </c>
      <c r="LA20" s="4">
        <v>117</v>
      </c>
      <c r="LB20" s="4">
        <v>34</v>
      </c>
      <c r="LC20" s="4">
        <v>58</v>
      </c>
      <c r="LD20" s="4">
        <v>69</v>
      </c>
      <c r="LE20" s="4">
        <f t="shared" si="44"/>
        <v>311</v>
      </c>
      <c r="LF20" s="9">
        <f t="shared" si="45"/>
        <v>0.75701722983263298</v>
      </c>
      <c r="LG20" s="9">
        <f t="shared" si="46"/>
        <v>0.22186495176848875</v>
      </c>
      <c r="LH20" s="9">
        <f t="shared" si="47"/>
        <v>0.31341175962425866</v>
      </c>
      <c r="LI20" s="9">
        <f t="shared" si="48"/>
        <v>1.6377049180327869</v>
      </c>
      <c r="LJ20" s="9">
        <f t="shared" si="49"/>
        <v>0.27170948863892563</v>
      </c>
      <c r="LK20" s="9">
        <f t="shared" si="50"/>
        <v>2.1633654473027821</v>
      </c>
      <c r="LL20" s="11">
        <v>21.8</v>
      </c>
      <c r="LM20" s="11">
        <v>21</v>
      </c>
      <c r="LN20" s="4">
        <v>18</v>
      </c>
      <c r="LO20" s="4">
        <v>8</v>
      </c>
      <c r="LP20" s="4">
        <v>45</v>
      </c>
      <c r="LQ20" s="4">
        <f t="shared" si="51"/>
        <v>28.30188679245283</v>
      </c>
      <c r="LR20" s="11">
        <v>42</v>
      </c>
      <c r="LS20" s="11">
        <v>22</v>
      </c>
      <c r="LT20" s="4">
        <v>16</v>
      </c>
      <c r="LU20" s="4">
        <v>56</v>
      </c>
      <c r="LV20" s="4">
        <v>31</v>
      </c>
      <c r="LW20" s="11">
        <f t="shared" si="52"/>
        <v>1.8064516129032258</v>
      </c>
      <c r="LX20" s="4">
        <v>10</v>
      </c>
      <c r="LY20" s="11">
        <f t="shared" si="53"/>
        <v>5.6</v>
      </c>
      <c r="LZ20" s="4">
        <v>79</v>
      </c>
      <c r="MA20" s="4">
        <v>41.9</v>
      </c>
      <c r="MB20">
        <v>14.1</v>
      </c>
      <c r="MC20" s="11">
        <f t="shared" si="54"/>
        <v>41.9</v>
      </c>
      <c r="MD20" s="4">
        <f t="shared" si="55"/>
        <v>1.9045454545454545</v>
      </c>
      <c r="ME20" s="4">
        <f t="shared" si="56"/>
        <v>2.978723404255319</v>
      </c>
      <c r="MF20" s="4">
        <f t="shared" si="57"/>
        <v>1.5460992907801419</v>
      </c>
      <c r="MG20" s="4">
        <v>18</v>
      </c>
      <c r="MH20" s="4">
        <v>5</v>
      </c>
      <c r="MI20" s="4">
        <f t="shared" si="58"/>
        <v>72.222222222222214</v>
      </c>
      <c r="MJ20" s="4">
        <v>18</v>
      </c>
      <c r="MK20" s="4">
        <v>15</v>
      </c>
      <c r="ML20" s="4">
        <f t="shared" si="59"/>
        <v>16.666666666666664</v>
      </c>
      <c r="MM20">
        <v>1</v>
      </c>
      <c r="MN20">
        <v>0</v>
      </c>
      <c r="MO20">
        <v>0</v>
      </c>
      <c r="MP20">
        <v>1</v>
      </c>
      <c r="MQ20">
        <v>0</v>
      </c>
      <c r="MR20">
        <v>0</v>
      </c>
      <c r="MS20">
        <v>1</v>
      </c>
      <c r="MT20">
        <v>0</v>
      </c>
      <c r="MU20">
        <v>0</v>
      </c>
      <c r="MV20">
        <v>1</v>
      </c>
      <c r="MW20">
        <v>18</v>
      </c>
      <c r="MX20">
        <v>11</v>
      </c>
      <c r="MY20">
        <f t="shared" si="60"/>
        <v>0.3888888888888889</v>
      </c>
      <c r="MZ20">
        <v>1</v>
      </c>
      <c r="NA20">
        <v>0</v>
      </c>
      <c r="NC20" s="2">
        <v>44977</v>
      </c>
      <c r="ND20" s="4">
        <v>1.59</v>
      </c>
      <c r="NE20" s="4">
        <v>28</v>
      </c>
      <c r="NF20" s="4">
        <v>980</v>
      </c>
      <c r="NG20" s="4">
        <v>3400</v>
      </c>
      <c r="NH20" s="4">
        <v>0.53</v>
      </c>
      <c r="NI20" s="4">
        <v>0.11</v>
      </c>
      <c r="NJ20" s="4">
        <v>0</v>
      </c>
      <c r="NK20">
        <v>1</v>
      </c>
      <c r="NL20" t="s">
        <v>192</v>
      </c>
      <c r="NM20" s="4">
        <v>102</v>
      </c>
      <c r="NN20" s="4">
        <v>213</v>
      </c>
      <c r="NO20" s="4">
        <v>0</v>
      </c>
      <c r="NP20" s="4">
        <v>9.5</v>
      </c>
      <c r="NQ20" s="4">
        <v>1.66</v>
      </c>
      <c r="NR20" s="4">
        <v>44.8</v>
      </c>
      <c r="NS20" s="29"/>
      <c r="NT20" s="4">
        <v>3.66</v>
      </c>
      <c r="NU20" s="4">
        <v>161</v>
      </c>
      <c r="NV20" s="4">
        <v>38</v>
      </c>
      <c r="NW20" s="4">
        <v>1</v>
      </c>
      <c r="NX20" s="4">
        <v>1</v>
      </c>
      <c r="NY20" s="4">
        <v>0.8</v>
      </c>
      <c r="NZ20" s="4">
        <v>33</v>
      </c>
      <c r="OA20" s="4">
        <v>129</v>
      </c>
      <c r="OB20" s="4">
        <v>4</v>
      </c>
      <c r="OC20" s="4">
        <v>1.7</v>
      </c>
      <c r="OD20" s="4">
        <v>2.9</v>
      </c>
      <c r="OE20" s="4">
        <v>8.6999999999999993</v>
      </c>
      <c r="OF20" s="4">
        <v>8.1</v>
      </c>
      <c r="OG20" s="4">
        <v>2.6</v>
      </c>
      <c r="OH20" s="4">
        <v>25</v>
      </c>
      <c r="OI20" s="4">
        <v>73</v>
      </c>
      <c r="OJ20" s="4">
        <v>48</v>
      </c>
      <c r="OK20" s="4">
        <v>3.3</v>
      </c>
      <c r="OL20" s="4">
        <v>132</v>
      </c>
      <c r="OM20" s="4">
        <v>322</v>
      </c>
      <c r="ON20" s="4">
        <v>1</v>
      </c>
      <c r="OO20" s="4">
        <v>10</v>
      </c>
      <c r="OP20" s="4"/>
      <c r="OQ20">
        <v>124</v>
      </c>
      <c r="OR20">
        <v>70</v>
      </c>
      <c r="OS20">
        <v>89</v>
      </c>
      <c r="OT20">
        <v>74</v>
      </c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>
        <v>0</v>
      </c>
      <c r="PM20" s="4">
        <v>0</v>
      </c>
      <c r="PN20" s="4">
        <v>0</v>
      </c>
      <c r="PO20" s="4">
        <v>13</v>
      </c>
      <c r="PP20" s="4">
        <v>406</v>
      </c>
      <c r="PQ20" s="4">
        <v>10</v>
      </c>
      <c r="PR20" s="4">
        <v>10</v>
      </c>
      <c r="PS20" s="4">
        <v>54</v>
      </c>
      <c r="PT20" s="4">
        <v>39</v>
      </c>
      <c r="PU20" s="4">
        <v>29</v>
      </c>
      <c r="PV20" s="4">
        <v>56</v>
      </c>
      <c r="PW20" s="11">
        <v>47</v>
      </c>
      <c r="PX20" s="4">
        <v>48</v>
      </c>
      <c r="PY20" s="4">
        <v>90</v>
      </c>
      <c r="PZ20" s="4">
        <f t="shared" si="61"/>
        <v>42</v>
      </c>
      <c r="QA20" s="11">
        <v>13.4</v>
      </c>
      <c r="QB20" s="4">
        <v>1114</v>
      </c>
      <c r="QC20" s="4">
        <v>91</v>
      </c>
      <c r="QD20" s="4">
        <v>90</v>
      </c>
      <c r="QE20" s="4">
        <v>3.8</v>
      </c>
      <c r="QF20" s="17">
        <f t="shared" si="62"/>
        <v>2.3899371069182389</v>
      </c>
      <c r="QG20" s="4">
        <v>17.8</v>
      </c>
      <c r="QH20" s="4">
        <v>318</v>
      </c>
      <c r="QI20" s="4">
        <v>56</v>
      </c>
      <c r="QJ20" s="4">
        <v>4.41</v>
      </c>
      <c r="QK20" s="4">
        <f t="shared" si="63"/>
        <v>2.7735849056603774</v>
      </c>
      <c r="QL20" s="45">
        <f t="shared" si="64"/>
        <v>2.6404494382022472</v>
      </c>
      <c r="QM20" s="45">
        <f t="shared" si="65"/>
        <v>0.7528089887640449</v>
      </c>
      <c r="QN20" s="4">
        <v>5</v>
      </c>
      <c r="QO20" s="4">
        <v>51</v>
      </c>
      <c r="QP20" s="4">
        <v>48</v>
      </c>
      <c r="QQ20" s="11">
        <f t="shared" si="66"/>
        <v>1.0625</v>
      </c>
      <c r="QR20" s="4">
        <v>184</v>
      </c>
      <c r="QS20" s="11">
        <v>8</v>
      </c>
      <c r="QT20" s="4">
        <v>9</v>
      </c>
      <c r="QU20" s="11">
        <f t="shared" si="67"/>
        <v>6</v>
      </c>
      <c r="QV20" s="4">
        <v>73</v>
      </c>
      <c r="QW20" s="4">
        <f t="shared" si="68"/>
        <v>45.911949685534587</v>
      </c>
      <c r="QX20" s="4">
        <v>66</v>
      </c>
      <c r="QY20" s="4">
        <v>68</v>
      </c>
      <c r="QZ20" s="11">
        <v>6</v>
      </c>
      <c r="RA20" s="4">
        <v>3</v>
      </c>
      <c r="RB20" s="9">
        <v>3</v>
      </c>
      <c r="RC20" s="4">
        <v>76</v>
      </c>
      <c r="RD20" s="4">
        <v>117</v>
      </c>
      <c r="RE20" s="4">
        <v>38</v>
      </c>
      <c r="RF20" s="4">
        <v>76</v>
      </c>
      <c r="RG20" s="4">
        <v>69</v>
      </c>
      <c r="RH20" s="4">
        <f t="shared" si="69"/>
        <v>318</v>
      </c>
      <c r="RI20" s="9">
        <f t="shared" si="70"/>
        <v>0.87743464863575227</v>
      </c>
      <c r="RJ20" s="9">
        <f t="shared" si="71"/>
        <v>0.21698113207547171</v>
      </c>
      <c r="RK20" s="9">
        <f t="shared" si="72"/>
        <v>0.30572328987002401</v>
      </c>
      <c r="RL20" s="9">
        <f t="shared" si="73"/>
        <v>1.9928571428571431</v>
      </c>
      <c r="RM20" s="9">
        <f t="shared" si="74"/>
        <v>0.2931458813798366</v>
      </c>
      <c r="RN20" s="9">
        <f t="shared" si="75"/>
        <v>2.2712314198620551</v>
      </c>
      <c r="RO20" s="11">
        <v>19.2</v>
      </c>
      <c r="RP20" s="11">
        <v>17</v>
      </c>
      <c r="RQ20" s="4">
        <v>10</v>
      </c>
      <c r="RR20" s="4">
        <v>7</v>
      </c>
      <c r="RS20" s="4">
        <v>51</v>
      </c>
      <c r="RT20" s="4">
        <f t="shared" si="76"/>
        <v>32.075471698113205</v>
      </c>
      <c r="RU20" s="11">
        <v>36</v>
      </c>
      <c r="RV20" s="11">
        <v>18</v>
      </c>
      <c r="RW20" s="4">
        <v>14</v>
      </c>
      <c r="RX20" s="4">
        <v>36</v>
      </c>
      <c r="RY20" s="4">
        <v>54</v>
      </c>
      <c r="RZ20" s="11">
        <f t="shared" si="77"/>
        <v>0.66666666666666663</v>
      </c>
      <c r="SA20" s="4">
        <v>10</v>
      </c>
      <c r="SB20" s="11">
        <f t="shared" si="78"/>
        <v>3.6</v>
      </c>
      <c r="SC20" s="4">
        <v>79</v>
      </c>
      <c r="SD20" s="4">
        <v>38.9</v>
      </c>
      <c r="SE20">
        <v>12.7</v>
      </c>
      <c r="SF20" s="11">
        <f t="shared" si="79"/>
        <v>38.9</v>
      </c>
      <c r="SG20" s="4">
        <f t="shared" si="80"/>
        <v>2.161111111111111</v>
      </c>
      <c r="SH20" s="4">
        <f t="shared" si="81"/>
        <v>2.8346456692913389</v>
      </c>
      <c r="SI20" s="4">
        <f t="shared" si="82"/>
        <v>1.5118110236220472</v>
      </c>
      <c r="SJ20" s="4">
        <v>17</v>
      </c>
      <c r="SK20" s="4">
        <v>7</v>
      </c>
      <c r="SL20" s="4">
        <f t="shared" si="83"/>
        <v>58.82352941176471</v>
      </c>
      <c r="SM20" s="4">
        <v>24</v>
      </c>
      <c r="SN20" s="4">
        <v>16</v>
      </c>
      <c r="SO20" s="4">
        <f t="shared" si="84"/>
        <v>33.333333333333329</v>
      </c>
      <c r="SP20">
        <v>1</v>
      </c>
      <c r="SQ20">
        <v>0</v>
      </c>
      <c r="SR20">
        <v>0</v>
      </c>
      <c r="SS20">
        <v>0</v>
      </c>
      <c r="ST20">
        <v>1</v>
      </c>
      <c r="SU20">
        <v>0</v>
      </c>
      <c r="SV20">
        <v>0</v>
      </c>
      <c r="SW20">
        <v>1</v>
      </c>
      <c r="SX20">
        <v>0</v>
      </c>
      <c r="SY20">
        <v>0</v>
      </c>
      <c r="SZ20">
        <v>20</v>
      </c>
      <c r="TA20">
        <v>9</v>
      </c>
      <c r="TB20">
        <f t="shared" si="85"/>
        <v>0.55000000000000004</v>
      </c>
      <c r="TC20">
        <v>1</v>
      </c>
      <c r="TD20">
        <v>0</v>
      </c>
      <c r="TF20" s="2">
        <v>45144</v>
      </c>
      <c r="TG20" s="4">
        <v>1.59</v>
      </c>
      <c r="TH20" s="4">
        <v>180</v>
      </c>
      <c r="TI20" s="4">
        <v>460</v>
      </c>
      <c r="TJ20" s="4">
        <v>6500</v>
      </c>
      <c r="TK20" s="4">
        <v>7.55</v>
      </c>
      <c r="TL20" s="4"/>
      <c r="TM20" s="4">
        <v>0</v>
      </c>
      <c r="TN20">
        <v>1</v>
      </c>
      <c r="TO20" t="s">
        <v>192</v>
      </c>
      <c r="TP20" s="4"/>
      <c r="TQ20" s="4"/>
      <c r="TR20" s="4">
        <v>0</v>
      </c>
      <c r="TS20" s="4">
        <v>7.2</v>
      </c>
      <c r="TT20" s="4">
        <v>1.75</v>
      </c>
      <c r="TU20" s="4">
        <v>43</v>
      </c>
      <c r="TV20" s="29"/>
      <c r="TW20" s="4"/>
      <c r="TX20" s="4"/>
      <c r="TY20" s="4">
        <v>44</v>
      </c>
      <c r="TZ20" s="4">
        <v>1</v>
      </c>
      <c r="UA20" s="4">
        <v>1</v>
      </c>
      <c r="UB20" s="4">
        <v>1.4</v>
      </c>
      <c r="UC20" s="4">
        <v>103</v>
      </c>
      <c r="UD20" s="4">
        <v>128</v>
      </c>
      <c r="UE20" s="4">
        <v>3.9</v>
      </c>
      <c r="UF20" s="4"/>
      <c r="UG20" s="4"/>
      <c r="UH20" s="4"/>
      <c r="UI20" s="4"/>
      <c r="UJ20" s="4"/>
      <c r="UK20" s="4">
        <v>118</v>
      </c>
      <c r="UL20" s="4">
        <v>40</v>
      </c>
      <c r="UM20" s="4">
        <v>17</v>
      </c>
      <c r="UN20" s="4">
        <v>1.8</v>
      </c>
      <c r="UO20" s="4">
        <v>89</v>
      </c>
      <c r="UP20" s="4"/>
      <c r="UQ20" s="4">
        <v>1</v>
      </c>
      <c r="UR20" s="4">
        <v>10</v>
      </c>
      <c r="US20" s="4"/>
      <c r="UT20">
        <v>121</v>
      </c>
      <c r="UU20">
        <v>71</v>
      </c>
      <c r="UV20">
        <v>88</v>
      </c>
      <c r="UW20">
        <v>74</v>
      </c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>
        <v>0</v>
      </c>
      <c r="VP20" s="4">
        <v>0</v>
      </c>
      <c r="VQ20" s="4">
        <v>0</v>
      </c>
      <c r="VR20" s="4">
        <v>15</v>
      </c>
      <c r="VS20" s="4"/>
      <c r="VT20" s="4">
        <v>9</v>
      </c>
      <c r="VU20" s="4">
        <v>9</v>
      </c>
      <c r="VV20" s="4">
        <v>50</v>
      </c>
      <c r="VW20" s="4">
        <v>37</v>
      </c>
      <c r="VX20" s="4">
        <v>27</v>
      </c>
      <c r="VY20" s="4">
        <v>52</v>
      </c>
      <c r="VZ20" s="11">
        <v>48</v>
      </c>
      <c r="WA20" s="4">
        <v>47</v>
      </c>
      <c r="WB20" s="4">
        <v>90</v>
      </c>
      <c r="WC20" s="4">
        <f t="shared" si="86"/>
        <v>43</v>
      </c>
      <c r="WD20" s="11">
        <v>15.1</v>
      </c>
      <c r="WE20" s="4">
        <v>1523</v>
      </c>
      <c r="WF20" s="4">
        <v>93</v>
      </c>
      <c r="WG20" s="4">
        <v>74</v>
      </c>
      <c r="WH20" s="4">
        <v>3.3</v>
      </c>
      <c r="WI20" s="17">
        <f t="shared" si="87"/>
        <v>2.0754716981132075</v>
      </c>
      <c r="WJ20" s="4">
        <v>20.100000000000001</v>
      </c>
      <c r="WK20" s="4">
        <v>348</v>
      </c>
      <c r="WL20" s="4">
        <v>65</v>
      </c>
      <c r="WM20" s="4">
        <v>4.99</v>
      </c>
      <c r="WN20" s="4">
        <f t="shared" si="88"/>
        <v>3.1383647798742138</v>
      </c>
      <c r="WO20" s="45">
        <f t="shared" si="89"/>
        <v>2.3880597014925371</v>
      </c>
      <c r="WP20" s="45">
        <f t="shared" si="90"/>
        <v>0.75124378109452727</v>
      </c>
      <c r="WQ20" s="4">
        <v>6</v>
      </c>
      <c r="WR20" s="4">
        <v>48</v>
      </c>
      <c r="WS20" s="4">
        <v>37</v>
      </c>
      <c r="WT20" s="11">
        <f t="shared" si="91"/>
        <v>1.2972972972972974</v>
      </c>
      <c r="WU20" s="4">
        <v>178</v>
      </c>
      <c r="WV20" s="11">
        <v>10</v>
      </c>
      <c r="WW20" s="4">
        <v>7</v>
      </c>
      <c r="WX20" s="11">
        <f t="shared" si="92"/>
        <v>5.6470588235294121</v>
      </c>
      <c r="WY20" s="4">
        <v>58</v>
      </c>
      <c r="WZ20" s="4">
        <f t="shared" si="93"/>
        <v>36.477987421383645</v>
      </c>
      <c r="XA20" s="4">
        <v>42</v>
      </c>
      <c r="XB20" s="4">
        <v>43</v>
      </c>
      <c r="XC20" s="11">
        <v>12</v>
      </c>
      <c r="XD20" s="4">
        <v>10</v>
      </c>
      <c r="XE20" s="9">
        <v>3</v>
      </c>
      <c r="XF20" s="4">
        <v>103</v>
      </c>
      <c r="XG20" s="4">
        <v>158</v>
      </c>
      <c r="XH20" s="4">
        <v>79</v>
      </c>
      <c r="XI20" s="4">
        <v>117</v>
      </c>
      <c r="XJ20" s="4">
        <v>82</v>
      </c>
      <c r="XK20" s="4">
        <f t="shared" si="94"/>
        <v>348</v>
      </c>
      <c r="XL20" s="9">
        <f t="shared" si="95"/>
        <v>0.92658944086226969</v>
      </c>
      <c r="XM20" s="9">
        <f t="shared" si="96"/>
        <v>0.23563218390804597</v>
      </c>
      <c r="XN20" s="9">
        <f t="shared" si="97"/>
        <v>0.33435477058081337</v>
      </c>
      <c r="XO20" s="9">
        <f t="shared" si="98"/>
        <v>1.6753846153846155</v>
      </c>
      <c r="XP20" s="9">
        <f t="shared" si="99"/>
        <v>0.31356576470035857</v>
      </c>
      <c r="XQ20" s="9">
        <f t="shared" si="100"/>
        <v>1.8081196930385142</v>
      </c>
      <c r="XR20" s="11">
        <v>26.5</v>
      </c>
      <c r="XS20" s="11">
        <v>21</v>
      </c>
      <c r="XT20" s="4">
        <v>14</v>
      </c>
      <c r="XU20" s="4">
        <v>7</v>
      </c>
      <c r="XV20" s="4">
        <v>54</v>
      </c>
      <c r="XW20" s="4">
        <f t="shared" si="101"/>
        <v>33.962264150943398</v>
      </c>
      <c r="XX20" s="11">
        <v>40</v>
      </c>
      <c r="XY20" s="11">
        <v>21</v>
      </c>
      <c r="XZ20" s="4">
        <v>15</v>
      </c>
      <c r="YA20" s="4">
        <v>43</v>
      </c>
      <c r="YB20" s="4">
        <v>43</v>
      </c>
      <c r="YC20" s="11">
        <f t="shared" si="102"/>
        <v>1</v>
      </c>
      <c r="YD20" s="4">
        <v>11</v>
      </c>
      <c r="YE20" s="11">
        <f t="shared" si="103"/>
        <v>3.9090909090909092</v>
      </c>
      <c r="YF20" s="4">
        <v>93</v>
      </c>
      <c r="YG20" s="4">
        <v>31.9</v>
      </c>
      <c r="YH20">
        <v>15.7</v>
      </c>
      <c r="YI20" s="11">
        <f t="shared" si="104"/>
        <v>31.9</v>
      </c>
      <c r="YJ20" s="4">
        <f t="shared" si="105"/>
        <v>1.519047619047619</v>
      </c>
      <c r="YK20" s="4">
        <f t="shared" si="106"/>
        <v>2.547770700636943</v>
      </c>
      <c r="YL20" s="4">
        <f t="shared" si="107"/>
        <v>1.6878980891719746</v>
      </c>
      <c r="YM20" s="4">
        <v>19</v>
      </c>
      <c r="YN20" s="4">
        <v>14</v>
      </c>
      <c r="YO20" s="4">
        <f t="shared" si="108"/>
        <v>26.315789473684209</v>
      </c>
      <c r="YP20" s="4">
        <v>36</v>
      </c>
      <c r="YQ20" s="4">
        <v>34</v>
      </c>
      <c r="YR20" s="4">
        <f t="shared" si="109"/>
        <v>5.5555555555555554</v>
      </c>
      <c r="YS20">
        <v>1</v>
      </c>
      <c r="YT20">
        <v>0</v>
      </c>
      <c r="YU20">
        <v>0</v>
      </c>
      <c r="YV20">
        <v>1</v>
      </c>
      <c r="YW20">
        <v>0</v>
      </c>
      <c r="YX20">
        <v>0</v>
      </c>
      <c r="YY20">
        <v>1</v>
      </c>
      <c r="YZ20">
        <v>0</v>
      </c>
      <c r="ZA20">
        <v>0</v>
      </c>
      <c r="ZB20">
        <v>2</v>
      </c>
      <c r="ZC20">
        <v>19</v>
      </c>
      <c r="ZD20">
        <v>11</v>
      </c>
      <c r="ZE20">
        <f t="shared" si="110"/>
        <v>0.42105263157894735</v>
      </c>
      <c r="ZF20">
        <v>1</v>
      </c>
      <c r="ZG20">
        <v>0</v>
      </c>
    </row>
    <row r="21" spans="1:684" x14ac:dyDescent="0.35">
      <c r="A21" s="54">
        <v>18</v>
      </c>
      <c r="B21" s="2">
        <v>44951</v>
      </c>
      <c r="C21" s="2">
        <v>26597</v>
      </c>
      <c r="D21" s="4">
        <v>50</v>
      </c>
      <c r="E21" s="4" t="s">
        <v>176</v>
      </c>
      <c r="F21" s="4">
        <v>67</v>
      </c>
      <c r="G21" s="4">
        <v>153</v>
      </c>
      <c r="H21" s="4">
        <v>1.65</v>
      </c>
      <c r="I21" s="4">
        <v>1</v>
      </c>
      <c r="J21" s="2">
        <v>44949</v>
      </c>
      <c r="K21" s="2">
        <v>44950</v>
      </c>
      <c r="L21" s="2">
        <v>44952</v>
      </c>
      <c r="M21" s="2">
        <v>44958</v>
      </c>
      <c r="N21" s="4">
        <v>0</v>
      </c>
      <c r="P21" s="46">
        <f t="shared" si="10"/>
        <v>2</v>
      </c>
      <c r="Q21" s="46">
        <f t="shared" si="11"/>
        <v>9</v>
      </c>
      <c r="R21" s="46"/>
      <c r="S21" s="4">
        <v>1</v>
      </c>
      <c r="T21" s="4">
        <v>0</v>
      </c>
      <c r="U21" s="38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9</v>
      </c>
      <c r="AC21" s="4">
        <v>21</v>
      </c>
      <c r="AD21" s="4">
        <v>5</v>
      </c>
      <c r="AE21" s="4">
        <v>5</v>
      </c>
      <c r="AF21" s="4">
        <f t="shared" si="13"/>
        <v>0</v>
      </c>
      <c r="AG21" s="4">
        <v>730</v>
      </c>
      <c r="AH21" s="4">
        <v>17494</v>
      </c>
      <c r="AI21" s="4">
        <v>15.74</v>
      </c>
      <c r="AJ21" s="4">
        <v>18.100000000000001</v>
      </c>
      <c r="AK21" s="4">
        <v>0</v>
      </c>
      <c r="AL21">
        <v>0</v>
      </c>
      <c r="AM21" s="4">
        <v>0</v>
      </c>
      <c r="AN21" s="4">
        <v>38</v>
      </c>
      <c r="AO21" s="4">
        <v>173</v>
      </c>
      <c r="AP21" s="4">
        <v>0</v>
      </c>
      <c r="AQ21" s="4">
        <v>11.1</v>
      </c>
      <c r="AR21" s="4">
        <v>1.43</v>
      </c>
      <c r="AS21" s="4">
        <v>32.299999999999997</v>
      </c>
      <c r="AT21" s="29">
        <v>2.7</v>
      </c>
      <c r="AU21" s="4">
        <v>3.98</v>
      </c>
      <c r="AV21" s="4">
        <v>589</v>
      </c>
      <c r="AW21" s="4">
        <v>284</v>
      </c>
      <c r="AX21" s="4">
        <v>0</v>
      </c>
      <c r="AY21" s="4">
        <v>0</v>
      </c>
      <c r="AZ21" s="4">
        <v>0.6</v>
      </c>
      <c r="BA21" s="4">
        <v>29</v>
      </c>
      <c r="BB21" s="4">
        <v>142</v>
      </c>
      <c r="BC21" s="4">
        <v>4.5</v>
      </c>
      <c r="BD21" s="4">
        <v>2.7</v>
      </c>
      <c r="BE21" s="4">
        <v>2.2999999999999998</v>
      </c>
      <c r="BF21" s="4">
        <v>8.1</v>
      </c>
      <c r="BG21" s="4">
        <v>5.5</v>
      </c>
      <c r="BH21" s="4">
        <v>3.3</v>
      </c>
      <c r="BI21" s="4">
        <v>85</v>
      </c>
      <c r="BJ21" s="4">
        <v>117</v>
      </c>
      <c r="BK21" s="4">
        <v>146</v>
      </c>
      <c r="BL21" s="4">
        <v>0.7</v>
      </c>
      <c r="BM21" s="4">
        <v>142</v>
      </c>
      <c r="BN21" s="4">
        <v>246</v>
      </c>
      <c r="BO21" s="4">
        <v>0</v>
      </c>
      <c r="BP21" s="4">
        <v>0</v>
      </c>
      <c r="BQ21" s="4">
        <v>409</v>
      </c>
      <c r="BR21">
        <v>107</v>
      </c>
      <c r="BS21">
        <v>50</v>
      </c>
      <c r="BT21">
        <v>65</v>
      </c>
      <c r="BU21">
        <v>89</v>
      </c>
      <c r="BV21">
        <v>8</v>
      </c>
      <c r="BY21">
        <v>1.1000000000000001</v>
      </c>
      <c r="BZ21">
        <v>75</v>
      </c>
      <c r="CA21">
        <v>2.5</v>
      </c>
      <c r="CB21" s="4">
        <v>5.5</v>
      </c>
      <c r="CC21" s="4">
        <v>39</v>
      </c>
      <c r="CD21" s="4">
        <v>62</v>
      </c>
      <c r="CE21" s="4">
        <v>9</v>
      </c>
      <c r="CF21" s="4">
        <v>8</v>
      </c>
      <c r="CG21" s="4">
        <v>1945</v>
      </c>
      <c r="CH21" s="4">
        <f t="shared" si="14"/>
        <v>829.09090909090901</v>
      </c>
      <c r="CI21" s="4">
        <v>7.37</v>
      </c>
      <c r="CJ21" s="4">
        <v>38</v>
      </c>
      <c r="CK21" s="4">
        <v>86</v>
      </c>
      <c r="CL21" s="4">
        <v>21</v>
      </c>
      <c r="CM21" s="4">
        <v>0.1</v>
      </c>
      <c r="CN21" s="4">
        <v>0</v>
      </c>
      <c r="CO21" s="4">
        <v>0</v>
      </c>
      <c r="CP21" s="4">
        <v>13</v>
      </c>
      <c r="CQ21" s="4">
        <v>536</v>
      </c>
      <c r="CR21" s="4">
        <v>1</v>
      </c>
      <c r="CS21" s="4">
        <v>3</v>
      </c>
      <c r="CT21" s="4"/>
      <c r="CU21" s="4">
        <v>1</v>
      </c>
      <c r="CV21" s="4">
        <v>0</v>
      </c>
      <c r="CW21" s="4">
        <v>0</v>
      </c>
      <c r="CX21" s="4">
        <v>0</v>
      </c>
      <c r="CY21" s="4">
        <v>1</v>
      </c>
      <c r="CZ21" s="4">
        <v>1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8</v>
      </c>
      <c r="DL21" s="4">
        <v>8</v>
      </c>
      <c r="DM21" s="4">
        <v>61</v>
      </c>
      <c r="DN21" s="4">
        <v>42</v>
      </c>
      <c r="DO21" s="4">
        <v>32</v>
      </c>
      <c r="DP21" s="4">
        <v>59</v>
      </c>
      <c r="DQ21" s="11">
        <v>60</v>
      </c>
      <c r="DR21" s="4">
        <v>25</v>
      </c>
      <c r="DS21" s="4">
        <v>61</v>
      </c>
      <c r="DT21" s="4">
        <f t="shared" si="32"/>
        <v>36</v>
      </c>
      <c r="DU21" s="11">
        <v>19.899999999999999</v>
      </c>
      <c r="DV21" s="4">
        <v>1644</v>
      </c>
      <c r="DW21" s="4">
        <v>85</v>
      </c>
      <c r="DX21" s="4">
        <v>86</v>
      </c>
      <c r="DY21" s="4">
        <v>3.11</v>
      </c>
      <c r="DZ21" s="17">
        <f t="shared" si="26"/>
        <v>1.8848484848484848</v>
      </c>
      <c r="EA21" s="4">
        <v>25.6</v>
      </c>
      <c r="EB21" s="4">
        <v>257</v>
      </c>
      <c r="EC21" s="4">
        <v>64</v>
      </c>
      <c r="ED21" s="4">
        <v>5.28</v>
      </c>
      <c r="EE21" s="4">
        <f t="shared" si="33"/>
        <v>3.2</v>
      </c>
      <c r="EF21" s="45">
        <f t="shared" si="15"/>
        <v>2.34375</v>
      </c>
      <c r="EG21" s="45">
        <f t="shared" si="16"/>
        <v>0.77734374999999989</v>
      </c>
      <c r="EH21" s="4">
        <v>12</v>
      </c>
      <c r="EI21" s="4">
        <v>69</v>
      </c>
      <c r="EJ21" s="4">
        <v>106</v>
      </c>
      <c r="EK21" s="11">
        <f t="shared" si="29"/>
        <v>0.65094339622641506</v>
      </c>
      <c r="EL21" s="4">
        <v>163</v>
      </c>
      <c r="EM21" s="11">
        <v>9</v>
      </c>
      <c r="EN21" s="4">
        <v>6</v>
      </c>
      <c r="EO21" s="11">
        <f t="shared" si="34"/>
        <v>9.1999999999999993</v>
      </c>
      <c r="EP21" s="4">
        <v>46</v>
      </c>
      <c r="EQ21" s="4">
        <f t="shared" si="17"/>
        <v>27.878787878787879</v>
      </c>
      <c r="ER21" s="4">
        <v>21</v>
      </c>
      <c r="ES21" s="4">
        <v>40</v>
      </c>
      <c r="ET21" s="11">
        <v>21</v>
      </c>
      <c r="EU21" s="4">
        <v>6</v>
      </c>
      <c r="EV21" s="9">
        <v>15</v>
      </c>
      <c r="EW21" s="4">
        <v>120</v>
      </c>
      <c r="EX21" s="4">
        <v>182</v>
      </c>
      <c r="EY21" s="4">
        <v>48</v>
      </c>
      <c r="EZ21" s="4">
        <v>69</v>
      </c>
      <c r="FA21" s="4">
        <v>72</v>
      </c>
      <c r="FB21" s="4">
        <f t="shared" si="1"/>
        <v>257</v>
      </c>
      <c r="FC21" s="9">
        <f t="shared" si="18"/>
        <v>1.2179938603587226</v>
      </c>
      <c r="FD21" s="9">
        <f t="shared" si="2"/>
        <v>0.28015564202334631</v>
      </c>
      <c r="FE21" s="9">
        <f t="shared" si="19"/>
        <v>0.39390973231790649</v>
      </c>
      <c r="FF21" s="9">
        <f t="shared" si="3"/>
        <v>1.5046875</v>
      </c>
      <c r="FG21" s="9">
        <f t="shared" si="4"/>
        <v>0.28512052148951622</v>
      </c>
      <c r="FH21" s="9">
        <f t="shared" si="5"/>
        <v>1.2353818430224603</v>
      </c>
      <c r="FI21" s="11">
        <v>21.8</v>
      </c>
      <c r="FJ21" s="11">
        <v>24</v>
      </c>
      <c r="FK21" s="4">
        <v>20</v>
      </c>
      <c r="FL21" s="4">
        <v>4</v>
      </c>
      <c r="FM21" s="4">
        <v>46</v>
      </c>
      <c r="FN21" s="4">
        <f t="shared" si="6"/>
        <v>27.878787878787879</v>
      </c>
      <c r="FO21" s="11">
        <v>62</v>
      </c>
      <c r="FP21" s="11">
        <v>22</v>
      </c>
      <c r="FQ21" s="4">
        <v>18</v>
      </c>
      <c r="FR21" s="4">
        <v>85</v>
      </c>
      <c r="FS21" s="4">
        <v>70</v>
      </c>
      <c r="FT21" s="11">
        <f t="shared" si="20"/>
        <v>1.2142857142857142</v>
      </c>
      <c r="FU21" s="4">
        <v>10</v>
      </c>
      <c r="FV21" s="11">
        <f t="shared" si="35"/>
        <v>8.5</v>
      </c>
      <c r="FW21" s="4">
        <v>45</v>
      </c>
      <c r="FX21" s="4">
        <v>36.5</v>
      </c>
      <c r="FY21">
        <v>19.399999999999999</v>
      </c>
      <c r="FZ21" s="11">
        <f t="shared" si="8"/>
        <v>44.5</v>
      </c>
      <c r="GA21" s="4">
        <f t="shared" si="21"/>
        <v>2.0227272727272729</v>
      </c>
      <c r="GB21" s="4">
        <f t="shared" si="22"/>
        <v>3.195876288659794</v>
      </c>
      <c r="GC21" s="4">
        <f t="shared" si="23"/>
        <v>1.1237113402061858</v>
      </c>
      <c r="GD21" s="4">
        <v>12</v>
      </c>
      <c r="GE21" s="4">
        <v>7</v>
      </c>
      <c r="GF21" s="4">
        <f t="shared" si="24"/>
        <v>41.666666666666671</v>
      </c>
      <c r="GG21" s="4">
        <v>16</v>
      </c>
      <c r="GH21" s="4">
        <v>14</v>
      </c>
      <c r="GI21" s="4">
        <f t="shared" si="25"/>
        <v>12.5</v>
      </c>
      <c r="GJ21">
        <v>1</v>
      </c>
      <c r="GK21">
        <v>0</v>
      </c>
      <c r="GL21">
        <v>0</v>
      </c>
      <c r="GM21">
        <v>1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1</v>
      </c>
      <c r="GT21">
        <v>16</v>
      </c>
      <c r="GU21">
        <v>12</v>
      </c>
      <c r="GV21">
        <f t="shared" si="28"/>
        <v>0.25</v>
      </c>
      <c r="GW21">
        <v>1</v>
      </c>
      <c r="GX21">
        <v>0</v>
      </c>
      <c r="GZ21" s="2">
        <v>44957</v>
      </c>
      <c r="HA21" s="4">
        <v>1.65</v>
      </c>
      <c r="HB21" s="4">
        <v>7</v>
      </c>
      <c r="HC21" s="4">
        <v>4679</v>
      </c>
      <c r="HD21" s="4">
        <v>19718</v>
      </c>
      <c r="HE21" s="4">
        <v>0.46</v>
      </c>
      <c r="HF21" s="4">
        <v>0.24</v>
      </c>
      <c r="HG21" s="4">
        <v>0</v>
      </c>
      <c r="HH21">
        <v>0</v>
      </c>
      <c r="HI21" s="4">
        <v>0</v>
      </c>
      <c r="HJ21" s="4">
        <v>54</v>
      </c>
      <c r="HK21" s="4">
        <v>79</v>
      </c>
      <c r="HL21" s="4">
        <v>0</v>
      </c>
      <c r="HM21" s="4">
        <v>12.8</v>
      </c>
      <c r="HN21" s="4">
        <v>0.95</v>
      </c>
      <c r="HO21" s="4">
        <v>34.799999999999997</v>
      </c>
      <c r="HP21" s="29">
        <v>2.12</v>
      </c>
      <c r="HQ21" s="4"/>
      <c r="HR21" s="4"/>
      <c r="HS21" s="4">
        <v>390</v>
      </c>
      <c r="HT21" s="4">
        <v>0</v>
      </c>
      <c r="HU21" s="4">
        <v>0</v>
      </c>
      <c r="HV21" s="4">
        <v>0.5</v>
      </c>
      <c r="HW21" s="4">
        <v>26</v>
      </c>
      <c r="HX21" s="4">
        <v>142</v>
      </c>
      <c r="HY21" s="4">
        <v>3.9</v>
      </c>
      <c r="HZ21" s="4">
        <v>2.2999999999999998</v>
      </c>
      <c r="IA21" s="4">
        <v>2.7</v>
      </c>
      <c r="IB21" s="4">
        <v>9</v>
      </c>
      <c r="IC21" s="4">
        <v>6.8</v>
      </c>
      <c r="ID21" s="4">
        <v>4.0999999999999996</v>
      </c>
      <c r="IE21" s="4"/>
      <c r="IF21" s="4">
        <v>29</v>
      </c>
      <c r="IG21" s="4">
        <v>49</v>
      </c>
      <c r="IH21" s="4">
        <v>0.2</v>
      </c>
      <c r="II21" s="4">
        <v>135</v>
      </c>
      <c r="IJ21" s="4">
        <v>305</v>
      </c>
      <c r="IK21" s="4">
        <v>0</v>
      </c>
      <c r="IL21" s="4">
        <v>0</v>
      </c>
      <c r="IM21" s="4"/>
      <c r="IN21">
        <v>113</v>
      </c>
      <c r="IO21">
        <v>63</v>
      </c>
      <c r="IP21">
        <v>84</v>
      </c>
      <c r="IQ21">
        <v>78</v>
      </c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>
        <v>0</v>
      </c>
      <c r="JJ21" s="4">
        <v>0</v>
      </c>
      <c r="JK21" s="4">
        <v>0</v>
      </c>
      <c r="JL21" s="4">
        <v>13</v>
      </c>
      <c r="JM21" s="4">
        <v>20</v>
      </c>
      <c r="JN21" s="4">
        <v>10</v>
      </c>
      <c r="JO21" s="4">
        <v>8</v>
      </c>
      <c r="JP21" s="4">
        <v>41</v>
      </c>
      <c r="JQ21" s="4">
        <v>25</v>
      </c>
      <c r="JR21" s="4">
        <v>40</v>
      </c>
      <c r="JS21" s="4">
        <v>71</v>
      </c>
      <c r="JT21" s="11">
        <v>54</v>
      </c>
      <c r="JU21" s="4">
        <v>35</v>
      </c>
      <c r="JV21" s="4">
        <v>76</v>
      </c>
      <c r="JW21" s="4">
        <f t="shared" si="36"/>
        <v>41</v>
      </c>
      <c r="JX21" s="11">
        <v>11.1</v>
      </c>
      <c r="JY21" s="4">
        <v>873</v>
      </c>
      <c r="JZ21" s="4">
        <v>70</v>
      </c>
      <c r="KA21" s="4">
        <v>73</v>
      </c>
      <c r="KB21" s="4">
        <v>2.9</v>
      </c>
      <c r="KC21" s="17">
        <f t="shared" si="37"/>
        <v>1.7575757575757576</v>
      </c>
      <c r="KD21" s="4">
        <v>32.4</v>
      </c>
      <c r="KE21" s="4">
        <v>279</v>
      </c>
      <c r="KF21" s="4">
        <v>75</v>
      </c>
      <c r="KG21" s="4">
        <v>5.5</v>
      </c>
      <c r="KH21" s="4">
        <f t="shared" si="38"/>
        <v>3.3333333333333335</v>
      </c>
      <c r="KI21" s="45">
        <f t="shared" si="39"/>
        <v>1.6666666666666667</v>
      </c>
      <c r="KJ21" s="45">
        <f t="shared" si="40"/>
        <v>0.34259259259259262</v>
      </c>
      <c r="KK21" s="4">
        <v>8</v>
      </c>
      <c r="KL21" s="4">
        <v>49</v>
      </c>
      <c r="KM21" s="4">
        <v>105</v>
      </c>
      <c r="KN21" s="11">
        <f t="shared" si="41"/>
        <v>0.46666666666666667</v>
      </c>
      <c r="KO21" s="4">
        <v>256</v>
      </c>
      <c r="KP21" s="11">
        <v>9</v>
      </c>
      <c r="KQ21" s="4">
        <v>6</v>
      </c>
      <c r="KR21" s="11">
        <f t="shared" si="42"/>
        <v>6.5333333333333332</v>
      </c>
      <c r="KS21" s="4">
        <v>25</v>
      </c>
      <c r="KT21" s="4">
        <f t="shared" si="43"/>
        <v>15.151515151515152</v>
      </c>
      <c r="KU21" s="4">
        <v>8</v>
      </c>
      <c r="KV21" s="4">
        <v>15</v>
      </c>
      <c r="KW21" s="11">
        <v>29</v>
      </c>
      <c r="KX21" s="4">
        <v>15</v>
      </c>
      <c r="KY21" s="9">
        <v>14</v>
      </c>
      <c r="KZ21" s="4">
        <v>162</v>
      </c>
      <c r="LA21" s="4">
        <v>165</v>
      </c>
      <c r="LB21" s="4">
        <v>65</v>
      </c>
      <c r="LC21" s="4">
        <v>75</v>
      </c>
      <c r="LD21" s="4">
        <v>103</v>
      </c>
      <c r="LE21" s="4">
        <f t="shared" si="44"/>
        <v>279</v>
      </c>
      <c r="LF21" s="9">
        <f t="shared" si="45"/>
        <v>1.4762158725359698</v>
      </c>
      <c r="LG21" s="9">
        <f t="shared" si="46"/>
        <v>0.36917562724014336</v>
      </c>
      <c r="LH21" s="9">
        <f t="shared" si="47"/>
        <v>0.48049384248037202</v>
      </c>
      <c r="LI21" s="9">
        <f t="shared" si="48"/>
        <v>1.3560000000000001</v>
      </c>
      <c r="LJ21" s="9">
        <f t="shared" si="49"/>
        <v>0.36930140852340926</v>
      </c>
      <c r="LK21" s="9">
        <f t="shared" si="50"/>
        <v>0.91856484219380963</v>
      </c>
      <c r="LL21" s="11">
        <v>17.8</v>
      </c>
      <c r="LM21" s="11">
        <v>31</v>
      </c>
      <c r="LN21" s="4">
        <v>10</v>
      </c>
      <c r="LO21" s="4">
        <v>21</v>
      </c>
      <c r="LP21" s="4">
        <v>28</v>
      </c>
      <c r="LQ21" s="4">
        <f t="shared" si="51"/>
        <v>16.969696969696969</v>
      </c>
      <c r="LR21" s="11">
        <v>45</v>
      </c>
      <c r="LS21" s="11">
        <v>21</v>
      </c>
      <c r="LT21" s="4">
        <v>16</v>
      </c>
      <c r="LU21" s="4">
        <v>62</v>
      </c>
      <c r="LV21" s="4">
        <v>61</v>
      </c>
      <c r="LW21" s="11">
        <f t="shared" si="52"/>
        <v>1.0163934426229508</v>
      </c>
      <c r="LX21" s="4">
        <v>11</v>
      </c>
      <c r="LY21" s="11">
        <f t="shared" si="53"/>
        <v>5.6363636363636367</v>
      </c>
      <c r="LZ21" s="4">
        <v>82</v>
      </c>
      <c r="MA21" s="4">
        <v>26</v>
      </c>
      <c r="MB21">
        <v>17.7</v>
      </c>
      <c r="MC21" s="11">
        <f t="shared" si="54"/>
        <v>26</v>
      </c>
      <c r="MD21" s="4">
        <f t="shared" si="55"/>
        <v>1.2380952380952381</v>
      </c>
      <c r="ME21" s="4">
        <f t="shared" si="56"/>
        <v>2.5423728813559321</v>
      </c>
      <c r="MF21" s="4">
        <f t="shared" si="57"/>
        <v>1.0056497175141244</v>
      </c>
      <c r="MG21" s="4">
        <v>15</v>
      </c>
      <c r="MH21" s="4">
        <v>11</v>
      </c>
      <c r="MI21" s="4">
        <f t="shared" si="58"/>
        <v>26.666666666666668</v>
      </c>
      <c r="MJ21" s="4">
        <v>18</v>
      </c>
      <c r="MK21" s="4">
        <v>15</v>
      </c>
      <c r="ML21" s="4">
        <f t="shared" si="59"/>
        <v>16.666666666666664</v>
      </c>
      <c r="MM21">
        <v>1</v>
      </c>
      <c r="MN21">
        <v>0</v>
      </c>
      <c r="MO21">
        <v>0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1</v>
      </c>
      <c r="MW21">
        <v>17</v>
      </c>
      <c r="MX21">
        <v>13</v>
      </c>
      <c r="MY21">
        <f t="shared" si="60"/>
        <v>0.23529411764705882</v>
      </c>
      <c r="MZ21">
        <v>1</v>
      </c>
      <c r="NA21">
        <v>0</v>
      </c>
      <c r="NC21" s="2">
        <v>44979</v>
      </c>
      <c r="ND21" s="4">
        <v>1.65</v>
      </c>
      <c r="NE21" s="4">
        <v>29</v>
      </c>
      <c r="NF21" s="4">
        <v>3148</v>
      </c>
      <c r="NG21" s="4">
        <v>11796</v>
      </c>
      <c r="NH21" s="4">
        <v>0.44</v>
      </c>
      <c r="NI21" s="4">
        <v>0.04</v>
      </c>
      <c r="NJ21" s="4">
        <v>0</v>
      </c>
      <c r="NK21">
        <v>0</v>
      </c>
      <c r="NL21" s="4">
        <v>0</v>
      </c>
      <c r="NM21" s="4">
        <v>47</v>
      </c>
      <c r="NN21" s="4">
        <v>20</v>
      </c>
      <c r="NO21" s="4">
        <v>0</v>
      </c>
      <c r="NP21" s="4">
        <v>12.2</v>
      </c>
      <c r="NQ21" s="4">
        <v>1.05</v>
      </c>
      <c r="NR21" s="4">
        <v>32.700000000000003</v>
      </c>
      <c r="NS21" s="29">
        <v>2.38</v>
      </c>
      <c r="NT21" s="4">
        <v>0.15</v>
      </c>
      <c r="NU21" s="4">
        <v>449</v>
      </c>
      <c r="NV21" s="4">
        <v>348</v>
      </c>
      <c r="NW21" s="4">
        <v>0</v>
      </c>
      <c r="NX21" s="4">
        <v>0</v>
      </c>
      <c r="NY21" s="4">
        <v>0.8</v>
      </c>
      <c r="NZ21" s="4">
        <v>35</v>
      </c>
      <c r="OA21" s="4">
        <v>138</v>
      </c>
      <c r="OB21" s="4">
        <v>3.8</v>
      </c>
      <c r="OC21" s="4">
        <v>2</v>
      </c>
      <c r="OD21" s="4">
        <v>3.2</v>
      </c>
      <c r="OE21" s="4">
        <v>9.3000000000000007</v>
      </c>
      <c r="OF21" s="4">
        <v>7.1</v>
      </c>
      <c r="OG21" s="4">
        <v>4.5</v>
      </c>
      <c r="OH21" s="4">
        <v>50</v>
      </c>
      <c r="OI21" s="4">
        <v>13</v>
      </c>
      <c r="OJ21" s="4">
        <v>12</v>
      </c>
      <c r="OK21" s="4">
        <v>0.14000000000000001</v>
      </c>
      <c r="OL21" s="4">
        <v>114</v>
      </c>
      <c r="OM21" s="4">
        <v>193</v>
      </c>
      <c r="ON21" s="4">
        <v>0</v>
      </c>
      <c r="OO21" s="4">
        <v>0</v>
      </c>
      <c r="OP21" s="4"/>
      <c r="OQ21">
        <v>121</v>
      </c>
      <c r="OR21">
        <v>68</v>
      </c>
      <c r="OS21">
        <v>92</v>
      </c>
      <c r="OT21">
        <v>74</v>
      </c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>
        <v>0</v>
      </c>
      <c r="PM21" s="4">
        <v>0</v>
      </c>
      <c r="PN21" s="4">
        <v>0</v>
      </c>
      <c r="PO21" s="4">
        <v>13</v>
      </c>
      <c r="PP21" s="4">
        <v>20</v>
      </c>
      <c r="PQ21" s="4">
        <v>8</v>
      </c>
      <c r="PR21" s="4">
        <v>9</v>
      </c>
      <c r="PS21" s="4">
        <v>53</v>
      </c>
      <c r="PT21" s="4">
        <v>29</v>
      </c>
      <c r="PU21" s="4">
        <v>44</v>
      </c>
      <c r="PV21" s="4">
        <v>75</v>
      </c>
      <c r="PW21" s="11">
        <v>55</v>
      </c>
      <c r="PX21" s="4">
        <v>33</v>
      </c>
      <c r="PY21" s="4">
        <v>72</v>
      </c>
      <c r="PZ21" s="4">
        <f t="shared" si="61"/>
        <v>39</v>
      </c>
      <c r="QA21" s="11">
        <v>16.8</v>
      </c>
      <c r="QB21" s="4">
        <v>1270</v>
      </c>
      <c r="QC21" s="4">
        <v>79</v>
      </c>
      <c r="QD21" s="4">
        <v>61</v>
      </c>
      <c r="QE21" s="4">
        <v>2.4</v>
      </c>
      <c r="QF21" s="17">
        <f t="shared" si="62"/>
        <v>1.4545454545454546</v>
      </c>
      <c r="QG21" s="4">
        <v>19.8</v>
      </c>
      <c r="QH21" s="4">
        <v>317</v>
      </c>
      <c r="QI21" s="4">
        <v>50</v>
      </c>
      <c r="QJ21" s="4">
        <v>3.14</v>
      </c>
      <c r="QK21" s="4">
        <f t="shared" si="63"/>
        <v>1.9030303030303033</v>
      </c>
      <c r="QL21" s="45">
        <f t="shared" si="64"/>
        <v>2.7777777777777777</v>
      </c>
      <c r="QM21" s="45">
        <f t="shared" si="65"/>
        <v>0.84848484848484851</v>
      </c>
      <c r="QN21" s="4">
        <v>8</v>
      </c>
      <c r="QO21" s="4">
        <v>49</v>
      </c>
      <c r="QP21" s="4">
        <v>81</v>
      </c>
      <c r="QQ21" s="11">
        <f t="shared" si="66"/>
        <v>0.60493827160493829</v>
      </c>
      <c r="QR21" s="4">
        <v>166</v>
      </c>
      <c r="QS21" s="11">
        <v>6</v>
      </c>
      <c r="QT21" s="4">
        <v>5</v>
      </c>
      <c r="QU21" s="11">
        <f t="shared" si="67"/>
        <v>8.9090909090909083</v>
      </c>
      <c r="QV21" s="4">
        <v>33</v>
      </c>
      <c r="QW21" s="4">
        <f t="shared" si="68"/>
        <v>20</v>
      </c>
      <c r="QX21" s="4">
        <v>21</v>
      </c>
      <c r="QY21" s="4">
        <v>28</v>
      </c>
      <c r="QZ21" s="11">
        <v>15</v>
      </c>
      <c r="RA21" s="4">
        <v>6</v>
      </c>
      <c r="RB21" s="9">
        <v>9</v>
      </c>
      <c r="RC21" s="4">
        <v>110</v>
      </c>
      <c r="RD21" s="4">
        <v>124</v>
      </c>
      <c r="RE21" s="4">
        <v>93</v>
      </c>
      <c r="RF21" s="4">
        <v>103</v>
      </c>
      <c r="RG21" s="4">
        <v>93</v>
      </c>
      <c r="RH21" s="4">
        <f t="shared" si="69"/>
        <v>317</v>
      </c>
      <c r="RI21" s="9">
        <f t="shared" si="70"/>
        <v>1.1382383112384935</v>
      </c>
      <c r="RJ21" s="9">
        <f t="shared" si="71"/>
        <v>0.29337539432176657</v>
      </c>
      <c r="RK21" s="9">
        <f t="shared" si="72"/>
        <v>0.4091898000545931</v>
      </c>
      <c r="RL21" s="9">
        <f t="shared" si="73"/>
        <v>2.1779999999999999</v>
      </c>
      <c r="RM21" s="9">
        <f t="shared" si="74"/>
        <v>0.33239778835042949</v>
      </c>
      <c r="RN21" s="9">
        <f t="shared" si="75"/>
        <v>1.9134833000219111</v>
      </c>
      <c r="RO21" s="11">
        <v>17.3</v>
      </c>
      <c r="RP21" s="11">
        <v>31</v>
      </c>
      <c r="RQ21" s="4">
        <v>23</v>
      </c>
      <c r="RR21" s="4">
        <v>8</v>
      </c>
      <c r="RS21" s="4">
        <v>31</v>
      </c>
      <c r="RT21" s="4">
        <f t="shared" si="76"/>
        <v>18.787878787878789</v>
      </c>
      <c r="RU21" s="11">
        <v>34</v>
      </c>
      <c r="RV21" s="11">
        <v>18</v>
      </c>
      <c r="RW21" s="4">
        <v>12</v>
      </c>
      <c r="RX21" s="4">
        <v>48</v>
      </c>
      <c r="RY21" s="4">
        <v>54</v>
      </c>
      <c r="RZ21" s="11">
        <f t="shared" si="77"/>
        <v>0.88888888888888884</v>
      </c>
      <c r="SA21" s="4">
        <v>10</v>
      </c>
      <c r="SB21" s="11">
        <f t="shared" si="78"/>
        <v>4.8</v>
      </c>
      <c r="SC21" s="4">
        <v>65</v>
      </c>
      <c r="SD21" s="4">
        <v>20.3</v>
      </c>
      <c r="SE21">
        <v>18.100000000000001</v>
      </c>
      <c r="SF21" s="11">
        <f t="shared" si="79"/>
        <v>20.3</v>
      </c>
      <c r="SG21" s="4">
        <f t="shared" si="80"/>
        <v>1.1277777777777778</v>
      </c>
      <c r="SH21" s="4">
        <f t="shared" si="81"/>
        <v>1.878453038674033</v>
      </c>
      <c r="SI21" s="4">
        <f t="shared" si="82"/>
        <v>0.95580110497237569</v>
      </c>
      <c r="SJ21" s="4">
        <v>12</v>
      </c>
      <c r="SK21" s="4">
        <v>11</v>
      </c>
      <c r="SL21" s="4">
        <f t="shared" si="83"/>
        <v>8.3333333333333321</v>
      </c>
      <c r="SM21" s="4">
        <v>17</v>
      </c>
      <c r="SN21" s="4">
        <v>15</v>
      </c>
      <c r="SO21" s="4">
        <f t="shared" si="84"/>
        <v>11.76470588235294</v>
      </c>
      <c r="SP21">
        <v>1</v>
      </c>
      <c r="SQ21">
        <v>0</v>
      </c>
      <c r="SR21">
        <v>0</v>
      </c>
      <c r="SS21">
        <v>1</v>
      </c>
      <c r="ST21" s="40" t="s">
        <v>180</v>
      </c>
      <c r="SU21" s="40" t="s">
        <v>180</v>
      </c>
      <c r="SV21">
        <v>1</v>
      </c>
      <c r="SW21">
        <v>0</v>
      </c>
      <c r="SX21">
        <v>0</v>
      </c>
      <c r="SY21">
        <v>1</v>
      </c>
      <c r="SZ21">
        <v>16</v>
      </c>
      <c r="TA21">
        <v>12</v>
      </c>
      <c r="TB21">
        <f t="shared" si="85"/>
        <v>0.25</v>
      </c>
      <c r="TC21">
        <v>1</v>
      </c>
      <c r="TD21">
        <v>0</v>
      </c>
      <c r="TF21" s="2">
        <v>45060</v>
      </c>
      <c r="TG21" s="4">
        <v>1.65</v>
      </c>
      <c r="TH21" s="4">
        <v>180</v>
      </c>
      <c r="TI21" s="4">
        <v>2430</v>
      </c>
      <c r="TJ21" s="4">
        <v>10100</v>
      </c>
      <c r="TK21" s="4">
        <v>0.41</v>
      </c>
      <c r="TL21" s="4">
        <v>0.03</v>
      </c>
      <c r="TM21" s="4">
        <v>0</v>
      </c>
      <c r="TN21">
        <v>0</v>
      </c>
      <c r="TO21" s="4">
        <v>0</v>
      </c>
      <c r="TP21" s="4"/>
      <c r="TQ21" s="4"/>
      <c r="TR21" s="4">
        <v>0</v>
      </c>
      <c r="TS21" s="4">
        <v>12.6</v>
      </c>
      <c r="TT21" s="4">
        <v>1.03</v>
      </c>
      <c r="TU21" s="4">
        <v>33</v>
      </c>
      <c r="TV21" s="29"/>
      <c r="TW21" s="4"/>
      <c r="TX21" s="4"/>
      <c r="TY21" s="4">
        <v>389</v>
      </c>
      <c r="TZ21" s="4">
        <v>0</v>
      </c>
      <c r="UA21" s="4">
        <v>0</v>
      </c>
      <c r="UB21" s="4">
        <v>0.6</v>
      </c>
      <c r="UC21" s="4">
        <v>16</v>
      </c>
      <c r="UD21" s="4">
        <v>140</v>
      </c>
      <c r="UE21" s="4">
        <v>4.7</v>
      </c>
      <c r="UF21" s="4"/>
      <c r="UG21" s="4">
        <v>4.0999999999999996</v>
      </c>
      <c r="UH21" s="4"/>
      <c r="UI21" s="4"/>
      <c r="UJ21" s="4"/>
      <c r="UK21" s="4">
        <v>37</v>
      </c>
      <c r="UL21" s="4"/>
      <c r="UM21" s="4"/>
      <c r="UN21" s="4"/>
      <c r="UO21" s="4"/>
      <c r="UP21" s="4">
        <v>163</v>
      </c>
      <c r="UQ21" s="4">
        <v>0</v>
      </c>
      <c r="UR21" s="4">
        <v>0</v>
      </c>
      <c r="US21" s="4"/>
      <c r="UT21">
        <v>125</v>
      </c>
      <c r="UU21">
        <v>71</v>
      </c>
      <c r="UV21">
        <v>98</v>
      </c>
      <c r="UW21">
        <v>73</v>
      </c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>
        <v>0</v>
      </c>
      <c r="VP21" s="4">
        <v>0</v>
      </c>
      <c r="VQ21" s="4">
        <v>0</v>
      </c>
      <c r="VR21" s="4"/>
      <c r="VS21" s="4"/>
      <c r="VT21" s="4">
        <v>9</v>
      </c>
      <c r="VU21" s="4">
        <v>9</v>
      </c>
      <c r="VV21" s="4">
        <v>60</v>
      </c>
      <c r="VW21" s="4">
        <v>37</v>
      </c>
      <c r="VX21" s="4">
        <v>38</v>
      </c>
      <c r="VY21" s="4">
        <v>68</v>
      </c>
      <c r="VZ21" s="11">
        <v>56</v>
      </c>
      <c r="WA21" s="4">
        <v>32</v>
      </c>
      <c r="WB21" s="4">
        <v>73</v>
      </c>
      <c r="WC21" s="4">
        <f t="shared" si="86"/>
        <v>41</v>
      </c>
      <c r="WD21" s="11">
        <v>14.6</v>
      </c>
      <c r="WE21" s="4">
        <v>1073</v>
      </c>
      <c r="WF21" s="4">
        <v>91</v>
      </c>
      <c r="WG21" s="4">
        <v>55</v>
      </c>
      <c r="WH21" s="4">
        <v>2.2000000000000002</v>
      </c>
      <c r="WI21" s="17">
        <f t="shared" si="87"/>
        <v>1.3333333333333335</v>
      </c>
      <c r="WJ21" s="4">
        <v>27.9</v>
      </c>
      <c r="WK21" s="4">
        <v>368</v>
      </c>
      <c r="WL21" s="4">
        <v>64</v>
      </c>
      <c r="WM21" s="4">
        <v>3.45</v>
      </c>
      <c r="WN21" s="4">
        <f t="shared" si="88"/>
        <v>2.0909090909090913</v>
      </c>
      <c r="WO21" s="45">
        <f t="shared" si="89"/>
        <v>2.0071684587813623</v>
      </c>
      <c r="WP21" s="45">
        <f t="shared" si="90"/>
        <v>0.52329749103942658</v>
      </c>
      <c r="WQ21" s="4">
        <v>8</v>
      </c>
      <c r="WR21" s="4">
        <v>55</v>
      </c>
      <c r="WS21" s="4">
        <v>90</v>
      </c>
      <c r="WT21" s="11">
        <f t="shared" si="91"/>
        <v>0.61111111111111116</v>
      </c>
      <c r="WU21" s="4">
        <v>203</v>
      </c>
      <c r="WV21" s="11">
        <v>8</v>
      </c>
      <c r="WW21" s="4">
        <v>6</v>
      </c>
      <c r="WX21" s="11">
        <f t="shared" si="92"/>
        <v>7.8571428571428568</v>
      </c>
      <c r="WY21" s="4">
        <v>56</v>
      </c>
      <c r="WZ21" s="4">
        <f t="shared" si="93"/>
        <v>33.939393939393938</v>
      </c>
      <c r="XA21" s="4">
        <v>30</v>
      </c>
      <c r="XB21" s="4">
        <v>50</v>
      </c>
      <c r="XC21" s="11">
        <v>22</v>
      </c>
      <c r="XD21" s="4">
        <v>8</v>
      </c>
      <c r="XE21" s="9">
        <v>14</v>
      </c>
      <c r="XF21" s="4">
        <v>141</v>
      </c>
      <c r="XG21" s="4">
        <v>168</v>
      </c>
      <c r="XH21" s="4">
        <v>76</v>
      </c>
      <c r="XI21" s="4">
        <v>93</v>
      </c>
      <c r="XJ21" s="4">
        <v>100</v>
      </c>
      <c r="XK21" s="4">
        <f t="shared" si="94"/>
        <v>368</v>
      </c>
      <c r="XL21" s="9">
        <f t="shared" si="95"/>
        <v>1.0257194305577662</v>
      </c>
      <c r="XM21" s="9">
        <f t="shared" si="96"/>
        <v>0.27173913043478259</v>
      </c>
      <c r="XN21" s="9">
        <f t="shared" si="97"/>
        <v>0.38362576420749606</v>
      </c>
      <c r="XO21" s="9">
        <f t="shared" si="98"/>
        <v>1.7578125</v>
      </c>
      <c r="XP21" s="9">
        <f t="shared" si="99"/>
        <v>0.31956198856686047</v>
      </c>
      <c r="XQ21" s="9">
        <f t="shared" si="100"/>
        <v>1.713736181290956</v>
      </c>
      <c r="XR21" s="11">
        <v>27.2</v>
      </c>
      <c r="XS21" s="11">
        <v>30</v>
      </c>
      <c r="XT21" s="4">
        <v>9</v>
      </c>
      <c r="XU21" s="4">
        <v>21</v>
      </c>
      <c r="XV21" s="4">
        <v>33</v>
      </c>
      <c r="XW21" s="4">
        <f t="shared" si="101"/>
        <v>20</v>
      </c>
      <c r="XX21" s="11">
        <v>50</v>
      </c>
      <c r="XY21" s="11">
        <v>21</v>
      </c>
      <c r="XZ21" s="4">
        <v>17</v>
      </c>
      <c r="YA21" s="4">
        <v>64</v>
      </c>
      <c r="YB21" s="4">
        <v>47</v>
      </c>
      <c r="YC21" s="11">
        <f t="shared" si="102"/>
        <v>1.3617021276595744</v>
      </c>
      <c r="YD21" s="4">
        <v>12</v>
      </c>
      <c r="YE21" s="11">
        <f t="shared" si="103"/>
        <v>5.333333333333333</v>
      </c>
      <c r="YF21" s="4">
        <v>100</v>
      </c>
      <c r="YG21" s="4">
        <v>16.600000000000001</v>
      </c>
      <c r="YH21">
        <v>14.1</v>
      </c>
      <c r="YI21" s="11">
        <f t="shared" si="104"/>
        <v>16.600000000000001</v>
      </c>
      <c r="YJ21" s="4">
        <f t="shared" si="105"/>
        <v>0.79047619047619055</v>
      </c>
      <c r="YK21" s="4">
        <f t="shared" si="106"/>
        <v>3.5460992907801421</v>
      </c>
      <c r="YL21" s="4">
        <f t="shared" si="107"/>
        <v>1.9290780141843971</v>
      </c>
      <c r="YM21" s="4">
        <v>10</v>
      </c>
      <c r="YN21" s="4">
        <v>7</v>
      </c>
      <c r="YO21" s="4">
        <f t="shared" si="108"/>
        <v>30</v>
      </c>
      <c r="YP21" s="4">
        <v>17</v>
      </c>
      <c r="YQ21" s="4">
        <v>15</v>
      </c>
      <c r="YR21" s="4">
        <f t="shared" si="109"/>
        <v>11.76470588235294</v>
      </c>
      <c r="YS21">
        <v>1</v>
      </c>
      <c r="YT21">
        <v>0</v>
      </c>
      <c r="YU21">
        <v>0</v>
      </c>
      <c r="YV21">
        <v>1</v>
      </c>
      <c r="YW21">
        <v>0</v>
      </c>
      <c r="YX21">
        <v>0</v>
      </c>
      <c r="YY21">
        <v>0</v>
      </c>
      <c r="YZ21">
        <v>1</v>
      </c>
      <c r="ZA21">
        <v>0</v>
      </c>
      <c r="ZB21">
        <v>0</v>
      </c>
      <c r="ZC21">
        <v>20</v>
      </c>
      <c r="ZD21">
        <v>8</v>
      </c>
      <c r="ZE21">
        <f t="shared" si="110"/>
        <v>0.6</v>
      </c>
      <c r="ZF21">
        <v>1</v>
      </c>
      <c r="ZG21">
        <v>0</v>
      </c>
    </row>
    <row r="22" spans="1:684" x14ac:dyDescent="0.35">
      <c r="A22" s="54">
        <v>19</v>
      </c>
      <c r="B22" s="2">
        <v>44954</v>
      </c>
      <c r="C22" s="2">
        <v>20809</v>
      </c>
      <c r="D22" s="4">
        <v>66</v>
      </c>
      <c r="E22" s="4" t="s">
        <v>176</v>
      </c>
      <c r="F22" s="4">
        <v>65</v>
      </c>
      <c r="G22" s="4">
        <v>172</v>
      </c>
      <c r="H22" s="4">
        <v>1.77</v>
      </c>
      <c r="I22" s="4">
        <v>1</v>
      </c>
      <c r="J22" s="2">
        <v>44953</v>
      </c>
      <c r="K22" s="2">
        <v>44953</v>
      </c>
      <c r="L22" s="2">
        <v>44959</v>
      </c>
      <c r="M22" s="2">
        <v>45007</v>
      </c>
      <c r="N22" s="4">
        <v>1</v>
      </c>
      <c r="O22" s="2">
        <v>45089</v>
      </c>
      <c r="P22" s="46">
        <f t="shared" si="10"/>
        <v>6</v>
      </c>
      <c r="Q22" s="46">
        <f t="shared" si="11"/>
        <v>54</v>
      </c>
      <c r="R22" s="46">
        <f t="shared" si="12"/>
        <v>136</v>
      </c>
      <c r="S22" s="38">
        <v>0</v>
      </c>
      <c r="T22" s="4">
        <v>1</v>
      </c>
      <c r="U22" s="4">
        <v>0</v>
      </c>
      <c r="V22" s="4">
        <v>0</v>
      </c>
      <c r="W22" s="4">
        <v>0</v>
      </c>
      <c r="X22" s="4">
        <v>1</v>
      </c>
      <c r="Y22" s="4">
        <v>0</v>
      </c>
      <c r="Z22" s="4">
        <v>1</v>
      </c>
      <c r="AA22" s="4">
        <v>0</v>
      </c>
      <c r="AB22" s="4">
        <v>27</v>
      </c>
      <c r="AC22" s="4">
        <v>52</v>
      </c>
      <c r="AD22" s="4">
        <v>12</v>
      </c>
      <c r="AE22" s="4">
        <v>12</v>
      </c>
      <c r="AF22" s="4">
        <f t="shared" si="13"/>
        <v>0</v>
      </c>
      <c r="AG22" s="4">
        <v>5300</v>
      </c>
      <c r="AH22" s="4">
        <v>17200</v>
      </c>
      <c r="AI22" s="4">
        <v>20.25</v>
      </c>
      <c r="AJ22" s="4">
        <v>48.95</v>
      </c>
      <c r="AK22" s="4">
        <v>0</v>
      </c>
      <c r="AL22" s="4">
        <v>0</v>
      </c>
      <c r="AM22" s="4">
        <v>0</v>
      </c>
      <c r="AN22" s="4">
        <v>32</v>
      </c>
      <c r="AO22" s="4">
        <v>1725</v>
      </c>
      <c r="AP22" s="4">
        <v>0</v>
      </c>
      <c r="AQ22" s="4">
        <v>8.6999999999999993</v>
      </c>
      <c r="AR22" s="4">
        <v>1.45</v>
      </c>
      <c r="AS22" s="4">
        <v>25.7</v>
      </c>
      <c r="AU22" s="4">
        <v>3.64</v>
      </c>
      <c r="AV22" s="4">
        <v>481</v>
      </c>
      <c r="AW22" s="4">
        <v>55</v>
      </c>
      <c r="AX22" s="4">
        <v>1</v>
      </c>
      <c r="AY22" s="4">
        <v>1</v>
      </c>
      <c r="AZ22" s="4">
        <v>3.5</v>
      </c>
      <c r="BA22" s="4">
        <v>103</v>
      </c>
      <c r="BB22" s="4">
        <v>130</v>
      </c>
      <c r="BC22" s="4">
        <v>5.0999999999999996</v>
      </c>
      <c r="BD22" s="4">
        <v>2.4</v>
      </c>
      <c r="BE22" s="4">
        <v>2.6</v>
      </c>
      <c r="BF22" s="4">
        <v>8.3000000000000007</v>
      </c>
      <c r="BG22" s="4">
        <v>5.0999999999999996</v>
      </c>
      <c r="BH22" s="4">
        <v>2.4</v>
      </c>
      <c r="BI22" s="4">
        <v>865</v>
      </c>
      <c r="BJ22" s="4">
        <v>54</v>
      </c>
      <c r="BK22" s="4">
        <v>5</v>
      </c>
      <c r="BL22" s="4">
        <v>0.6</v>
      </c>
      <c r="BM22" s="4">
        <v>77</v>
      </c>
      <c r="BN22" s="4">
        <v>482</v>
      </c>
      <c r="BO22" s="4">
        <v>0</v>
      </c>
      <c r="BP22" s="4">
        <v>0</v>
      </c>
      <c r="BQ22" s="4">
        <v>181</v>
      </c>
      <c r="BR22">
        <v>102</v>
      </c>
      <c r="BS22">
        <v>76</v>
      </c>
      <c r="BT22">
        <v>86</v>
      </c>
      <c r="BU22">
        <v>92</v>
      </c>
      <c r="BV22">
        <v>4</v>
      </c>
      <c r="BW22">
        <v>2200</v>
      </c>
      <c r="BX22">
        <v>520</v>
      </c>
      <c r="BY22">
        <v>1.2</v>
      </c>
      <c r="BZ22">
        <v>77.2</v>
      </c>
      <c r="CA22">
        <v>5.2</v>
      </c>
      <c r="CB22" s="4">
        <v>2.82</v>
      </c>
      <c r="CC22" s="4">
        <v>30.7</v>
      </c>
      <c r="CD22" s="4">
        <v>62</v>
      </c>
      <c r="CE22" s="4">
        <v>15</v>
      </c>
      <c r="CF22" s="4">
        <v>14</v>
      </c>
      <c r="CG22" s="4">
        <v>2601</v>
      </c>
      <c r="CH22" s="4">
        <f t="shared" si="14"/>
        <v>2326.2411347517732</v>
      </c>
      <c r="CI22" s="4">
        <v>7.45</v>
      </c>
      <c r="CJ22" s="4">
        <v>38</v>
      </c>
      <c r="CK22" s="4">
        <v>75</v>
      </c>
      <c r="CL22" s="4">
        <v>21.3</v>
      </c>
      <c r="CM22" s="4">
        <v>0.1</v>
      </c>
      <c r="CN22" s="4">
        <v>0</v>
      </c>
      <c r="CO22" s="4">
        <v>0</v>
      </c>
      <c r="CP22" s="4">
        <v>125</v>
      </c>
      <c r="CQ22" s="4">
        <v>35000</v>
      </c>
      <c r="CR22" s="4">
        <v>1</v>
      </c>
      <c r="CS22" s="4">
        <v>1</v>
      </c>
      <c r="CT22" s="4">
        <v>7</v>
      </c>
      <c r="CU22" s="4">
        <v>1</v>
      </c>
      <c r="CV22" s="4">
        <v>1</v>
      </c>
      <c r="CW22" s="4">
        <v>0</v>
      </c>
      <c r="CX22" s="4">
        <v>1</v>
      </c>
      <c r="CY22" s="4">
        <v>1</v>
      </c>
      <c r="CZ22" s="4">
        <v>0</v>
      </c>
      <c r="DA22" s="4">
        <v>0</v>
      </c>
      <c r="DB22" s="4">
        <v>0</v>
      </c>
      <c r="DC22" s="4">
        <v>1</v>
      </c>
      <c r="DD22" s="4">
        <v>1</v>
      </c>
      <c r="DE22" s="4">
        <v>1</v>
      </c>
      <c r="DF22" s="4">
        <v>0</v>
      </c>
      <c r="DG22" s="4">
        <v>1</v>
      </c>
      <c r="DH22" s="4">
        <v>1</v>
      </c>
      <c r="DI22" s="4">
        <v>1</v>
      </c>
      <c r="DJ22" s="4">
        <v>0</v>
      </c>
      <c r="DK22" s="4">
        <v>12</v>
      </c>
      <c r="DL22" s="4">
        <v>10</v>
      </c>
      <c r="DM22" s="4">
        <v>67</v>
      </c>
      <c r="DN22" s="4">
        <v>49</v>
      </c>
      <c r="DO22" s="4">
        <v>27</v>
      </c>
      <c r="DP22" s="4">
        <v>51</v>
      </c>
      <c r="DQ22" s="11">
        <v>57</v>
      </c>
      <c r="DR22" s="4">
        <v>48</v>
      </c>
      <c r="DS22" s="4">
        <v>111</v>
      </c>
      <c r="DT22" s="4">
        <f t="shared" si="32"/>
        <v>63</v>
      </c>
      <c r="DU22" s="11">
        <v>11.1</v>
      </c>
      <c r="DV22" s="4">
        <v>867</v>
      </c>
      <c r="DW22" s="4">
        <v>82</v>
      </c>
      <c r="DX22" s="4">
        <v>60</v>
      </c>
      <c r="DY22" s="4">
        <v>3.4</v>
      </c>
      <c r="DZ22" s="17">
        <f t="shared" si="26"/>
        <v>1.9209039548022597</v>
      </c>
      <c r="EA22" s="4">
        <v>26.4</v>
      </c>
      <c r="EB22" s="4">
        <v>289</v>
      </c>
      <c r="EC22" s="4">
        <v>79</v>
      </c>
      <c r="ED22" s="4">
        <v>4.8099999999999996</v>
      </c>
      <c r="EE22" s="4">
        <f t="shared" si="33"/>
        <v>2.717514124293785</v>
      </c>
      <c r="EF22" s="45">
        <f t="shared" si="15"/>
        <v>2.1590909090909092</v>
      </c>
      <c r="EG22" s="45">
        <f t="shared" si="16"/>
        <v>0.42045454545454547</v>
      </c>
      <c r="EH22" s="4">
        <v>13</v>
      </c>
      <c r="EI22" s="4">
        <v>83</v>
      </c>
      <c r="EJ22" s="4">
        <v>54</v>
      </c>
      <c r="EK22" s="11">
        <f t="shared" si="29"/>
        <v>1.537037037037037</v>
      </c>
      <c r="EL22" s="4">
        <v>184</v>
      </c>
      <c r="EM22" s="11">
        <v>17</v>
      </c>
      <c r="EN22" s="4">
        <v>14</v>
      </c>
      <c r="EO22" s="11">
        <f t="shared" si="34"/>
        <v>5.354838709677419</v>
      </c>
      <c r="EP22" s="4">
        <v>70</v>
      </c>
      <c r="EQ22" s="4">
        <f t="shared" si="17"/>
        <v>39.548022598870055</v>
      </c>
      <c r="ER22" s="4">
        <v>58</v>
      </c>
      <c r="ES22" s="4">
        <v>68</v>
      </c>
      <c r="ET22" s="11">
        <v>7</v>
      </c>
      <c r="EU22" s="4">
        <v>8</v>
      </c>
      <c r="EV22" s="9">
        <v>1</v>
      </c>
      <c r="EW22" s="4">
        <v>96</v>
      </c>
      <c r="EX22" s="4">
        <v>124</v>
      </c>
      <c r="EY22" s="4">
        <v>48</v>
      </c>
      <c r="EZ22" s="4">
        <v>65</v>
      </c>
      <c r="FA22" s="4">
        <v>55</v>
      </c>
      <c r="FB22" s="4">
        <f t="shared" si="1"/>
        <v>289</v>
      </c>
      <c r="FC22" s="9">
        <f t="shared" si="18"/>
        <v>0.60933219415948281</v>
      </c>
      <c r="FD22" s="9">
        <f t="shared" si="2"/>
        <v>0.19031141868512111</v>
      </c>
      <c r="FE22" s="9">
        <f t="shared" si="19"/>
        <v>0.2618270397788085</v>
      </c>
      <c r="FF22" s="9">
        <f t="shared" si="3"/>
        <v>1.1620253164556962</v>
      </c>
      <c r="FG22" s="9">
        <f t="shared" si="4"/>
        <v>0.3134579843096158</v>
      </c>
      <c r="FH22" s="9">
        <f t="shared" si="5"/>
        <v>1.907047301281368</v>
      </c>
      <c r="FI22" s="11">
        <v>14.5</v>
      </c>
      <c r="FJ22" s="11">
        <v>34</v>
      </c>
      <c r="FK22" s="4">
        <v>24</v>
      </c>
      <c r="FL22" s="4">
        <v>11</v>
      </c>
      <c r="FM22" s="4">
        <v>22</v>
      </c>
      <c r="FN22" s="4">
        <f t="shared" si="6"/>
        <v>12.429378531073446</v>
      </c>
      <c r="FO22" s="11">
        <v>41</v>
      </c>
      <c r="FP22" s="11">
        <v>21</v>
      </c>
      <c r="FQ22" s="4">
        <v>18</v>
      </c>
      <c r="FR22" s="4">
        <v>83</v>
      </c>
      <c r="FS22" s="4">
        <v>41</v>
      </c>
      <c r="FT22" s="11">
        <f t="shared" si="20"/>
        <v>2.024390243902439</v>
      </c>
      <c r="FU22" s="4">
        <v>14</v>
      </c>
      <c r="FV22" s="11">
        <f t="shared" si="35"/>
        <v>5.9285714285714288</v>
      </c>
      <c r="FW22" s="4">
        <v>127</v>
      </c>
      <c r="FX22" s="4">
        <v>33.9</v>
      </c>
      <c r="FY22">
        <v>19.8</v>
      </c>
      <c r="FZ22" s="11">
        <f t="shared" si="8"/>
        <v>37.9</v>
      </c>
      <c r="GA22" s="4">
        <f t="shared" si="21"/>
        <v>1.8047619047619048</v>
      </c>
      <c r="GB22" s="4">
        <f t="shared" si="22"/>
        <v>2.0707070707070705</v>
      </c>
      <c r="GC22" s="4">
        <f t="shared" si="23"/>
        <v>0.73232323232323226</v>
      </c>
      <c r="GD22" s="4">
        <v>25</v>
      </c>
      <c r="GE22" s="4">
        <v>22</v>
      </c>
      <c r="GF22" s="4">
        <f t="shared" si="24"/>
        <v>12</v>
      </c>
      <c r="GG22" s="4">
        <v>24</v>
      </c>
      <c r="GH22" s="4">
        <v>12</v>
      </c>
      <c r="GI22" s="4">
        <f t="shared" si="25"/>
        <v>50</v>
      </c>
      <c r="GJ22">
        <v>0</v>
      </c>
      <c r="GK22">
        <v>1</v>
      </c>
      <c r="GL22">
        <v>0</v>
      </c>
      <c r="GM22">
        <v>0</v>
      </c>
      <c r="GN22">
        <v>0</v>
      </c>
      <c r="GO22">
        <v>1</v>
      </c>
      <c r="GP22">
        <v>0</v>
      </c>
      <c r="GQ22">
        <v>1</v>
      </c>
      <c r="GR22">
        <v>0</v>
      </c>
      <c r="GS22">
        <v>0</v>
      </c>
      <c r="GT22">
        <v>24</v>
      </c>
      <c r="GU22">
        <v>6</v>
      </c>
      <c r="GV22">
        <f t="shared" si="28"/>
        <v>0.75</v>
      </c>
      <c r="GW22">
        <v>0</v>
      </c>
      <c r="GX22">
        <v>1</v>
      </c>
      <c r="GZ22" s="2">
        <v>44964</v>
      </c>
      <c r="HA22" s="4">
        <v>1.77</v>
      </c>
      <c r="HB22" s="4">
        <v>10</v>
      </c>
      <c r="HC22" s="4">
        <v>1820</v>
      </c>
      <c r="HD22" s="4">
        <v>9313</v>
      </c>
      <c r="HE22" s="4">
        <v>15.55</v>
      </c>
      <c r="HF22" s="4">
        <v>1.58</v>
      </c>
      <c r="HG22" s="4">
        <v>0</v>
      </c>
      <c r="HH22" s="4">
        <v>0</v>
      </c>
      <c r="HI22" s="4">
        <v>0</v>
      </c>
      <c r="HJ22" s="4">
        <v>69</v>
      </c>
      <c r="HK22" s="4">
        <v>1262</v>
      </c>
      <c r="HL22" s="4">
        <v>0</v>
      </c>
      <c r="HM22" s="4">
        <v>7.6</v>
      </c>
      <c r="HN22" s="4">
        <v>1.23</v>
      </c>
      <c r="HO22" s="4">
        <v>35.1</v>
      </c>
      <c r="HP22" s="29">
        <v>0.84</v>
      </c>
      <c r="HQ22" s="4"/>
      <c r="HR22" s="4"/>
      <c r="HS22" s="4">
        <v>246</v>
      </c>
      <c r="HT22" s="4">
        <v>1</v>
      </c>
      <c r="HU22" s="4">
        <v>1</v>
      </c>
      <c r="HV22" s="4">
        <v>3.9</v>
      </c>
      <c r="HW22" s="4">
        <v>66</v>
      </c>
      <c r="HX22" s="4">
        <v>139</v>
      </c>
      <c r="HY22" s="4">
        <v>3.6</v>
      </c>
      <c r="HZ22" s="4">
        <v>2.4</v>
      </c>
      <c r="IA22" s="4">
        <v>10</v>
      </c>
      <c r="IB22" s="4">
        <v>6.9</v>
      </c>
      <c r="IC22" s="4">
        <v>5.6</v>
      </c>
      <c r="ID22" s="4">
        <v>2.6</v>
      </c>
      <c r="IE22" s="4">
        <v>59</v>
      </c>
      <c r="IF22" s="4">
        <v>15</v>
      </c>
      <c r="IG22" s="4">
        <v>5</v>
      </c>
      <c r="IH22" s="4">
        <v>0.3</v>
      </c>
      <c r="II22" s="4">
        <v>120</v>
      </c>
      <c r="IJ22" s="4">
        <v>319</v>
      </c>
      <c r="IK22" s="4">
        <v>0</v>
      </c>
      <c r="IL22" s="4">
        <v>0</v>
      </c>
      <c r="IM22" s="4"/>
      <c r="IN22">
        <v>112</v>
      </c>
      <c r="IO22">
        <v>68</v>
      </c>
      <c r="IP22">
        <v>86</v>
      </c>
      <c r="IQ22">
        <v>102</v>
      </c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>
        <v>0</v>
      </c>
      <c r="JJ22" s="4">
        <v>0</v>
      </c>
      <c r="JK22" s="4">
        <v>0</v>
      </c>
      <c r="JL22" s="4">
        <v>104</v>
      </c>
      <c r="JM22" s="4">
        <v>17743</v>
      </c>
      <c r="JN22" s="4">
        <v>12</v>
      </c>
      <c r="JO22" s="4">
        <v>10</v>
      </c>
      <c r="JP22" s="4">
        <v>64</v>
      </c>
      <c r="JQ22" s="4">
        <v>42</v>
      </c>
      <c r="JR22" s="4">
        <v>27</v>
      </c>
      <c r="JS22" s="4">
        <v>51</v>
      </c>
      <c r="JT22" s="11">
        <v>57</v>
      </c>
      <c r="JU22" s="4">
        <v>51</v>
      </c>
      <c r="JV22" s="4">
        <v>119</v>
      </c>
      <c r="JW22" s="4">
        <f t="shared" si="36"/>
        <v>68</v>
      </c>
      <c r="JX22" s="11">
        <v>16.3</v>
      </c>
      <c r="JY22" s="4">
        <v>953</v>
      </c>
      <c r="JZ22" s="4">
        <v>85</v>
      </c>
      <c r="KA22" s="4">
        <v>53</v>
      </c>
      <c r="KB22" s="4">
        <v>3.5</v>
      </c>
      <c r="KC22" s="17">
        <f t="shared" si="37"/>
        <v>1.9774011299435028</v>
      </c>
      <c r="KD22" s="4">
        <v>25.9</v>
      </c>
      <c r="KE22" s="4">
        <v>325</v>
      </c>
      <c r="KF22" s="4">
        <v>80</v>
      </c>
      <c r="KG22" s="4">
        <v>4.59</v>
      </c>
      <c r="KH22" s="4">
        <f t="shared" si="38"/>
        <v>2.5932203389830506</v>
      </c>
      <c r="KI22" s="45">
        <f t="shared" si="39"/>
        <v>2.2007722007722008</v>
      </c>
      <c r="KJ22" s="45">
        <f t="shared" si="40"/>
        <v>0.62934362934362942</v>
      </c>
      <c r="KK22" s="4">
        <v>11</v>
      </c>
      <c r="KL22" s="4">
        <v>69</v>
      </c>
      <c r="KM22" s="4">
        <v>50</v>
      </c>
      <c r="KN22" s="11">
        <f t="shared" si="41"/>
        <v>1.38</v>
      </c>
      <c r="KO22" s="4">
        <v>234</v>
      </c>
      <c r="KP22" s="11">
        <v>16</v>
      </c>
      <c r="KQ22" s="4">
        <v>10</v>
      </c>
      <c r="KR22" s="11">
        <f t="shared" si="42"/>
        <v>5.3076923076923075</v>
      </c>
      <c r="KS22" s="4">
        <v>63</v>
      </c>
      <c r="KT22" s="4">
        <f t="shared" si="43"/>
        <v>35.593220338983052</v>
      </c>
      <c r="KU22" s="4">
        <v>34</v>
      </c>
      <c r="KV22" s="4">
        <v>51</v>
      </c>
      <c r="KW22" s="11">
        <v>32</v>
      </c>
      <c r="KX22" s="4">
        <v>14</v>
      </c>
      <c r="KY22" s="9">
        <v>18</v>
      </c>
      <c r="KZ22" s="4">
        <v>65</v>
      </c>
      <c r="LA22" s="4">
        <v>82</v>
      </c>
      <c r="LB22" s="4">
        <v>45</v>
      </c>
      <c r="LC22" s="4">
        <v>82</v>
      </c>
      <c r="LD22" s="4">
        <v>72</v>
      </c>
      <c r="LE22" s="4">
        <f t="shared" si="44"/>
        <v>325</v>
      </c>
      <c r="LF22" s="9">
        <f t="shared" si="45"/>
        <v>0.77417685546230763</v>
      </c>
      <c r="LG22" s="9">
        <f t="shared" si="46"/>
        <v>0.22153846153846155</v>
      </c>
      <c r="LH22" s="9">
        <f t="shared" si="47"/>
        <v>0.31290180802150414</v>
      </c>
      <c r="LI22" s="9">
        <f t="shared" si="48"/>
        <v>1.26</v>
      </c>
      <c r="LJ22" s="9">
        <f t="shared" si="49"/>
        <v>0.29436871684536031</v>
      </c>
      <c r="LK22" s="9">
        <f t="shared" si="50"/>
        <v>1.627535092414482</v>
      </c>
      <c r="LL22" s="11">
        <v>23</v>
      </c>
      <c r="LM22" s="11">
        <v>63</v>
      </c>
      <c r="LN22" s="4">
        <v>14</v>
      </c>
      <c r="LO22" s="4">
        <v>49</v>
      </c>
      <c r="LP22" s="4">
        <v>25</v>
      </c>
      <c r="LQ22" s="4">
        <f t="shared" si="51"/>
        <v>14.124293785310734</v>
      </c>
      <c r="LR22" s="11">
        <v>57</v>
      </c>
      <c r="LS22" s="11">
        <v>22</v>
      </c>
      <c r="LT22" s="4">
        <v>14</v>
      </c>
      <c r="LU22" s="4">
        <v>51</v>
      </c>
      <c r="LV22" s="4">
        <v>45</v>
      </c>
      <c r="LW22" s="11">
        <f t="shared" si="52"/>
        <v>1.1333333333333333</v>
      </c>
      <c r="LX22" s="4">
        <v>11</v>
      </c>
      <c r="LY22" s="11">
        <f t="shared" si="53"/>
        <v>4.6363636363636367</v>
      </c>
      <c r="LZ22" s="4">
        <v>131</v>
      </c>
      <c r="MA22" s="4">
        <v>41.72</v>
      </c>
      <c r="MB22">
        <v>16</v>
      </c>
      <c r="MC22" s="11">
        <f t="shared" si="54"/>
        <v>41.72</v>
      </c>
      <c r="MD22" s="4">
        <f t="shared" si="55"/>
        <v>1.8963636363636363</v>
      </c>
      <c r="ME22" s="4">
        <f t="shared" si="56"/>
        <v>3.5625</v>
      </c>
      <c r="MF22" s="4">
        <f t="shared" si="57"/>
        <v>1.4375</v>
      </c>
      <c r="MG22" s="4">
        <v>26</v>
      </c>
      <c r="MH22" s="4">
        <v>20</v>
      </c>
      <c r="MI22" s="4">
        <f t="shared" si="58"/>
        <v>23.076923076923077</v>
      </c>
      <c r="MJ22" s="4">
        <v>15</v>
      </c>
      <c r="MK22" s="4">
        <v>12</v>
      </c>
      <c r="ML22" s="4">
        <f t="shared" si="59"/>
        <v>20</v>
      </c>
      <c r="MM22">
        <v>1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0</v>
      </c>
      <c r="MT22">
        <v>1</v>
      </c>
      <c r="MU22">
        <v>0</v>
      </c>
      <c r="MV22">
        <v>0</v>
      </c>
      <c r="MW22">
        <v>20</v>
      </c>
      <c r="MX22">
        <v>14</v>
      </c>
      <c r="MY22">
        <f t="shared" si="60"/>
        <v>0.3</v>
      </c>
      <c r="MZ22">
        <v>1</v>
      </c>
      <c r="NA22">
        <v>0</v>
      </c>
      <c r="NC22" s="2">
        <v>44984</v>
      </c>
      <c r="ND22" s="4">
        <v>1.77</v>
      </c>
      <c r="NE22" s="4">
        <v>30</v>
      </c>
      <c r="NF22" s="4">
        <v>840</v>
      </c>
      <c r="NG22" s="4">
        <v>10231</v>
      </c>
      <c r="NH22" s="4">
        <v>12.67</v>
      </c>
      <c r="NI22" s="4">
        <v>0.8</v>
      </c>
      <c r="NJ22" s="4">
        <v>0</v>
      </c>
      <c r="NK22" s="4">
        <v>0</v>
      </c>
      <c r="NL22" s="4">
        <v>0</v>
      </c>
      <c r="NM22" s="4">
        <v>119</v>
      </c>
      <c r="NN22" s="4">
        <v>1133</v>
      </c>
      <c r="NO22" s="4">
        <v>0</v>
      </c>
      <c r="NP22" s="4">
        <v>8.6999999999999993</v>
      </c>
      <c r="NQ22" s="4">
        <v>1.1499999999999999</v>
      </c>
      <c r="NR22" s="4">
        <v>27.4</v>
      </c>
      <c r="NS22" s="29">
        <v>0.65</v>
      </c>
      <c r="NT22" s="4">
        <v>3.55</v>
      </c>
      <c r="NU22" s="4">
        <v>574</v>
      </c>
      <c r="NV22" s="4">
        <v>244</v>
      </c>
      <c r="NW22" s="4">
        <v>1</v>
      </c>
      <c r="NX22" s="4">
        <v>1</v>
      </c>
      <c r="NY22" s="4">
        <v>4</v>
      </c>
      <c r="NZ22" s="4">
        <v>101</v>
      </c>
      <c r="OA22" s="4">
        <v>133</v>
      </c>
      <c r="OB22" s="4">
        <v>4.0999999999999996</v>
      </c>
      <c r="OC22" s="4">
        <v>1.8</v>
      </c>
      <c r="OD22" s="4">
        <v>4</v>
      </c>
      <c r="OE22" s="4">
        <v>8.1</v>
      </c>
      <c r="OF22" s="4">
        <v>6</v>
      </c>
      <c r="OG22" s="4">
        <v>2.4</v>
      </c>
      <c r="OH22" s="4">
        <v>7</v>
      </c>
      <c r="OI22" s="4">
        <v>16</v>
      </c>
      <c r="OJ22" s="4">
        <v>14</v>
      </c>
      <c r="OK22" s="4">
        <v>0.4</v>
      </c>
      <c r="OL22" s="4">
        <v>151</v>
      </c>
      <c r="OM22" s="4">
        <v>215</v>
      </c>
      <c r="ON22" s="4">
        <v>0</v>
      </c>
      <c r="OO22" s="4">
        <v>0</v>
      </c>
      <c r="OP22" s="4"/>
      <c r="OQ22">
        <v>162</v>
      </c>
      <c r="OR22">
        <v>73</v>
      </c>
      <c r="OS22">
        <v>103</v>
      </c>
      <c r="OT22">
        <v>98</v>
      </c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>
        <v>0</v>
      </c>
      <c r="PM22" s="4">
        <v>0</v>
      </c>
      <c r="PN22" s="4">
        <v>0</v>
      </c>
      <c r="PO22" s="4">
        <v>62</v>
      </c>
      <c r="PP22" s="4">
        <v>16856</v>
      </c>
      <c r="PQ22" s="4">
        <v>12</v>
      </c>
      <c r="PR22" s="4">
        <v>10</v>
      </c>
      <c r="PS22" s="4">
        <v>61</v>
      </c>
      <c r="PT22" s="4">
        <v>39</v>
      </c>
      <c r="PU22" s="4">
        <v>29</v>
      </c>
      <c r="PV22" s="4">
        <v>56</v>
      </c>
      <c r="PW22" s="11">
        <v>55</v>
      </c>
      <c r="PX22" s="4">
        <v>45</v>
      </c>
      <c r="PY22" s="4">
        <v>105</v>
      </c>
      <c r="PZ22" s="4">
        <f t="shared" si="61"/>
        <v>60</v>
      </c>
      <c r="QA22" s="11">
        <v>17.100000000000001</v>
      </c>
      <c r="QB22" s="4">
        <v>1223</v>
      </c>
      <c r="QC22" s="4">
        <v>89</v>
      </c>
      <c r="QD22" s="4">
        <v>64</v>
      </c>
      <c r="QE22" s="4">
        <v>3.8</v>
      </c>
      <c r="QF22" s="17">
        <f t="shared" si="62"/>
        <v>2.1468926553672314</v>
      </c>
      <c r="QG22" s="4">
        <v>24.1</v>
      </c>
      <c r="QH22" s="4">
        <v>302</v>
      </c>
      <c r="QI22" s="4">
        <v>75</v>
      </c>
      <c r="QJ22" s="4">
        <v>4.4000000000000004</v>
      </c>
      <c r="QK22" s="4">
        <f t="shared" si="63"/>
        <v>2.4858757062146895</v>
      </c>
      <c r="QL22" s="45">
        <f t="shared" si="64"/>
        <v>2.2821576763485476</v>
      </c>
      <c r="QM22" s="45">
        <f t="shared" si="65"/>
        <v>0.70954356846473032</v>
      </c>
      <c r="QN22" s="4">
        <v>12</v>
      </c>
      <c r="QO22" s="4">
        <v>75</v>
      </c>
      <c r="QP22" s="4">
        <v>55</v>
      </c>
      <c r="QQ22" s="11">
        <f t="shared" si="66"/>
        <v>1.3636363636363635</v>
      </c>
      <c r="QR22" s="4">
        <v>267</v>
      </c>
      <c r="QS22" s="11">
        <v>14</v>
      </c>
      <c r="QT22" s="4">
        <v>10</v>
      </c>
      <c r="QU22" s="11">
        <f t="shared" si="67"/>
        <v>6.25</v>
      </c>
      <c r="QV22" s="4">
        <v>58</v>
      </c>
      <c r="QW22" s="4">
        <f t="shared" si="68"/>
        <v>32.768361581920907</v>
      </c>
      <c r="QX22" s="4">
        <v>24</v>
      </c>
      <c r="QY22" s="4">
        <v>46</v>
      </c>
      <c r="QZ22" s="11">
        <v>24</v>
      </c>
      <c r="RA22" s="4">
        <v>18</v>
      </c>
      <c r="RB22" s="9">
        <v>17</v>
      </c>
      <c r="RC22" s="4">
        <v>63</v>
      </c>
      <c r="RD22" s="4">
        <v>79</v>
      </c>
      <c r="RE22" s="4">
        <v>43</v>
      </c>
      <c r="RF22" s="4">
        <v>85</v>
      </c>
      <c r="RG22" s="4">
        <v>68</v>
      </c>
      <c r="RH22" s="4">
        <f t="shared" si="69"/>
        <v>302</v>
      </c>
      <c r="RI22" s="9">
        <f t="shared" si="70"/>
        <v>0.98984950076667755</v>
      </c>
      <c r="RJ22" s="9">
        <f t="shared" si="71"/>
        <v>0.2251655629139073</v>
      </c>
      <c r="RK22" s="9">
        <f t="shared" si="72"/>
        <v>0.31853357332491777</v>
      </c>
      <c r="RL22" s="9">
        <f t="shared" si="73"/>
        <v>1.9440000000000002</v>
      </c>
      <c r="RM22" s="9">
        <f t="shared" si="74"/>
        <v>0.24906590137344375</v>
      </c>
      <c r="RN22" s="9">
        <f t="shared" si="75"/>
        <v>1.9639349198987275</v>
      </c>
      <c r="RO22" s="11">
        <v>21</v>
      </c>
      <c r="RP22" s="11">
        <v>29</v>
      </c>
      <c r="RQ22" s="4">
        <v>16</v>
      </c>
      <c r="RR22" s="4">
        <v>14</v>
      </c>
      <c r="RS22" s="4">
        <v>26</v>
      </c>
      <c r="RT22" s="4">
        <f t="shared" si="76"/>
        <v>14.689265536723164</v>
      </c>
      <c r="RU22" s="11">
        <v>51</v>
      </c>
      <c r="RV22" s="11">
        <v>21</v>
      </c>
      <c r="RW22" s="4">
        <v>13</v>
      </c>
      <c r="RX22" s="4">
        <v>68</v>
      </c>
      <c r="RY22" s="4">
        <v>48</v>
      </c>
      <c r="RZ22" s="11">
        <f t="shared" si="77"/>
        <v>1.4166666666666667</v>
      </c>
      <c r="SA22" s="4">
        <v>12</v>
      </c>
      <c r="SB22" s="11">
        <f t="shared" si="78"/>
        <v>5.666666666666667</v>
      </c>
      <c r="SC22" s="4">
        <v>123</v>
      </c>
      <c r="SD22" s="4">
        <v>39</v>
      </c>
      <c r="SE22">
        <v>17.100000000000001</v>
      </c>
      <c r="SF22" s="11">
        <f t="shared" si="79"/>
        <v>39</v>
      </c>
      <c r="SG22" s="4">
        <f t="shared" si="80"/>
        <v>1.8571428571428572</v>
      </c>
      <c r="SH22" s="4">
        <f t="shared" si="81"/>
        <v>2.9824561403508771</v>
      </c>
      <c r="SI22" s="4">
        <f t="shared" si="82"/>
        <v>1.2280701754385963</v>
      </c>
      <c r="SJ22" s="4">
        <v>22</v>
      </c>
      <c r="SK22" s="4">
        <v>18</v>
      </c>
      <c r="SL22" s="4">
        <f t="shared" si="83"/>
        <v>18.181818181818183</v>
      </c>
      <c r="SM22" s="4">
        <v>16</v>
      </c>
      <c r="SN22" s="4">
        <v>12</v>
      </c>
      <c r="SO22" s="4">
        <f t="shared" si="84"/>
        <v>25</v>
      </c>
      <c r="SP22">
        <v>1</v>
      </c>
      <c r="SQ22">
        <v>0</v>
      </c>
      <c r="SR22">
        <v>0</v>
      </c>
      <c r="SS22">
        <v>0</v>
      </c>
      <c r="ST22">
        <v>1</v>
      </c>
      <c r="SU22">
        <v>0</v>
      </c>
      <c r="SV22">
        <v>0</v>
      </c>
      <c r="SW22">
        <v>1</v>
      </c>
      <c r="SX22">
        <v>0</v>
      </c>
      <c r="SY22">
        <v>0</v>
      </c>
      <c r="SZ22">
        <v>21</v>
      </c>
      <c r="TA22">
        <v>12</v>
      </c>
      <c r="TB22">
        <f t="shared" si="85"/>
        <v>0.42857142857142855</v>
      </c>
      <c r="TC22">
        <v>1</v>
      </c>
      <c r="TD22">
        <v>0</v>
      </c>
      <c r="TF22" s="2">
        <v>45048</v>
      </c>
      <c r="TG22" s="4">
        <v>1.77</v>
      </c>
      <c r="TH22" s="4">
        <v>180</v>
      </c>
      <c r="TI22" s="4"/>
      <c r="TJ22" s="4"/>
      <c r="TK22" s="4"/>
      <c r="TL22" s="4"/>
      <c r="TM22" s="4">
        <v>0</v>
      </c>
      <c r="TN22" s="4">
        <v>0</v>
      </c>
      <c r="TO22" s="4">
        <v>0</v>
      </c>
      <c r="TP22" s="4"/>
      <c r="TQ22" s="4"/>
      <c r="TR22" s="4">
        <v>0</v>
      </c>
      <c r="TS22" s="4"/>
      <c r="TT22" s="4"/>
      <c r="TU22" s="4"/>
      <c r="TV22" s="29"/>
      <c r="TW22" s="4"/>
      <c r="TX22" s="4"/>
      <c r="TY22" s="4"/>
      <c r="TZ22" s="4">
        <v>1</v>
      </c>
      <c r="UA22" s="4">
        <v>1</v>
      </c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>
        <v>0</v>
      </c>
      <c r="UR22" s="4">
        <v>0</v>
      </c>
      <c r="US22" s="4"/>
      <c r="UT22" s="51">
        <v>141</v>
      </c>
      <c r="UU22" s="51">
        <v>81</v>
      </c>
      <c r="UV22" s="51">
        <v>100</v>
      </c>
      <c r="UW22" s="51">
        <v>84</v>
      </c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>
        <v>0</v>
      </c>
      <c r="VP22" s="4">
        <v>0</v>
      </c>
      <c r="VQ22" s="4">
        <v>0</v>
      </c>
      <c r="VR22" s="4"/>
      <c r="VS22" s="4"/>
      <c r="VT22" s="4">
        <v>12</v>
      </c>
      <c r="VU22" s="4">
        <v>10</v>
      </c>
      <c r="VV22" s="4">
        <v>60</v>
      </c>
      <c r="VW22" s="4">
        <v>37</v>
      </c>
      <c r="VX22" s="4">
        <v>29</v>
      </c>
      <c r="VY22" s="4">
        <v>56</v>
      </c>
      <c r="VZ22" s="11">
        <v>55</v>
      </c>
      <c r="WA22" s="4">
        <v>44</v>
      </c>
      <c r="WB22" s="4">
        <v>104</v>
      </c>
      <c r="WC22" s="4">
        <f t="shared" si="86"/>
        <v>60</v>
      </c>
      <c r="WD22" s="11">
        <v>17</v>
      </c>
      <c r="WE22" s="4">
        <v>1234</v>
      </c>
      <c r="WF22" s="4">
        <v>91</v>
      </c>
      <c r="WG22" s="4">
        <v>67</v>
      </c>
      <c r="WH22" s="4">
        <v>3.8</v>
      </c>
      <c r="WI22" s="17">
        <f t="shared" si="87"/>
        <v>2.1468926553672314</v>
      </c>
      <c r="WJ22" s="4">
        <v>22</v>
      </c>
      <c r="WK22" s="4">
        <v>289</v>
      </c>
      <c r="WL22" s="4">
        <v>76</v>
      </c>
      <c r="WM22" s="4">
        <v>4.5</v>
      </c>
      <c r="WN22" s="4">
        <f t="shared" si="88"/>
        <v>2.5423728813559321</v>
      </c>
      <c r="WO22" s="45">
        <f t="shared" si="89"/>
        <v>2.5</v>
      </c>
      <c r="WP22" s="45">
        <f t="shared" si="90"/>
        <v>0.77272727272727271</v>
      </c>
      <c r="WQ22" s="4">
        <v>12</v>
      </c>
      <c r="WR22" s="4">
        <v>73</v>
      </c>
      <c r="WS22" s="4">
        <v>56</v>
      </c>
      <c r="WT22" s="11">
        <f t="shared" si="91"/>
        <v>1.3035714285714286</v>
      </c>
      <c r="WU22" s="4">
        <v>273</v>
      </c>
      <c r="WV22" s="11">
        <v>14</v>
      </c>
      <c r="WW22" s="4">
        <v>9</v>
      </c>
      <c r="WX22" s="11">
        <f t="shared" si="92"/>
        <v>6.3478260869565215</v>
      </c>
      <c r="WY22" s="4">
        <v>56</v>
      </c>
      <c r="WZ22" s="4">
        <f t="shared" si="93"/>
        <v>31.638418079096045</v>
      </c>
      <c r="XA22" s="4">
        <v>22</v>
      </c>
      <c r="XB22" s="4">
        <v>47</v>
      </c>
      <c r="XC22" s="11">
        <v>23</v>
      </c>
      <c r="XD22" s="4">
        <v>16</v>
      </c>
      <c r="XE22" s="9">
        <v>12</v>
      </c>
      <c r="XF22" s="4">
        <v>62</v>
      </c>
      <c r="XG22" s="4">
        <v>78</v>
      </c>
      <c r="XH22" s="4">
        <v>44</v>
      </c>
      <c r="XI22" s="4">
        <v>80</v>
      </c>
      <c r="XJ22" s="4">
        <v>59</v>
      </c>
      <c r="XK22" s="4">
        <f t="shared" si="94"/>
        <v>289</v>
      </c>
      <c r="XL22" s="9">
        <f t="shared" si="95"/>
        <v>0.74507946146005166</v>
      </c>
      <c r="XM22" s="9">
        <f t="shared" si="96"/>
        <v>0.20415224913494809</v>
      </c>
      <c r="XN22" s="9">
        <f t="shared" si="97"/>
        <v>0.28496078298239241</v>
      </c>
      <c r="XO22" s="9">
        <f t="shared" si="98"/>
        <v>1.6697368421052632</v>
      </c>
      <c r="XP22" s="9">
        <f t="shared" si="99"/>
        <v>0.27252778195933636</v>
      </c>
      <c r="XQ22" s="9">
        <f t="shared" si="100"/>
        <v>2.2410184798722814</v>
      </c>
      <c r="XR22" s="11">
        <v>20.7</v>
      </c>
      <c r="XS22" s="11">
        <v>26</v>
      </c>
      <c r="XT22" s="4">
        <v>15</v>
      </c>
      <c r="XU22" s="4">
        <v>12</v>
      </c>
      <c r="XV22" s="4">
        <v>24</v>
      </c>
      <c r="XW22" s="4">
        <f t="shared" si="101"/>
        <v>13.559322033898304</v>
      </c>
      <c r="XX22" s="11">
        <v>49</v>
      </c>
      <c r="XY22" s="11">
        <v>22</v>
      </c>
      <c r="XZ22" s="4">
        <v>14</v>
      </c>
      <c r="YA22" s="4">
        <v>71</v>
      </c>
      <c r="YB22" s="4">
        <v>49</v>
      </c>
      <c r="YC22" s="11">
        <f t="shared" si="102"/>
        <v>1.4489795918367347</v>
      </c>
      <c r="YD22" s="4">
        <v>12</v>
      </c>
      <c r="YE22" s="11">
        <f t="shared" si="103"/>
        <v>5.916666666666667</v>
      </c>
      <c r="YF22" s="4">
        <v>129</v>
      </c>
      <c r="YG22" s="4">
        <v>37</v>
      </c>
      <c r="YH22">
        <v>16</v>
      </c>
      <c r="YI22" s="11">
        <f t="shared" si="104"/>
        <v>37</v>
      </c>
      <c r="YJ22" s="4">
        <f t="shared" si="105"/>
        <v>1.6818181818181819</v>
      </c>
      <c r="YK22" s="4">
        <f t="shared" si="106"/>
        <v>3.0625</v>
      </c>
      <c r="YL22" s="4">
        <f t="shared" si="107"/>
        <v>1.29375</v>
      </c>
      <c r="YM22" s="4">
        <v>18</v>
      </c>
      <c r="YN22" s="4">
        <v>14</v>
      </c>
      <c r="YO22" s="4">
        <f t="shared" si="108"/>
        <v>22.222222222222221</v>
      </c>
      <c r="YP22" s="4">
        <v>15</v>
      </c>
      <c r="YQ22" s="4">
        <v>13</v>
      </c>
      <c r="YR22" s="4">
        <f t="shared" si="109"/>
        <v>13.333333333333334</v>
      </c>
      <c r="YS22">
        <v>1</v>
      </c>
      <c r="YT22">
        <v>0</v>
      </c>
      <c r="YU22">
        <v>0</v>
      </c>
      <c r="YV22">
        <v>0</v>
      </c>
      <c r="YW22">
        <v>1</v>
      </c>
      <c r="YX22">
        <v>0</v>
      </c>
      <c r="YY22">
        <v>0</v>
      </c>
      <c r="YZ22">
        <v>1</v>
      </c>
      <c r="ZA22">
        <v>0</v>
      </c>
      <c r="ZB22">
        <v>0</v>
      </c>
      <c r="ZC22">
        <v>23</v>
      </c>
      <c r="ZD22">
        <v>13</v>
      </c>
      <c r="ZE22">
        <f t="shared" si="110"/>
        <v>0.43478260869565216</v>
      </c>
      <c r="ZF22">
        <v>1</v>
      </c>
      <c r="ZG22">
        <v>0</v>
      </c>
    </row>
    <row r="23" spans="1:684" x14ac:dyDescent="0.35">
      <c r="A23" s="54">
        <v>20</v>
      </c>
      <c r="B23" s="2">
        <v>44957</v>
      </c>
      <c r="C23" s="41">
        <v>22901</v>
      </c>
      <c r="D23" s="4">
        <v>60</v>
      </c>
      <c r="E23" s="4" t="s">
        <v>178</v>
      </c>
      <c r="F23" s="4">
        <v>70</v>
      </c>
      <c r="G23" s="4">
        <v>171</v>
      </c>
      <c r="H23" s="4">
        <v>1.82</v>
      </c>
      <c r="I23" s="4">
        <v>1</v>
      </c>
      <c r="J23" s="2">
        <v>44956</v>
      </c>
      <c r="K23" s="2">
        <v>44957</v>
      </c>
      <c r="L23" s="2">
        <v>44963</v>
      </c>
      <c r="M23" s="2">
        <v>44986</v>
      </c>
      <c r="N23" s="4">
        <v>1</v>
      </c>
      <c r="O23" s="2">
        <v>45061</v>
      </c>
      <c r="P23" s="46">
        <f t="shared" si="10"/>
        <v>6</v>
      </c>
      <c r="Q23" s="46">
        <f t="shared" si="11"/>
        <v>30</v>
      </c>
      <c r="R23" s="46">
        <f t="shared" si="12"/>
        <v>104</v>
      </c>
      <c r="S23" s="4">
        <v>0</v>
      </c>
      <c r="T23" s="4">
        <v>1</v>
      </c>
      <c r="U23" s="4">
        <v>0</v>
      </c>
      <c r="V23" s="4">
        <v>1</v>
      </c>
      <c r="W23" s="4">
        <v>1</v>
      </c>
      <c r="X23" s="4">
        <v>1</v>
      </c>
      <c r="Y23" s="4">
        <v>0</v>
      </c>
      <c r="Z23" s="4">
        <v>0</v>
      </c>
      <c r="AA23" s="4">
        <v>1</v>
      </c>
      <c r="AB23" s="4">
        <v>19</v>
      </c>
      <c r="AC23" s="4">
        <v>36</v>
      </c>
      <c r="AD23" s="4">
        <v>12</v>
      </c>
      <c r="AE23" s="4">
        <v>12</v>
      </c>
      <c r="AF23" s="4">
        <f t="shared" si="13"/>
        <v>0</v>
      </c>
      <c r="AG23" s="4">
        <v>486</v>
      </c>
      <c r="AH23" s="4">
        <v>9085</v>
      </c>
      <c r="AI23" s="4">
        <v>9.6199999999999992</v>
      </c>
      <c r="AJ23" s="4">
        <v>6.11</v>
      </c>
      <c r="AK23" s="4">
        <v>0</v>
      </c>
      <c r="AL23">
        <v>1</v>
      </c>
      <c r="AM23" s="4" t="s">
        <v>567</v>
      </c>
      <c r="AN23" s="4">
        <v>2</v>
      </c>
      <c r="AO23" s="4">
        <v>191</v>
      </c>
      <c r="AP23" s="4">
        <v>0</v>
      </c>
      <c r="AQ23" s="4">
        <v>8.1999999999999993</v>
      </c>
      <c r="AR23" s="4">
        <v>2.36</v>
      </c>
      <c r="AS23" s="4">
        <v>40.700000000000003</v>
      </c>
      <c r="AT23" s="29">
        <v>1.72</v>
      </c>
      <c r="AW23" s="4">
        <v>44</v>
      </c>
      <c r="AX23" s="4">
        <v>1</v>
      </c>
      <c r="AY23" s="4">
        <v>1</v>
      </c>
      <c r="AZ23" s="4">
        <v>8.3000000000000007</v>
      </c>
      <c r="BA23" s="4">
        <v>151</v>
      </c>
      <c r="BB23" s="4">
        <v>137</v>
      </c>
      <c r="BC23" s="4">
        <v>6</v>
      </c>
      <c r="BD23" s="4">
        <v>1.8</v>
      </c>
      <c r="BE23" s="4">
        <v>4.4000000000000004</v>
      </c>
      <c r="BF23" s="4">
        <v>10</v>
      </c>
      <c r="BG23" s="4">
        <v>5</v>
      </c>
      <c r="BH23" s="4">
        <v>2.9</v>
      </c>
      <c r="BI23" s="4">
        <v>136</v>
      </c>
      <c r="BJ23" s="4">
        <v>27</v>
      </c>
      <c r="BK23" s="4">
        <v>25</v>
      </c>
      <c r="BL23" s="4">
        <v>2.9</v>
      </c>
      <c r="BM23" s="4">
        <v>94</v>
      </c>
      <c r="BN23" s="4">
        <v>203</v>
      </c>
      <c r="BO23" s="4">
        <v>0</v>
      </c>
      <c r="BP23" s="4">
        <v>0</v>
      </c>
      <c r="BQ23" s="4">
        <v>247</v>
      </c>
      <c r="BR23">
        <v>127</v>
      </c>
      <c r="BS23">
        <v>49</v>
      </c>
      <c r="BT23">
        <v>75</v>
      </c>
      <c r="BU23">
        <v>75</v>
      </c>
      <c r="BV23">
        <v>5</v>
      </c>
      <c r="BW23">
        <v>-70</v>
      </c>
      <c r="BX23">
        <v>360</v>
      </c>
      <c r="BY23">
        <v>2.2000000000000002</v>
      </c>
      <c r="BZ23">
        <v>81</v>
      </c>
      <c r="CA23">
        <v>8.1999999999999993</v>
      </c>
      <c r="CB23" s="4">
        <v>4.2</v>
      </c>
      <c r="CC23" s="4">
        <v>56.4</v>
      </c>
      <c r="CD23" s="4">
        <v>110.5</v>
      </c>
      <c r="CE23" s="4">
        <v>15</v>
      </c>
      <c r="CF23" s="4">
        <v>14</v>
      </c>
      <c r="CG23" s="4">
        <v>1513</v>
      </c>
      <c r="CH23" s="4">
        <f t="shared" si="14"/>
        <v>1333.333333333333</v>
      </c>
      <c r="CI23" s="4">
        <v>7.28</v>
      </c>
      <c r="CJ23" s="4">
        <v>29</v>
      </c>
      <c r="CK23" s="4">
        <v>86</v>
      </c>
      <c r="CL23" s="4">
        <v>17.7</v>
      </c>
      <c r="CM23" s="4">
        <v>1.2</v>
      </c>
      <c r="CN23" s="4">
        <v>1</v>
      </c>
      <c r="CO23" s="4">
        <v>0</v>
      </c>
      <c r="CP23" s="4">
        <v>37</v>
      </c>
      <c r="CQ23" s="4">
        <v>2159</v>
      </c>
      <c r="CR23" s="4">
        <v>0</v>
      </c>
      <c r="CS23" s="4">
        <v>0</v>
      </c>
      <c r="CT23" s="4"/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1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8</v>
      </c>
      <c r="DL23" s="4">
        <v>8</v>
      </c>
      <c r="DM23" s="4">
        <v>57</v>
      </c>
      <c r="DN23" s="4">
        <v>12</v>
      </c>
      <c r="DO23" s="4">
        <v>52</v>
      </c>
      <c r="DP23" s="4">
        <v>82</v>
      </c>
      <c r="DQ23" s="11">
        <v>55</v>
      </c>
      <c r="DR23" s="4">
        <v>45</v>
      </c>
      <c r="DS23" s="4">
        <v>100</v>
      </c>
      <c r="DT23" s="4">
        <f t="shared" si="32"/>
        <v>55</v>
      </c>
      <c r="DU23" s="11">
        <v>24.4</v>
      </c>
      <c r="DV23" s="4">
        <v>1632</v>
      </c>
      <c r="DW23" s="4">
        <v>90</v>
      </c>
      <c r="DX23" s="4">
        <v>72</v>
      </c>
      <c r="DY23" s="4">
        <v>3.9</v>
      </c>
      <c r="DZ23" s="17">
        <f t="shared" si="26"/>
        <v>2.1428571428571428</v>
      </c>
      <c r="EA23" s="4">
        <v>22.3</v>
      </c>
      <c r="EB23" s="4">
        <v>278</v>
      </c>
      <c r="EC23" s="4">
        <v>85</v>
      </c>
      <c r="ED23" s="4">
        <v>6.46</v>
      </c>
      <c r="EE23" s="4">
        <f t="shared" si="33"/>
        <v>3.5494505494505493</v>
      </c>
      <c r="EF23" s="45">
        <f t="shared" si="15"/>
        <v>2.4663677130044843</v>
      </c>
      <c r="EG23" s="45">
        <f t="shared" si="16"/>
        <v>1.0941704035874438</v>
      </c>
      <c r="EH23" s="4">
        <v>18</v>
      </c>
      <c r="EI23" s="4">
        <v>77</v>
      </c>
      <c r="EJ23" s="4">
        <v>55</v>
      </c>
      <c r="EK23" s="11">
        <f t="shared" si="29"/>
        <v>1.4</v>
      </c>
      <c r="EL23" s="4">
        <v>152</v>
      </c>
      <c r="EM23" s="11">
        <v>21</v>
      </c>
      <c r="EN23" s="4">
        <v>8</v>
      </c>
      <c r="EO23" s="11">
        <f t="shared" si="34"/>
        <v>5.3103448275862073</v>
      </c>
      <c r="EP23" s="4">
        <v>62</v>
      </c>
      <c r="EQ23" s="4">
        <f t="shared" si="17"/>
        <v>34.065934065934066</v>
      </c>
      <c r="ER23" s="4">
        <v>13</v>
      </c>
      <c r="ES23" s="4">
        <v>41</v>
      </c>
      <c r="ET23" s="11">
        <v>59</v>
      </c>
      <c r="EU23" s="4">
        <v>26</v>
      </c>
      <c r="EV23" s="9">
        <v>33</v>
      </c>
      <c r="EW23" s="4">
        <v>72</v>
      </c>
      <c r="EX23" s="4">
        <v>134</v>
      </c>
      <c r="EY23" s="4">
        <v>48</v>
      </c>
      <c r="EZ23" s="4">
        <v>77</v>
      </c>
      <c r="FA23" s="4">
        <v>48</v>
      </c>
      <c r="FB23" s="4">
        <f t="shared" si="1"/>
        <v>278</v>
      </c>
      <c r="FC23" s="9">
        <f t="shared" si="18"/>
        <v>0.74527080814669833</v>
      </c>
      <c r="FD23" s="9">
        <f t="shared" si="2"/>
        <v>0.17266187050359713</v>
      </c>
      <c r="FE23" s="9">
        <f t="shared" si="19"/>
        <v>0.23176853441243722</v>
      </c>
      <c r="FF23" s="9">
        <f t="shared" si="3"/>
        <v>1.3447058823529412</v>
      </c>
      <c r="FG23" s="9">
        <f t="shared" si="4"/>
        <v>0.18306323616728704</v>
      </c>
      <c r="FH23" s="9">
        <f t="shared" si="5"/>
        <v>1.8043184673996391</v>
      </c>
      <c r="FI23" s="11">
        <v>22.7</v>
      </c>
      <c r="FJ23" s="11">
        <v>43</v>
      </c>
      <c r="FK23" s="4">
        <v>29</v>
      </c>
      <c r="FL23" s="4">
        <v>14</v>
      </c>
      <c r="FM23" s="4">
        <v>53</v>
      </c>
      <c r="FN23" s="4">
        <f t="shared" si="6"/>
        <v>29.12087912087912</v>
      </c>
      <c r="FO23" s="11">
        <v>50</v>
      </c>
      <c r="FP23" s="11">
        <v>27</v>
      </c>
      <c r="FQ23" s="4">
        <v>30</v>
      </c>
      <c r="FR23" s="4">
        <v>96</v>
      </c>
      <c r="FS23" s="4">
        <v>84</v>
      </c>
      <c r="FT23" s="11">
        <f t="shared" si="20"/>
        <v>1.1428571428571428</v>
      </c>
      <c r="FU23" s="4">
        <v>25</v>
      </c>
      <c r="FV23" s="11">
        <f t="shared" si="35"/>
        <v>3.84</v>
      </c>
      <c r="FW23" s="4">
        <v>103</v>
      </c>
      <c r="FX23" s="4">
        <v>46.9</v>
      </c>
      <c r="FY23">
        <v>19.399999999999999</v>
      </c>
      <c r="FZ23" s="11">
        <f t="shared" si="8"/>
        <v>51.9</v>
      </c>
      <c r="GA23" s="4">
        <f t="shared" si="21"/>
        <v>1.9222222222222223</v>
      </c>
      <c r="GB23" s="4">
        <f t="shared" si="22"/>
        <v>2.5773195876288661</v>
      </c>
      <c r="GC23" s="4">
        <f t="shared" si="23"/>
        <v>1.1701030927835052</v>
      </c>
      <c r="GD23" s="4">
        <v>12</v>
      </c>
      <c r="GE23" s="4">
        <v>4</v>
      </c>
      <c r="GF23" s="4">
        <f t="shared" si="24"/>
        <v>66.666666666666657</v>
      </c>
      <c r="GG23" s="4">
        <v>33</v>
      </c>
      <c r="GH23" s="4">
        <v>24</v>
      </c>
      <c r="GI23" s="4">
        <f t="shared" si="25"/>
        <v>27.27272727272727</v>
      </c>
      <c r="GJ23">
        <v>1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1</v>
      </c>
      <c r="GR23">
        <v>0</v>
      </c>
      <c r="GS23">
        <v>0</v>
      </c>
      <c r="GT23">
        <v>63</v>
      </c>
      <c r="GU23">
        <v>20</v>
      </c>
      <c r="GV23">
        <f t="shared" si="28"/>
        <v>0.68253968253968256</v>
      </c>
      <c r="GW23">
        <v>1</v>
      </c>
      <c r="GX23">
        <v>0</v>
      </c>
      <c r="GZ23" s="2">
        <v>44964</v>
      </c>
      <c r="HA23" s="4">
        <v>1.82</v>
      </c>
      <c r="HB23" s="4">
        <v>8</v>
      </c>
      <c r="HC23" s="4">
        <v>294</v>
      </c>
      <c r="HD23" s="4">
        <v>3691</v>
      </c>
      <c r="HE23" s="4">
        <v>0.84</v>
      </c>
      <c r="HF23" s="4">
        <v>0.21</v>
      </c>
      <c r="HG23" s="4">
        <v>0</v>
      </c>
      <c r="HH23">
        <v>1</v>
      </c>
      <c r="HI23" s="4" t="s">
        <v>567</v>
      </c>
      <c r="HJ23" s="4">
        <v>2</v>
      </c>
      <c r="HK23" s="4">
        <v>107</v>
      </c>
      <c r="HL23" s="4">
        <v>0</v>
      </c>
      <c r="HM23" s="4">
        <v>7.9</v>
      </c>
      <c r="HN23" s="4">
        <v>2.52</v>
      </c>
      <c r="HO23" s="4">
        <v>37.799999999999997</v>
      </c>
      <c r="HP23" s="29">
        <v>1.54</v>
      </c>
      <c r="HQ23" s="4">
        <v>1.59</v>
      </c>
      <c r="HR23" s="4">
        <v>61</v>
      </c>
      <c r="HS23" s="4">
        <v>15</v>
      </c>
      <c r="HT23" s="4">
        <v>1</v>
      </c>
      <c r="HU23" s="4">
        <v>1</v>
      </c>
      <c r="HV23" s="4">
        <v>1.3</v>
      </c>
      <c r="HW23" s="4">
        <v>77</v>
      </c>
      <c r="HX23" s="4">
        <v>141</v>
      </c>
      <c r="HY23" s="4">
        <v>3.4</v>
      </c>
      <c r="HZ23" s="4">
        <v>1.1000000000000001</v>
      </c>
      <c r="IA23" s="4">
        <v>2</v>
      </c>
      <c r="IB23" s="4">
        <v>10.9</v>
      </c>
      <c r="IC23" s="4">
        <v>4.5</v>
      </c>
      <c r="ID23" s="4">
        <v>2.9</v>
      </c>
      <c r="IE23" s="4">
        <v>48</v>
      </c>
      <c r="IF23" s="4">
        <v>35</v>
      </c>
      <c r="IG23" s="4">
        <v>34</v>
      </c>
      <c r="IH23" s="4">
        <v>2.6</v>
      </c>
      <c r="II23" s="4">
        <v>108</v>
      </c>
      <c r="IJ23" s="4">
        <v>192</v>
      </c>
      <c r="IK23" s="4">
        <v>0</v>
      </c>
      <c r="IL23" s="4">
        <v>0</v>
      </c>
      <c r="IM23" s="4"/>
      <c r="IN23">
        <v>126</v>
      </c>
      <c r="IO23">
        <v>46</v>
      </c>
      <c r="IP23">
        <v>72</v>
      </c>
      <c r="IQ23">
        <v>80</v>
      </c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>
        <v>0</v>
      </c>
      <c r="JJ23" s="4">
        <v>0</v>
      </c>
      <c r="JK23" s="4">
        <v>0</v>
      </c>
      <c r="JL23" s="4">
        <v>127</v>
      </c>
      <c r="JM23" s="4">
        <v>328</v>
      </c>
      <c r="JN23" s="4">
        <v>9</v>
      </c>
      <c r="JO23" s="4">
        <v>9</v>
      </c>
      <c r="JP23" s="4">
        <v>61</v>
      </c>
      <c r="JQ23" s="4">
        <v>27</v>
      </c>
      <c r="JR23" s="4">
        <v>61</v>
      </c>
      <c r="JS23" s="4">
        <v>86</v>
      </c>
      <c r="JT23" s="11">
        <v>63</v>
      </c>
      <c r="JU23" s="4">
        <v>39</v>
      </c>
      <c r="JV23" s="4">
        <v>106</v>
      </c>
      <c r="JW23" s="4">
        <f t="shared" si="36"/>
        <v>67</v>
      </c>
      <c r="JX23" s="11">
        <v>21</v>
      </c>
      <c r="JY23" s="4">
        <v>1205</v>
      </c>
      <c r="JZ23" s="4">
        <v>93</v>
      </c>
      <c r="KA23" s="4">
        <v>99</v>
      </c>
      <c r="KB23" s="4">
        <v>6.4</v>
      </c>
      <c r="KC23" s="4">
        <f t="shared" si="37"/>
        <v>3.5164835164835164</v>
      </c>
      <c r="KD23" s="4">
        <v>20.2</v>
      </c>
      <c r="KE23" s="4">
        <v>229</v>
      </c>
      <c r="KF23" s="4">
        <v>64</v>
      </c>
      <c r="KG23" s="4">
        <v>6.26</v>
      </c>
      <c r="KH23" s="4">
        <f t="shared" si="38"/>
        <v>3.4395604395604393</v>
      </c>
      <c r="KI23" s="45">
        <f t="shared" si="39"/>
        <v>3.1188118811881189</v>
      </c>
      <c r="KJ23" s="45">
        <f t="shared" si="40"/>
        <v>1.0396039603960396</v>
      </c>
      <c r="KK23" s="4">
        <v>14</v>
      </c>
      <c r="KL23" s="4">
        <v>63</v>
      </c>
      <c r="KM23" s="4">
        <v>93</v>
      </c>
      <c r="KN23" s="11">
        <f t="shared" si="41"/>
        <v>0.67741935483870963</v>
      </c>
      <c r="KO23" s="4">
        <v>129</v>
      </c>
      <c r="KP23" s="11">
        <v>12</v>
      </c>
      <c r="KQ23" s="4">
        <v>9</v>
      </c>
      <c r="KR23" s="11">
        <f t="shared" si="42"/>
        <v>6</v>
      </c>
      <c r="KS23" s="4">
        <v>47</v>
      </c>
      <c r="KT23" s="4">
        <f t="shared" si="43"/>
        <v>25.824175824175825</v>
      </c>
      <c r="KU23" s="4">
        <v>15</v>
      </c>
      <c r="KV23" s="4">
        <v>27</v>
      </c>
      <c r="KW23" s="11">
        <v>49</v>
      </c>
      <c r="KX23" s="4">
        <v>23</v>
      </c>
      <c r="KY23" s="9">
        <v>26</v>
      </c>
      <c r="KZ23" s="4">
        <v>82</v>
      </c>
      <c r="LA23" s="4">
        <v>98</v>
      </c>
      <c r="LB23" s="4">
        <v>49</v>
      </c>
      <c r="LC23" s="4">
        <v>69</v>
      </c>
      <c r="LD23" s="4">
        <v>70</v>
      </c>
      <c r="LE23" s="4">
        <f t="shared" si="44"/>
        <v>229</v>
      </c>
      <c r="LF23" s="9">
        <f t="shared" si="45"/>
        <v>1.8096146454283071</v>
      </c>
      <c r="LG23" s="9">
        <f t="shared" si="46"/>
        <v>0.3056768558951965</v>
      </c>
      <c r="LH23" s="9">
        <f t="shared" si="47"/>
        <v>0.4225068403882925</v>
      </c>
      <c r="LI23" s="9">
        <f t="shared" si="48"/>
        <v>1.7718750000000001</v>
      </c>
      <c r="LJ23" s="9">
        <f t="shared" si="49"/>
        <v>0.26126673708568493</v>
      </c>
      <c r="LK23" s="9">
        <f t="shared" si="50"/>
        <v>0.97914492705745393</v>
      </c>
      <c r="LL23" s="11">
        <v>19.2</v>
      </c>
      <c r="LM23" s="11">
        <v>43</v>
      </c>
      <c r="LN23" s="4">
        <v>22</v>
      </c>
      <c r="LO23" s="4">
        <v>19</v>
      </c>
      <c r="LP23" s="4">
        <v>17</v>
      </c>
      <c r="LQ23" s="4">
        <f t="shared" si="51"/>
        <v>9.3406593406593412</v>
      </c>
      <c r="LR23" s="11">
        <v>50</v>
      </c>
      <c r="LS23" s="11">
        <v>21</v>
      </c>
      <c r="LT23" s="4">
        <v>28</v>
      </c>
      <c r="LU23" s="4">
        <v>71</v>
      </c>
      <c r="LV23" s="4">
        <v>92</v>
      </c>
      <c r="LW23" s="11">
        <f t="shared" si="52"/>
        <v>0.77173913043478259</v>
      </c>
      <c r="LX23" s="4">
        <v>20</v>
      </c>
      <c r="LY23" s="11">
        <f t="shared" si="53"/>
        <v>3.55</v>
      </c>
      <c r="LZ23" s="4">
        <v>89</v>
      </c>
      <c r="MA23" s="4">
        <v>43.4</v>
      </c>
      <c r="MB23">
        <v>17.7</v>
      </c>
      <c r="MC23" s="11">
        <f t="shared" si="54"/>
        <v>43.4</v>
      </c>
      <c r="MD23" s="4">
        <f t="shared" si="55"/>
        <v>2.0666666666666664</v>
      </c>
      <c r="ME23" s="4">
        <f t="shared" si="56"/>
        <v>2.8248587570621471</v>
      </c>
      <c r="MF23" s="4">
        <f t="shared" si="57"/>
        <v>1.0847457627118644</v>
      </c>
      <c r="MG23" s="4">
        <v>16</v>
      </c>
      <c r="MH23" s="4">
        <v>12</v>
      </c>
      <c r="MI23" s="4">
        <f t="shared" si="58"/>
        <v>25</v>
      </c>
      <c r="MJ23" s="4">
        <v>41</v>
      </c>
      <c r="MK23" s="4">
        <v>29</v>
      </c>
      <c r="ML23" s="4">
        <f t="shared" si="59"/>
        <v>29.268292682926827</v>
      </c>
      <c r="MM23">
        <v>1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1</v>
      </c>
      <c r="MU23">
        <v>0</v>
      </c>
      <c r="MV23">
        <v>0</v>
      </c>
      <c r="MW23">
        <v>79</v>
      </c>
      <c r="MX23">
        <v>25</v>
      </c>
      <c r="MY23">
        <f t="shared" si="60"/>
        <v>0.68354430379746833</v>
      </c>
      <c r="MZ23">
        <v>1</v>
      </c>
      <c r="NA23">
        <v>0</v>
      </c>
      <c r="NC23" s="2">
        <v>44982</v>
      </c>
      <c r="ND23" s="4">
        <v>1.82</v>
      </c>
      <c r="NE23" s="4">
        <v>30</v>
      </c>
      <c r="NF23" s="4">
        <v>412</v>
      </c>
      <c r="NG23" s="4">
        <v>2135</v>
      </c>
      <c r="NH23" s="4">
        <v>1.92</v>
      </c>
      <c r="NI23" s="4">
        <v>0.22</v>
      </c>
      <c r="NJ23" s="4">
        <v>0</v>
      </c>
      <c r="NK23">
        <v>1</v>
      </c>
      <c r="NL23" s="4" t="s">
        <v>567</v>
      </c>
      <c r="NM23" s="4">
        <v>2</v>
      </c>
      <c r="NN23" s="4">
        <v>144</v>
      </c>
      <c r="NO23" s="4">
        <v>0</v>
      </c>
      <c r="NP23" s="4">
        <v>8.6</v>
      </c>
      <c r="NQ23" s="4">
        <v>2.44</v>
      </c>
      <c r="NR23" s="4">
        <v>56.9</v>
      </c>
      <c r="NS23" s="29">
        <v>1.8</v>
      </c>
      <c r="NT23" s="4">
        <v>0.52</v>
      </c>
      <c r="NU23" s="4">
        <v>104</v>
      </c>
      <c r="NV23" s="4">
        <v>29</v>
      </c>
      <c r="NW23" s="4">
        <v>1</v>
      </c>
      <c r="NX23" s="4">
        <v>1</v>
      </c>
      <c r="NY23" s="4">
        <v>1</v>
      </c>
      <c r="NZ23" s="4">
        <v>20</v>
      </c>
      <c r="OA23" s="4">
        <v>134</v>
      </c>
      <c r="OB23" s="4">
        <v>3.9</v>
      </c>
      <c r="OC23" s="4">
        <v>1.5</v>
      </c>
      <c r="OD23" s="4">
        <v>1.8</v>
      </c>
      <c r="OE23" s="4">
        <v>10.6</v>
      </c>
      <c r="OF23" s="4">
        <v>5.4</v>
      </c>
      <c r="OG23" s="4">
        <v>3.8</v>
      </c>
      <c r="OH23" s="4">
        <v>20</v>
      </c>
      <c r="OI23" s="4">
        <v>53</v>
      </c>
      <c r="OJ23" s="4">
        <v>26</v>
      </c>
      <c r="OK23" s="4">
        <v>3.5</v>
      </c>
      <c r="OL23" s="4">
        <v>225</v>
      </c>
      <c r="OM23" s="4">
        <v>191</v>
      </c>
      <c r="ON23" s="4">
        <v>0</v>
      </c>
      <c r="OO23" s="4">
        <v>0</v>
      </c>
      <c r="OP23" s="4"/>
      <c r="OQ23">
        <v>138</v>
      </c>
      <c r="OR23">
        <v>58</v>
      </c>
      <c r="OS23">
        <v>85</v>
      </c>
      <c r="OT23">
        <v>90</v>
      </c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>
        <v>0</v>
      </c>
      <c r="PM23" s="4">
        <v>0</v>
      </c>
      <c r="PN23" s="4">
        <v>0</v>
      </c>
      <c r="PO23" s="4">
        <v>24</v>
      </c>
      <c r="PP23" s="4">
        <v>287</v>
      </c>
      <c r="PQ23" s="4">
        <v>11</v>
      </c>
      <c r="PR23" s="4">
        <v>10</v>
      </c>
      <c r="PS23" s="4">
        <v>56</v>
      </c>
      <c r="PT23" s="4">
        <v>36</v>
      </c>
      <c r="PU23" s="4">
        <v>36</v>
      </c>
      <c r="PV23" s="4">
        <v>65</v>
      </c>
      <c r="PW23" s="11">
        <v>58</v>
      </c>
      <c r="PX23" s="4">
        <v>52</v>
      </c>
      <c r="PY23" s="4">
        <v>124</v>
      </c>
      <c r="PZ23" s="4">
        <f t="shared" si="61"/>
        <v>72</v>
      </c>
      <c r="QA23" s="11">
        <v>20.9</v>
      </c>
      <c r="QB23" s="4">
        <v>1706</v>
      </c>
      <c r="QC23" s="4">
        <v>95</v>
      </c>
      <c r="QD23" s="4">
        <v>65</v>
      </c>
      <c r="QE23" s="4">
        <v>4.9000000000000004</v>
      </c>
      <c r="QF23" s="4">
        <f t="shared" si="62"/>
        <v>2.6923076923076925</v>
      </c>
      <c r="QG23" s="4">
        <v>23.1</v>
      </c>
      <c r="QH23" s="4">
        <v>278</v>
      </c>
      <c r="QI23" s="4">
        <v>75</v>
      </c>
      <c r="QJ23" s="4">
        <v>5</v>
      </c>
      <c r="QK23" s="4">
        <f t="shared" si="63"/>
        <v>2.7472527472527473</v>
      </c>
      <c r="QL23" s="45">
        <f t="shared" si="64"/>
        <v>2.5108225108225106</v>
      </c>
      <c r="QM23" s="45">
        <f t="shared" si="65"/>
        <v>0.90476190476190466</v>
      </c>
      <c r="QN23" s="4">
        <v>15</v>
      </c>
      <c r="QO23" s="4">
        <v>65</v>
      </c>
      <c r="QP23" s="4">
        <v>56</v>
      </c>
      <c r="QQ23" s="11">
        <f t="shared" si="66"/>
        <v>1.1607142857142858</v>
      </c>
      <c r="QR23" s="4">
        <v>206</v>
      </c>
      <c r="QS23" s="11">
        <v>18</v>
      </c>
      <c r="QT23" s="4">
        <v>10</v>
      </c>
      <c r="QU23" s="11">
        <f t="shared" si="67"/>
        <v>4.6428571428571432</v>
      </c>
      <c r="QV23" s="4">
        <v>66</v>
      </c>
      <c r="QW23" s="4">
        <f t="shared" si="68"/>
        <v>36.263736263736263</v>
      </c>
      <c r="QX23" s="4">
        <v>18</v>
      </c>
      <c r="QY23" s="4">
        <v>38</v>
      </c>
      <c r="QZ23" s="11">
        <v>48</v>
      </c>
      <c r="RA23" s="4">
        <v>19</v>
      </c>
      <c r="RB23" s="9">
        <v>28</v>
      </c>
      <c r="RC23" s="4">
        <v>76</v>
      </c>
      <c r="RD23" s="4">
        <v>107</v>
      </c>
      <c r="RE23" s="4">
        <v>45</v>
      </c>
      <c r="RF23" s="4">
        <v>69</v>
      </c>
      <c r="RG23" s="4">
        <v>58</v>
      </c>
      <c r="RH23" s="4">
        <f t="shared" si="69"/>
        <v>278</v>
      </c>
      <c r="RI23" s="9">
        <f t="shared" si="70"/>
        <v>0.89553442010028605</v>
      </c>
      <c r="RJ23" s="9">
        <f t="shared" si="71"/>
        <v>0.20863309352517986</v>
      </c>
      <c r="RK23" s="9">
        <f t="shared" si="72"/>
        <v>0.29229900143593224</v>
      </c>
      <c r="RL23" s="9">
        <f t="shared" si="73"/>
        <v>1.6560000000000001</v>
      </c>
      <c r="RM23" s="9">
        <f t="shared" si="74"/>
        <v>0.22062615965254856</v>
      </c>
      <c r="RN23" s="9">
        <f t="shared" si="75"/>
        <v>1.8491751548919289</v>
      </c>
      <c r="RO23" s="11">
        <v>26.2</v>
      </c>
      <c r="RP23" s="11">
        <v>44</v>
      </c>
      <c r="RQ23" s="4">
        <v>28</v>
      </c>
      <c r="RR23" s="4">
        <v>16</v>
      </c>
      <c r="RS23" s="4">
        <v>53</v>
      </c>
      <c r="RT23" s="4">
        <f t="shared" si="76"/>
        <v>29.12087912087912</v>
      </c>
      <c r="RU23" s="11">
        <v>42</v>
      </c>
      <c r="RV23" s="11">
        <v>24</v>
      </c>
      <c r="RW23" s="4">
        <v>24</v>
      </c>
      <c r="RX23" s="4">
        <v>82</v>
      </c>
      <c r="RY23" s="4">
        <v>47</v>
      </c>
      <c r="RZ23" s="11">
        <f t="shared" si="77"/>
        <v>1.7446808510638299</v>
      </c>
      <c r="SA23" s="4">
        <v>17</v>
      </c>
      <c r="SB23" s="11">
        <f t="shared" si="78"/>
        <v>4.8235294117647056</v>
      </c>
      <c r="SC23" s="4">
        <v>96</v>
      </c>
      <c r="SD23" s="4">
        <v>28.6</v>
      </c>
      <c r="SE23">
        <v>18.100000000000001</v>
      </c>
      <c r="SF23" s="11">
        <f t="shared" si="79"/>
        <v>28.6</v>
      </c>
      <c r="SG23" s="4">
        <f t="shared" si="80"/>
        <v>1.1916666666666667</v>
      </c>
      <c r="SH23" s="4">
        <f t="shared" si="81"/>
        <v>2.3204419889502761</v>
      </c>
      <c r="SI23" s="4">
        <f t="shared" si="82"/>
        <v>1.447513812154696</v>
      </c>
      <c r="SJ23" s="4">
        <v>14</v>
      </c>
      <c r="SK23" s="4">
        <v>12</v>
      </c>
      <c r="SL23" s="4">
        <f t="shared" si="83"/>
        <v>14.285714285714285</v>
      </c>
      <c r="SM23" s="4">
        <v>28</v>
      </c>
      <c r="SN23" s="4">
        <v>20</v>
      </c>
      <c r="SO23" s="4">
        <f t="shared" si="84"/>
        <v>28.571428571428569</v>
      </c>
      <c r="SP23">
        <v>1</v>
      </c>
      <c r="SQ23">
        <v>0</v>
      </c>
      <c r="SR23">
        <v>0</v>
      </c>
      <c r="SS23">
        <v>0</v>
      </c>
      <c r="ST23">
        <v>1</v>
      </c>
      <c r="SU23">
        <v>0</v>
      </c>
      <c r="SV23">
        <v>0</v>
      </c>
      <c r="SW23">
        <v>1</v>
      </c>
      <c r="SX23">
        <v>0</v>
      </c>
      <c r="SY23">
        <v>0</v>
      </c>
      <c r="SZ23">
        <v>62</v>
      </c>
      <c r="TA23">
        <v>21</v>
      </c>
      <c r="TB23">
        <f t="shared" si="85"/>
        <v>0.66129032258064513</v>
      </c>
      <c r="TC23">
        <v>1</v>
      </c>
      <c r="TD23">
        <v>0</v>
      </c>
      <c r="TF23" s="2">
        <v>45061</v>
      </c>
      <c r="TG23" s="4">
        <v>1.82</v>
      </c>
      <c r="TH23" s="4">
        <v>180</v>
      </c>
      <c r="TI23" s="4">
        <v>510</v>
      </c>
      <c r="TJ23" s="4">
        <v>14700</v>
      </c>
      <c r="TK23" s="4">
        <v>3.7</v>
      </c>
      <c r="TL23" s="4">
        <v>0.88</v>
      </c>
      <c r="TM23" s="4">
        <v>0</v>
      </c>
      <c r="TN23">
        <v>1</v>
      </c>
      <c r="TO23" s="4" t="s">
        <v>567</v>
      </c>
      <c r="TP23" s="4"/>
      <c r="TQ23" s="4"/>
      <c r="TR23" s="4">
        <v>0</v>
      </c>
      <c r="TS23" s="4">
        <v>9.1999999999999993</v>
      </c>
      <c r="TT23" s="4">
        <v>2.2999999999999998</v>
      </c>
      <c r="TU23" s="4">
        <v>52</v>
      </c>
      <c r="TV23" s="29"/>
      <c r="TW23" s="4"/>
      <c r="TX23" s="4">
        <v>283</v>
      </c>
      <c r="TY23" s="4">
        <v>44</v>
      </c>
      <c r="TZ23" s="4">
        <v>1</v>
      </c>
      <c r="UA23" s="4">
        <v>1</v>
      </c>
      <c r="UB23" s="4">
        <v>1.6</v>
      </c>
      <c r="UC23" s="4">
        <v>119</v>
      </c>
      <c r="UD23" s="4">
        <v>141</v>
      </c>
      <c r="UE23" s="4">
        <v>3.8</v>
      </c>
      <c r="UF23" s="4">
        <v>2.6</v>
      </c>
      <c r="UG23" s="4">
        <v>3.6</v>
      </c>
      <c r="UH23" s="4"/>
      <c r="UI23" s="4"/>
      <c r="UJ23" s="4"/>
      <c r="UK23" s="4"/>
      <c r="UL23" s="4">
        <v>69</v>
      </c>
      <c r="UM23" s="4">
        <v>31</v>
      </c>
      <c r="UN23" s="4">
        <v>2.8</v>
      </c>
      <c r="UO23" s="4"/>
      <c r="UP23" s="4">
        <v>217</v>
      </c>
      <c r="UQ23" s="4">
        <v>0</v>
      </c>
      <c r="UR23" s="4">
        <v>0</v>
      </c>
      <c r="US23" s="4"/>
      <c r="UT23" s="37">
        <v>98</v>
      </c>
      <c r="UU23" s="37">
        <v>40</v>
      </c>
      <c r="UV23" s="37">
        <v>65</v>
      </c>
      <c r="UW23" s="37">
        <v>78</v>
      </c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>
        <v>0</v>
      </c>
      <c r="VP23" s="4">
        <v>0</v>
      </c>
      <c r="VQ23" s="4">
        <v>0</v>
      </c>
      <c r="VR23" s="4">
        <v>67</v>
      </c>
      <c r="VS23" s="4"/>
      <c r="VT23" s="4">
        <v>12</v>
      </c>
      <c r="VU23" s="4">
        <v>12</v>
      </c>
      <c r="VV23" s="4">
        <v>61</v>
      </c>
      <c r="VW23" s="4">
        <v>39</v>
      </c>
      <c r="VX23" s="4">
        <v>29</v>
      </c>
      <c r="VY23" s="4">
        <v>56</v>
      </c>
      <c r="VZ23" s="11">
        <v>61</v>
      </c>
      <c r="WA23" s="4">
        <v>31</v>
      </c>
      <c r="WB23" s="4">
        <v>76</v>
      </c>
      <c r="WC23" s="4">
        <f t="shared" si="86"/>
        <v>45</v>
      </c>
      <c r="WD23" s="11">
        <v>20.100000000000001</v>
      </c>
      <c r="WE23" s="4">
        <v>1483</v>
      </c>
      <c r="WF23" s="4">
        <v>94</v>
      </c>
      <c r="WG23" s="4">
        <v>64</v>
      </c>
      <c r="WH23" s="4">
        <v>3.4</v>
      </c>
      <c r="WI23" s="17">
        <f t="shared" si="87"/>
        <v>1.8681318681318679</v>
      </c>
      <c r="WJ23" s="4">
        <v>24</v>
      </c>
      <c r="WK23" s="4">
        <v>298</v>
      </c>
      <c r="WL23" s="4">
        <v>81</v>
      </c>
      <c r="WM23" s="4">
        <v>4.9000000000000004</v>
      </c>
      <c r="WN23" s="4">
        <f t="shared" si="88"/>
        <v>2.6923076923076925</v>
      </c>
      <c r="WO23" s="45">
        <f t="shared" si="89"/>
        <v>2.5416666666666665</v>
      </c>
      <c r="WP23" s="45">
        <f t="shared" si="90"/>
        <v>0.83750000000000002</v>
      </c>
      <c r="WQ23" s="4">
        <v>11</v>
      </c>
      <c r="WR23" s="4">
        <v>70</v>
      </c>
      <c r="WS23" s="4">
        <v>63</v>
      </c>
      <c r="WT23" s="11">
        <f t="shared" si="91"/>
        <v>1.1111111111111112</v>
      </c>
      <c r="WU23" s="4">
        <v>280</v>
      </c>
      <c r="WV23" s="11">
        <v>10</v>
      </c>
      <c r="WW23" s="4">
        <v>8</v>
      </c>
      <c r="WX23" s="11">
        <f t="shared" si="92"/>
        <v>7.7777777777777777</v>
      </c>
      <c r="WY23" s="4">
        <v>21</v>
      </c>
      <c r="WZ23" s="4">
        <f t="shared" si="93"/>
        <v>11.538461538461538</v>
      </c>
      <c r="XA23" s="4">
        <v>8</v>
      </c>
      <c r="XB23" s="4">
        <v>8</v>
      </c>
      <c r="XC23" s="11">
        <v>27</v>
      </c>
      <c r="XD23" s="4">
        <v>19</v>
      </c>
      <c r="XE23" s="9">
        <v>18</v>
      </c>
      <c r="XF23" s="4">
        <v>98</v>
      </c>
      <c r="XG23" s="4">
        <v>124</v>
      </c>
      <c r="XH23" s="4">
        <v>49</v>
      </c>
      <c r="XI23" s="4">
        <v>87</v>
      </c>
      <c r="XJ23" s="4">
        <v>85</v>
      </c>
      <c r="XK23" s="4">
        <f t="shared" si="94"/>
        <v>298</v>
      </c>
      <c r="XL23" s="9">
        <f t="shared" si="95"/>
        <v>1.4328616602156901</v>
      </c>
      <c r="XM23" s="9">
        <f t="shared" si="96"/>
        <v>0.28523489932885904</v>
      </c>
      <c r="XN23" s="9">
        <f t="shared" si="97"/>
        <v>0.3999041638679518</v>
      </c>
      <c r="XO23" s="9">
        <f t="shared" si="98"/>
        <v>1.088888888888889</v>
      </c>
      <c r="XP23" s="9">
        <f t="shared" si="99"/>
        <v>0.2671026852083217</v>
      </c>
      <c r="XQ23" s="9">
        <f t="shared" si="100"/>
        <v>0.75993999917966781</v>
      </c>
      <c r="XR23" s="11">
        <v>20.8</v>
      </c>
      <c r="XS23" s="11">
        <v>28</v>
      </c>
      <c r="XT23" s="4">
        <v>19</v>
      </c>
      <c r="XU23" s="4">
        <v>12</v>
      </c>
      <c r="XV23" s="4">
        <v>22</v>
      </c>
      <c r="XW23" s="4">
        <f t="shared" si="101"/>
        <v>12.087912087912088</v>
      </c>
      <c r="XX23" s="11">
        <v>46</v>
      </c>
      <c r="XY23" s="11">
        <v>22</v>
      </c>
      <c r="XZ23" s="4">
        <v>18</v>
      </c>
      <c r="YA23" s="4">
        <v>64</v>
      </c>
      <c r="YB23" s="4">
        <v>55</v>
      </c>
      <c r="YC23" s="11">
        <f t="shared" si="102"/>
        <v>1.1636363636363636</v>
      </c>
      <c r="YD23" s="4">
        <v>12</v>
      </c>
      <c r="YE23" s="11">
        <f t="shared" si="103"/>
        <v>5.333333333333333</v>
      </c>
      <c r="YF23" s="4">
        <v>124</v>
      </c>
      <c r="YG23" s="4">
        <v>14.5</v>
      </c>
      <c r="YH23">
        <v>14.1</v>
      </c>
      <c r="YI23" s="11">
        <f t="shared" si="104"/>
        <v>14.5</v>
      </c>
      <c r="YJ23" s="4">
        <f t="shared" si="105"/>
        <v>0.65909090909090906</v>
      </c>
      <c r="YK23" s="4">
        <f t="shared" si="106"/>
        <v>3.2624113475177308</v>
      </c>
      <c r="YL23" s="4">
        <f t="shared" si="107"/>
        <v>1.4751773049645391</v>
      </c>
      <c r="YM23" s="4">
        <v>12</v>
      </c>
      <c r="YN23" s="4">
        <v>8</v>
      </c>
      <c r="YO23" s="4">
        <f t="shared" si="108"/>
        <v>33.333333333333329</v>
      </c>
      <c r="YP23" s="4">
        <v>19</v>
      </c>
      <c r="YQ23" s="4">
        <v>16</v>
      </c>
      <c r="YR23" s="4">
        <f t="shared" si="109"/>
        <v>15.789473684210526</v>
      </c>
      <c r="YS23">
        <v>1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0</v>
      </c>
      <c r="YZ23">
        <v>1</v>
      </c>
      <c r="ZA23">
        <v>0</v>
      </c>
      <c r="ZB23">
        <v>0</v>
      </c>
      <c r="ZC23">
        <v>17</v>
      </c>
      <c r="ZD23">
        <v>11</v>
      </c>
      <c r="ZE23">
        <f t="shared" si="110"/>
        <v>0.35294117647058826</v>
      </c>
      <c r="ZF23">
        <v>1</v>
      </c>
      <c r="ZG23">
        <v>0</v>
      </c>
    </row>
    <row r="24" spans="1:684" s="44" customFormat="1" x14ac:dyDescent="0.35">
      <c r="A24" s="42">
        <v>21</v>
      </c>
      <c r="B24" s="43">
        <v>44963</v>
      </c>
      <c r="C24" s="43">
        <v>24627</v>
      </c>
      <c r="D24" s="15">
        <v>55</v>
      </c>
      <c r="E24" s="15" t="s">
        <v>176</v>
      </c>
      <c r="F24" s="4">
        <v>60</v>
      </c>
      <c r="G24" s="4">
        <v>155</v>
      </c>
      <c r="H24" s="4">
        <v>1.59</v>
      </c>
      <c r="I24" s="15">
        <v>1</v>
      </c>
      <c r="J24" s="43">
        <v>44958</v>
      </c>
      <c r="K24" s="43">
        <v>44959</v>
      </c>
      <c r="L24" s="43">
        <v>44966</v>
      </c>
      <c r="M24" s="43">
        <v>44966</v>
      </c>
      <c r="N24" s="15">
        <v>0</v>
      </c>
      <c r="O24" s="15"/>
      <c r="P24" s="46">
        <f t="shared" si="10"/>
        <v>7</v>
      </c>
      <c r="Q24" s="46">
        <f t="shared" si="11"/>
        <v>8</v>
      </c>
      <c r="R24" s="46"/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20</v>
      </c>
      <c r="AC24" s="15">
        <v>38</v>
      </c>
      <c r="AD24" s="15">
        <v>5</v>
      </c>
      <c r="AE24" s="15">
        <v>14</v>
      </c>
      <c r="AF24" s="4">
        <f t="shared" si="13"/>
        <v>9</v>
      </c>
      <c r="AG24" s="15">
        <v>1038</v>
      </c>
      <c r="AH24" s="15">
        <v>46873</v>
      </c>
      <c r="AI24" s="15">
        <v>27.34</v>
      </c>
      <c r="AJ24" s="15">
        <v>3.55</v>
      </c>
      <c r="AK24" s="15">
        <v>0</v>
      </c>
      <c r="AL24" s="15">
        <v>1</v>
      </c>
      <c r="AM24" s="15" t="s">
        <v>572</v>
      </c>
      <c r="AN24" s="15">
        <v>61</v>
      </c>
      <c r="AO24" s="15">
        <v>288</v>
      </c>
      <c r="AP24" s="15">
        <v>0</v>
      </c>
      <c r="AQ24" s="15">
        <v>14.3</v>
      </c>
      <c r="AR24" s="15">
        <v>1.1499999999999999</v>
      </c>
      <c r="AS24" s="15">
        <v>28.7</v>
      </c>
      <c r="AT24" s="36">
        <v>3.09</v>
      </c>
      <c r="AU24" s="15">
        <v>9.9700000000000006</v>
      </c>
      <c r="AV24" s="15">
        <v>594</v>
      </c>
      <c r="AW24" s="15">
        <v>138</v>
      </c>
      <c r="AX24" s="15">
        <v>1</v>
      </c>
      <c r="AY24" s="15">
        <v>0</v>
      </c>
      <c r="AZ24" s="15">
        <v>1.1599999999999999</v>
      </c>
      <c r="BA24" s="15">
        <v>135</v>
      </c>
      <c r="BB24" s="15">
        <v>142</v>
      </c>
      <c r="BC24" s="15">
        <v>6.6</v>
      </c>
      <c r="BD24" s="15">
        <v>5.3</v>
      </c>
      <c r="BE24" s="15">
        <v>6.1</v>
      </c>
      <c r="BF24" s="15">
        <v>8.6999999999999993</v>
      </c>
      <c r="BG24" s="15">
        <v>4.9000000000000004</v>
      </c>
      <c r="BH24" s="15">
        <v>2.2999999999999998</v>
      </c>
      <c r="BI24" s="15">
        <v>432</v>
      </c>
      <c r="BJ24" s="15">
        <v>125</v>
      </c>
      <c r="BK24" s="15">
        <v>408</v>
      </c>
      <c r="BL24" s="15">
        <v>1.1000000000000001</v>
      </c>
      <c r="BM24" s="15">
        <v>171</v>
      </c>
      <c r="BN24" s="15">
        <v>525</v>
      </c>
      <c r="BO24" s="15">
        <v>1</v>
      </c>
      <c r="BP24" s="15">
        <v>1</v>
      </c>
      <c r="BQ24" s="15">
        <v>85</v>
      </c>
      <c r="BR24" s="44">
        <v>77</v>
      </c>
      <c r="BS24" s="44">
        <v>48</v>
      </c>
      <c r="BT24" s="44">
        <v>61</v>
      </c>
      <c r="BU24" s="44">
        <v>111</v>
      </c>
      <c r="BV24" s="44">
        <v>12</v>
      </c>
      <c r="BW24" s="44">
        <v>2061</v>
      </c>
      <c r="BX24" s="44">
        <v>525</v>
      </c>
      <c r="BY24" s="44">
        <v>3.4</v>
      </c>
      <c r="BZ24" s="44">
        <v>80</v>
      </c>
      <c r="CA24" s="44">
        <v>5.0999999999999996</v>
      </c>
      <c r="CB24" s="15">
        <v>3.5</v>
      </c>
      <c r="CC24" s="15">
        <v>31</v>
      </c>
      <c r="CD24" s="15">
        <v>57.3</v>
      </c>
      <c r="CE24" s="15">
        <v>16</v>
      </c>
      <c r="CF24" s="15">
        <v>26</v>
      </c>
      <c r="CG24" s="15">
        <v>1518</v>
      </c>
      <c r="CH24" s="4">
        <f t="shared" si="14"/>
        <v>1120</v>
      </c>
      <c r="CI24" s="15">
        <v>7.34</v>
      </c>
      <c r="CJ24" s="15">
        <v>79</v>
      </c>
      <c r="CK24" s="15">
        <v>68</v>
      </c>
      <c r="CL24" s="15">
        <v>34</v>
      </c>
      <c r="CM24" s="15">
        <v>0.88</v>
      </c>
      <c r="CN24" s="15">
        <v>1</v>
      </c>
      <c r="CO24" s="15">
        <v>0</v>
      </c>
      <c r="CP24" s="15">
        <v>37</v>
      </c>
      <c r="CQ24" s="15">
        <v>1324</v>
      </c>
      <c r="CR24" s="15">
        <v>1</v>
      </c>
      <c r="CS24" s="15">
        <v>0</v>
      </c>
      <c r="CT24" s="15"/>
      <c r="CU24" s="15">
        <v>1</v>
      </c>
      <c r="CV24" s="15">
        <v>0</v>
      </c>
      <c r="CW24" s="15">
        <v>0</v>
      </c>
      <c r="CX24" s="15">
        <v>0</v>
      </c>
      <c r="CY24" s="15">
        <v>1</v>
      </c>
      <c r="CZ24" s="15">
        <v>0</v>
      </c>
      <c r="DA24" s="15">
        <v>0</v>
      </c>
      <c r="DB24" s="15">
        <v>0</v>
      </c>
      <c r="DC24" s="15">
        <v>1</v>
      </c>
      <c r="DD24" s="15">
        <v>0</v>
      </c>
      <c r="DE24" s="15">
        <v>0</v>
      </c>
      <c r="DF24" s="15">
        <v>0</v>
      </c>
      <c r="DG24" s="15">
        <v>0</v>
      </c>
      <c r="DH24" s="15">
        <v>0</v>
      </c>
      <c r="DI24" s="15">
        <v>0</v>
      </c>
      <c r="DJ24" s="15">
        <v>0</v>
      </c>
      <c r="DK24" s="4">
        <v>10</v>
      </c>
      <c r="DL24" s="4">
        <v>10</v>
      </c>
      <c r="DM24" s="4">
        <v>49</v>
      </c>
      <c r="DN24" s="4">
        <v>24</v>
      </c>
      <c r="DO24" s="4">
        <v>50</v>
      </c>
      <c r="DP24" s="4">
        <v>81</v>
      </c>
      <c r="DQ24" s="11">
        <v>63</v>
      </c>
      <c r="DR24" s="4">
        <v>31</v>
      </c>
      <c r="DS24" s="4">
        <v>84</v>
      </c>
      <c r="DT24" s="4">
        <f t="shared" si="32"/>
        <v>53</v>
      </c>
      <c r="DU24" s="11">
        <v>21.3</v>
      </c>
      <c r="DV24" s="4">
        <v>1654</v>
      </c>
      <c r="DW24" s="4">
        <v>84</v>
      </c>
      <c r="DX24" s="4">
        <v>85</v>
      </c>
      <c r="DY24" s="4">
        <v>4.5</v>
      </c>
      <c r="DZ24" s="17">
        <f t="shared" si="26"/>
        <v>2.8301886792452828</v>
      </c>
      <c r="EA24" s="4">
        <v>18.899999999999999</v>
      </c>
      <c r="EB24" s="4">
        <v>311</v>
      </c>
      <c r="EC24" s="4">
        <v>61</v>
      </c>
      <c r="ED24" s="4">
        <v>4.8099999999999996</v>
      </c>
      <c r="EE24" s="4">
        <f t="shared" si="33"/>
        <v>3.0251572327044021</v>
      </c>
      <c r="EF24" s="45">
        <f t="shared" si="15"/>
        <v>3.3333333333333335</v>
      </c>
      <c r="EG24" s="45">
        <f t="shared" si="16"/>
        <v>1.1269841269841272</v>
      </c>
      <c r="EH24" s="4">
        <v>6</v>
      </c>
      <c r="EI24" s="4">
        <v>87</v>
      </c>
      <c r="EJ24" s="4">
        <v>59</v>
      </c>
      <c r="EK24" s="11">
        <f t="shared" si="29"/>
        <v>1.4745762711864407</v>
      </c>
      <c r="EL24" s="4">
        <v>172</v>
      </c>
      <c r="EM24" s="11">
        <v>7</v>
      </c>
      <c r="EN24" s="4">
        <v>6</v>
      </c>
      <c r="EO24" s="11">
        <f t="shared" si="34"/>
        <v>13.384615384615385</v>
      </c>
      <c r="EP24" s="4">
        <v>45</v>
      </c>
      <c r="EQ24" s="4">
        <f t="shared" si="17"/>
        <v>28.30188679245283</v>
      </c>
      <c r="ER24" s="4">
        <v>20</v>
      </c>
      <c r="ES24" s="4">
        <v>41</v>
      </c>
      <c r="ET24" s="11">
        <v>19</v>
      </c>
      <c r="EU24" s="4">
        <v>11</v>
      </c>
      <c r="EV24" s="9">
        <v>8</v>
      </c>
      <c r="EW24" s="4">
        <v>72</v>
      </c>
      <c r="EX24" s="4">
        <v>117</v>
      </c>
      <c r="EY24" s="4">
        <v>34</v>
      </c>
      <c r="EZ24" s="4">
        <v>58</v>
      </c>
      <c r="FA24" s="4">
        <v>69</v>
      </c>
      <c r="FB24" s="4">
        <f t="shared" si="1"/>
        <v>311</v>
      </c>
      <c r="FC24" s="9">
        <f t="shared" si="18"/>
        <v>0.72055665139193892</v>
      </c>
      <c r="FD24" s="9">
        <f t="shared" si="2"/>
        <v>0.22186495176848875</v>
      </c>
      <c r="FE24" s="9">
        <f t="shared" si="19"/>
        <v>0.31341175962425866</v>
      </c>
      <c r="FF24" s="9">
        <f t="shared" si="3"/>
        <v>1.1360655737704917</v>
      </c>
      <c r="FG24" s="9">
        <f t="shared" si="4"/>
        <v>0.29007290036233735</v>
      </c>
      <c r="FH24" s="9">
        <f t="shared" si="5"/>
        <v>1.5766499019555109</v>
      </c>
      <c r="FI24" s="11">
        <v>21.8</v>
      </c>
      <c r="FJ24" s="11">
        <v>21</v>
      </c>
      <c r="FK24" s="4">
        <v>18</v>
      </c>
      <c r="FL24" s="4">
        <v>8</v>
      </c>
      <c r="FM24" s="4">
        <v>45</v>
      </c>
      <c r="FN24" s="4">
        <f t="shared" si="6"/>
        <v>28.30188679245283</v>
      </c>
      <c r="FO24" s="11">
        <v>42</v>
      </c>
      <c r="FP24" s="11">
        <v>22</v>
      </c>
      <c r="FQ24" s="4">
        <v>16</v>
      </c>
      <c r="FR24" s="4">
        <v>56</v>
      </c>
      <c r="FS24" s="4">
        <v>31</v>
      </c>
      <c r="FT24" s="11">
        <f t="shared" si="20"/>
        <v>1.8064516129032258</v>
      </c>
      <c r="FU24" s="4">
        <v>10</v>
      </c>
      <c r="FV24" s="11">
        <f t="shared" si="35"/>
        <v>5.6</v>
      </c>
      <c r="FW24" s="4">
        <v>79</v>
      </c>
      <c r="FX24" s="4">
        <v>41.9</v>
      </c>
      <c r="FY24">
        <v>16</v>
      </c>
      <c r="FZ24" s="11">
        <f t="shared" si="8"/>
        <v>53.9</v>
      </c>
      <c r="GA24" s="4">
        <f t="shared" si="21"/>
        <v>2.4499999999999997</v>
      </c>
      <c r="GB24" s="4">
        <f t="shared" si="22"/>
        <v>2.625</v>
      </c>
      <c r="GC24" s="4">
        <f t="shared" si="23"/>
        <v>1.3625</v>
      </c>
      <c r="GD24" s="4">
        <v>18</v>
      </c>
      <c r="GE24" s="4">
        <v>5</v>
      </c>
      <c r="GF24" s="4">
        <f t="shared" si="24"/>
        <v>72.222222222222214</v>
      </c>
      <c r="GG24" s="4">
        <v>18</v>
      </c>
      <c r="GH24" s="4">
        <v>15</v>
      </c>
      <c r="GI24" s="4">
        <f t="shared" si="25"/>
        <v>16.666666666666664</v>
      </c>
      <c r="GJ24">
        <v>1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1</v>
      </c>
      <c r="GQ24">
        <v>0</v>
      </c>
      <c r="GR24">
        <v>0</v>
      </c>
      <c r="GS24">
        <v>1</v>
      </c>
      <c r="GT24">
        <v>18</v>
      </c>
      <c r="GU24">
        <v>11</v>
      </c>
      <c r="GV24">
        <f t="shared" si="28"/>
        <v>0.3888888888888889</v>
      </c>
      <c r="GW24">
        <v>1</v>
      </c>
      <c r="GX24">
        <v>0</v>
      </c>
      <c r="GY24"/>
    </row>
    <row r="25" spans="1:684" x14ac:dyDescent="0.35">
      <c r="A25" s="54">
        <v>22</v>
      </c>
      <c r="B25" s="2">
        <v>44963</v>
      </c>
      <c r="C25" s="2">
        <v>28360</v>
      </c>
      <c r="D25" s="4">
        <v>45</v>
      </c>
      <c r="E25" s="4" t="s">
        <v>178</v>
      </c>
      <c r="F25" s="4">
        <v>65</v>
      </c>
      <c r="G25" s="4">
        <v>173</v>
      </c>
      <c r="H25" s="4">
        <v>1.78</v>
      </c>
      <c r="I25" s="4">
        <v>1</v>
      </c>
      <c r="J25" s="2">
        <v>44945</v>
      </c>
      <c r="K25" s="2">
        <v>44961</v>
      </c>
      <c r="L25" s="35">
        <v>44970</v>
      </c>
      <c r="M25" s="35">
        <v>44970</v>
      </c>
      <c r="N25" s="4">
        <v>1</v>
      </c>
      <c r="O25" s="35">
        <v>44988</v>
      </c>
      <c r="P25" s="46">
        <f t="shared" si="10"/>
        <v>9</v>
      </c>
      <c r="Q25" s="46">
        <f t="shared" si="11"/>
        <v>25</v>
      </c>
      <c r="R25" s="46">
        <f t="shared" si="12"/>
        <v>27</v>
      </c>
      <c r="S25" s="4">
        <v>0</v>
      </c>
      <c r="T25" s="4">
        <v>0</v>
      </c>
      <c r="U25" s="4">
        <v>0</v>
      </c>
      <c r="V25" s="4">
        <v>0</v>
      </c>
      <c r="W25" s="4">
        <v>1</v>
      </c>
      <c r="X25" s="4">
        <v>0</v>
      </c>
      <c r="Y25" s="4">
        <v>0</v>
      </c>
      <c r="Z25" s="4">
        <v>0</v>
      </c>
      <c r="AA25" s="4">
        <v>0</v>
      </c>
      <c r="AB25" s="4">
        <v>13</v>
      </c>
      <c r="AC25" s="4">
        <v>40</v>
      </c>
      <c r="AD25" s="4">
        <v>10</v>
      </c>
      <c r="AE25" s="4">
        <v>14</v>
      </c>
      <c r="AF25" s="4">
        <f t="shared" si="13"/>
        <v>4</v>
      </c>
      <c r="AG25" s="4">
        <v>3450</v>
      </c>
      <c r="AH25" s="4">
        <v>13100</v>
      </c>
      <c r="AI25" s="4">
        <v>9.36</v>
      </c>
      <c r="AJ25" s="4">
        <v>4.08</v>
      </c>
      <c r="AK25" s="4">
        <v>0</v>
      </c>
      <c r="AL25" s="4">
        <v>1</v>
      </c>
      <c r="AM25" s="4" t="s">
        <v>574</v>
      </c>
      <c r="AN25" s="4">
        <v>10</v>
      </c>
      <c r="AO25" s="9">
        <v>6190</v>
      </c>
      <c r="AP25" s="4">
        <v>0</v>
      </c>
      <c r="AQ25" s="4">
        <v>9.4</v>
      </c>
      <c r="AR25" s="4">
        <v>1.84</v>
      </c>
      <c r="AS25" s="4">
        <v>56.4</v>
      </c>
      <c r="AU25" s="4">
        <v>1.1100000000000001</v>
      </c>
      <c r="AV25" s="4">
        <v>100</v>
      </c>
      <c r="AW25" s="4">
        <v>164</v>
      </c>
      <c r="AX25" s="4">
        <v>1</v>
      </c>
      <c r="AY25" s="4">
        <v>0</v>
      </c>
      <c r="AZ25" s="4">
        <v>2.2000000000000002</v>
      </c>
      <c r="BA25" s="4">
        <v>71</v>
      </c>
      <c r="BB25" s="4">
        <v>127</v>
      </c>
      <c r="BC25" s="4">
        <v>5</v>
      </c>
      <c r="BD25" s="4">
        <v>3</v>
      </c>
      <c r="BE25" s="4">
        <v>5.6</v>
      </c>
      <c r="BF25" s="4">
        <v>7.6</v>
      </c>
      <c r="BG25" s="4">
        <v>5</v>
      </c>
      <c r="BH25" s="4">
        <v>2.2000000000000002</v>
      </c>
      <c r="BI25" s="4">
        <v>23</v>
      </c>
      <c r="BJ25" s="4">
        <v>163</v>
      </c>
      <c r="BK25" s="4">
        <v>83</v>
      </c>
      <c r="BL25" s="4">
        <v>6.5</v>
      </c>
      <c r="BM25" s="4">
        <v>229</v>
      </c>
      <c r="BN25" s="4">
        <v>412</v>
      </c>
      <c r="BO25" s="4">
        <v>1</v>
      </c>
      <c r="BP25" s="4">
        <v>7</v>
      </c>
      <c r="BQ25" s="4">
        <v>135</v>
      </c>
      <c r="BR25">
        <v>109</v>
      </c>
      <c r="BS25">
        <v>55</v>
      </c>
      <c r="BT25">
        <v>71</v>
      </c>
      <c r="BU25">
        <v>124</v>
      </c>
      <c r="BV25">
        <v>6</v>
      </c>
      <c r="BW25">
        <v>3876</v>
      </c>
      <c r="BX25">
        <v>150</v>
      </c>
      <c r="BY25">
        <v>5.8</v>
      </c>
      <c r="BZ25">
        <v>66</v>
      </c>
      <c r="CA25">
        <v>5</v>
      </c>
      <c r="CB25" s="4">
        <v>3.3</v>
      </c>
      <c r="CC25" s="4">
        <v>25</v>
      </c>
      <c r="CD25" s="4">
        <v>79.599999999999994</v>
      </c>
      <c r="CE25" s="4">
        <v>12</v>
      </c>
      <c r="CF25" s="4">
        <v>9</v>
      </c>
      <c r="CG25" s="4">
        <v>2017</v>
      </c>
      <c r="CH25" s="4">
        <f t="shared" si="14"/>
        <v>1575.757575757576</v>
      </c>
      <c r="CI25" s="4">
        <v>7.35</v>
      </c>
      <c r="CJ25" s="4">
        <v>47</v>
      </c>
      <c r="CK25" s="4">
        <v>62</v>
      </c>
      <c r="CL25" s="4">
        <v>24</v>
      </c>
      <c r="CM25" s="4">
        <v>1</v>
      </c>
      <c r="CN25" s="4">
        <v>0</v>
      </c>
      <c r="CO25" s="4">
        <v>0</v>
      </c>
      <c r="CP25" s="4">
        <v>199</v>
      </c>
      <c r="CQ25" s="4">
        <v>7939</v>
      </c>
      <c r="CR25" s="4">
        <v>0</v>
      </c>
      <c r="CS25" s="4">
        <v>0</v>
      </c>
      <c r="CT25" s="4"/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15">
        <v>0</v>
      </c>
      <c r="DE25" s="15">
        <v>0</v>
      </c>
      <c r="DF25" s="15">
        <v>0</v>
      </c>
      <c r="DG25" s="15">
        <v>0</v>
      </c>
      <c r="DH25" s="15">
        <v>0</v>
      </c>
      <c r="DI25" s="15">
        <v>0</v>
      </c>
      <c r="DJ25" s="15">
        <v>0</v>
      </c>
      <c r="DK25" s="4">
        <v>11</v>
      </c>
      <c r="DL25" s="4">
        <v>10</v>
      </c>
      <c r="DM25" s="4">
        <v>51</v>
      </c>
      <c r="DN25" s="4">
        <v>27</v>
      </c>
      <c r="DO25" s="4">
        <v>48</v>
      </c>
      <c r="DP25" s="4">
        <v>79</v>
      </c>
      <c r="DQ25" s="11">
        <v>51</v>
      </c>
      <c r="DR25" s="4">
        <v>47</v>
      </c>
      <c r="DS25" s="4">
        <v>96</v>
      </c>
      <c r="DT25" s="4">
        <f t="shared" si="32"/>
        <v>49</v>
      </c>
      <c r="DU25" s="11">
        <v>18.5</v>
      </c>
      <c r="DV25" s="4">
        <v>1136</v>
      </c>
      <c r="DW25" s="4">
        <v>86</v>
      </c>
      <c r="DX25" s="4">
        <v>101</v>
      </c>
      <c r="DY25" s="4">
        <v>5.2</v>
      </c>
      <c r="DZ25" s="4">
        <f t="shared" si="26"/>
        <v>2.9213483146067416</v>
      </c>
      <c r="EA25" s="4">
        <v>16.399999999999999</v>
      </c>
      <c r="EB25" s="4">
        <v>306</v>
      </c>
      <c r="EC25" s="4">
        <v>38</v>
      </c>
      <c r="ED25" s="4">
        <v>6.7</v>
      </c>
      <c r="EE25" s="4">
        <f t="shared" si="33"/>
        <v>3.7640449438202248</v>
      </c>
      <c r="EF25" s="45">
        <f t="shared" si="15"/>
        <v>3.1097560975609757</v>
      </c>
      <c r="EG25" s="45">
        <f t="shared" si="16"/>
        <v>1.128048780487805</v>
      </c>
      <c r="EH25" s="4">
        <v>14</v>
      </c>
      <c r="EI25" s="4">
        <v>80</v>
      </c>
      <c r="EJ25" s="4">
        <v>46</v>
      </c>
      <c r="EK25" s="11">
        <f t="shared" si="29"/>
        <v>1.7391304347826086</v>
      </c>
      <c r="EL25" s="4">
        <v>110</v>
      </c>
      <c r="EM25" s="11">
        <v>5</v>
      </c>
      <c r="EN25" s="4">
        <v>9</v>
      </c>
      <c r="EO25" s="11">
        <f t="shared" si="34"/>
        <v>11.428571428571429</v>
      </c>
      <c r="EP25" s="4">
        <v>34</v>
      </c>
      <c r="EQ25" s="4">
        <f t="shared" si="17"/>
        <v>19.101123595505619</v>
      </c>
      <c r="ER25" s="4">
        <v>5</v>
      </c>
      <c r="ES25" s="4">
        <v>24</v>
      </c>
      <c r="ET25" s="11">
        <v>45</v>
      </c>
      <c r="EU25" s="4">
        <v>6</v>
      </c>
      <c r="EV25" s="9">
        <v>39</v>
      </c>
      <c r="EW25" s="4">
        <v>101</v>
      </c>
      <c r="EX25" s="4">
        <v>142</v>
      </c>
      <c r="EY25" s="4">
        <v>38</v>
      </c>
      <c r="EZ25" s="4">
        <v>77</v>
      </c>
      <c r="FA25" s="4">
        <v>72</v>
      </c>
      <c r="FB25" s="4">
        <f t="shared" ref="FB25:FB44" si="111">EB25</f>
        <v>306</v>
      </c>
      <c r="FC25" s="9">
        <f t="shared" si="18"/>
        <v>1.007074004137219</v>
      </c>
      <c r="FD25" s="9">
        <f t="shared" ref="FD25:FD44" si="112">FA25/FB25</f>
        <v>0.23529411764705882</v>
      </c>
      <c r="FE25" s="9">
        <f t="shared" si="19"/>
        <v>0.33385409645205405</v>
      </c>
      <c r="FF25" s="9">
        <f t="shared" ref="FF25:FF44" si="113">(BR25*0.9)/EC25</f>
        <v>2.5815789473684214</v>
      </c>
      <c r="FG25" s="9">
        <f t="shared" ref="FG25:FG44" si="114">0.0275-0.165*(DQ25/100)+0.3656*((BS25/BR25)*0.9)+0.515*FE25</f>
        <v>0.28131421747097296</v>
      </c>
      <c r="FH25" s="9">
        <f t="shared" ref="FH25:FH44" si="115">(BS25-(FG25*BR25*0.9))/(FG25*EC25)</f>
        <v>2.5634451259419739</v>
      </c>
      <c r="FI25" s="11">
        <v>17.7</v>
      </c>
      <c r="FJ25" s="11">
        <v>38</v>
      </c>
      <c r="FK25" s="4">
        <v>4</v>
      </c>
      <c r="FL25" s="4">
        <v>34</v>
      </c>
      <c r="FM25" s="4">
        <v>18</v>
      </c>
      <c r="FN25" s="4">
        <f t="shared" ref="FN25:FN34" si="116">FM25/H25</f>
        <v>10.112359550561798</v>
      </c>
      <c r="FO25" s="11">
        <v>42</v>
      </c>
      <c r="FP25" s="11">
        <v>20</v>
      </c>
      <c r="FQ25" s="4">
        <v>22</v>
      </c>
      <c r="FR25" s="4">
        <v>53</v>
      </c>
      <c r="FS25" s="4">
        <v>55</v>
      </c>
      <c r="FT25" s="11">
        <f t="shared" si="20"/>
        <v>0.96363636363636362</v>
      </c>
      <c r="FU25" s="4">
        <v>24</v>
      </c>
      <c r="FV25" s="11">
        <f t="shared" si="35"/>
        <v>2.2083333333333335</v>
      </c>
      <c r="FW25" s="4">
        <v>89</v>
      </c>
      <c r="FX25" s="4">
        <v>24.6</v>
      </c>
      <c r="FY25">
        <v>12.7</v>
      </c>
      <c r="FZ25" s="11">
        <f t="shared" ref="FZ25:FZ44" si="117">(FX25+BV25)</f>
        <v>30.6</v>
      </c>
      <c r="GA25" s="4">
        <f t="shared" si="21"/>
        <v>1.53</v>
      </c>
      <c r="GB25" s="4">
        <f t="shared" si="22"/>
        <v>3.3070866141732287</v>
      </c>
      <c r="GC25" s="4">
        <f t="shared" si="23"/>
        <v>1.3937007874015748</v>
      </c>
      <c r="GD25" s="4">
        <v>11</v>
      </c>
      <c r="GE25" s="4">
        <v>5</v>
      </c>
      <c r="GF25" s="4">
        <f t="shared" si="24"/>
        <v>54.54545454545454</v>
      </c>
      <c r="GG25" s="4">
        <v>16</v>
      </c>
      <c r="GH25" s="4">
        <v>11</v>
      </c>
      <c r="GI25" s="4">
        <f t="shared" si="25"/>
        <v>31.25</v>
      </c>
      <c r="GJ25">
        <v>1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0</v>
      </c>
      <c r="GQ25">
        <v>1</v>
      </c>
      <c r="GR25">
        <v>0</v>
      </c>
      <c r="GS25">
        <v>0</v>
      </c>
      <c r="GT25">
        <v>64</v>
      </c>
      <c r="GU25">
        <v>24</v>
      </c>
      <c r="GV25">
        <f t="shared" si="28"/>
        <v>0.625</v>
      </c>
      <c r="GW25">
        <v>1</v>
      </c>
      <c r="GX25">
        <v>0</v>
      </c>
      <c r="GZ25" s="35">
        <v>44970</v>
      </c>
      <c r="HA25" s="4">
        <v>1.78</v>
      </c>
      <c r="HB25" s="25">
        <v>8</v>
      </c>
      <c r="HC25" s="25">
        <v>193</v>
      </c>
      <c r="HD25" s="25">
        <v>8262</v>
      </c>
      <c r="HE25" s="25">
        <v>3.74</v>
      </c>
      <c r="HF25" s="25">
        <v>1.1499999999999999</v>
      </c>
      <c r="HG25" s="4">
        <v>0</v>
      </c>
      <c r="HH25" s="4">
        <v>1</v>
      </c>
      <c r="HI25" s="4" t="s">
        <v>574</v>
      </c>
      <c r="HJ25" s="25">
        <v>41</v>
      </c>
      <c r="HK25" s="25">
        <v>2534</v>
      </c>
      <c r="HL25" s="25">
        <v>0</v>
      </c>
      <c r="HM25" s="25">
        <v>7.4</v>
      </c>
      <c r="HN25" s="25">
        <v>1.32</v>
      </c>
      <c r="HO25" s="25">
        <v>30.6</v>
      </c>
      <c r="HP25" s="36">
        <v>1.78</v>
      </c>
      <c r="HQ25" s="25">
        <v>4.47</v>
      </c>
      <c r="HR25" s="25">
        <v>391</v>
      </c>
      <c r="HS25" s="25">
        <v>101</v>
      </c>
      <c r="HT25" s="25">
        <v>1</v>
      </c>
      <c r="HU25" s="25">
        <v>0</v>
      </c>
      <c r="HV25" s="25">
        <v>1.2</v>
      </c>
      <c r="HW25" s="25">
        <v>156</v>
      </c>
      <c r="HX25" s="25">
        <v>145</v>
      </c>
      <c r="HY25" s="25">
        <v>3.2</v>
      </c>
      <c r="HZ25" s="25">
        <v>2.9</v>
      </c>
      <c r="IA25" s="25">
        <v>3.9</v>
      </c>
      <c r="IB25" s="25">
        <v>7.9</v>
      </c>
      <c r="IC25" s="25">
        <v>4.5</v>
      </c>
      <c r="ID25" s="25">
        <v>1.9</v>
      </c>
      <c r="IE25" s="25">
        <v>67</v>
      </c>
      <c r="IF25" s="25">
        <v>190</v>
      </c>
      <c r="IG25" s="25">
        <v>91</v>
      </c>
      <c r="IH25" s="25">
        <v>8.3000000000000007</v>
      </c>
      <c r="II25" s="25">
        <v>481</v>
      </c>
      <c r="IJ25" s="25">
        <v>456</v>
      </c>
      <c r="IK25" s="4">
        <v>1</v>
      </c>
      <c r="IL25" s="4">
        <v>7</v>
      </c>
      <c r="IM25" s="25">
        <v>215</v>
      </c>
      <c r="IN25" s="37">
        <v>103</v>
      </c>
      <c r="IO25" s="37">
        <v>63</v>
      </c>
      <c r="IP25" s="37">
        <v>78</v>
      </c>
      <c r="IQ25" s="37">
        <v>102</v>
      </c>
      <c r="IR25" s="37"/>
      <c r="IS25" s="37">
        <v>3160</v>
      </c>
      <c r="IT25" s="37">
        <v>1320</v>
      </c>
      <c r="IU25" s="37">
        <v>1.1000000000000001</v>
      </c>
      <c r="IV25" s="37"/>
      <c r="IW25" s="37"/>
      <c r="IX25" s="25"/>
      <c r="IY25" s="25"/>
      <c r="IZ25" s="25"/>
      <c r="JA25" s="25"/>
      <c r="JB25" s="25"/>
      <c r="JC25" s="25"/>
      <c r="JD25" s="4"/>
      <c r="JE25" s="25">
        <v>7.49</v>
      </c>
      <c r="JF25" s="25">
        <v>46</v>
      </c>
      <c r="JG25" s="25">
        <v>85</v>
      </c>
      <c r="JH25" s="25">
        <v>37</v>
      </c>
      <c r="JI25" s="25">
        <v>0</v>
      </c>
      <c r="JJ25" s="25">
        <v>0</v>
      </c>
      <c r="JK25" s="25">
        <v>0</v>
      </c>
      <c r="JL25" s="25">
        <v>29</v>
      </c>
      <c r="JM25" s="25">
        <v>903</v>
      </c>
      <c r="JN25" s="4">
        <v>12</v>
      </c>
      <c r="JO25" s="4">
        <v>10</v>
      </c>
      <c r="JP25" s="4">
        <v>61</v>
      </c>
      <c r="JQ25" s="4">
        <v>39</v>
      </c>
      <c r="JR25" s="4">
        <v>29</v>
      </c>
      <c r="JS25" s="4">
        <v>56</v>
      </c>
      <c r="JT25" s="11">
        <v>55</v>
      </c>
      <c r="JU25" s="4">
        <v>45</v>
      </c>
      <c r="JV25" s="4">
        <v>105</v>
      </c>
      <c r="JW25" s="4">
        <f>(JV25-JU25)</f>
        <v>60</v>
      </c>
      <c r="JX25" s="11">
        <v>17.100000000000001</v>
      </c>
      <c r="JY25" s="4">
        <v>1223</v>
      </c>
      <c r="JZ25" s="4">
        <v>89</v>
      </c>
      <c r="KA25" s="4">
        <v>64</v>
      </c>
      <c r="KB25" s="4">
        <v>3.8</v>
      </c>
      <c r="KC25" s="4">
        <f>(KB25/HA25)</f>
        <v>2.1348314606741572</v>
      </c>
      <c r="KD25" s="4">
        <v>24.1</v>
      </c>
      <c r="KE25" s="4">
        <v>302</v>
      </c>
      <c r="KF25" s="4">
        <v>75</v>
      </c>
      <c r="KG25" s="4">
        <v>4.4000000000000004</v>
      </c>
      <c r="KH25" s="4">
        <f>(KG25/HA25)</f>
        <v>2.4719101123595508</v>
      </c>
      <c r="KI25" s="45">
        <f>JT25/KD25</f>
        <v>2.2821576763485476</v>
      </c>
      <c r="KJ25" s="45">
        <f>JX25/KD25</f>
        <v>0.70954356846473032</v>
      </c>
      <c r="KK25" s="4">
        <v>12</v>
      </c>
      <c r="KL25" s="4">
        <v>75</v>
      </c>
      <c r="KM25" s="4">
        <v>55</v>
      </c>
      <c r="KN25" s="11">
        <f>(KL25/KM25)</f>
        <v>1.3636363636363635</v>
      </c>
      <c r="KO25" s="4">
        <v>267</v>
      </c>
      <c r="KP25" s="11">
        <v>14</v>
      </c>
      <c r="KQ25" s="4">
        <v>10</v>
      </c>
      <c r="KR25" s="11">
        <f>KL25/((KP25+KQ25)/2)</f>
        <v>6.25</v>
      </c>
      <c r="KS25" s="4">
        <v>58</v>
      </c>
      <c r="KT25" s="4">
        <f>KS25/HA25</f>
        <v>32.584269662921351</v>
      </c>
      <c r="KU25" s="4">
        <v>24</v>
      </c>
      <c r="KV25" s="4">
        <v>46</v>
      </c>
      <c r="KW25" s="11">
        <v>24</v>
      </c>
      <c r="KX25" s="4">
        <v>18</v>
      </c>
      <c r="KY25" s="9">
        <v>17</v>
      </c>
      <c r="KZ25" s="4">
        <v>63</v>
      </c>
      <c r="LA25" s="4">
        <v>79</v>
      </c>
      <c r="LB25" s="4">
        <v>43</v>
      </c>
      <c r="LC25" s="4">
        <v>85</v>
      </c>
      <c r="LD25" s="4">
        <v>68</v>
      </c>
      <c r="LE25" s="4">
        <f>KE25</f>
        <v>302</v>
      </c>
      <c r="LF25" s="9">
        <f>LI25/LK25</f>
        <v>0.80001260303603672</v>
      </c>
      <c r="LG25" s="9">
        <f>LD25/LE25</f>
        <v>0.2251655629139073</v>
      </c>
      <c r="LH25" s="9">
        <f>0.35695-7.2266*LG25+74.249*(LG25^2)-307.39*(LG25^3)+684.54*(LG25^4)-856.92*(LG25^5)+571.95*(LG25^6)-159.1*(LG25^7)</f>
        <v>0.31853357332491777</v>
      </c>
      <c r="LI25" s="9">
        <f>(IN25*0.9)/KF25</f>
        <v>1.236</v>
      </c>
      <c r="LJ25" s="9">
        <f>0.0275-0.165*(JT25/100)+0.3656*((IO25/IN25)*0.9)+0.515*LH25</f>
        <v>0.30205226599048796</v>
      </c>
      <c r="LK25" s="9">
        <f>(IO25-(LJ25*IN25*0.9))/(LJ25*KF25)</f>
        <v>1.5449756607700893</v>
      </c>
      <c r="LL25" s="11">
        <v>21</v>
      </c>
      <c r="LM25" s="11">
        <v>29</v>
      </c>
      <c r="LN25" s="4">
        <v>16</v>
      </c>
      <c r="LO25" s="4">
        <v>14</v>
      </c>
      <c r="LP25" s="4">
        <v>26</v>
      </c>
      <c r="LQ25" s="4">
        <f>LP25/HA25</f>
        <v>14.606741573033707</v>
      </c>
      <c r="LR25" s="11">
        <v>51</v>
      </c>
      <c r="LS25" s="11">
        <v>21</v>
      </c>
      <c r="LT25" s="4">
        <v>13</v>
      </c>
      <c r="LU25" s="4">
        <v>68</v>
      </c>
      <c r="LV25" s="4">
        <v>48</v>
      </c>
      <c r="LW25" s="11">
        <f>LU25/LV25</f>
        <v>1.4166666666666667</v>
      </c>
      <c r="LX25" s="4">
        <v>12</v>
      </c>
      <c r="LY25" s="11">
        <f>(LU25/LX25)</f>
        <v>5.666666666666667</v>
      </c>
      <c r="LZ25" s="4">
        <v>123</v>
      </c>
      <c r="MA25" s="4">
        <v>39</v>
      </c>
      <c r="MB25">
        <v>19.8</v>
      </c>
      <c r="MC25" s="11">
        <f>(MA25+IR25)</f>
        <v>39</v>
      </c>
      <c r="MD25" s="4">
        <f>MC25/LS25</f>
        <v>1.8571428571428572</v>
      </c>
      <c r="ME25" s="4">
        <f>LR25/MB25</f>
        <v>2.5757575757575757</v>
      </c>
      <c r="MF25" s="4">
        <f>LL25/MB25</f>
        <v>1.0606060606060606</v>
      </c>
      <c r="MG25" s="4">
        <v>22</v>
      </c>
      <c r="MH25" s="4">
        <v>18</v>
      </c>
      <c r="MI25" s="4">
        <f>((MG25-MH25)/MG25)*100</f>
        <v>18.181818181818183</v>
      </c>
      <c r="MJ25" s="4">
        <v>16</v>
      </c>
      <c r="MK25" s="4">
        <v>12</v>
      </c>
      <c r="ML25" s="4">
        <f>((MJ25-MK25)/MJ25)*100</f>
        <v>25</v>
      </c>
      <c r="MM25">
        <v>1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0</v>
      </c>
      <c r="MT25">
        <v>1</v>
      </c>
      <c r="MU25">
        <v>0</v>
      </c>
      <c r="MV25">
        <v>0</v>
      </c>
      <c r="MW25">
        <v>21</v>
      </c>
      <c r="MX25">
        <v>12</v>
      </c>
      <c r="MY25">
        <f>(MW25-MX25)/MW25</f>
        <v>0.42857142857142855</v>
      </c>
      <c r="MZ25">
        <v>1</v>
      </c>
      <c r="NA25">
        <v>0</v>
      </c>
      <c r="NC25" s="2">
        <v>44986</v>
      </c>
      <c r="ND25" s="4">
        <v>1.78</v>
      </c>
      <c r="NE25" s="4">
        <v>28</v>
      </c>
      <c r="NF25" s="4">
        <v>390</v>
      </c>
      <c r="NG25" s="4">
        <v>1000</v>
      </c>
      <c r="NH25" s="4">
        <v>7</v>
      </c>
      <c r="NI25" s="4">
        <v>0.23</v>
      </c>
      <c r="NJ25" s="4">
        <v>0</v>
      </c>
      <c r="NK25" s="4">
        <v>1</v>
      </c>
      <c r="NL25" s="4" t="s">
        <v>574</v>
      </c>
      <c r="NM25" s="4"/>
      <c r="NN25" s="4"/>
      <c r="NO25" s="4">
        <v>0</v>
      </c>
      <c r="NP25" s="4">
        <v>8.1</v>
      </c>
      <c r="NQ25" s="4">
        <v>1.27</v>
      </c>
      <c r="NR25" s="4">
        <v>43</v>
      </c>
      <c r="NS25" s="29"/>
      <c r="NT25" s="4"/>
      <c r="NU25" s="4"/>
      <c r="NV25" s="4">
        <v>124</v>
      </c>
      <c r="NW25" s="25">
        <v>1</v>
      </c>
      <c r="NX25" s="25">
        <v>0</v>
      </c>
      <c r="NY25" s="4">
        <v>0.4</v>
      </c>
      <c r="NZ25" s="4">
        <v>22</v>
      </c>
      <c r="OA25" s="4">
        <v>147</v>
      </c>
      <c r="OB25" s="4">
        <v>2.9</v>
      </c>
      <c r="OC25" s="4"/>
      <c r="OD25" s="4"/>
      <c r="OE25" s="4"/>
      <c r="OF25" s="4"/>
      <c r="OG25" s="4"/>
      <c r="OH25" s="4"/>
      <c r="OI25" s="4">
        <v>62</v>
      </c>
      <c r="OJ25" s="4">
        <v>43</v>
      </c>
      <c r="OK25" s="4">
        <v>2.4</v>
      </c>
      <c r="OL25" s="4">
        <v>339</v>
      </c>
      <c r="OM25" s="4"/>
      <c r="ON25" s="4">
        <v>1</v>
      </c>
      <c r="OO25" s="4">
        <v>7</v>
      </c>
      <c r="OP25" s="4"/>
      <c r="OQ25">
        <v>112</v>
      </c>
      <c r="OR25">
        <v>68</v>
      </c>
      <c r="OS25">
        <v>86</v>
      </c>
      <c r="OT25">
        <v>102</v>
      </c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>
        <v>0</v>
      </c>
      <c r="PM25" s="4">
        <v>0</v>
      </c>
      <c r="PN25" s="4">
        <v>0</v>
      </c>
      <c r="PO25" s="4"/>
      <c r="PP25" s="4"/>
      <c r="PQ25" s="4">
        <v>12</v>
      </c>
      <c r="PR25" s="4">
        <v>10</v>
      </c>
      <c r="PS25" s="4">
        <v>60</v>
      </c>
      <c r="PT25" s="4">
        <v>37</v>
      </c>
      <c r="PU25" s="4">
        <v>29</v>
      </c>
      <c r="PV25" s="4">
        <v>56</v>
      </c>
      <c r="PW25" s="11">
        <v>55</v>
      </c>
      <c r="PX25" s="4">
        <v>44</v>
      </c>
      <c r="PY25" s="4">
        <v>104</v>
      </c>
      <c r="PZ25" s="4">
        <f>(PY25-PX25)</f>
        <v>60</v>
      </c>
      <c r="QA25" s="11">
        <v>17</v>
      </c>
      <c r="QB25" s="4">
        <v>1234</v>
      </c>
      <c r="QC25" s="4">
        <v>91</v>
      </c>
      <c r="QD25" s="4">
        <v>67</v>
      </c>
      <c r="QE25" s="4">
        <v>3.8</v>
      </c>
      <c r="QF25" s="4">
        <f>(QE25/ND25)</f>
        <v>2.1348314606741572</v>
      </c>
      <c r="QG25" s="4">
        <v>22</v>
      </c>
      <c r="QH25" s="4">
        <v>289</v>
      </c>
      <c r="QI25" s="4">
        <v>76</v>
      </c>
      <c r="QJ25" s="4">
        <v>4.5</v>
      </c>
      <c r="QK25" s="4">
        <f>(QJ25/ND25)</f>
        <v>2.5280898876404496</v>
      </c>
      <c r="QL25" s="45">
        <f>PW25/QG25</f>
        <v>2.5</v>
      </c>
      <c r="QM25" s="45">
        <f>QA25/QG25</f>
        <v>0.77272727272727271</v>
      </c>
      <c r="QN25" s="4">
        <v>12</v>
      </c>
      <c r="QO25" s="4">
        <v>73</v>
      </c>
      <c r="QP25" s="4">
        <v>56</v>
      </c>
      <c r="QQ25" s="11">
        <f>(QO25/QP25)</f>
        <v>1.3035714285714286</v>
      </c>
      <c r="QR25" s="4">
        <v>273</v>
      </c>
      <c r="QS25" s="11">
        <v>14</v>
      </c>
      <c r="QT25" s="4">
        <v>9</v>
      </c>
      <c r="QU25" s="11">
        <f>QO25/((QS25+QT25)/2)</f>
        <v>6.3478260869565215</v>
      </c>
      <c r="QV25" s="4">
        <v>56</v>
      </c>
      <c r="QW25" s="4">
        <f>QV25/ND25</f>
        <v>31.460674157303369</v>
      </c>
      <c r="QX25" s="4">
        <v>22</v>
      </c>
      <c r="QY25" s="4">
        <v>47</v>
      </c>
      <c r="QZ25" s="11">
        <v>23</v>
      </c>
      <c r="RA25" s="4">
        <v>16</v>
      </c>
      <c r="RB25" s="9">
        <v>12</v>
      </c>
      <c r="RC25" s="4">
        <v>62</v>
      </c>
      <c r="RD25" s="4">
        <v>78</v>
      </c>
      <c r="RE25" s="4">
        <v>44</v>
      </c>
      <c r="RF25" s="4">
        <v>80</v>
      </c>
      <c r="RG25" s="4">
        <v>59</v>
      </c>
      <c r="RH25" s="4">
        <f>QH25</f>
        <v>289</v>
      </c>
      <c r="RI25" s="9">
        <f>RL25/RN25</f>
        <v>0.72389893527136973</v>
      </c>
      <c r="RJ25" s="9">
        <f>RG25/RH25</f>
        <v>0.20415224913494809</v>
      </c>
      <c r="RK25" s="9">
        <f>0.35695-7.2266*RJ25+74.249*(RJ25^2)-307.39*(RJ25^3)+684.54*(RJ25^4)-856.92*(RJ25^5)+571.95*(RJ25^6)-159.1*(RJ25^7)</f>
        <v>0.28496078298239241</v>
      </c>
      <c r="RL25" s="9">
        <f>(OQ25*0.9)/QI25</f>
        <v>1.3263157894736841</v>
      </c>
      <c r="RM25" s="9">
        <f>0.0275-0.165*(PW25/100)+0.3656*((OR25/OQ25)*0.9)+0.515*RK25</f>
        <v>0.28327908895021775</v>
      </c>
      <c r="RN25" s="9">
        <f>(OR25-(RM25*OQ25*0.9))/(RM25*QI25)</f>
        <v>1.8321836444979505</v>
      </c>
      <c r="RO25" s="11">
        <v>20.7</v>
      </c>
      <c r="RP25" s="11">
        <v>26</v>
      </c>
      <c r="RQ25" s="4">
        <v>15</v>
      </c>
      <c r="RR25" s="4">
        <v>12</v>
      </c>
      <c r="RS25" s="4">
        <v>24</v>
      </c>
      <c r="RT25" s="4">
        <f>RS25/ND25</f>
        <v>13.48314606741573</v>
      </c>
      <c r="RU25" s="11">
        <v>49</v>
      </c>
      <c r="RV25" s="11">
        <v>22</v>
      </c>
      <c r="RW25" s="4">
        <v>14</v>
      </c>
      <c r="RX25" s="4">
        <v>71</v>
      </c>
      <c r="RY25" s="4">
        <v>49</v>
      </c>
      <c r="RZ25" s="11">
        <f>RX25/RY25</f>
        <v>1.4489795918367347</v>
      </c>
      <c r="SA25" s="4">
        <v>12</v>
      </c>
      <c r="SB25" s="11">
        <f>(RX25/SA25)</f>
        <v>5.916666666666667</v>
      </c>
      <c r="SC25" s="4">
        <v>129</v>
      </c>
      <c r="SD25" s="4">
        <v>37</v>
      </c>
      <c r="SE25">
        <v>16</v>
      </c>
      <c r="SF25" s="11">
        <f>(SD25+OU25)</f>
        <v>37</v>
      </c>
      <c r="SG25" s="4">
        <f>SF25/RV25</f>
        <v>1.6818181818181819</v>
      </c>
      <c r="SH25" s="4">
        <f>RU25/SE25</f>
        <v>3.0625</v>
      </c>
      <c r="SI25" s="4">
        <f>RO25/SE25</f>
        <v>1.29375</v>
      </c>
      <c r="SJ25" s="4">
        <v>18</v>
      </c>
      <c r="SK25" s="4">
        <v>14</v>
      </c>
      <c r="SL25" s="4">
        <f>((SJ25-SK25)/SJ25)*100</f>
        <v>22.222222222222221</v>
      </c>
      <c r="SM25" s="4">
        <v>15</v>
      </c>
      <c r="SN25" s="4">
        <v>13</v>
      </c>
      <c r="SO25" s="4">
        <f>((SM25-SN25)/SM25)*100</f>
        <v>13.333333333333334</v>
      </c>
      <c r="SP25">
        <v>1</v>
      </c>
      <c r="SQ25">
        <v>0</v>
      </c>
      <c r="SR25">
        <v>0</v>
      </c>
      <c r="SS25">
        <v>1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23</v>
      </c>
      <c r="TA25">
        <v>13</v>
      </c>
      <c r="TB25">
        <f>(SZ25-TA25)/SZ25</f>
        <v>0.43478260869565216</v>
      </c>
      <c r="TC25">
        <v>1</v>
      </c>
      <c r="TD25">
        <v>0</v>
      </c>
      <c r="TE25" s="37"/>
    </row>
    <row r="26" spans="1:684" x14ac:dyDescent="0.35">
      <c r="A26" s="54">
        <v>23</v>
      </c>
      <c r="B26" s="2">
        <v>44967</v>
      </c>
      <c r="C26" s="2">
        <v>18080</v>
      </c>
      <c r="D26" s="4">
        <v>73</v>
      </c>
      <c r="E26" s="4" t="s">
        <v>178</v>
      </c>
      <c r="F26" s="4">
        <v>70</v>
      </c>
      <c r="G26" s="4">
        <v>180</v>
      </c>
      <c r="H26" s="4">
        <v>1.89</v>
      </c>
      <c r="I26" s="4">
        <v>1</v>
      </c>
      <c r="J26" s="2">
        <v>44933</v>
      </c>
      <c r="K26" s="2">
        <v>44965</v>
      </c>
      <c r="L26" s="2">
        <v>44973</v>
      </c>
      <c r="M26" s="2">
        <v>44973</v>
      </c>
      <c r="N26" s="4">
        <v>1</v>
      </c>
      <c r="O26" s="2">
        <v>44973</v>
      </c>
      <c r="P26" s="46">
        <f t="shared" ref="P26:P45" si="118">_xlfn.DAYS(L26,K26)</f>
        <v>8</v>
      </c>
      <c r="Q26" s="46">
        <f t="shared" ref="Q26:Q45" si="119">_xlfn.DAYS(M26,J26)</f>
        <v>40</v>
      </c>
      <c r="R26" s="46">
        <f t="shared" ref="R26:R45" si="120">_xlfn.DAYS(O26,K26)</f>
        <v>8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1</v>
      </c>
      <c r="Y26" s="4">
        <v>1</v>
      </c>
      <c r="Z26" s="4">
        <v>0</v>
      </c>
      <c r="AA26" s="4">
        <v>0</v>
      </c>
      <c r="AB26" s="4">
        <v>32</v>
      </c>
      <c r="AC26" s="4">
        <v>60</v>
      </c>
      <c r="AD26" s="4">
        <v>10</v>
      </c>
      <c r="AE26" s="4">
        <v>11</v>
      </c>
      <c r="AF26" s="4">
        <f t="shared" ref="AF26:AF45" si="121">AE26-AD26</f>
        <v>1</v>
      </c>
      <c r="AG26" s="4">
        <v>816</v>
      </c>
      <c r="AH26" s="4">
        <v>30121</v>
      </c>
      <c r="AI26" s="4">
        <v>13.58</v>
      </c>
      <c r="AJ26" s="4">
        <v>3.34</v>
      </c>
      <c r="AK26" s="4">
        <v>0</v>
      </c>
      <c r="AL26" s="4">
        <v>0</v>
      </c>
      <c r="AM26" s="4">
        <v>0</v>
      </c>
      <c r="AN26" s="4">
        <v>51</v>
      </c>
      <c r="AO26" s="4">
        <v>5779</v>
      </c>
      <c r="AP26" s="4">
        <v>0</v>
      </c>
      <c r="AQ26" s="4">
        <v>9.1</v>
      </c>
      <c r="AR26" s="4">
        <v>0.89</v>
      </c>
      <c r="AS26" s="4">
        <v>31.3</v>
      </c>
      <c r="AT26" s="29">
        <v>1.54</v>
      </c>
      <c r="AU26" s="4">
        <v>3.23</v>
      </c>
      <c r="AV26" s="4">
        <v>216</v>
      </c>
      <c r="AW26" s="4">
        <v>225</v>
      </c>
      <c r="AX26" s="4">
        <v>1</v>
      </c>
      <c r="AY26" s="4">
        <v>1</v>
      </c>
      <c r="AZ26" s="4">
        <v>2.4</v>
      </c>
      <c r="BA26" s="4">
        <v>160</v>
      </c>
      <c r="BB26" s="4">
        <v>127</v>
      </c>
      <c r="BC26" s="4">
        <v>4.2</v>
      </c>
      <c r="BD26" s="4">
        <v>2.1</v>
      </c>
      <c r="BE26" s="4">
        <v>4.8</v>
      </c>
      <c r="BF26" s="4">
        <v>7.5</v>
      </c>
      <c r="BG26" s="4">
        <v>4.5</v>
      </c>
      <c r="BI26" s="4">
        <v>253</v>
      </c>
      <c r="BJ26" s="4">
        <v>47</v>
      </c>
      <c r="BK26" s="4">
        <v>35</v>
      </c>
      <c r="BL26" s="4">
        <v>0.2</v>
      </c>
      <c r="BM26" s="4">
        <v>103</v>
      </c>
      <c r="BN26" s="4">
        <v>465</v>
      </c>
      <c r="BO26" s="4">
        <v>1</v>
      </c>
      <c r="BP26" s="4">
        <v>4</v>
      </c>
      <c r="BQ26" s="4">
        <v>162.19999999999999</v>
      </c>
      <c r="BR26">
        <v>125</v>
      </c>
      <c r="BS26">
        <v>61</v>
      </c>
      <c r="BT26">
        <v>80</v>
      </c>
      <c r="BU26">
        <v>53</v>
      </c>
      <c r="BV26">
        <v>10</v>
      </c>
      <c r="BW26">
        <v>2395</v>
      </c>
      <c r="BX26">
        <v>720</v>
      </c>
      <c r="BY26">
        <v>1.3</v>
      </c>
      <c r="BZ26">
        <v>66.900000000000006</v>
      </c>
      <c r="CA26">
        <v>2.4</v>
      </c>
      <c r="CB26" s="4">
        <v>1.3</v>
      </c>
      <c r="CC26" s="4">
        <v>34.6</v>
      </c>
      <c r="CD26" s="4">
        <v>71</v>
      </c>
      <c r="CE26" s="4">
        <v>22</v>
      </c>
      <c r="CF26" s="4">
        <v>7</v>
      </c>
      <c r="CG26" s="4">
        <v>1111</v>
      </c>
      <c r="CH26" s="4">
        <f t="shared" ref="CH26:CH45" si="122">((BT26-BV26)/CB26)*80</f>
        <v>4307.6923076923076</v>
      </c>
      <c r="CI26" s="4">
        <v>7.35</v>
      </c>
      <c r="CJ26" s="4">
        <v>43</v>
      </c>
      <c r="CK26" s="4">
        <v>72</v>
      </c>
      <c r="CL26" s="4">
        <v>22.2</v>
      </c>
      <c r="CM26" s="4">
        <v>0.37</v>
      </c>
      <c r="CN26" s="4">
        <v>1</v>
      </c>
      <c r="CO26" s="4">
        <v>0</v>
      </c>
      <c r="CP26" s="4">
        <v>241</v>
      </c>
      <c r="CQ26" s="4">
        <v>22097</v>
      </c>
      <c r="CR26" s="4">
        <v>1</v>
      </c>
      <c r="CS26" s="4">
        <v>3</v>
      </c>
      <c r="CT26" s="4"/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0</v>
      </c>
      <c r="DB26" s="4">
        <v>0</v>
      </c>
      <c r="DC26" s="4">
        <v>1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11</v>
      </c>
      <c r="DL26" s="4">
        <v>8</v>
      </c>
      <c r="DM26" s="4">
        <v>48</v>
      </c>
      <c r="DN26" s="4">
        <v>41</v>
      </c>
      <c r="DO26" s="4">
        <v>14</v>
      </c>
      <c r="DP26" s="4">
        <v>30</v>
      </c>
      <c r="DQ26" s="11">
        <v>48</v>
      </c>
      <c r="DR26" s="4">
        <v>45</v>
      </c>
      <c r="DS26" s="4">
        <v>88</v>
      </c>
      <c r="DT26" s="4">
        <f t="shared" si="32"/>
        <v>43</v>
      </c>
      <c r="DU26" s="11">
        <v>13</v>
      </c>
      <c r="DV26" s="4">
        <v>1546</v>
      </c>
      <c r="DW26" s="4">
        <v>84</v>
      </c>
      <c r="DX26" s="4">
        <v>51</v>
      </c>
      <c r="DY26" s="4">
        <v>2.2000000000000002</v>
      </c>
      <c r="DZ26" s="4">
        <f t="shared" si="26"/>
        <v>1.1640211640211642</v>
      </c>
      <c r="EA26" s="4">
        <v>12.5</v>
      </c>
      <c r="EB26" s="4">
        <v>391</v>
      </c>
      <c r="EC26" s="4">
        <v>31</v>
      </c>
      <c r="ED26" s="4">
        <v>2.1</v>
      </c>
      <c r="EE26" s="4">
        <f t="shared" si="33"/>
        <v>1.1111111111111112</v>
      </c>
      <c r="EF26" s="45">
        <f t="shared" ref="EF26:EF45" si="123">DQ26/EA26</f>
        <v>3.84</v>
      </c>
      <c r="EG26" s="45">
        <f t="shared" ref="EG26:EG45" si="124">DU26/EA26</f>
        <v>1.04</v>
      </c>
      <c r="EH26" s="4">
        <v>7</v>
      </c>
      <c r="EI26" s="4">
        <v>47</v>
      </c>
      <c r="EJ26" s="4">
        <v>36</v>
      </c>
      <c r="EK26" s="11">
        <f t="shared" si="29"/>
        <v>1.3055555555555556</v>
      </c>
      <c r="EL26" s="4">
        <v>275</v>
      </c>
      <c r="EM26" s="11">
        <v>9</v>
      </c>
      <c r="EN26" s="4">
        <v>5</v>
      </c>
      <c r="EO26" s="11">
        <f t="shared" si="34"/>
        <v>6.7142857142857144</v>
      </c>
      <c r="EP26" s="4">
        <v>18</v>
      </c>
      <c r="EQ26" s="4">
        <f t="shared" ref="EQ26:EQ45" si="125">EP26/H26</f>
        <v>9.5238095238095237</v>
      </c>
      <c r="ER26" s="4">
        <v>14</v>
      </c>
      <c r="ES26" s="4">
        <v>15</v>
      </c>
      <c r="ET26" s="11">
        <v>14</v>
      </c>
      <c r="EU26" s="4">
        <v>9</v>
      </c>
      <c r="EV26" s="9">
        <v>4</v>
      </c>
      <c r="EW26" s="4">
        <v>121</v>
      </c>
      <c r="EX26" s="4">
        <v>142</v>
      </c>
      <c r="EY26" s="4">
        <v>35</v>
      </c>
      <c r="EZ26" s="4">
        <v>62</v>
      </c>
      <c r="FA26" s="4">
        <v>97</v>
      </c>
      <c r="FB26" s="4">
        <f t="shared" si="111"/>
        <v>391</v>
      </c>
      <c r="FC26" s="9">
        <f t="shared" ref="FC26:FC45" si="126">FF26/FH26</f>
        <v>1.1523566017162099</v>
      </c>
      <c r="FD26" s="9">
        <f t="shared" si="112"/>
        <v>0.24808184143222506</v>
      </c>
      <c r="FE26" s="9">
        <f t="shared" ref="FE26:FE45" si="127">0.35695-7.2266*FD26+74.249*(FD26^2)-307.39*(FD26^3)+684.54*(FD26^4)-856.92*(FD26^5)+571.95*(FD26^6)-159.1*(FD26^7)</f>
        <v>0.35229213209206511</v>
      </c>
      <c r="FF26" s="9">
        <f t="shared" si="113"/>
        <v>3.629032258064516</v>
      </c>
      <c r="FG26" s="9">
        <f t="shared" si="114"/>
        <v>0.29030196802741354</v>
      </c>
      <c r="FH26" s="9">
        <f t="shared" si="115"/>
        <v>3.1492267694390623</v>
      </c>
      <c r="FI26" s="11">
        <v>18.8</v>
      </c>
      <c r="FJ26" s="11">
        <v>41</v>
      </c>
      <c r="FK26" s="4">
        <v>22</v>
      </c>
      <c r="FL26" s="4">
        <v>19</v>
      </c>
      <c r="FM26" s="4">
        <v>52</v>
      </c>
      <c r="FN26" s="4">
        <f t="shared" si="116"/>
        <v>27.513227513227516</v>
      </c>
      <c r="FO26" s="11">
        <v>42</v>
      </c>
      <c r="FP26" s="11">
        <v>20</v>
      </c>
      <c r="FQ26" s="4">
        <v>13</v>
      </c>
      <c r="FR26" s="4">
        <v>34</v>
      </c>
      <c r="FS26" s="4">
        <v>23</v>
      </c>
      <c r="FT26" s="11">
        <f t="shared" ref="FT26:FT45" si="128">FR26/FS26</f>
        <v>1.4782608695652173</v>
      </c>
      <c r="FU26" s="4">
        <v>9</v>
      </c>
      <c r="FV26" s="11">
        <f t="shared" si="35"/>
        <v>3.7777777777777777</v>
      </c>
      <c r="FW26" s="4">
        <v>100</v>
      </c>
      <c r="FX26" s="4">
        <v>24.9</v>
      </c>
      <c r="FY26">
        <v>17.100000000000001</v>
      </c>
      <c r="FZ26" s="11">
        <f t="shared" si="117"/>
        <v>34.9</v>
      </c>
      <c r="GA26" s="4">
        <f t="shared" ref="GA26:GA45" si="129">FZ26/FP26</f>
        <v>1.7449999999999999</v>
      </c>
      <c r="GB26" s="4">
        <f t="shared" ref="GB26:GB45" si="130">FO26/FY26</f>
        <v>2.4561403508771926</v>
      </c>
      <c r="GC26" s="4">
        <f t="shared" ref="GC26:GC45" si="131">FI26/FY26</f>
        <v>1.0994152046783625</v>
      </c>
      <c r="GD26" s="4">
        <v>22</v>
      </c>
      <c r="GE26" s="4">
        <v>20</v>
      </c>
      <c r="GF26" s="4">
        <f t="shared" ref="GF26:GF45" si="132">((GD26-GE26)/GD26)*100</f>
        <v>9.0909090909090917</v>
      </c>
      <c r="GG26" s="4">
        <v>12</v>
      </c>
      <c r="GH26" s="4">
        <v>8</v>
      </c>
      <c r="GI26" s="4">
        <f t="shared" ref="GI26:GI44" si="133">((GG26-GH26)/GG26)*100</f>
        <v>33.333333333333329</v>
      </c>
      <c r="GJ26">
        <v>1</v>
      </c>
      <c r="GK26">
        <v>0</v>
      </c>
      <c r="GL26">
        <v>0</v>
      </c>
      <c r="GM26">
        <v>0</v>
      </c>
      <c r="GN26">
        <v>1</v>
      </c>
      <c r="GO26">
        <v>0</v>
      </c>
      <c r="GP26">
        <v>0</v>
      </c>
      <c r="GQ26">
        <v>1</v>
      </c>
      <c r="GR26">
        <v>0</v>
      </c>
      <c r="GS26">
        <v>0</v>
      </c>
      <c r="GZ26" s="2">
        <v>44973</v>
      </c>
      <c r="HA26" s="4">
        <v>1.89</v>
      </c>
      <c r="HB26" s="4">
        <v>7</v>
      </c>
      <c r="HC26" s="4">
        <v>2320</v>
      </c>
      <c r="HD26" s="4">
        <v>9200</v>
      </c>
      <c r="HE26" s="4">
        <v>4.76</v>
      </c>
      <c r="HF26" s="4"/>
      <c r="HG26" s="4">
        <v>0</v>
      </c>
      <c r="HH26" s="4">
        <v>0</v>
      </c>
      <c r="HI26" s="4">
        <v>0</v>
      </c>
      <c r="HJ26" s="4"/>
      <c r="HK26" s="4"/>
      <c r="HL26" s="4">
        <v>0</v>
      </c>
      <c r="HM26" s="4">
        <v>6.8</v>
      </c>
      <c r="HN26" s="4">
        <v>0.96</v>
      </c>
      <c r="HO26" s="4">
        <v>33.6</v>
      </c>
      <c r="HP26" s="29"/>
      <c r="HQ26" s="4"/>
      <c r="HR26" s="4"/>
      <c r="HS26" s="4">
        <v>109</v>
      </c>
      <c r="HT26" s="4">
        <v>1</v>
      </c>
      <c r="HU26" s="4">
        <v>1</v>
      </c>
      <c r="HV26" s="4">
        <v>2.1</v>
      </c>
      <c r="HW26" s="4">
        <v>214</v>
      </c>
      <c r="HX26" s="4">
        <v>136</v>
      </c>
      <c r="HY26" s="4">
        <v>4.9000000000000004</v>
      </c>
      <c r="HZ26" s="4">
        <v>1.9</v>
      </c>
      <c r="IA26" s="4">
        <v>4.4000000000000004</v>
      </c>
      <c r="IB26" s="4"/>
      <c r="IC26" s="4">
        <v>4.5</v>
      </c>
      <c r="ID26" s="4"/>
      <c r="IE26" s="4">
        <v>154</v>
      </c>
      <c r="IF26" s="4"/>
      <c r="IG26" s="4"/>
      <c r="IH26" s="4">
        <v>0.3</v>
      </c>
      <c r="II26" s="4">
        <v>72</v>
      </c>
      <c r="IJ26" s="4">
        <v>343</v>
      </c>
      <c r="IK26" s="4">
        <v>1</v>
      </c>
      <c r="IL26" s="4">
        <v>4</v>
      </c>
      <c r="IM26" s="4"/>
      <c r="IN26">
        <v>126</v>
      </c>
      <c r="IO26">
        <v>46</v>
      </c>
      <c r="IP26">
        <v>72</v>
      </c>
      <c r="IQ26">
        <v>80</v>
      </c>
      <c r="IX26" s="4"/>
      <c r="IY26" s="4"/>
      <c r="IZ26" s="4"/>
      <c r="JA26" s="4"/>
      <c r="JB26" s="4"/>
      <c r="JC26" s="4"/>
      <c r="JD26" s="4"/>
      <c r="JE26" s="4">
        <v>7.44</v>
      </c>
      <c r="JF26" s="4">
        <v>44</v>
      </c>
      <c r="JG26" s="4">
        <v>82</v>
      </c>
      <c r="JH26" s="4">
        <v>27.1</v>
      </c>
      <c r="JI26" s="4">
        <v>0</v>
      </c>
      <c r="JJ26" s="4">
        <v>0</v>
      </c>
      <c r="JK26" s="4">
        <v>0</v>
      </c>
      <c r="JL26" s="4"/>
      <c r="JM26" s="4"/>
      <c r="JN26" s="4">
        <v>11</v>
      </c>
      <c r="JO26" s="4">
        <v>11</v>
      </c>
      <c r="JP26" s="4">
        <v>42</v>
      </c>
      <c r="JQ26" s="4">
        <v>27</v>
      </c>
      <c r="JR26" s="4">
        <v>36</v>
      </c>
      <c r="JS26" s="4">
        <v>66</v>
      </c>
      <c r="JT26" s="11">
        <v>52</v>
      </c>
      <c r="JU26" s="4">
        <v>38</v>
      </c>
      <c r="JV26" s="4">
        <v>80</v>
      </c>
      <c r="JW26" s="4">
        <f>(JV26-JU26)</f>
        <v>42</v>
      </c>
      <c r="JX26" s="11">
        <v>13.6</v>
      </c>
      <c r="JY26" s="4">
        <v>1103</v>
      </c>
      <c r="JZ26" s="4">
        <v>86</v>
      </c>
      <c r="KA26" s="4">
        <v>110</v>
      </c>
      <c r="KB26" s="4">
        <v>4.5999999999999996</v>
      </c>
      <c r="KC26" s="4">
        <f>(KB26/HA26)</f>
        <v>2.4338624338624339</v>
      </c>
      <c r="KD26" s="4">
        <v>15.2</v>
      </c>
      <c r="KE26" s="4">
        <v>238</v>
      </c>
      <c r="KF26" s="4">
        <v>46</v>
      </c>
      <c r="KG26" s="4">
        <v>5.43</v>
      </c>
      <c r="KH26" s="4">
        <f>(KG26/HA26)</f>
        <v>2.873015873015873</v>
      </c>
      <c r="KI26" s="45">
        <f>JT26/KD26</f>
        <v>3.4210526315789473</v>
      </c>
      <c r="KJ26" s="45">
        <f>JX26/KD26</f>
        <v>0.89473684210526316</v>
      </c>
      <c r="KK26" s="4">
        <v>11</v>
      </c>
      <c r="KL26" s="4">
        <v>47</v>
      </c>
      <c r="KM26" s="4">
        <v>81</v>
      </c>
      <c r="KN26" s="11">
        <f>(KL26/KM26)</f>
        <v>0.58024691358024694</v>
      </c>
      <c r="KO26" s="4">
        <v>97</v>
      </c>
      <c r="KP26" s="11">
        <v>13</v>
      </c>
      <c r="KQ26" s="4">
        <v>12</v>
      </c>
      <c r="KR26" s="11">
        <f>KL26/((KP26+KQ26)/2)</f>
        <v>3.76</v>
      </c>
      <c r="KS26" s="4">
        <v>35</v>
      </c>
      <c r="KT26" s="4">
        <f>KS26/HA26</f>
        <v>18.518518518518519</v>
      </c>
      <c r="KU26" s="4">
        <v>21</v>
      </c>
      <c r="KV26" s="4">
        <v>31</v>
      </c>
      <c r="KW26" s="11">
        <v>13</v>
      </c>
      <c r="KX26" s="4">
        <v>9</v>
      </c>
      <c r="KY26" s="9">
        <v>4</v>
      </c>
      <c r="KZ26" s="4">
        <v>78</v>
      </c>
      <c r="LA26" s="4">
        <v>99</v>
      </c>
      <c r="LB26" s="4">
        <v>26</v>
      </c>
      <c r="LC26" s="4">
        <v>78</v>
      </c>
      <c r="LD26" s="4">
        <v>71</v>
      </c>
      <c r="LE26" s="4">
        <f>KE26</f>
        <v>238</v>
      </c>
      <c r="LF26" s="9">
        <f>LI26/LK26</f>
        <v>2.1136969337480114</v>
      </c>
      <c r="LG26" s="9">
        <f>LD26/LE26</f>
        <v>0.29831932773109243</v>
      </c>
      <c r="LH26" s="9">
        <f>0.35695-7.2266*LG26+74.249*(LG26^2)-307.39*(LG26^3)+684.54*(LG26^4)-856.92*(LG26^5)+571.95*(LG26^6)-159.1*(LG26^7)</f>
        <v>0.4146423650704108</v>
      </c>
      <c r="LI26" s="9">
        <f>(IN26*0.9)/KF26</f>
        <v>2.465217391304348</v>
      </c>
      <c r="LJ26" s="9">
        <f>0.0275-0.165*(JT26/100)+0.3656*((IO26/IN26)*0.9)+0.515*LH26</f>
        <v>0.27536653229697583</v>
      </c>
      <c r="LK26" s="9">
        <f>(IO26-(LJ26*IN26*0.9))/(LJ26*KF26)</f>
        <v>1.1663059883107367</v>
      </c>
      <c r="LL26" s="11">
        <v>14.2</v>
      </c>
      <c r="LM26" s="11">
        <v>14</v>
      </c>
      <c r="LN26" s="4">
        <v>12</v>
      </c>
      <c r="LO26" s="4">
        <v>2</v>
      </c>
      <c r="LP26" s="4">
        <v>56</v>
      </c>
      <c r="LQ26" s="4">
        <f>LP26/HA26</f>
        <v>29.62962962962963</v>
      </c>
      <c r="LR26" s="11">
        <v>50</v>
      </c>
      <c r="LS26" s="11">
        <v>14</v>
      </c>
      <c r="LT26" s="4">
        <v>14</v>
      </c>
      <c r="LU26" s="4">
        <v>77</v>
      </c>
      <c r="LV26" s="4">
        <v>64</v>
      </c>
      <c r="LW26" s="11">
        <f>LU26/LV26</f>
        <v>1.203125</v>
      </c>
      <c r="LX26" s="4">
        <v>18</v>
      </c>
      <c r="LY26" s="11">
        <f>(LU26/LX26)</f>
        <v>4.2777777777777777</v>
      </c>
      <c r="LZ26" s="4">
        <v>90</v>
      </c>
      <c r="MA26" s="4">
        <v>30.1</v>
      </c>
      <c r="MB26">
        <v>14.4</v>
      </c>
      <c r="MC26" s="11">
        <f>(MA26+IR26)</f>
        <v>30.1</v>
      </c>
      <c r="MD26" s="4">
        <f>MC26/LS26</f>
        <v>2.15</v>
      </c>
      <c r="ME26" s="4">
        <f>LR26/MB26</f>
        <v>3.4722222222222223</v>
      </c>
      <c r="MF26" s="4">
        <f>LL26/MB26</f>
        <v>0.98611111111111105</v>
      </c>
      <c r="MG26" s="4">
        <v>11</v>
      </c>
      <c r="MH26" s="4">
        <v>7</v>
      </c>
      <c r="MI26" s="4">
        <f>((MG26-MH26)/MG26)*100</f>
        <v>36.363636363636367</v>
      </c>
      <c r="MJ26" s="4">
        <v>19</v>
      </c>
      <c r="MK26" s="4">
        <v>15</v>
      </c>
      <c r="ML26" s="4">
        <f>((MJ26-MK26)/MJ26)*100</f>
        <v>21.052631578947366</v>
      </c>
      <c r="MM26">
        <v>1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1</v>
      </c>
      <c r="MU26">
        <v>0</v>
      </c>
      <c r="MV26">
        <v>0</v>
      </c>
      <c r="MW26">
        <v>34</v>
      </c>
      <c r="MX26">
        <v>16</v>
      </c>
      <c r="MY26">
        <f>(MW26-MX26)/MW26</f>
        <v>0.52941176470588236</v>
      </c>
      <c r="MZ26">
        <v>1</v>
      </c>
      <c r="NA26">
        <v>0</v>
      </c>
    </row>
    <row r="27" spans="1:684" x14ac:dyDescent="0.35">
      <c r="A27" s="54">
        <v>24</v>
      </c>
      <c r="B27" s="2">
        <v>44967</v>
      </c>
      <c r="C27" s="2">
        <v>18693</v>
      </c>
      <c r="D27" s="4">
        <v>71</v>
      </c>
      <c r="E27" s="4" t="s">
        <v>178</v>
      </c>
      <c r="F27" s="4">
        <v>66</v>
      </c>
      <c r="G27" s="4">
        <v>170</v>
      </c>
      <c r="H27" s="4">
        <v>1.77</v>
      </c>
      <c r="I27" s="4">
        <v>1</v>
      </c>
      <c r="J27" s="2">
        <v>44966</v>
      </c>
      <c r="K27" s="2">
        <v>44966</v>
      </c>
      <c r="L27" s="2">
        <v>44973</v>
      </c>
      <c r="M27" s="2">
        <v>44987</v>
      </c>
      <c r="N27" s="4">
        <v>0</v>
      </c>
      <c r="P27" s="46">
        <f t="shared" si="118"/>
        <v>7</v>
      </c>
      <c r="Q27" s="46">
        <f t="shared" si="119"/>
        <v>21</v>
      </c>
      <c r="R27" s="46"/>
      <c r="S27" s="4">
        <v>0</v>
      </c>
      <c r="T27" s="4">
        <v>1</v>
      </c>
      <c r="U27" s="4">
        <v>1</v>
      </c>
      <c r="V27" s="4">
        <v>0</v>
      </c>
      <c r="W27" s="4">
        <v>0</v>
      </c>
      <c r="X27" s="4">
        <v>1</v>
      </c>
      <c r="Y27" s="4">
        <v>1</v>
      </c>
      <c r="Z27" s="4">
        <v>0</v>
      </c>
      <c r="AA27" s="4">
        <v>1</v>
      </c>
      <c r="AB27" s="4">
        <v>26</v>
      </c>
      <c r="AC27" s="4">
        <v>35</v>
      </c>
      <c r="AD27" s="4">
        <v>7</v>
      </c>
      <c r="AE27" s="4">
        <v>7</v>
      </c>
      <c r="AF27" s="4">
        <f t="shared" si="121"/>
        <v>0</v>
      </c>
      <c r="AG27" s="4">
        <v>415</v>
      </c>
      <c r="AH27" s="4">
        <v>1587</v>
      </c>
      <c r="AI27" s="4">
        <v>46.44</v>
      </c>
      <c r="AJ27" s="4">
        <v>30.24</v>
      </c>
      <c r="AK27" s="4">
        <v>0</v>
      </c>
      <c r="AL27" s="4">
        <v>0</v>
      </c>
      <c r="AM27" s="4">
        <v>0</v>
      </c>
      <c r="AN27" s="4">
        <v>118</v>
      </c>
      <c r="AO27" s="9">
        <v>1912</v>
      </c>
      <c r="AP27" s="4">
        <v>0</v>
      </c>
      <c r="AQ27" s="4">
        <v>8.1</v>
      </c>
      <c r="AR27" s="4">
        <v>1.36</v>
      </c>
      <c r="AS27" s="4">
        <v>29.1</v>
      </c>
      <c r="AU27" s="4">
        <v>1.46</v>
      </c>
      <c r="AV27" s="4">
        <v>961</v>
      </c>
      <c r="AW27" s="4">
        <v>246</v>
      </c>
      <c r="AX27" s="4">
        <v>1</v>
      </c>
      <c r="AY27" s="4">
        <v>0</v>
      </c>
      <c r="AZ27" s="4">
        <v>1.5</v>
      </c>
      <c r="BA27" s="4">
        <v>97</v>
      </c>
      <c r="BB27" s="4">
        <v>128</v>
      </c>
      <c r="BC27" s="4">
        <v>4.5999999999999996</v>
      </c>
      <c r="BD27" s="4">
        <v>1.9</v>
      </c>
      <c r="BE27" s="4">
        <v>3.9</v>
      </c>
      <c r="BF27" s="4">
        <v>8.1</v>
      </c>
      <c r="BG27" s="4">
        <v>5.0999999999999996</v>
      </c>
      <c r="BI27" s="4">
        <v>486</v>
      </c>
      <c r="BJ27" s="4">
        <v>27</v>
      </c>
      <c r="BK27" s="4">
        <v>18</v>
      </c>
      <c r="BL27" s="4">
        <v>0.4</v>
      </c>
      <c r="BM27" s="4">
        <v>41</v>
      </c>
      <c r="BN27" s="4">
        <v>194</v>
      </c>
      <c r="BO27" s="4">
        <v>0</v>
      </c>
      <c r="BP27" s="4">
        <v>0</v>
      </c>
      <c r="BQ27" s="4">
        <v>199.4</v>
      </c>
      <c r="BR27">
        <v>92</v>
      </c>
      <c r="BS27">
        <v>51</v>
      </c>
      <c r="BT27">
        <v>48</v>
      </c>
      <c r="BU27">
        <v>76</v>
      </c>
      <c r="BV27">
        <v>8</v>
      </c>
      <c r="BW27">
        <v>1938</v>
      </c>
      <c r="BX27">
        <v>595</v>
      </c>
      <c r="BY27">
        <v>2.1</v>
      </c>
      <c r="BZ27">
        <v>60.6</v>
      </c>
      <c r="CA27">
        <v>4.2</v>
      </c>
      <c r="CB27" s="4">
        <v>2.9</v>
      </c>
      <c r="CC27" s="4">
        <v>37.799999999999997</v>
      </c>
      <c r="CD27" s="4">
        <v>68</v>
      </c>
      <c r="CE27" s="4">
        <v>22</v>
      </c>
      <c r="CF27" s="4">
        <v>8</v>
      </c>
      <c r="CG27" s="4">
        <v>1934</v>
      </c>
      <c r="CH27" s="4">
        <f t="shared" si="122"/>
        <v>1103.4482758620691</v>
      </c>
      <c r="CI27" s="4">
        <v>7.42</v>
      </c>
      <c r="CJ27" s="4">
        <v>33</v>
      </c>
      <c r="CK27" s="4">
        <v>69</v>
      </c>
      <c r="CL27" s="4">
        <v>21.3</v>
      </c>
      <c r="CM27" s="4">
        <v>0.65</v>
      </c>
      <c r="CN27" s="4">
        <v>1</v>
      </c>
      <c r="CO27" s="4">
        <v>0</v>
      </c>
      <c r="CP27" s="4">
        <v>37</v>
      </c>
      <c r="CQ27" s="4">
        <v>11965</v>
      </c>
      <c r="CR27" s="4">
        <v>1</v>
      </c>
      <c r="CS27" s="4">
        <v>1</v>
      </c>
      <c r="CT27" s="4">
        <v>30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0</v>
      </c>
      <c r="DA27" s="4">
        <v>0</v>
      </c>
      <c r="DB27" s="4">
        <v>0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0</v>
      </c>
      <c r="DJ27" s="4">
        <v>1</v>
      </c>
      <c r="DK27" s="4">
        <v>9</v>
      </c>
      <c r="DL27" s="4">
        <v>9</v>
      </c>
      <c r="DM27" s="4">
        <v>62</v>
      </c>
      <c r="DN27" s="4">
        <v>50</v>
      </c>
      <c r="DO27" s="4">
        <v>19</v>
      </c>
      <c r="DP27" s="4">
        <v>39</v>
      </c>
      <c r="DQ27" s="11">
        <v>39</v>
      </c>
      <c r="DR27" s="4">
        <v>67</v>
      </c>
      <c r="DS27" s="4">
        <v>110</v>
      </c>
      <c r="DT27" s="4">
        <f t="shared" si="32"/>
        <v>43</v>
      </c>
      <c r="DU27" s="11">
        <v>13.4</v>
      </c>
      <c r="DV27" s="4">
        <v>1043</v>
      </c>
      <c r="DW27" s="4">
        <v>84</v>
      </c>
      <c r="DX27" s="4">
        <v>75</v>
      </c>
      <c r="DY27" s="4">
        <v>3.2</v>
      </c>
      <c r="DZ27" s="4">
        <f t="shared" ref="DZ27:DZ47" si="134">(DY27/H27)</f>
        <v>1.807909604519774</v>
      </c>
      <c r="EA27" s="4">
        <v>11.4</v>
      </c>
      <c r="EB27" s="4">
        <v>281</v>
      </c>
      <c r="EC27" s="4">
        <v>49</v>
      </c>
      <c r="ED27" s="4">
        <v>3.74</v>
      </c>
      <c r="EE27" s="4">
        <f t="shared" si="33"/>
        <v>2.1129943502824862</v>
      </c>
      <c r="EF27" s="45">
        <f t="shared" si="123"/>
        <v>3.4210526315789473</v>
      </c>
      <c r="EG27" s="45">
        <f t="shared" si="124"/>
        <v>1.1754385964912282</v>
      </c>
      <c r="EH27" s="4">
        <v>9</v>
      </c>
      <c r="EI27" s="4">
        <v>79</v>
      </c>
      <c r="EJ27" s="4">
        <v>50</v>
      </c>
      <c r="EK27" s="11">
        <f t="shared" si="29"/>
        <v>1.58</v>
      </c>
      <c r="EL27" s="4">
        <v>110</v>
      </c>
      <c r="EM27" s="11">
        <v>12</v>
      </c>
      <c r="EN27" s="4">
        <v>10</v>
      </c>
      <c r="EO27" s="11">
        <f t="shared" si="34"/>
        <v>7.1818181818181817</v>
      </c>
      <c r="EP27" s="4">
        <v>40</v>
      </c>
      <c r="EQ27" s="4">
        <f t="shared" si="125"/>
        <v>22.598870056497177</v>
      </c>
      <c r="ER27" s="4">
        <v>21</v>
      </c>
      <c r="ES27" s="4">
        <v>31</v>
      </c>
      <c r="ET27" s="11">
        <v>17</v>
      </c>
      <c r="EU27" s="4">
        <v>10</v>
      </c>
      <c r="EV27" s="9">
        <v>7</v>
      </c>
      <c r="EW27" s="4">
        <v>97</v>
      </c>
      <c r="EX27" s="4">
        <v>107</v>
      </c>
      <c r="EY27" s="4">
        <v>62</v>
      </c>
      <c r="EZ27" s="4">
        <v>55</v>
      </c>
      <c r="FA27" s="4">
        <v>73</v>
      </c>
      <c r="FB27" s="4">
        <f t="shared" si="111"/>
        <v>281</v>
      </c>
      <c r="FC27" s="9">
        <f t="shared" si="126"/>
        <v>1.1939786803689774</v>
      </c>
      <c r="FD27" s="9">
        <f t="shared" si="112"/>
        <v>0.2597864768683274</v>
      </c>
      <c r="FE27" s="9">
        <f t="shared" si="127"/>
        <v>0.36824735935954017</v>
      </c>
      <c r="FF27" s="9">
        <f t="shared" si="113"/>
        <v>1.6897959183673468</v>
      </c>
      <c r="FG27" s="9">
        <f t="shared" si="114"/>
        <v>0.33519999876581535</v>
      </c>
      <c r="FH27" s="9">
        <f t="shared" si="115"/>
        <v>1.4152647330730781</v>
      </c>
      <c r="FI27" s="11">
        <v>14.8</v>
      </c>
      <c r="FJ27" s="11">
        <v>17</v>
      </c>
      <c r="FK27" s="4">
        <v>10</v>
      </c>
      <c r="FL27" s="4">
        <v>6</v>
      </c>
      <c r="FM27" s="4">
        <v>71</v>
      </c>
      <c r="FN27" s="4">
        <f t="shared" si="116"/>
        <v>40.112994350282484</v>
      </c>
      <c r="FO27" s="11">
        <v>42</v>
      </c>
      <c r="FP27" s="11">
        <v>15</v>
      </c>
      <c r="FQ27" s="4">
        <v>12</v>
      </c>
      <c r="FR27" s="4">
        <v>52</v>
      </c>
      <c r="FS27" s="4">
        <v>32</v>
      </c>
      <c r="FT27" s="11">
        <f t="shared" si="128"/>
        <v>1.625</v>
      </c>
      <c r="FU27" s="4">
        <v>13</v>
      </c>
      <c r="FV27" s="11">
        <f t="shared" si="35"/>
        <v>4</v>
      </c>
      <c r="FW27" s="4">
        <v>111</v>
      </c>
      <c r="FX27" s="4">
        <v>18.100000000000001</v>
      </c>
      <c r="FY27">
        <v>7.7</v>
      </c>
      <c r="FZ27" s="11">
        <f t="shared" si="117"/>
        <v>26.1</v>
      </c>
      <c r="GA27" s="4">
        <f t="shared" si="129"/>
        <v>1.74</v>
      </c>
      <c r="GB27" s="4">
        <f t="shared" si="130"/>
        <v>5.4545454545454541</v>
      </c>
      <c r="GC27" s="4">
        <f t="shared" si="131"/>
        <v>1.9220779220779221</v>
      </c>
      <c r="GD27" s="4">
        <v>23</v>
      </c>
      <c r="GE27" s="4">
        <v>8</v>
      </c>
      <c r="GF27" s="4">
        <f t="shared" si="132"/>
        <v>65.217391304347828</v>
      </c>
      <c r="GG27" s="4">
        <v>35</v>
      </c>
      <c r="GH27" s="4">
        <v>29</v>
      </c>
      <c r="GI27" s="4">
        <f t="shared" si="133"/>
        <v>17.142857142857142</v>
      </c>
      <c r="GJ27">
        <v>1</v>
      </c>
      <c r="GK27">
        <v>0</v>
      </c>
      <c r="GL27">
        <v>0</v>
      </c>
      <c r="GM27">
        <v>1</v>
      </c>
      <c r="GN27">
        <v>0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38</v>
      </c>
      <c r="GU27">
        <v>12</v>
      </c>
      <c r="GV27">
        <f t="shared" si="28"/>
        <v>0.68421052631578949</v>
      </c>
      <c r="GW27">
        <v>1</v>
      </c>
      <c r="GX27">
        <v>0</v>
      </c>
      <c r="GZ27" s="2">
        <v>44973</v>
      </c>
      <c r="HA27" s="4">
        <v>1.77</v>
      </c>
      <c r="HB27" s="4">
        <v>7</v>
      </c>
      <c r="HC27" s="4">
        <v>1360</v>
      </c>
      <c r="HD27" s="4">
        <v>7000</v>
      </c>
      <c r="HE27" s="4">
        <v>14.56</v>
      </c>
      <c r="HF27" s="4">
        <v>3.28</v>
      </c>
      <c r="HG27" s="4">
        <v>0</v>
      </c>
      <c r="HH27" s="4">
        <v>0</v>
      </c>
      <c r="HI27" s="4">
        <v>0</v>
      </c>
      <c r="HJ27" s="4"/>
      <c r="HK27" s="4"/>
      <c r="HL27" s="4">
        <v>0</v>
      </c>
      <c r="HM27" s="4">
        <v>7.7</v>
      </c>
      <c r="HN27" s="4">
        <v>1.05</v>
      </c>
      <c r="HO27" s="4">
        <v>27.8</v>
      </c>
      <c r="HP27" s="29"/>
      <c r="HQ27" s="4"/>
      <c r="HR27" s="4"/>
      <c r="HS27" s="4">
        <v>142</v>
      </c>
      <c r="HT27" s="4">
        <v>1</v>
      </c>
      <c r="HU27" s="4">
        <v>0</v>
      </c>
      <c r="HV27" s="4">
        <v>0.9</v>
      </c>
      <c r="HW27" s="4">
        <v>56</v>
      </c>
      <c r="HX27" s="4">
        <v>139</v>
      </c>
      <c r="HY27" s="4">
        <v>3.8</v>
      </c>
      <c r="HZ27" s="4">
        <v>2</v>
      </c>
      <c r="IA27" s="4">
        <v>2.6</v>
      </c>
      <c r="IB27" s="4">
        <v>7.9</v>
      </c>
      <c r="IC27" s="4"/>
      <c r="ID27" s="4">
        <v>2.5</v>
      </c>
      <c r="IE27" s="4">
        <v>31</v>
      </c>
      <c r="IF27" s="4">
        <v>24</v>
      </c>
      <c r="IG27" s="4">
        <v>15</v>
      </c>
      <c r="IH27" s="4">
        <v>0.2</v>
      </c>
      <c r="II27" s="4">
        <v>140</v>
      </c>
      <c r="IJ27" s="4">
        <v>271</v>
      </c>
      <c r="IK27" s="4">
        <v>0</v>
      </c>
      <c r="IL27" s="4">
        <v>0</v>
      </c>
      <c r="IM27" s="4"/>
      <c r="IN27">
        <v>113</v>
      </c>
      <c r="IO27">
        <v>63</v>
      </c>
      <c r="IP27">
        <v>84</v>
      </c>
      <c r="IQ27">
        <v>78</v>
      </c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>
        <v>0</v>
      </c>
      <c r="JJ27" s="4">
        <v>0</v>
      </c>
      <c r="JK27" s="4">
        <v>0</v>
      </c>
      <c r="JL27" s="4"/>
      <c r="JM27" s="4">
        <v>2800</v>
      </c>
      <c r="JN27" s="4">
        <v>9</v>
      </c>
      <c r="JO27" s="4">
        <v>9</v>
      </c>
      <c r="JP27" s="4">
        <v>57</v>
      </c>
      <c r="JQ27" s="4">
        <v>36</v>
      </c>
      <c r="JR27" s="4">
        <v>36</v>
      </c>
      <c r="JS27" s="4">
        <v>65</v>
      </c>
      <c r="JT27" s="11">
        <v>63</v>
      </c>
      <c r="JU27" s="4">
        <v>51</v>
      </c>
      <c r="JV27" s="4">
        <v>135</v>
      </c>
      <c r="JW27" s="4">
        <f>(JV27-JU27)</f>
        <v>84</v>
      </c>
      <c r="JX27" s="11">
        <v>17.600000000000001</v>
      </c>
      <c r="JY27" s="4">
        <v>1247</v>
      </c>
      <c r="JZ27" s="4">
        <v>91</v>
      </c>
      <c r="KA27" s="4">
        <v>97</v>
      </c>
      <c r="KB27" s="4">
        <v>8.1999999999999993</v>
      </c>
      <c r="KC27" s="4">
        <f>(KB27/HA27)</f>
        <v>4.6327683615819204</v>
      </c>
      <c r="KD27" s="4">
        <v>18.899999999999999</v>
      </c>
      <c r="KE27" s="4">
        <v>262</v>
      </c>
      <c r="KF27" s="4">
        <v>86</v>
      </c>
      <c r="KG27" s="4">
        <v>8.3699999999999992</v>
      </c>
      <c r="KH27" s="4">
        <f>(KG27/HA27)</f>
        <v>4.7288135593220337</v>
      </c>
      <c r="KI27" s="45">
        <f>JT27/KD27</f>
        <v>3.3333333333333335</v>
      </c>
      <c r="KJ27" s="45">
        <f>JX27/KD27</f>
        <v>0.93121693121693139</v>
      </c>
      <c r="KK27" s="4">
        <v>20</v>
      </c>
      <c r="KL27" s="4">
        <v>84</v>
      </c>
      <c r="KM27" s="4">
        <v>47</v>
      </c>
      <c r="KN27" s="11">
        <f>(KL27/KM27)</f>
        <v>1.7872340425531914</v>
      </c>
      <c r="KO27" s="4">
        <v>113</v>
      </c>
      <c r="KP27" s="11">
        <v>18</v>
      </c>
      <c r="KQ27" s="4">
        <v>11</v>
      </c>
      <c r="KR27" s="11">
        <f>KL27/((KP27+KQ27)/2)</f>
        <v>5.7931034482758621</v>
      </c>
      <c r="KS27" s="4">
        <v>57</v>
      </c>
      <c r="KT27" s="4">
        <f>KS27/HA27</f>
        <v>32.203389830508478</v>
      </c>
      <c r="KU27" s="4">
        <v>26</v>
      </c>
      <c r="KV27" s="4">
        <v>43</v>
      </c>
      <c r="KW27" s="11">
        <v>17</v>
      </c>
      <c r="KX27" s="4">
        <v>8</v>
      </c>
      <c r="KY27" s="9">
        <v>8</v>
      </c>
      <c r="KZ27" s="4">
        <v>83</v>
      </c>
      <c r="LA27" s="4">
        <v>104</v>
      </c>
      <c r="LB27" s="4">
        <v>38</v>
      </c>
      <c r="LC27" s="4">
        <v>76</v>
      </c>
      <c r="LD27" s="4">
        <v>45</v>
      </c>
      <c r="LE27" s="4">
        <f>KE27</f>
        <v>262</v>
      </c>
      <c r="LF27" s="9">
        <f>LI27/LK27</f>
        <v>0.57262909615319058</v>
      </c>
      <c r="LG27" s="9">
        <f>LD27/LE27</f>
        <v>0.1717557251908397</v>
      </c>
      <c r="LH27" s="9">
        <f>0.35695-7.2266*LG27+74.249*(LG27^2)-307.39*(LG27^3)+684.54*(LG27^4)-856.92*(LG27^5)+571.95*(LG27^6)-159.1*(LG27^7)</f>
        <v>0.23022391749742754</v>
      </c>
      <c r="LI27" s="9">
        <f>(IN27*0.9)/KF27</f>
        <v>1.1825581395348836</v>
      </c>
      <c r="LJ27" s="9">
        <f>0.0275-0.165*(JT27/100)+0.3656*((IO27/IN27)*0.9)+0.515*LH27</f>
        <v>0.22556239715719284</v>
      </c>
      <c r="LK27" s="9">
        <f>(IO27-(LJ27*IN27*0.9))/(LJ27*KF27)</f>
        <v>2.0651380579140604</v>
      </c>
      <c r="LL27" s="11">
        <v>21.7</v>
      </c>
      <c r="LM27" s="11">
        <v>21</v>
      </c>
      <c r="LN27" s="4">
        <v>14</v>
      </c>
      <c r="LO27" s="4">
        <v>8</v>
      </c>
      <c r="LP27" s="4">
        <v>88</v>
      </c>
      <c r="LQ27" s="4">
        <f>LP27/HA27</f>
        <v>49.717514124293785</v>
      </c>
      <c r="LR27" s="11">
        <v>36</v>
      </c>
      <c r="LS27" s="11">
        <v>18</v>
      </c>
      <c r="LT27" s="4">
        <v>21</v>
      </c>
      <c r="LU27" s="4">
        <v>56</v>
      </c>
      <c r="LV27" s="4">
        <v>76</v>
      </c>
      <c r="LW27" s="11">
        <f>LU27/LV27</f>
        <v>0.73684210526315785</v>
      </c>
      <c r="LX27" s="4">
        <v>21</v>
      </c>
      <c r="LY27" s="11">
        <f>(LU27/LX27)</f>
        <v>2.6666666666666665</v>
      </c>
      <c r="LZ27" s="4">
        <v>100</v>
      </c>
      <c r="MA27" s="4">
        <v>23.8</v>
      </c>
      <c r="MB27">
        <v>11</v>
      </c>
      <c r="MC27" s="11">
        <f>(MA27+IR27)</f>
        <v>23.8</v>
      </c>
      <c r="MD27" s="4">
        <f>MC27/LS27</f>
        <v>1.3222222222222222</v>
      </c>
      <c r="ME27" s="4">
        <f>LR27/MB27</f>
        <v>3.2727272727272729</v>
      </c>
      <c r="MF27" s="4">
        <f>LL27/MB27</f>
        <v>1.9727272727272727</v>
      </c>
      <c r="MG27" s="4">
        <v>18</v>
      </c>
      <c r="MH27" s="4">
        <v>5</v>
      </c>
      <c r="MI27" s="4">
        <f>((MG27-MH27)/MG27)*100</f>
        <v>72.222222222222214</v>
      </c>
      <c r="MJ27" s="4">
        <v>23</v>
      </c>
      <c r="MK27" s="4">
        <v>17</v>
      </c>
      <c r="ML27" s="4">
        <f>((MJ27-MK27)/MJ27)*100</f>
        <v>26.086956521739129</v>
      </c>
      <c r="MM27">
        <v>1</v>
      </c>
      <c r="MN27">
        <v>0</v>
      </c>
      <c r="MO27">
        <v>0</v>
      </c>
      <c r="MP27">
        <v>1</v>
      </c>
      <c r="MQ27">
        <v>0</v>
      </c>
      <c r="MR27">
        <v>0</v>
      </c>
      <c r="MS27">
        <v>0</v>
      </c>
      <c r="MT27">
        <v>1</v>
      </c>
      <c r="MU27">
        <v>0</v>
      </c>
      <c r="MV27">
        <v>0</v>
      </c>
      <c r="MY27" t="e">
        <f>(MW27-MX27)/MW27</f>
        <v>#DIV/0!</v>
      </c>
      <c r="NC27" s="2">
        <v>44999</v>
      </c>
      <c r="ND27" s="4">
        <v>1.77</v>
      </c>
      <c r="NE27" s="4">
        <v>30</v>
      </c>
      <c r="NF27" s="4">
        <v>2370</v>
      </c>
      <c r="NG27" s="4">
        <v>13000</v>
      </c>
      <c r="NH27" s="4">
        <v>6.5</v>
      </c>
      <c r="NI27" s="4"/>
      <c r="NJ27" s="4">
        <v>0</v>
      </c>
      <c r="NK27" s="4">
        <v>0</v>
      </c>
      <c r="NL27" s="4">
        <v>0</v>
      </c>
      <c r="NM27" s="4"/>
      <c r="NN27" s="4"/>
      <c r="NO27" s="4">
        <v>0</v>
      </c>
      <c r="NP27" s="4">
        <v>11.4</v>
      </c>
      <c r="NQ27" s="4"/>
      <c r="NR27" s="4"/>
      <c r="NS27" s="29"/>
      <c r="NT27" s="4"/>
      <c r="NU27" s="4"/>
      <c r="NV27" s="4">
        <v>229</v>
      </c>
      <c r="NW27" s="4">
        <v>1</v>
      </c>
      <c r="NX27" s="4">
        <v>0</v>
      </c>
      <c r="NY27" s="4">
        <v>1</v>
      </c>
      <c r="NZ27" s="4">
        <v>70</v>
      </c>
      <c r="OA27" s="4">
        <v>131</v>
      </c>
      <c r="OB27" s="4">
        <v>5</v>
      </c>
      <c r="OC27" s="4">
        <v>2</v>
      </c>
      <c r="OD27" s="4">
        <v>3.7</v>
      </c>
      <c r="OE27" s="4">
        <v>9.3000000000000007</v>
      </c>
      <c r="OF27" s="4"/>
      <c r="OG27" s="4"/>
      <c r="OH27" s="4"/>
      <c r="OI27" s="4">
        <v>16</v>
      </c>
      <c r="OJ27" s="4">
        <v>22</v>
      </c>
      <c r="OK27" s="4">
        <v>0.4</v>
      </c>
      <c r="OL27" s="4">
        <v>98</v>
      </c>
      <c r="OM27" s="4">
        <v>204</v>
      </c>
      <c r="ON27" s="4">
        <v>0</v>
      </c>
      <c r="OO27" s="4">
        <v>0</v>
      </c>
      <c r="OP27" s="4"/>
      <c r="OQ27">
        <v>121</v>
      </c>
      <c r="OR27">
        <v>68</v>
      </c>
      <c r="OS27">
        <v>92</v>
      </c>
      <c r="OT27">
        <v>74</v>
      </c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>
        <v>0</v>
      </c>
      <c r="PM27" s="4">
        <v>0</v>
      </c>
      <c r="PN27" s="4">
        <v>0</v>
      </c>
      <c r="PO27" s="4"/>
      <c r="PP27" s="4"/>
      <c r="PQ27" s="4">
        <v>8</v>
      </c>
      <c r="PR27" s="4">
        <v>8</v>
      </c>
      <c r="PS27" s="4">
        <v>48</v>
      </c>
      <c r="PT27" s="4">
        <v>30</v>
      </c>
      <c r="PU27" s="4">
        <v>35</v>
      </c>
      <c r="PV27" s="4">
        <v>65</v>
      </c>
      <c r="PW27" s="11">
        <v>59</v>
      </c>
      <c r="PX27" s="4">
        <v>31</v>
      </c>
      <c r="PY27" s="4">
        <v>75</v>
      </c>
      <c r="PZ27" s="4">
        <f>(PY27-PX27)</f>
        <v>44</v>
      </c>
      <c r="QA27" s="11">
        <v>18.2</v>
      </c>
      <c r="QB27" s="4">
        <v>1345</v>
      </c>
      <c r="QC27" s="4">
        <v>93</v>
      </c>
      <c r="QD27" s="4">
        <v>65</v>
      </c>
      <c r="QE27" s="4">
        <v>3.2</v>
      </c>
      <c r="QF27" s="17">
        <f>(QE27/ND27)</f>
        <v>1.807909604519774</v>
      </c>
      <c r="QG27" s="4">
        <v>24.8</v>
      </c>
      <c r="QH27" s="4">
        <v>302</v>
      </c>
      <c r="QI27" s="4">
        <v>85</v>
      </c>
      <c r="QJ27" s="4">
        <v>5.3</v>
      </c>
      <c r="QK27" s="4">
        <f>(QJ27/ND27)</f>
        <v>2.9943502824858754</v>
      </c>
      <c r="QL27" s="45">
        <f>PW27/QG27</f>
        <v>2.379032258064516</v>
      </c>
      <c r="QM27" s="45">
        <f>QA27/QG27</f>
        <v>0.73387096774193539</v>
      </c>
      <c r="QN27" s="4">
        <v>10</v>
      </c>
      <c r="QO27" s="4">
        <v>71</v>
      </c>
      <c r="QP27" s="4">
        <v>62</v>
      </c>
      <c r="QQ27" s="11">
        <f>(QO27/QP27)</f>
        <v>1.1451612903225807</v>
      </c>
      <c r="QR27" s="4">
        <v>268</v>
      </c>
      <c r="QS27" s="11">
        <v>10</v>
      </c>
      <c r="QT27" s="4">
        <v>7</v>
      </c>
      <c r="QU27" s="11">
        <f>QO27/((QS27+QT27)/2)</f>
        <v>8.3529411764705888</v>
      </c>
      <c r="QV27" s="4">
        <v>20</v>
      </c>
      <c r="QW27" s="4">
        <f>QV27/ND27</f>
        <v>11.299435028248588</v>
      </c>
      <c r="QX27" s="4">
        <v>7</v>
      </c>
      <c r="QY27" s="4">
        <v>10</v>
      </c>
      <c r="QZ27" s="11">
        <v>28</v>
      </c>
      <c r="RA27" s="4">
        <v>21</v>
      </c>
      <c r="RB27" s="9">
        <v>19</v>
      </c>
      <c r="RC27" s="4">
        <v>102</v>
      </c>
      <c r="RD27" s="4">
        <v>132</v>
      </c>
      <c r="RE27" s="4">
        <v>56</v>
      </c>
      <c r="RF27" s="4">
        <v>91</v>
      </c>
      <c r="RG27" s="4">
        <v>79</v>
      </c>
      <c r="RH27" s="4">
        <f>QH27</f>
        <v>302</v>
      </c>
      <c r="RI27" s="9">
        <f>RL27/RN27</f>
        <v>0.96059135614186109</v>
      </c>
      <c r="RJ27" s="9">
        <f>RG27/RH27</f>
        <v>0.26158940397350994</v>
      </c>
      <c r="RK27" s="9">
        <f>0.35695-7.2266*RJ27+74.249*(RJ27^2)-307.39*(RJ27^3)+684.54*(RJ27^4)-856.92*(RJ27^5)+571.95*(RJ27^6)-159.1*(RJ27^7)</f>
        <v>0.37062601053658417</v>
      </c>
      <c r="RL27" s="9">
        <f>(OQ27*0.9)/QI27</f>
        <v>1.2811764705882354</v>
      </c>
      <c r="RM27" s="9">
        <f>0.0275-0.165*(PW27/100)+0.3656*((OR27/OQ27)*0.9)+0.515*RK27</f>
        <v>0.30593743674865492</v>
      </c>
      <c r="RN27" s="9">
        <f>(OR27-(RM27*OQ27*0.9))/(RM27*QI27)</f>
        <v>1.3337372467455662</v>
      </c>
      <c r="RO27" s="11">
        <v>19</v>
      </c>
      <c r="RP27" s="11">
        <v>29</v>
      </c>
      <c r="RQ27" s="4">
        <v>21</v>
      </c>
      <c r="RR27" s="4">
        <v>10</v>
      </c>
      <c r="RS27" s="4">
        <v>24</v>
      </c>
      <c r="RT27" s="4">
        <f>RS27/ND27</f>
        <v>13.559322033898304</v>
      </c>
      <c r="RU27" s="11">
        <v>45</v>
      </c>
      <c r="RV27" s="11">
        <v>22</v>
      </c>
      <c r="RW27" s="4">
        <v>18</v>
      </c>
      <c r="RX27" s="4">
        <v>65</v>
      </c>
      <c r="RY27" s="4">
        <v>58</v>
      </c>
      <c r="RZ27" s="11">
        <f>RX27/RY27</f>
        <v>1.1206896551724137</v>
      </c>
      <c r="SA27" s="4">
        <v>12</v>
      </c>
      <c r="SB27" s="11">
        <f>(RX27/SA27)</f>
        <v>5.416666666666667</v>
      </c>
      <c r="SC27" s="4">
        <v>132</v>
      </c>
      <c r="SD27" s="4">
        <v>13</v>
      </c>
      <c r="SE27">
        <v>13.7</v>
      </c>
      <c r="SF27" s="11">
        <f>(SD27+OU27)</f>
        <v>13</v>
      </c>
      <c r="SG27" s="4">
        <f>SF27/RV27</f>
        <v>0.59090909090909094</v>
      </c>
      <c r="SH27" s="4">
        <f>RU27/SE27</f>
        <v>3.2846715328467155</v>
      </c>
      <c r="SI27" s="4">
        <f>RO27/SE27</f>
        <v>1.3868613138686132</v>
      </c>
      <c r="SJ27" s="4">
        <v>12</v>
      </c>
      <c r="SK27" s="4">
        <v>8</v>
      </c>
      <c r="SL27" s="4">
        <f>((SJ27-SK27)/SJ27)*100</f>
        <v>33.333333333333329</v>
      </c>
      <c r="SM27" s="4">
        <v>23</v>
      </c>
      <c r="SN27" s="4">
        <v>20</v>
      </c>
      <c r="SO27" s="4">
        <f>((SM27-SN27)/SM27)*100</f>
        <v>13.043478260869565</v>
      </c>
      <c r="SP27">
        <v>1</v>
      </c>
      <c r="SQ27">
        <v>0</v>
      </c>
      <c r="SR27">
        <v>0</v>
      </c>
      <c r="SS27">
        <v>1</v>
      </c>
      <c r="ST27">
        <v>0</v>
      </c>
      <c r="SU27">
        <v>0</v>
      </c>
      <c r="SV27">
        <v>0</v>
      </c>
      <c r="SW27">
        <v>1</v>
      </c>
      <c r="SX27">
        <v>0</v>
      </c>
      <c r="SY27">
        <v>0</v>
      </c>
      <c r="SZ27">
        <v>19</v>
      </c>
      <c r="TA27">
        <v>14</v>
      </c>
      <c r="TB27">
        <f>(SZ27-TA27)/SZ27</f>
        <v>0.26315789473684209</v>
      </c>
      <c r="TC27">
        <v>1</v>
      </c>
      <c r="TD27">
        <v>0</v>
      </c>
      <c r="TF27" s="39">
        <v>45111</v>
      </c>
      <c r="TG27" s="4">
        <v>1.77</v>
      </c>
      <c r="TH27" s="4">
        <v>180</v>
      </c>
      <c r="TI27" s="4"/>
      <c r="TJ27" s="4"/>
      <c r="TK27" s="4"/>
      <c r="TL27" s="4"/>
      <c r="TM27" s="4">
        <v>0</v>
      </c>
      <c r="TN27" s="4">
        <v>0</v>
      </c>
      <c r="TO27" s="4">
        <v>0</v>
      </c>
      <c r="TP27" s="4"/>
      <c r="TQ27" s="4"/>
      <c r="TR27" s="4">
        <v>0</v>
      </c>
      <c r="TS27" s="4"/>
      <c r="TT27" s="4"/>
      <c r="TU27" s="4"/>
      <c r="TV27" s="29"/>
      <c r="TW27" s="4"/>
      <c r="TX27" s="4"/>
      <c r="TY27" s="4"/>
      <c r="TZ27" s="4">
        <v>1</v>
      </c>
      <c r="UA27" s="4">
        <v>0</v>
      </c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>
        <v>0</v>
      </c>
      <c r="UR27" s="4">
        <v>0</v>
      </c>
      <c r="US27" s="4"/>
      <c r="UT27">
        <v>125</v>
      </c>
      <c r="UU27">
        <v>71</v>
      </c>
      <c r="UV27">
        <v>98</v>
      </c>
      <c r="UW27">
        <v>73</v>
      </c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>
        <v>0</v>
      </c>
      <c r="VP27" s="4">
        <v>0</v>
      </c>
      <c r="VQ27" s="4">
        <v>0</v>
      </c>
      <c r="VR27" s="4"/>
      <c r="VS27" s="4"/>
      <c r="VT27" s="4">
        <v>9</v>
      </c>
      <c r="VU27" s="4">
        <v>8</v>
      </c>
      <c r="VV27" s="4">
        <v>45</v>
      </c>
      <c r="VW27" s="4">
        <v>28</v>
      </c>
      <c r="VX27" s="4">
        <v>34</v>
      </c>
      <c r="VY27" s="4">
        <v>62</v>
      </c>
      <c r="VZ27" s="11">
        <v>61</v>
      </c>
      <c r="WA27" s="4">
        <v>31</v>
      </c>
      <c r="WB27" s="4">
        <v>76</v>
      </c>
      <c r="WC27" s="4">
        <f>(WB27-WA27)</f>
        <v>45</v>
      </c>
      <c r="WD27" s="11">
        <v>20.100000000000001</v>
      </c>
      <c r="WE27" s="4">
        <v>1483</v>
      </c>
      <c r="WF27" s="4">
        <v>94</v>
      </c>
      <c r="WG27" s="4">
        <v>64</v>
      </c>
      <c r="WH27" s="4">
        <v>3.4</v>
      </c>
      <c r="WI27" s="17">
        <f>(WH27/TG27)</f>
        <v>1.9209039548022597</v>
      </c>
      <c r="WJ27" s="4">
        <v>24</v>
      </c>
      <c r="WK27" s="4">
        <v>298</v>
      </c>
      <c r="WL27" s="4">
        <v>81</v>
      </c>
      <c r="WM27" s="4">
        <v>4.9000000000000004</v>
      </c>
      <c r="WN27" s="4">
        <f>(WM27/TG27)</f>
        <v>2.768361581920904</v>
      </c>
      <c r="WO27" s="45">
        <f>VZ27/WJ27</f>
        <v>2.5416666666666665</v>
      </c>
      <c r="WP27" s="45">
        <f>WD27/WJ27</f>
        <v>0.83750000000000002</v>
      </c>
      <c r="WQ27" s="4">
        <v>11</v>
      </c>
      <c r="WR27" s="4">
        <v>70</v>
      </c>
      <c r="WS27" s="4">
        <v>63</v>
      </c>
      <c r="WT27" s="11">
        <f>(WR27/WS27)</f>
        <v>1.1111111111111112</v>
      </c>
      <c r="WU27" s="4">
        <v>280</v>
      </c>
      <c r="WV27" s="11">
        <v>10</v>
      </c>
      <c r="WW27" s="4">
        <v>8</v>
      </c>
      <c r="WX27" s="11">
        <f>WR27/((WV27+WW27)/2)</f>
        <v>7.7777777777777777</v>
      </c>
      <c r="WY27" s="4">
        <v>21</v>
      </c>
      <c r="WZ27" s="4">
        <f>WY27/TG27</f>
        <v>11.864406779661017</v>
      </c>
      <c r="XA27" s="4">
        <v>8</v>
      </c>
      <c r="XB27" s="4">
        <v>8</v>
      </c>
      <c r="XC27" s="11">
        <v>27</v>
      </c>
      <c r="XD27" s="4">
        <v>19</v>
      </c>
      <c r="XE27" s="9">
        <v>18</v>
      </c>
      <c r="XF27" s="4">
        <v>98</v>
      </c>
      <c r="XG27" s="4">
        <v>124</v>
      </c>
      <c r="XH27" s="4">
        <v>49</v>
      </c>
      <c r="XI27" s="4">
        <v>87</v>
      </c>
      <c r="XJ27" s="4">
        <v>85</v>
      </c>
      <c r="XK27" s="4">
        <f>WK27</f>
        <v>298</v>
      </c>
      <c r="XL27" s="9">
        <f>XO27/XQ27</f>
        <v>1.0265870231679295</v>
      </c>
      <c r="XM27" s="9">
        <f>XJ27/XK27</f>
        <v>0.28523489932885904</v>
      </c>
      <c r="XN27" s="9">
        <f>0.35695-7.2266*XM27+74.249*(XM27^2)-307.39*(XM27^3)+684.54*(XM27^4)-856.92*(XM27^5)+571.95*(XM27^6)-159.1*(XM27^7)</f>
        <v>0.3999041638679518</v>
      </c>
      <c r="XO27" s="9">
        <f>(UT27*0.9)/WL27</f>
        <v>1.3888888888888888</v>
      </c>
      <c r="XP27" s="9">
        <f>0.0275-0.165*(VZ27/100)+0.3656*((UU27/UT27)*0.9)+0.515*XN27</f>
        <v>0.31969536439199514</v>
      </c>
      <c r="XQ27" s="9">
        <f>(UU27-(XP27*UT27*0.9))/(XP27*WL27)</f>
        <v>1.3529188052688776</v>
      </c>
      <c r="XR27" s="11">
        <v>20.8</v>
      </c>
      <c r="XS27" s="11">
        <v>28</v>
      </c>
      <c r="XT27" s="4">
        <v>19</v>
      </c>
      <c r="XU27" s="4">
        <v>12</v>
      </c>
      <c r="XV27" s="4">
        <v>22</v>
      </c>
      <c r="XW27" s="4">
        <f>XV27/TG27</f>
        <v>12.429378531073446</v>
      </c>
      <c r="XX27" s="11">
        <v>46</v>
      </c>
      <c r="XY27" s="11">
        <v>22</v>
      </c>
      <c r="XZ27" s="4">
        <v>18</v>
      </c>
      <c r="YA27" s="4">
        <v>64</v>
      </c>
      <c r="YB27" s="4">
        <v>55</v>
      </c>
      <c r="YC27" s="11">
        <f>YA27/YB27</f>
        <v>1.1636363636363636</v>
      </c>
      <c r="YD27" s="4">
        <v>12</v>
      </c>
      <c r="YE27" s="11">
        <f>(YA27/YD27)</f>
        <v>5.333333333333333</v>
      </c>
      <c r="YF27" s="4">
        <v>124</v>
      </c>
      <c r="YG27" s="4">
        <v>14.5</v>
      </c>
      <c r="YH27">
        <v>14.1</v>
      </c>
      <c r="YI27" s="11">
        <f>(YG27+UX27)</f>
        <v>14.5</v>
      </c>
      <c r="YJ27" s="4">
        <f>YI27/XY27</f>
        <v>0.65909090909090906</v>
      </c>
      <c r="YK27" s="4">
        <f>XX27/YH27</f>
        <v>3.2624113475177308</v>
      </c>
      <c r="YL27" s="4">
        <f>XR27/YH27</f>
        <v>1.4751773049645391</v>
      </c>
      <c r="YM27" s="4">
        <v>12</v>
      </c>
      <c r="YN27" s="4">
        <v>8</v>
      </c>
      <c r="YO27" s="4">
        <f>((YM27-YN27)/YM27)*100</f>
        <v>33.333333333333329</v>
      </c>
      <c r="YP27" s="4">
        <v>19</v>
      </c>
      <c r="YQ27" s="4">
        <v>16</v>
      </c>
      <c r="YR27" s="4">
        <f>((YP27-YQ27)/YP27)*100</f>
        <v>15.789473684210526</v>
      </c>
      <c r="YS27">
        <v>1</v>
      </c>
      <c r="YT27">
        <v>0</v>
      </c>
      <c r="YU27">
        <v>0</v>
      </c>
      <c r="YV27">
        <v>1</v>
      </c>
      <c r="YW27">
        <v>0</v>
      </c>
      <c r="YX27">
        <v>0</v>
      </c>
      <c r="YY27">
        <v>0</v>
      </c>
      <c r="YZ27">
        <v>1</v>
      </c>
      <c r="ZA27">
        <v>0</v>
      </c>
      <c r="ZB27">
        <v>0</v>
      </c>
      <c r="ZC27">
        <v>17</v>
      </c>
      <c r="ZD27">
        <v>11</v>
      </c>
      <c r="ZE27">
        <f>(ZC27-ZD27)/ZC27</f>
        <v>0.35294117647058826</v>
      </c>
      <c r="ZF27">
        <v>1</v>
      </c>
      <c r="ZG27">
        <v>0</v>
      </c>
    </row>
    <row r="28" spans="1:684" x14ac:dyDescent="0.35">
      <c r="A28" s="54">
        <v>25</v>
      </c>
      <c r="B28" s="2">
        <v>44984</v>
      </c>
      <c r="C28" s="2">
        <v>19709</v>
      </c>
      <c r="D28" s="4">
        <v>69</v>
      </c>
      <c r="E28" s="4" t="s">
        <v>176</v>
      </c>
      <c r="F28" s="4">
        <v>85</v>
      </c>
      <c r="G28" s="4">
        <v>155</v>
      </c>
      <c r="H28" s="4">
        <v>1.84</v>
      </c>
      <c r="I28" s="4">
        <v>1</v>
      </c>
      <c r="J28" s="2">
        <v>44981</v>
      </c>
      <c r="K28" s="2">
        <v>44983</v>
      </c>
      <c r="L28" s="2">
        <v>44987</v>
      </c>
      <c r="M28" s="2">
        <v>45111</v>
      </c>
      <c r="N28" s="4">
        <v>1</v>
      </c>
      <c r="O28" s="2">
        <v>45111</v>
      </c>
      <c r="P28" s="46">
        <f t="shared" si="118"/>
        <v>4</v>
      </c>
      <c r="Q28" s="46">
        <f t="shared" si="119"/>
        <v>130</v>
      </c>
      <c r="R28" s="46">
        <f t="shared" si="120"/>
        <v>128</v>
      </c>
      <c r="S28" s="4">
        <v>0</v>
      </c>
      <c r="T28" s="4">
        <v>1</v>
      </c>
      <c r="U28" s="4">
        <v>0</v>
      </c>
      <c r="V28" s="4">
        <v>1</v>
      </c>
      <c r="W28" s="4">
        <v>1</v>
      </c>
      <c r="X28" s="4">
        <v>0</v>
      </c>
      <c r="Y28" s="4">
        <v>0</v>
      </c>
      <c r="Z28" s="4">
        <v>1</v>
      </c>
      <c r="AA28" s="4">
        <v>0</v>
      </c>
      <c r="AB28" s="4">
        <v>28</v>
      </c>
      <c r="AC28" s="4">
        <v>58</v>
      </c>
      <c r="AD28" s="4">
        <v>12</v>
      </c>
      <c r="AE28" s="4">
        <v>12</v>
      </c>
      <c r="AF28" s="4">
        <f t="shared" si="121"/>
        <v>0</v>
      </c>
      <c r="AG28" s="4">
        <v>567</v>
      </c>
      <c r="AH28" s="4">
        <v>18479</v>
      </c>
      <c r="AI28" s="4">
        <v>13.02</v>
      </c>
      <c r="AJ28" s="4">
        <v>41.1</v>
      </c>
      <c r="AK28" s="4">
        <v>0</v>
      </c>
      <c r="AL28" s="4">
        <v>0</v>
      </c>
      <c r="AM28" s="4">
        <v>0</v>
      </c>
      <c r="AN28" s="4">
        <v>82</v>
      </c>
      <c r="AO28" s="4">
        <v>2948</v>
      </c>
      <c r="AP28" s="4">
        <v>0</v>
      </c>
      <c r="AQ28" s="4">
        <v>9.1999999999999993</v>
      </c>
      <c r="AR28" s="4">
        <v>1.66</v>
      </c>
      <c r="AS28" s="4">
        <v>27.8</v>
      </c>
      <c r="AT28" s="29">
        <v>1.64</v>
      </c>
      <c r="AU28" s="4">
        <v>6.78</v>
      </c>
      <c r="AV28" s="4">
        <v>393</v>
      </c>
      <c r="AW28" s="4">
        <v>125</v>
      </c>
      <c r="AX28" s="4">
        <v>1</v>
      </c>
      <c r="AY28" s="4">
        <v>1</v>
      </c>
      <c r="AZ28" s="4">
        <v>2.5</v>
      </c>
      <c r="BA28" s="4">
        <v>172</v>
      </c>
      <c r="BB28" s="4">
        <v>134</v>
      </c>
      <c r="BC28" s="4">
        <v>6</v>
      </c>
      <c r="BD28" s="4">
        <v>2.7</v>
      </c>
      <c r="BE28" s="4">
        <v>4.5999999999999996</v>
      </c>
      <c r="BG28" s="4">
        <v>6</v>
      </c>
      <c r="BH28" s="4">
        <v>2.9</v>
      </c>
      <c r="BI28" s="4">
        <v>378</v>
      </c>
      <c r="BJ28" s="4">
        <v>223</v>
      </c>
      <c r="BK28" s="4">
        <v>137</v>
      </c>
      <c r="BL28" s="4">
        <v>3.2</v>
      </c>
      <c r="BM28" s="4">
        <v>322</v>
      </c>
      <c r="BN28" s="4">
        <v>379</v>
      </c>
      <c r="BO28" s="4">
        <v>1</v>
      </c>
      <c r="BP28" s="4">
        <v>1</v>
      </c>
      <c r="BQ28" s="4">
        <v>209</v>
      </c>
      <c r="BR28">
        <v>144</v>
      </c>
      <c r="BS28">
        <v>52</v>
      </c>
      <c r="BT28">
        <v>83</v>
      </c>
      <c r="BU28">
        <v>53</v>
      </c>
      <c r="BV28">
        <v>7</v>
      </c>
      <c r="BW28">
        <v>1370</v>
      </c>
      <c r="BX28">
        <v>670</v>
      </c>
      <c r="BY28">
        <v>1.5</v>
      </c>
      <c r="BZ28">
        <v>67.400000000000006</v>
      </c>
      <c r="CA28">
        <v>6.5</v>
      </c>
      <c r="CB28" s="4">
        <v>2.1</v>
      </c>
      <c r="CC28" s="4">
        <v>41</v>
      </c>
      <c r="CD28" s="4">
        <v>72</v>
      </c>
      <c r="CE28" s="4">
        <v>9</v>
      </c>
      <c r="CF28" s="4">
        <v>7</v>
      </c>
      <c r="CG28" s="4">
        <v>3121</v>
      </c>
      <c r="CH28" s="4">
        <f t="shared" si="122"/>
        <v>2895.2380952380954</v>
      </c>
      <c r="CI28" s="4">
        <v>7.41</v>
      </c>
      <c r="CJ28" s="4">
        <v>32</v>
      </c>
      <c r="CK28" s="4">
        <v>99</v>
      </c>
      <c r="CL28" s="4">
        <v>21</v>
      </c>
      <c r="CM28" s="4">
        <v>0.27</v>
      </c>
      <c r="CN28" s="4">
        <v>1</v>
      </c>
      <c r="CO28" s="4">
        <v>0</v>
      </c>
      <c r="CP28" s="4">
        <v>29</v>
      </c>
      <c r="CQ28" s="4">
        <v>2277</v>
      </c>
      <c r="CR28" s="4">
        <v>0</v>
      </c>
      <c r="CS28" s="4">
        <v>3</v>
      </c>
      <c r="CT28" s="4"/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8</v>
      </c>
      <c r="DL28" s="4">
        <v>8</v>
      </c>
      <c r="DM28" s="4">
        <v>45</v>
      </c>
      <c r="DN28" s="4">
        <v>29</v>
      </c>
      <c r="DO28" s="4">
        <v>35</v>
      </c>
      <c r="DP28" s="4">
        <v>64</v>
      </c>
      <c r="DQ28" s="11">
        <v>66</v>
      </c>
      <c r="DR28" s="4">
        <v>33</v>
      </c>
      <c r="DS28" s="4">
        <v>98</v>
      </c>
      <c r="DT28" s="4">
        <f t="shared" si="32"/>
        <v>65</v>
      </c>
      <c r="DU28" s="11">
        <v>15.8</v>
      </c>
      <c r="DV28" s="4">
        <v>1638</v>
      </c>
      <c r="DW28" s="4">
        <v>90</v>
      </c>
      <c r="DX28" s="4">
        <v>57</v>
      </c>
      <c r="DY28" s="4">
        <v>3.5</v>
      </c>
      <c r="DZ28" s="4">
        <f t="shared" si="134"/>
        <v>1.9021739130434783</v>
      </c>
      <c r="EA28" s="4">
        <v>28.7</v>
      </c>
      <c r="EB28" s="4">
        <v>343</v>
      </c>
      <c r="EC28" s="4">
        <v>92</v>
      </c>
      <c r="ED28" s="4">
        <v>5</v>
      </c>
      <c r="EE28" s="4">
        <f t="shared" si="33"/>
        <v>2.7173913043478262</v>
      </c>
      <c r="EF28" s="45">
        <f t="shared" si="123"/>
        <v>2.2996515679442511</v>
      </c>
      <c r="EG28" s="45">
        <f t="shared" si="124"/>
        <v>0.55052264808362372</v>
      </c>
      <c r="EH28" s="4">
        <v>8</v>
      </c>
      <c r="EI28" s="4">
        <v>70</v>
      </c>
      <c r="EJ28" s="4">
        <v>75</v>
      </c>
      <c r="EK28" s="11">
        <f t="shared" si="29"/>
        <v>0.93333333333333335</v>
      </c>
      <c r="EL28" s="4">
        <v>122</v>
      </c>
      <c r="EM28" s="11">
        <v>9</v>
      </c>
      <c r="EN28" s="4">
        <v>8</v>
      </c>
      <c r="EO28" s="11">
        <f t="shared" si="34"/>
        <v>8.235294117647058</v>
      </c>
      <c r="EP28" s="4">
        <v>37</v>
      </c>
      <c r="EQ28" s="4">
        <f t="shared" si="125"/>
        <v>20.10869565217391</v>
      </c>
      <c r="ER28" s="4">
        <v>18</v>
      </c>
      <c r="ES28" s="4">
        <v>33</v>
      </c>
      <c r="ET28" s="11">
        <v>21</v>
      </c>
      <c r="EU28" s="4">
        <v>12</v>
      </c>
      <c r="EV28" s="9">
        <v>10</v>
      </c>
      <c r="EW28" s="4">
        <v>80</v>
      </c>
      <c r="EX28" s="4">
        <v>93</v>
      </c>
      <c r="EY28" s="4">
        <v>52</v>
      </c>
      <c r="EZ28" s="4">
        <v>73</v>
      </c>
      <c r="FA28" s="4">
        <v>52</v>
      </c>
      <c r="FB28" s="4">
        <f t="shared" si="111"/>
        <v>343</v>
      </c>
      <c r="FC28" s="9">
        <f t="shared" si="126"/>
        <v>0.52766884450527407</v>
      </c>
      <c r="FD28" s="9">
        <f t="shared" si="112"/>
        <v>0.15160349854227406</v>
      </c>
      <c r="FE28" s="9">
        <f t="shared" si="127"/>
        <v>0.19644578295170637</v>
      </c>
      <c r="FF28" s="9">
        <f t="shared" si="113"/>
        <v>1.4086956521739129</v>
      </c>
      <c r="FG28" s="9">
        <f t="shared" si="114"/>
        <v>0.13858957822012877</v>
      </c>
      <c r="FH28" s="9">
        <f t="shared" si="115"/>
        <v>2.6696585687083005</v>
      </c>
      <c r="FI28" s="11">
        <v>23.1</v>
      </c>
      <c r="FJ28" s="11">
        <v>47</v>
      </c>
      <c r="FK28" s="4">
        <v>30</v>
      </c>
      <c r="FL28" s="4">
        <v>17</v>
      </c>
      <c r="FM28" s="4">
        <v>27</v>
      </c>
      <c r="FN28" s="4">
        <f t="shared" si="116"/>
        <v>14.67391304347826</v>
      </c>
      <c r="FO28" s="11">
        <v>57</v>
      </c>
      <c r="FP28" s="11">
        <v>24</v>
      </c>
      <c r="FQ28" s="4">
        <v>16</v>
      </c>
      <c r="FR28" s="4">
        <v>46</v>
      </c>
      <c r="FS28" s="4">
        <v>28</v>
      </c>
      <c r="FT28" s="11">
        <f t="shared" si="128"/>
        <v>1.6428571428571428</v>
      </c>
      <c r="FU28" s="4">
        <v>11</v>
      </c>
      <c r="FV28" s="11">
        <f t="shared" si="35"/>
        <v>4.1818181818181817</v>
      </c>
      <c r="FW28" s="4">
        <v>62</v>
      </c>
      <c r="FX28" s="4">
        <v>37</v>
      </c>
      <c r="FY28">
        <v>15.7</v>
      </c>
      <c r="FZ28" s="11">
        <f t="shared" si="117"/>
        <v>44</v>
      </c>
      <c r="GA28" s="4">
        <f t="shared" si="129"/>
        <v>1.8333333333333333</v>
      </c>
      <c r="GB28" s="4">
        <f t="shared" si="130"/>
        <v>3.6305732484076434</v>
      </c>
      <c r="GC28" s="4">
        <f t="shared" si="131"/>
        <v>1.4713375796178345</v>
      </c>
      <c r="GD28" s="4">
        <v>14</v>
      </c>
      <c r="GE28" s="4">
        <v>13</v>
      </c>
      <c r="GF28" s="4">
        <f t="shared" si="132"/>
        <v>7.1428571428571423</v>
      </c>
      <c r="GG28" s="4">
        <v>20</v>
      </c>
      <c r="GH28" s="4">
        <v>16</v>
      </c>
      <c r="GI28" s="4">
        <f t="shared" si="133"/>
        <v>20</v>
      </c>
      <c r="GJ28">
        <v>1</v>
      </c>
      <c r="GK28">
        <v>0</v>
      </c>
      <c r="GL28">
        <v>0</v>
      </c>
      <c r="GM28">
        <v>0</v>
      </c>
      <c r="GN28">
        <v>1</v>
      </c>
      <c r="GO28">
        <v>0</v>
      </c>
      <c r="GP28">
        <v>0</v>
      </c>
      <c r="GQ28">
        <v>1</v>
      </c>
      <c r="GR28">
        <v>0</v>
      </c>
      <c r="GS28">
        <v>0</v>
      </c>
      <c r="GT28">
        <v>28</v>
      </c>
      <c r="GU28">
        <v>14</v>
      </c>
      <c r="GV28">
        <f t="shared" ref="GV28:GV49" si="135">(GT28-GU28)/GT28</f>
        <v>0.5</v>
      </c>
      <c r="GW28">
        <v>1</v>
      </c>
      <c r="GX28">
        <v>0</v>
      </c>
      <c r="GZ28" s="2">
        <v>44991</v>
      </c>
      <c r="HA28" s="4">
        <v>1.84</v>
      </c>
      <c r="HB28" s="4">
        <v>8</v>
      </c>
      <c r="HC28" s="4">
        <v>640</v>
      </c>
      <c r="HD28" s="4">
        <v>8425</v>
      </c>
      <c r="HE28" s="4">
        <v>18.5</v>
      </c>
      <c r="HF28" s="4">
        <v>8.66</v>
      </c>
      <c r="HG28" s="4">
        <v>0</v>
      </c>
      <c r="HH28" s="4">
        <v>0</v>
      </c>
      <c r="HI28" s="4">
        <v>0</v>
      </c>
      <c r="HJ28" s="4">
        <v>120</v>
      </c>
      <c r="HK28" s="4">
        <v>1095</v>
      </c>
      <c r="HL28" s="4">
        <v>0</v>
      </c>
      <c r="HM28" s="4">
        <v>7.5</v>
      </c>
      <c r="HN28" s="4"/>
      <c r="HO28" s="4"/>
      <c r="HP28" s="29">
        <v>1.32</v>
      </c>
      <c r="HQ28" s="4"/>
      <c r="HR28" s="4"/>
      <c r="HS28" s="4">
        <v>152</v>
      </c>
      <c r="HT28" s="4">
        <v>1</v>
      </c>
      <c r="HU28" s="4">
        <v>1</v>
      </c>
      <c r="HV28" s="4">
        <v>1.6</v>
      </c>
      <c r="HW28" s="4">
        <v>146</v>
      </c>
      <c r="HX28" s="4">
        <v>135</v>
      </c>
      <c r="HY28" s="4">
        <v>3.2</v>
      </c>
      <c r="HZ28" s="4">
        <v>2.7</v>
      </c>
      <c r="IA28" s="4">
        <v>4.7</v>
      </c>
      <c r="IB28" s="4">
        <v>7</v>
      </c>
      <c r="IC28" s="4">
        <v>5.6</v>
      </c>
      <c r="ID28" s="4">
        <v>1.6</v>
      </c>
      <c r="IE28" s="4">
        <v>14</v>
      </c>
      <c r="IF28" s="4">
        <v>89</v>
      </c>
      <c r="IG28" s="4">
        <v>46</v>
      </c>
      <c r="IH28" s="4">
        <v>2.1</v>
      </c>
      <c r="II28" s="4">
        <v>586</v>
      </c>
      <c r="IJ28" s="4">
        <v>376</v>
      </c>
      <c r="IK28" s="4">
        <v>1</v>
      </c>
      <c r="IL28" s="4">
        <v>1</v>
      </c>
      <c r="IM28" s="4"/>
      <c r="IN28">
        <v>126</v>
      </c>
      <c r="IO28">
        <v>46</v>
      </c>
      <c r="IP28">
        <v>72</v>
      </c>
      <c r="IQ28">
        <v>80</v>
      </c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>
        <v>0</v>
      </c>
      <c r="JJ28" s="4">
        <v>0</v>
      </c>
      <c r="JK28" s="4">
        <v>0</v>
      </c>
      <c r="JL28" s="4">
        <v>32</v>
      </c>
      <c r="JM28" s="4">
        <v>1305</v>
      </c>
      <c r="JN28" s="4">
        <v>8</v>
      </c>
      <c r="JO28" s="4">
        <v>8</v>
      </c>
      <c r="JP28" s="4">
        <v>46</v>
      </c>
      <c r="JQ28" s="4">
        <v>24</v>
      </c>
      <c r="JR28" s="4">
        <v>48</v>
      </c>
      <c r="JS28" s="4">
        <v>80</v>
      </c>
      <c r="JT28" s="11">
        <v>56</v>
      </c>
      <c r="JU28" s="4">
        <v>38</v>
      </c>
      <c r="JV28" s="4">
        <v>87</v>
      </c>
      <c r="JW28" s="4">
        <f>(JV28-JU28)</f>
        <v>49</v>
      </c>
      <c r="JX28" s="11">
        <v>16.2</v>
      </c>
      <c r="JY28" s="4">
        <v>1413</v>
      </c>
      <c r="JZ28" s="4">
        <v>93</v>
      </c>
      <c r="KA28" s="4">
        <v>96</v>
      </c>
      <c r="KB28" s="4">
        <v>4.8</v>
      </c>
      <c r="KC28" s="4">
        <f>(KB28/HA28)</f>
        <v>2.6086956521739126</v>
      </c>
      <c r="KD28" s="4">
        <v>24.1</v>
      </c>
      <c r="KE28" s="4">
        <v>301</v>
      </c>
      <c r="KF28" s="4">
        <v>74</v>
      </c>
      <c r="KG28" s="4">
        <v>7</v>
      </c>
      <c r="KH28" s="4">
        <f>(KG28/HA28)</f>
        <v>3.8043478260869565</v>
      </c>
      <c r="KI28" s="45">
        <f>JT28/KD28</f>
        <v>2.3236514522821574</v>
      </c>
      <c r="KJ28" s="45">
        <f>JX28/KD28</f>
        <v>0.67219917012448127</v>
      </c>
      <c r="KK28" s="4">
        <v>7</v>
      </c>
      <c r="KL28" s="4">
        <v>87</v>
      </c>
      <c r="KM28" s="4">
        <v>96</v>
      </c>
      <c r="KN28" s="11">
        <f>(KL28/KM28)</f>
        <v>0.90625</v>
      </c>
      <c r="KO28" s="4">
        <v>200</v>
      </c>
      <c r="KP28" s="11">
        <v>10</v>
      </c>
      <c r="KQ28" s="4">
        <v>7</v>
      </c>
      <c r="KR28" s="11">
        <f>KL28/((KP28+KQ28)/2)</f>
        <v>10.235294117647058</v>
      </c>
      <c r="KS28" s="4">
        <v>37</v>
      </c>
      <c r="KT28" s="4">
        <f>KS28/HA28</f>
        <v>20.10869565217391</v>
      </c>
      <c r="KU28" s="4">
        <v>24</v>
      </c>
      <c r="KV28" s="4">
        <v>32</v>
      </c>
      <c r="KW28" s="11">
        <v>18</v>
      </c>
      <c r="KX28" s="4">
        <v>13</v>
      </c>
      <c r="KY28" s="9">
        <v>6</v>
      </c>
      <c r="KZ28" s="4">
        <v>58</v>
      </c>
      <c r="LA28" s="4">
        <v>110</v>
      </c>
      <c r="LB28" s="4">
        <v>27</v>
      </c>
      <c r="LC28" s="4">
        <v>41</v>
      </c>
      <c r="LD28" s="4">
        <v>48</v>
      </c>
      <c r="LE28" s="4">
        <f>KE28</f>
        <v>301</v>
      </c>
      <c r="LF28" s="9">
        <f>LI28/LK28</f>
        <v>0.67238201393380426</v>
      </c>
      <c r="LG28" s="9">
        <f>LD28/LE28</f>
        <v>0.15946843853820597</v>
      </c>
      <c r="LH28" s="9">
        <f>0.35695-7.2266*LG28+74.249*(LG28^2)-307.39*(LG28^3)+684.54*(LG28^4)-856.92*(LG28^5)+571.95*(LG28^6)-159.1*(LG28^7)</f>
        <v>0.20944378860905366</v>
      </c>
      <c r="LI28" s="9">
        <f>(IN28*0.9)/KF28</f>
        <v>1.5324324324324325</v>
      </c>
      <c r="LJ28" s="9">
        <f>0.0275-0.165*(JT28/100)+0.3656*((IO28/IN28)*0.9)+0.515*LH28</f>
        <v>0.16308926541937691</v>
      </c>
      <c r="LK28" s="9">
        <f>(IO28-(LJ28*IN28*0.9))/(LJ28*KF28)</f>
        <v>2.2791097927603099</v>
      </c>
      <c r="LL28" s="11">
        <v>16</v>
      </c>
      <c r="LM28" s="11">
        <v>48</v>
      </c>
      <c r="LN28" s="4">
        <v>28</v>
      </c>
      <c r="LO28" s="4">
        <v>20</v>
      </c>
      <c r="LP28" s="4">
        <v>46</v>
      </c>
      <c r="LQ28" s="4">
        <f>LP28/HA28</f>
        <v>25</v>
      </c>
      <c r="LR28" s="11">
        <v>57</v>
      </c>
      <c r="LS28" s="11">
        <v>19</v>
      </c>
      <c r="LT28" s="4">
        <v>13</v>
      </c>
      <c r="LU28" s="4">
        <v>48</v>
      </c>
      <c r="LV28" s="4">
        <v>44</v>
      </c>
      <c r="LW28" s="11">
        <f>LU28/LV28</f>
        <v>1.0909090909090908</v>
      </c>
      <c r="LX28" s="4">
        <v>11</v>
      </c>
      <c r="LY28" s="11">
        <f>(LU28/LX28)</f>
        <v>4.3636363636363633</v>
      </c>
      <c r="LZ28" s="4">
        <v>101</v>
      </c>
      <c r="MA28" s="4">
        <v>24.9</v>
      </c>
      <c r="MB28">
        <v>22.6</v>
      </c>
      <c r="MC28" s="11">
        <f>(MA28+IR28)</f>
        <v>24.9</v>
      </c>
      <c r="MD28" s="4">
        <f>MC28/LS28</f>
        <v>1.3105263157894735</v>
      </c>
      <c r="ME28" s="4">
        <f>LR28/MB28</f>
        <v>2.5221238938053094</v>
      </c>
      <c r="MF28" s="4">
        <f>LL28/MB28</f>
        <v>0.70796460176991149</v>
      </c>
      <c r="MG28" s="4">
        <v>11</v>
      </c>
      <c r="MH28" s="4">
        <v>9</v>
      </c>
      <c r="MI28" s="4">
        <f>((MG28-MH28)/MG28)*100</f>
        <v>18.181818181818183</v>
      </c>
      <c r="MJ28" s="4">
        <v>31</v>
      </c>
      <c r="MK28" s="4">
        <v>19</v>
      </c>
      <c r="ML28" s="4">
        <f>((MJ28-MK28)/MJ28)*100</f>
        <v>38.70967741935484</v>
      </c>
      <c r="MM28">
        <v>1</v>
      </c>
      <c r="MN28">
        <v>0</v>
      </c>
      <c r="MO28">
        <v>0</v>
      </c>
      <c r="MP28">
        <v>0</v>
      </c>
      <c r="MQ28">
        <v>1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34</v>
      </c>
      <c r="MX28">
        <v>14</v>
      </c>
      <c r="MY28">
        <f>(MW28-MX28)/MW28</f>
        <v>0.58823529411764708</v>
      </c>
      <c r="MZ28">
        <v>1</v>
      </c>
      <c r="NA28">
        <v>0</v>
      </c>
      <c r="NC28" s="33">
        <v>45012</v>
      </c>
      <c r="ND28" s="4">
        <v>1.84</v>
      </c>
      <c r="NE28" s="27">
        <v>29</v>
      </c>
      <c r="NF28" s="27">
        <v>2110</v>
      </c>
      <c r="NG28" s="27">
        <v>13259</v>
      </c>
      <c r="NH28" s="27">
        <v>13.29</v>
      </c>
      <c r="NI28" s="27">
        <v>0.93</v>
      </c>
      <c r="NJ28" s="4">
        <v>0</v>
      </c>
      <c r="NK28" s="4">
        <v>0</v>
      </c>
      <c r="NL28" s="4">
        <v>0</v>
      </c>
      <c r="NM28" s="27">
        <v>102</v>
      </c>
      <c r="NN28" s="27">
        <v>913</v>
      </c>
      <c r="NO28" s="27">
        <v>0</v>
      </c>
      <c r="NP28" s="27">
        <v>8.4</v>
      </c>
      <c r="NQ28" s="27"/>
      <c r="NR28" s="27"/>
      <c r="NS28" s="34">
        <v>0.47</v>
      </c>
      <c r="NT28" s="27"/>
      <c r="NU28" s="27"/>
      <c r="NV28" s="27">
        <v>411</v>
      </c>
      <c r="NW28" s="27">
        <v>1</v>
      </c>
      <c r="NX28" s="27">
        <v>1</v>
      </c>
      <c r="NY28" s="27">
        <v>0.8</v>
      </c>
      <c r="NZ28" s="27">
        <v>61</v>
      </c>
      <c r="OA28" s="27">
        <v>133</v>
      </c>
      <c r="OB28" s="27">
        <v>4</v>
      </c>
      <c r="OC28" s="27">
        <v>1.8</v>
      </c>
      <c r="OD28" s="27">
        <v>3.4</v>
      </c>
      <c r="OE28" s="27">
        <v>8.6</v>
      </c>
      <c r="OF28" s="27">
        <v>6.3</v>
      </c>
      <c r="OG28" s="27">
        <v>1.5</v>
      </c>
      <c r="OH28" s="27">
        <v>9</v>
      </c>
      <c r="OI28" s="27">
        <v>94</v>
      </c>
      <c r="OJ28" s="27">
        <v>28</v>
      </c>
      <c r="OK28" s="27">
        <v>5</v>
      </c>
      <c r="OL28" s="27">
        <v>1070</v>
      </c>
      <c r="OM28" s="27">
        <v>228</v>
      </c>
      <c r="ON28" s="4">
        <v>1</v>
      </c>
      <c r="OO28" s="4">
        <v>1</v>
      </c>
      <c r="OP28" s="27"/>
      <c r="OQ28">
        <v>138</v>
      </c>
      <c r="OR28">
        <v>58</v>
      </c>
      <c r="OS28">
        <v>85</v>
      </c>
      <c r="OT28">
        <v>90</v>
      </c>
      <c r="OU28" s="24"/>
      <c r="OV28" s="24"/>
      <c r="OW28" s="24"/>
      <c r="OX28" s="24"/>
      <c r="OY28" s="24"/>
      <c r="OZ28" s="24"/>
      <c r="PA28" s="27"/>
      <c r="PB28" s="27"/>
      <c r="PC28" s="27"/>
      <c r="PD28" s="27"/>
      <c r="PE28" s="27"/>
      <c r="PF28" s="27"/>
      <c r="PG28" s="4"/>
      <c r="PH28" s="27"/>
      <c r="PI28" s="27"/>
      <c r="PJ28" s="27"/>
      <c r="PK28" s="27"/>
      <c r="PL28" s="27">
        <v>0</v>
      </c>
      <c r="PM28" s="27">
        <v>0</v>
      </c>
      <c r="PN28" s="27">
        <v>0</v>
      </c>
      <c r="PO28" s="27">
        <v>61</v>
      </c>
      <c r="PP28" s="27">
        <v>1751</v>
      </c>
      <c r="PQ28" s="4">
        <v>8</v>
      </c>
      <c r="PR28" s="4">
        <v>9</v>
      </c>
      <c r="PS28" s="4">
        <v>44</v>
      </c>
      <c r="PT28" s="4">
        <v>31</v>
      </c>
      <c r="PU28" s="4">
        <v>29</v>
      </c>
      <c r="PV28" s="4">
        <v>56</v>
      </c>
      <c r="PW28" s="11">
        <v>67</v>
      </c>
      <c r="PX28" s="4">
        <v>22</v>
      </c>
      <c r="PY28" s="4">
        <v>67</v>
      </c>
      <c r="PZ28" s="4">
        <f>(PY28-PX28)</f>
        <v>45</v>
      </c>
      <c r="QA28" s="11">
        <v>18.899999999999999</v>
      </c>
      <c r="QB28" s="4">
        <v>1273</v>
      </c>
      <c r="QC28" s="4">
        <v>85</v>
      </c>
      <c r="QD28" s="4">
        <v>88</v>
      </c>
      <c r="QE28" s="4">
        <v>3.9</v>
      </c>
      <c r="QF28" s="17">
        <f>(QE28/ND28)</f>
        <v>2.1195652173913042</v>
      </c>
      <c r="QG28" s="4">
        <v>27.8</v>
      </c>
      <c r="QH28" s="4">
        <v>320</v>
      </c>
      <c r="QI28" s="4">
        <v>55</v>
      </c>
      <c r="QJ28" s="4">
        <v>5.71</v>
      </c>
      <c r="QK28" s="4">
        <f>(QJ28/ND28)</f>
        <v>3.1032608695652173</v>
      </c>
      <c r="QL28" s="45">
        <f>PW28/QG28</f>
        <v>2.4100719424460433</v>
      </c>
      <c r="QM28" s="45">
        <f>QA28/QG28</f>
        <v>0.67985611510791355</v>
      </c>
      <c r="QN28" s="4">
        <v>10</v>
      </c>
      <c r="QO28" s="4">
        <v>148</v>
      </c>
      <c r="QP28" s="4">
        <v>158</v>
      </c>
      <c r="QQ28" s="11">
        <f>(QO28/QP28)</f>
        <v>0.93670886075949367</v>
      </c>
      <c r="QR28" s="4">
        <v>317</v>
      </c>
      <c r="QS28" s="11">
        <v>8</v>
      </c>
      <c r="QT28" s="4">
        <v>8</v>
      </c>
      <c r="QU28" s="11">
        <f>QO28/((QS28+QT28)/2)</f>
        <v>18.5</v>
      </c>
      <c r="QV28" s="4">
        <v>61</v>
      </c>
      <c r="QW28" s="4">
        <f>QV28/ND28</f>
        <v>33.152173913043477</v>
      </c>
      <c r="QX28" s="4">
        <v>32</v>
      </c>
      <c r="QY28" s="4">
        <v>53</v>
      </c>
      <c r="QZ28" s="11">
        <v>20</v>
      </c>
      <c r="RA28" s="4">
        <v>5</v>
      </c>
      <c r="RB28" s="9">
        <v>15</v>
      </c>
      <c r="RC28" s="4">
        <v>82</v>
      </c>
      <c r="RD28" s="4">
        <v>127</v>
      </c>
      <c r="RE28" s="4">
        <v>45</v>
      </c>
      <c r="RF28" s="4">
        <v>96</v>
      </c>
      <c r="RG28" s="4">
        <v>65</v>
      </c>
      <c r="RH28" s="4">
        <f>QH28</f>
        <v>320</v>
      </c>
      <c r="RI28" s="9">
        <f>RL28/RN28</f>
        <v>0.75649331643203488</v>
      </c>
      <c r="RJ28" s="9">
        <f>RG28/RH28</f>
        <v>0.203125</v>
      </c>
      <c r="RK28" s="9">
        <f>0.35695-7.2266*RJ28+74.249*(RJ28^2)-307.39*(RJ28^3)+684.54*(RJ28^4)-856.92*(RJ28^5)+571.95*(RJ28^6)-159.1*(RJ28^7)</f>
        <v>0.28326666525713934</v>
      </c>
      <c r="RL28" s="9">
        <f>(OQ28*0.9)/QI28</f>
        <v>2.2581818181818183</v>
      </c>
      <c r="RM28" s="9">
        <f>0.0275-0.165*(PW28/100)+0.3656*((OR28/OQ28)*0.9)+0.515*RK28</f>
        <v>0.2011245065204702</v>
      </c>
      <c r="RN28" s="9">
        <f>(OR28-(RM28*OQ28*0.9))/(RM28*QI28)</f>
        <v>2.9850651276503362</v>
      </c>
      <c r="RO28" s="11">
        <v>22.1</v>
      </c>
      <c r="RP28" s="11">
        <v>33</v>
      </c>
      <c r="RQ28" s="4">
        <v>17</v>
      </c>
      <c r="RR28" s="4">
        <v>16</v>
      </c>
      <c r="RS28" s="4">
        <v>30</v>
      </c>
      <c r="RT28" s="4">
        <f>RS28/ND28</f>
        <v>16.304347826086957</v>
      </c>
      <c r="RU28" s="11">
        <v>60</v>
      </c>
      <c r="RV28" s="11">
        <v>22</v>
      </c>
      <c r="RW28" s="4">
        <v>18</v>
      </c>
      <c r="RX28" s="4">
        <v>88</v>
      </c>
      <c r="RY28" s="4">
        <v>75</v>
      </c>
      <c r="RZ28" s="11">
        <f>RX28/RY28</f>
        <v>1.1733333333333333</v>
      </c>
      <c r="SA28" s="4">
        <v>12</v>
      </c>
      <c r="SB28" s="11">
        <f>(RX28/SA28)</f>
        <v>7.333333333333333</v>
      </c>
      <c r="SC28" s="4">
        <v>82</v>
      </c>
      <c r="SD28" s="4">
        <v>92.2</v>
      </c>
      <c r="SE28">
        <v>19.8</v>
      </c>
      <c r="SF28" s="11">
        <f>(SD28+OU28)</f>
        <v>92.2</v>
      </c>
      <c r="SG28" s="4">
        <f>SF28/RV28</f>
        <v>4.1909090909090914</v>
      </c>
      <c r="SH28" s="4">
        <f>RU28/SE28</f>
        <v>3.0303030303030303</v>
      </c>
      <c r="SI28" s="4">
        <f>RO28/SE28</f>
        <v>1.1161616161616161</v>
      </c>
      <c r="SJ28" s="4">
        <v>19</v>
      </c>
      <c r="SK28" s="4">
        <v>10</v>
      </c>
      <c r="SL28" s="4">
        <f>((SJ28-SK28)/SJ28)*100</f>
        <v>47.368421052631575</v>
      </c>
      <c r="SM28" s="4">
        <v>26</v>
      </c>
      <c r="SN28" s="4">
        <v>19</v>
      </c>
      <c r="SO28" s="4">
        <f>((SM28-SN28)/SM28)*100</f>
        <v>26.923076923076923</v>
      </c>
      <c r="SP28">
        <v>1</v>
      </c>
      <c r="SQ28">
        <v>0</v>
      </c>
      <c r="SR28">
        <v>0</v>
      </c>
      <c r="SS28">
        <v>0</v>
      </c>
      <c r="ST28">
        <v>1</v>
      </c>
      <c r="SU28">
        <v>0</v>
      </c>
      <c r="SV28">
        <v>0</v>
      </c>
      <c r="SW28">
        <v>1</v>
      </c>
      <c r="SX28">
        <v>0</v>
      </c>
      <c r="SY28">
        <v>0</v>
      </c>
      <c r="SZ28">
        <v>24</v>
      </c>
      <c r="TA28">
        <v>14</v>
      </c>
      <c r="TB28">
        <f>(SZ28-TA28)/SZ28</f>
        <v>0.41666666666666669</v>
      </c>
      <c r="TC28">
        <v>1</v>
      </c>
      <c r="TD28">
        <v>0</v>
      </c>
      <c r="TF28" s="2">
        <v>45110</v>
      </c>
      <c r="TG28" s="4">
        <v>1.84</v>
      </c>
      <c r="TH28" s="4">
        <v>180</v>
      </c>
      <c r="TI28" s="4">
        <v>1000</v>
      </c>
      <c r="TJ28" s="4">
        <v>28600</v>
      </c>
      <c r="TK28" s="4"/>
      <c r="TL28" s="4"/>
      <c r="TM28" s="4">
        <v>0</v>
      </c>
      <c r="TN28" s="4">
        <v>0</v>
      </c>
      <c r="TO28" s="4">
        <v>0</v>
      </c>
      <c r="TP28" s="4"/>
      <c r="TQ28" s="4"/>
      <c r="TR28" s="4">
        <v>0</v>
      </c>
      <c r="TS28" s="4">
        <v>7.6</v>
      </c>
      <c r="TT28" s="4"/>
      <c r="TU28" s="4"/>
      <c r="TV28" s="29"/>
      <c r="TW28" s="4"/>
      <c r="TX28" s="4"/>
      <c r="TY28" s="4">
        <v>191</v>
      </c>
      <c r="TZ28" s="4">
        <v>1</v>
      </c>
      <c r="UA28" s="4">
        <v>1</v>
      </c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>
        <v>1</v>
      </c>
      <c r="UR28" s="4">
        <v>1</v>
      </c>
      <c r="US28" s="4"/>
      <c r="UT28" s="37">
        <v>98</v>
      </c>
      <c r="UU28" s="37">
        <v>40</v>
      </c>
      <c r="UV28" s="37">
        <v>65</v>
      </c>
      <c r="UW28" s="37">
        <v>78</v>
      </c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>
        <v>0</v>
      </c>
      <c r="VP28" s="4">
        <v>0</v>
      </c>
      <c r="VQ28" s="4">
        <v>0</v>
      </c>
      <c r="VR28" s="4"/>
      <c r="VS28" s="4"/>
      <c r="VT28" s="4">
        <v>9</v>
      </c>
      <c r="VU28" s="4">
        <v>8</v>
      </c>
      <c r="VV28" s="4">
        <v>46</v>
      </c>
      <c r="VW28" s="4">
        <v>28</v>
      </c>
      <c r="VX28" s="4">
        <v>37</v>
      </c>
      <c r="VY28" s="4">
        <v>67</v>
      </c>
      <c r="VZ28" s="11">
        <v>63</v>
      </c>
      <c r="WA28" s="4">
        <v>25</v>
      </c>
      <c r="WB28" s="4">
        <v>67</v>
      </c>
      <c r="WC28" s="4">
        <f>(WB28-WA28)</f>
        <v>42</v>
      </c>
      <c r="WD28" s="11">
        <v>19.3</v>
      </c>
      <c r="WE28" s="4">
        <v>1528</v>
      </c>
      <c r="WF28" s="4">
        <v>89</v>
      </c>
      <c r="WG28" s="4">
        <v>76</v>
      </c>
      <c r="WH28" s="4">
        <v>3.2</v>
      </c>
      <c r="WI28" s="17">
        <f>(WH28/TG28)</f>
        <v>1.7391304347826086</v>
      </c>
      <c r="WJ28" s="4">
        <v>24.5</v>
      </c>
      <c r="WK28" s="4">
        <v>274</v>
      </c>
      <c r="WL28" s="4">
        <v>63</v>
      </c>
      <c r="WM28" s="4">
        <v>4.8</v>
      </c>
      <c r="WN28" s="4">
        <f>(WM28/TG28)</f>
        <v>2.6086956521739126</v>
      </c>
      <c r="WO28" s="45">
        <f>VZ28/WJ28</f>
        <v>2.5714285714285716</v>
      </c>
      <c r="WP28" s="45">
        <f>WD28/WJ28</f>
        <v>0.78775510204081634</v>
      </c>
      <c r="WQ28" s="4">
        <v>9</v>
      </c>
      <c r="WR28" s="4">
        <v>148</v>
      </c>
      <c r="WS28" s="4">
        <v>127</v>
      </c>
      <c r="WT28" s="11">
        <f>(WR28/WS28)</f>
        <v>1.1653543307086613</v>
      </c>
      <c r="WU28" s="4">
        <v>324</v>
      </c>
      <c r="WV28" s="11">
        <v>10</v>
      </c>
      <c r="WW28" s="4">
        <v>10</v>
      </c>
      <c r="WX28" s="11">
        <f>WR28/((WV28+WW28)/2)</f>
        <v>14.8</v>
      </c>
      <c r="WY28" s="4">
        <v>33</v>
      </c>
      <c r="WZ28" s="4">
        <f>WY28/TG28</f>
        <v>17.934782608695652</v>
      </c>
      <c r="XA28" s="4">
        <v>14</v>
      </c>
      <c r="XB28" s="4">
        <v>28</v>
      </c>
      <c r="XC28" s="11">
        <v>17</v>
      </c>
      <c r="XD28" s="4">
        <v>10</v>
      </c>
      <c r="XE28" s="9">
        <v>7</v>
      </c>
      <c r="XF28" s="4">
        <v>93</v>
      </c>
      <c r="XG28" s="4">
        <v>113</v>
      </c>
      <c r="XH28" s="4">
        <v>52</v>
      </c>
      <c r="XI28" s="4">
        <v>86</v>
      </c>
      <c r="XJ28" s="4">
        <v>79</v>
      </c>
      <c r="XK28" s="4">
        <f>WK28</f>
        <v>274</v>
      </c>
      <c r="XL28" s="9">
        <f>XO28/XQ28</f>
        <v>1.4139126473965242</v>
      </c>
      <c r="XM28" s="9">
        <f>XJ28/XK28</f>
        <v>0.28832116788321166</v>
      </c>
      <c r="XN28" s="9">
        <f>0.35695-7.2266*XM28+74.249*(XM28^2)-307.39*(XM28^3)+684.54*(XM28^4)-856.92*(XM28^5)+571.95*(XM28^6)-159.1*(XM28^7)</f>
        <v>0.40347053461302668</v>
      </c>
      <c r="XO28" s="9">
        <f>(UT28*0.9)/WL28</f>
        <v>1.4000000000000001</v>
      </c>
      <c r="XP28" s="9">
        <f>0.0275-0.165*(VZ28/100)+0.3656*((UU28/UT28)*0.9)+0.515*XN28</f>
        <v>0.26563936614203526</v>
      </c>
      <c r="XQ28" s="9">
        <f>(UU28-(XP28*UT28*0.9))/(XP28*WL28)</f>
        <v>0.99016017897418074</v>
      </c>
      <c r="XR28" s="11">
        <v>25.3</v>
      </c>
      <c r="XS28" s="11">
        <v>25</v>
      </c>
      <c r="XT28" s="4">
        <v>17</v>
      </c>
      <c r="XU28" s="4">
        <v>8</v>
      </c>
      <c r="XV28" s="4">
        <v>34</v>
      </c>
      <c r="XW28" s="4">
        <f>XV28/TG28</f>
        <v>18.478260869565215</v>
      </c>
      <c r="XX28" s="11">
        <v>57</v>
      </c>
      <c r="XY28" s="11">
        <v>20</v>
      </c>
      <c r="XZ28" s="4">
        <v>13</v>
      </c>
      <c r="YA28" s="4">
        <v>82</v>
      </c>
      <c r="YB28" s="4">
        <v>76</v>
      </c>
      <c r="YC28" s="11">
        <f>YA28/YB28</f>
        <v>1.0789473684210527</v>
      </c>
      <c r="YD28" s="4">
        <v>10</v>
      </c>
      <c r="YE28" s="11">
        <f>(YA28/YD28)</f>
        <v>8.1999999999999993</v>
      </c>
      <c r="YF28" s="4">
        <v>134</v>
      </c>
      <c r="YG28" s="4">
        <v>62.6</v>
      </c>
      <c r="YH28">
        <v>16</v>
      </c>
      <c r="YI28" s="11">
        <f>(YG28+UX28)</f>
        <v>62.6</v>
      </c>
      <c r="YJ28" s="4">
        <f>YI28/XY28</f>
        <v>3.13</v>
      </c>
      <c r="YK28" s="4">
        <f>XX28/YH28</f>
        <v>3.5625</v>
      </c>
      <c r="YL28" s="4">
        <f>XR28/YH28</f>
        <v>1.58125</v>
      </c>
      <c r="YM28" s="4">
        <v>21</v>
      </c>
      <c r="YN28" s="4">
        <v>14</v>
      </c>
      <c r="YO28" s="4">
        <f>((YM28-YN28)/YM28)*100</f>
        <v>33.333333333333329</v>
      </c>
      <c r="YP28" s="4">
        <v>31</v>
      </c>
      <c r="YQ28" s="4">
        <v>21</v>
      </c>
      <c r="YR28" s="4">
        <f>((YP28-YQ28)/YP28)*100</f>
        <v>32.258064516129032</v>
      </c>
      <c r="YS28">
        <v>0</v>
      </c>
      <c r="YT28">
        <v>1</v>
      </c>
      <c r="YU28">
        <v>0</v>
      </c>
      <c r="YV28">
        <v>0</v>
      </c>
      <c r="YW28">
        <v>1</v>
      </c>
      <c r="YX28">
        <v>0</v>
      </c>
      <c r="YY28">
        <v>0</v>
      </c>
      <c r="YZ28">
        <v>1</v>
      </c>
      <c r="ZA28">
        <v>0</v>
      </c>
      <c r="ZB28">
        <v>0</v>
      </c>
      <c r="ZC28">
        <v>23</v>
      </c>
      <c r="ZD28">
        <v>12</v>
      </c>
      <c r="ZE28">
        <f>(ZC28-ZD28)/ZC28</f>
        <v>0.47826086956521741</v>
      </c>
      <c r="ZF28">
        <v>1</v>
      </c>
      <c r="ZG28">
        <v>0</v>
      </c>
      <c r="ZH28" s="24"/>
    </row>
    <row r="29" spans="1:684" x14ac:dyDescent="0.35">
      <c r="A29" s="54">
        <v>26</v>
      </c>
      <c r="B29" s="2">
        <v>44986</v>
      </c>
      <c r="C29" s="2">
        <v>28300</v>
      </c>
      <c r="D29" s="4">
        <v>46</v>
      </c>
      <c r="E29" s="4" t="s">
        <v>176</v>
      </c>
      <c r="F29" s="4">
        <v>115</v>
      </c>
      <c r="G29" s="4">
        <v>171</v>
      </c>
      <c r="H29" s="4">
        <v>2.2400000000000002</v>
      </c>
      <c r="I29" s="4">
        <v>1</v>
      </c>
      <c r="J29" s="2">
        <v>44969</v>
      </c>
      <c r="K29" s="2">
        <v>44984</v>
      </c>
      <c r="L29" s="2">
        <v>45014</v>
      </c>
      <c r="M29" s="2">
        <v>45014</v>
      </c>
      <c r="N29" s="4">
        <v>1</v>
      </c>
      <c r="O29" s="2">
        <v>45014</v>
      </c>
      <c r="P29" s="46">
        <f t="shared" si="118"/>
        <v>30</v>
      </c>
      <c r="Q29" s="46">
        <f t="shared" si="119"/>
        <v>45</v>
      </c>
      <c r="R29" s="46">
        <f t="shared" si="120"/>
        <v>30</v>
      </c>
      <c r="S29" s="4">
        <v>1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9</v>
      </c>
      <c r="AC29" s="4">
        <v>27</v>
      </c>
      <c r="AD29" s="4">
        <v>6</v>
      </c>
      <c r="AE29" s="4">
        <v>16</v>
      </c>
      <c r="AF29" s="4">
        <f t="shared" si="121"/>
        <v>10</v>
      </c>
      <c r="AG29" s="4">
        <v>1820</v>
      </c>
      <c r="AH29" s="4">
        <v>13700</v>
      </c>
      <c r="AI29" s="4">
        <v>17.53</v>
      </c>
      <c r="AJ29" s="4">
        <v>5.99</v>
      </c>
      <c r="AK29" s="4">
        <v>0</v>
      </c>
      <c r="AL29" s="4">
        <v>1</v>
      </c>
      <c r="AM29" s="4" t="s">
        <v>575</v>
      </c>
      <c r="AN29" s="4">
        <v>107</v>
      </c>
      <c r="AO29" s="4">
        <v>498</v>
      </c>
      <c r="AP29" s="4">
        <v>0</v>
      </c>
      <c r="AQ29" s="4">
        <v>10</v>
      </c>
      <c r="AR29" s="4">
        <v>1.68</v>
      </c>
      <c r="AS29" s="4">
        <v>37</v>
      </c>
      <c r="AT29" s="29">
        <v>2.17</v>
      </c>
      <c r="AU29" s="4">
        <v>4.0599999999999996</v>
      </c>
      <c r="AV29" s="4">
        <v>325</v>
      </c>
      <c r="AW29" s="4">
        <v>171</v>
      </c>
      <c r="AX29" s="4">
        <v>1</v>
      </c>
      <c r="AY29" s="4">
        <v>1</v>
      </c>
      <c r="AZ29" s="4">
        <v>1.5</v>
      </c>
      <c r="BA29" s="4">
        <v>67</v>
      </c>
      <c r="BB29" s="4">
        <v>140</v>
      </c>
      <c r="BC29" s="4">
        <v>5.2</v>
      </c>
      <c r="BD29" s="4">
        <v>2.9</v>
      </c>
      <c r="BE29" s="4">
        <v>5.0999999999999996</v>
      </c>
      <c r="BF29" s="4">
        <v>8.1999999999999993</v>
      </c>
      <c r="BG29" s="4">
        <v>6.3</v>
      </c>
      <c r="BH29" s="4">
        <v>1.8</v>
      </c>
      <c r="BI29" s="4">
        <v>49</v>
      </c>
      <c r="BJ29" s="4">
        <v>111</v>
      </c>
      <c r="BK29" s="4">
        <v>23</v>
      </c>
      <c r="BL29" s="4">
        <v>3.2</v>
      </c>
      <c r="BM29" s="4">
        <v>89</v>
      </c>
      <c r="BN29" s="4">
        <v>155</v>
      </c>
      <c r="BO29" s="4">
        <v>1</v>
      </c>
      <c r="BP29" s="4">
        <v>16</v>
      </c>
      <c r="BQ29" s="4">
        <v>278.89999999999998</v>
      </c>
      <c r="BR29">
        <v>105</v>
      </c>
      <c r="BS29">
        <v>59</v>
      </c>
      <c r="BT29">
        <v>76</v>
      </c>
      <c r="BU29">
        <v>102</v>
      </c>
      <c r="BV29">
        <v>14</v>
      </c>
      <c r="BW29">
        <v>2000</v>
      </c>
      <c r="BX29">
        <v>450</v>
      </c>
      <c r="BY29">
        <v>1.3</v>
      </c>
      <c r="BZ29">
        <v>79</v>
      </c>
      <c r="CA29">
        <v>5.0999999999999996</v>
      </c>
      <c r="CB29" s="4">
        <v>7.1</v>
      </c>
      <c r="CC29" s="4">
        <v>31.7</v>
      </c>
      <c r="CD29" s="4">
        <v>68</v>
      </c>
      <c r="CE29" s="4">
        <v>14</v>
      </c>
      <c r="CF29" s="4">
        <v>8</v>
      </c>
      <c r="CG29" s="4">
        <v>866</v>
      </c>
      <c r="CH29" s="4">
        <f t="shared" si="122"/>
        <v>698.59154929577471</v>
      </c>
      <c r="CI29" s="4">
        <v>7.38</v>
      </c>
      <c r="CJ29" s="4">
        <v>37.4</v>
      </c>
      <c r="CK29" s="4">
        <v>78.099999999999994</v>
      </c>
      <c r="CL29" s="4">
        <v>22</v>
      </c>
      <c r="CM29" s="4">
        <v>0.2</v>
      </c>
      <c r="CN29" s="4">
        <v>1</v>
      </c>
      <c r="CO29" s="4">
        <v>0</v>
      </c>
      <c r="CP29" s="4">
        <v>15</v>
      </c>
      <c r="CQ29" s="4">
        <v>1342</v>
      </c>
      <c r="CR29" s="4">
        <v>0</v>
      </c>
      <c r="CS29" s="4">
        <v>0</v>
      </c>
      <c r="CT29" s="4"/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9</v>
      </c>
      <c r="DL29" s="4">
        <v>9</v>
      </c>
      <c r="DM29" s="4">
        <v>54</v>
      </c>
      <c r="DN29" s="4">
        <v>34</v>
      </c>
      <c r="DO29" s="4">
        <v>37</v>
      </c>
      <c r="DP29" s="4">
        <v>66</v>
      </c>
      <c r="DQ29" s="11">
        <v>57</v>
      </c>
      <c r="DR29" s="4">
        <v>71</v>
      </c>
      <c r="DS29" s="4">
        <v>166</v>
      </c>
      <c r="DT29" s="4">
        <f t="shared" ref="DT29:DT50" si="136">(DS29-DR29)</f>
        <v>95</v>
      </c>
      <c r="DU29" s="11">
        <v>21.6</v>
      </c>
      <c r="DV29" s="4">
        <v>1601</v>
      </c>
      <c r="DW29" s="4">
        <v>98</v>
      </c>
      <c r="DX29" s="4">
        <v>103</v>
      </c>
      <c r="DY29" s="4">
        <v>9.6</v>
      </c>
      <c r="DZ29" s="17">
        <f t="shared" si="134"/>
        <v>4.2857142857142856</v>
      </c>
      <c r="EA29" s="4">
        <v>30.4</v>
      </c>
      <c r="EB29" s="4">
        <v>277</v>
      </c>
      <c r="EC29" s="4">
        <v>99</v>
      </c>
      <c r="ED29" s="4">
        <v>10.1</v>
      </c>
      <c r="EE29" s="4">
        <f t="shared" ref="EE29:EE50" si="137">(ED29/H29)</f>
        <v>4.5089285714285712</v>
      </c>
      <c r="EF29" s="45">
        <f t="shared" si="123"/>
        <v>1.875</v>
      </c>
      <c r="EG29" s="45">
        <f t="shared" si="124"/>
        <v>0.71052631578947378</v>
      </c>
      <c r="EH29" s="4">
        <v>13</v>
      </c>
      <c r="EI29" s="4">
        <v>110</v>
      </c>
      <c r="EJ29" s="4">
        <v>88</v>
      </c>
      <c r="EK29" s="11">
        <f t="shared" ref="EK29:EK50" si="138">(EI29/EJ29)</f>
        <v>1.25</v>
      </c>
      <c r="EL29" s="4">
        <v>154</v>
      </c>
      <c r="EM29" s="11">
        <v>15</v>
      </c>
      <c r="EN29" s="4">
        <v>15</v>
      </c>
      <c r="EO29" s="11">
        <f t="shared" si="34"/>
        <v>7.333333333333333</v>
      </c>
      <c r="EP29" s="4">
        <v>87</v>
      </c>
      <c r="EQ29" s="4">
        <f t="shared" si="125"/>
        <v>38.839285714285708</v>
      </c>
      <c r="ER29" s="4">
        <v>36</v>
      </c>
      <c r="ES29" s="4">
        <v>57</v>
      </c>
      <c r="ET29" s="11">
        <v>35</v>
      </c>
      <c r="EU29" s="4">
        <v>15</v>
      </c>
      <c r="EV29" s="9">
        <v>20</v>
      </c>
      <c r="EW29" s="4">
        <v>54</v>
      </c>
      <c r="EX29" s="4">
        <v>101</v>
      </c>
      <c r="EY29" s="4">
        <v>32</v>
      </c>
      <c r="EZ29" s="4">
        <v>49</v>
      </c>
      <c r="FA29" s="4">
        <v>72</v>
      </c>
      <c r="FB29" s="4">
        <f t="shared" si="111"/>
        <v>277</v>
      </c>
      <c r="FC29" s="9">
        <f t="shared" si="126"/>
        <v>0.97415783182872351</v>
      </c>
      <c r="FD29" s="9">
        <f t="shared" si="112"/>
        <v>0.25992779783393499</v>
      </c>
      <c r="FE29" s="9">
        <f t="shared" si="127"/>
        <v>0.36843456912472172</v>
      </c>
      <c r="FF29" s="9">
        <f t="shared" si="113"/>
        <v>0.95454545454545459</v>
      </c>
      <c r="FG29" s="9">
        <f t="shared" si="114"/>
        <v>0.30808294595637453</v>
      </c>
      <c r="FH29" s="9">
        <f t="shared" si="115"/>
        <v>0.97986735142656312</v>
      </c>
      <c r="FI29" s="11">
        <v>19.899999999999999</v>
      </c>
      <c r="FJ29" s="11">
        <v>29</v>
      </c>
      <c r="FK29" s="4">
        <v>20</v>
      </c>
      <c r="FL29" s="4">
        <v>9</v>
      </c>
      <c r="FM29" s="4">
        <v>43</v>
      </c>
      <c r="FN29" s="4">
        <f t="shared" si="116"/>
        <v>19.196428571428569</v>
      </c>
      <c r="FO29" s="11">
        <v>49</v>
      </c>
      <c r="FP29" s="11">
        <v>22</v>
      </c>
      <c r="FQ29" s="4">
        <v>20</v>
      </c>
      <c r="FR29" s="4">
        <v>75</v>
      </c>
      <c r="FS29" s="4">
        <v>35</v>
      </c>
      <c r="FT29" s="11">
        <f t="shared" si="128"/>
        <v>2.1428571428571428</v>
      </c>
      <c r="FU29" s="4">
        <v>18</v>
      </c>
      <c r="FV29" s="11">
        <f t="shared" si="35"/>
        <v>4.166666666666667</v>
      </c>
      <c r="FW29" s="4">
        <v>58</v>
      </c>
      <c r="FX29" s="4">
        <v>50.5</v>
      </c>
      <c r="FY29">
        <v>17.100000000000001</v>
      </c>
      <c r="FZ29" s="11">
        <f t="shared" si="117"/>
        <v>64.5</v>
      </c>
      <c r="GA29" s="4">
        <f t="shared" si="129"/>
        <v>2.9318181818181817</v>
      </c>
      <c r="GB29" s="4">
        <f t="shared" si="130"/>
        <v>2.8654970760233915</v>
      </c>
      <c r="GC29" s="4">
        <f t="shared" si="131"/>
        <v>1.1637426900584793</v>
      </c>
      <c r="GD29" s="4">
        <v>27</v>
      </c>
      <c r="GE29" s="4">
        <v>22</v>
      </c>
      <c r="GF29" s="4">
        <f t="shared" si="132"/>
        <v>18.518518518518519</v>
      </c>
      <c r="GG29" s="4">
        <v>13</v>
      </c>
      <c r="GH29" s="4">
        <v>4</v>
      </c>
      <c r="GI29" s="4">
        <f t="shared" si="133"/>
        <v>69.230769230769226</v>
      </c>
      <c r="GJ29">
        <v>0</v>
      </c>
      <c r="GK29">
        <v>1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1</v>
      </c>
      <c r="GS29" s="40">
        <v>0</v>
      </c>
      <c r="GT29">
        <v>12</v>
      </c>
      <c r="GU29">
        <v>3</v>
      </c>
      <c r="GV29">
        <f t="shared" si="135"/>
        <v>0.75</v>
      </c>
      <c r="GW29">
        <v>0</v>
      </c>
      <c r="GX29">
        <v>1</v>
      </c>
      <c r="GZ29" s="2">
        <v>44992</v>
      </c>
      <c r="HA29" s="4">
        <v>2.2400000000000002</v>
      </c>
      <c r="HB29" s="4">
        <v>7</v>
      </c>
      <c r="HC29">
        <v>11350</v>
      </c>
      <c r="HD29">
        <v>13800</v>
      </c>
      <c r="HE29">
        <v>14.17</v>
      </c>
      <c r="HF29">
        <v>1.08</v>
      </c>
      <c r="HG29" s="4">
        <v>0</v>
      </c>
      <c r="HH29" s="4">
        <v>1</v>
      </c>
      <c r="HI29" s="4" t="s">
        <v>575</v>
      </c>
      <c r="HJ29" s="4">
        <v>120</v>
      </c>
      <c r="HK29" s="4">
        <v>524</v>
      </c>
      <c r="HL29" s="4">
        <v>0</v>
      </c>
      <c r="HM29" s="4">
        <v>8.8000000000000007</v>
      </c>
      <c r="HN29" s="4">
        <v>1.7</v>
      </c>
      <c r="HO29" s="4">
        <v>32</v>
      </c>
      <c r="HP29" s="29">
        <v>2.5499999999999998</v>
      </c>
      <c r="HQ29" s="4">
        <v>3.22</v>
      </c>
      <c r="HR29" s="4"/>
      <c r="HS29" s="4">
        <v>89</v>
      </c>
      <c r="HT29" s="4">
        <v>1</v>
      </c>
      <c r="HU29" s="4">
        <v>1</v>
      </c>
      <c r="HV29" s="4">
        <v>0.6</v>
      </c>
      <c r="HW29" s="4">
        <v>37</v>
      </c>
      <c r="HX29" s="4">
        <v>136</v>
      </c>
      <c r="HY29" s="4">
        <v>4.0999999999999996</v>
      </c>
      <c r="HZ29" s="4">
        <v>1.7</v>
      </c>
      <c r="IA29" s="4">
        <v>2.2000000000000002</v>
      </c>
      <c r="IB29" s="4">
        <v>8.8000000000000007</v>
      </c>
      <c r="IC29" s="4">
        <v>6.1</v>
      </c>
      <c r="ID29" s="4">
        <v>2</v>
      </c>
      <c r="IE29" s="4">
        <v>181</v>
      </c>
      <c r="IF29" s="4">
        <v>79</v>
      </c>
      <c r="IG29" s="4">
        <v>33</v>
      </c>
      <c r="IH29" s="4">
        <v>3.3</v>
      </c>
      <c r="II29" s="4">
        <v>89</v>
      </c>
      <c r="IJ29" s="4">
        <v>195</v>
      </c>
      <c r="IK29" s="4">
        <v>1</v>
      </c>
      <c r="IL29" s="4">
        <v>16</v>
      </c>
      <c r="IM29" s="4">
        <v>231.4</v>
      </c>
      <c r="IN29">
        <v>102</v>
      </c>
      <c r="IO29">
        <v>61</v>
      </c>
      <c r="IP29">
        <v>75</v>
      </c>
      <c r="IQ29">
        <v>92</v>
      </c>
      <c r="IR29">
        <v>8</v>
      </c>
      <c r="IS29">
        <v>345</v>
      </c>
      <c r="IT29">
        <v>0</v>
      </c>
      <c r="IU29">
        <v>1.8</v>
      </c>
      <c r="IV29">
        <v>71.3</v>
      </c>
      <c r="IW29">
        <v>4.5</v>
      </c>
      <c r="IX29" s="4"/>
      <c r="IY29" s="4"/>
      <c r="IZ29" s="4"/>
      <c r="JA29" s="4"/>
      <c r="JB29" s="4"/>
      <c r="JC29" s="4"/>
      <c r="JD29" s="4"/>
      <c r="JE29" s="4">
        <v>7.46</v>
      </c>
      <c r="JF29" s="4">
        <v>35.299999999999997</v>
      </c>
      <c r="JG29" s="4">
        <v>81</v>
      </c>
      <c r="JH29" s="4">
        <v>24.9</v>
      </c>
      <c r="JI29" s="4">
        <v>0</v>
      </c>
      <c r="JJ29" s="4">
        <v>0</v>
      </c>
      <c r="JK29" s="4">
        <v>0</v>
      </c>
      <c r="JL29" s="4">
        <v>13</v>
      </c>
      <c r="JM29" s="4">
        <v>2603</v>
      </c>
      <c r="JN29" s="4">
        <v>10</v>
      </c>
      <c r="JO29" s="4">
        <v>10</v>
      </c>
      <c r="JP29" s="4">
        <v>64</v>
      </c>
      <c r="JQ29" s="4">
        <v>32</v>
      </c>
      <c r="JR29" s="4">
        <v>50</v>
      </c>
      <c r="JS29" s="4">
        <v>80</v>
      </c>
      <c r="JT29" s="11">
        <v>62</v>
      </c>
      <c r="JU29" s="4">
        <v>55</v>
      </c>
      <c r="JV29" s="4">
        <v>146</v>
      </c>
      <c r="JW29" s="4">
        <f>(JV29-JU29)</f>
        <v>91</v>
      </c>
      <c r="JX29" s="11">
        <v>20.9</v>
      </c>
      <c r="JY29" s="4">
        <v>1653</v>
      </c>
      <c r="JZ29" s="4">
        <v>98</v>
      </c>
      <c r="KA29" s="4">
        <v>84</v>
      </c>
      <c r="KB29" s="4">
        <v>7.8</v>
      </c>
      <c r="KC29" s="17">
        <f>(KB29/HA29)</f>
        <v>3.4821428571428568</v>
      </c>
      <c r="KD29" s="4">
        <v>30.1</v>
      </c>
      <c r="KE29" s="4">
        <v>324</v>
      </c>
      <c r="KF29" s="4">
        <v>119</v>
      </c>
      <c r="KG29" s="4">
        <v>10</v>
      </c>
      <c r="KH29" s="4">
        <f>(KG29/HA29)</f>
        <v>4.4642857142857135</v>
      </c>
      <c r="KI29" s="45">
        <f>JT29/KD29</f>
        <v>2.059800664451827</v>
      </c>
      <c r="KJ29" s="45">
        <f>JX29/KD29</f>
        <v>0.69435215946843842</v>
      </c>
      <c r="KK29" s="4">
        <v>12</v>
      </c>
      <c r="KL29" s="4">
        <v>83</v>
      </c>
      <c r="KM29" s="4">
        <v>74</v>
      </c>
      <c r="KN29" s="11">
        <f>(KL29/KM29)</f>
        <v>1.1216216216216217</v>
      </c>
      <c r="KO29" s="4">
        <v>363</v>
      </c>
      <c r="KP29" s="11">
        <v>19</v>
      </c>
      <c r="KQ29" s="4">
        <v>12</v>
      </c>
      <c r="KR29" s="11">
        <f>KL29/((KP29+KQ29)/2)</f>
        <v>5.354838709677419</v>
      </c>
      <c r="KS29" s="4">
        <v>129</v>
      </c>
      <c r="KT29" s="4">
        <f>KS29/HA29</f>
        <v>57.589285714285708</v>
      </c>
      <c r="KU29" s="4">
        <v>49</v>
      </c>
      <c r="KV29" s="4">
        <v>93</v>
      </c>
      <c r="KW29" s="11">
        <v>41</v>
      </c>
      <c r="KX29" s="4">
        <v>16</v>
      </c>
      <c r="KY29" s="9">
        <v>26</v>
      </c>
      <c r="KZ29" s="4">
        <v>80</v>
      </c>
      <c r="LA29" s="4">
        <v>100</v>
      </c>
      <c r="LB29" s="4">
        <v>38</v>
      </c>
      <c r="LC29" s="4">
        <v>55</v>
      </c>
      <c r="LD29" s="4">
        <v>76</v>
      </c>
      <c r="LE29" s="4">
        <f>KE29</f>
        <v>324</v>
      </c>
      <c r="LF29" s="9">
        <f>LI29/LK29</f>
        <v>0.79044807500752956</v>
      </c>
      <c r="LG29" s="9">
        <f>LD29/LE29</f>
        <v>0.23456790123456789</v>
      </c>
      <c r="LH29" s="9">
        <f>0.35695-7.2266*LG29+74.249*(LG29^2)-307.39*(LG29^3)+684.54*(LG29^4)-856.92*(LG29^5)+571.95*(LG29^6)-159.1*(LG29^7)</f>
        <v>0.33277619296474037</v>
      </c>
      <c r="LI29" s="9">
        <f>(IN29*0.9)/KF29</f>
        <v>0.77142857142857135</v>
      </c>
      <c r="LJ29" s="9">
        <f>0.0275-0.165*(JT29/100)+0.3656*((IO29/IN29)*0.9)+0.515*LH29</f>
        <v>0.29335856290625306</v>
      </c>
      <c r="LK29" s="9">
        <f>(IO29-(LJ29*IN29*0.9))/(LJ29*KF29)</f>
        <v>0.97593832639952094</v>
      </c>
      <c r="LL29" s="11">
        <v>18.899999999999999</v>
      </c>
      <c r="LM29" s="11">
        <v>59</v>
      </c>
      <c r="LN29" s="4">
        <v>27</v>
      </c>
      <c r="LO29" s="4">
        <v>32</v>
      </c>
      <c r="LP29" s="4">
        <v>50</v>
      </c>
      <c r="LQ29" s="4">
        <f>LP29/HA29</f>
        <v>22.321428571428569</v>
      </c>
      <c r="LR29" s="11">
        <v>49</v>
      </c>
      <c r="LS29" s="11">
        <v>25</v>
      </c>
      <c r="LT29" s="4">
        <v>20</v>
      </c>
      <c r="LU29" s="4">
        <v>76</v>
      </c>
      <c r="LV29" s="4">
        <v>39</v>
      </c>
      <c r="LW29" s="11">
        <f>LU29/LV29</f>
        <v>1.9487179487179487</v>
      </c>
      <c r="LX29" s="4">
        <v>16</v>
      </c>
      <c r="LY29" s="11">
        <f>(LU29/LX29)</f>
        <v>4.75</v>
      </c>
      <c r="LZ29" s="4">
        <v>128</v>
      </c>
      <c r="MA29" s="4">
        <v>34.200000000000003</v>
      </c>
      <c r="MB29">
        <v>21.4</v>
      </c>
      <c r="MC29" s="11">
        <f>(MA29+IR29)</f>
        <v>42.2</v>
      </c>
      <c r="MD29" s="4">
        <f>MC29/LS29</f>
        <v>1.6880000000000002</v>
      </c>
      <c r="ME29" s="4">
        <f>LR29/MB29</f>
        <v>2.2897196261682247</v>
      </c>
      <c r="MF29" s="4">
        <f>LL29/MB29</f>
        <v>0.88317757009345799</v>
      </c>
      <c r="MG29" s="4">
        <v>26</v>
      </c>
      <c r="MH29" s="4">
        <v>16</v>
      </c>
      <c r="MI29" s="4">
        <f>((MG29-MH29)/MG29)*100</f>
        <v>38.461538461538467</v>
      </c>
      <c r="MJ29" s="4">
        <v>25</v>
      </c>
      <c r="MK29" s="4">
        <v>9</v>
      </c>
      <c r="ML29" s="4">
        <f>((MJ29-MK29)/MJ29)*100</f>
        <v>64</v>
      </c>
      <c r="MM29">
        <v>0</v>
      </c>
      <c r="MN29">
        <v>1</v>
      </c>
      <c r="MO29">
        <v>0</v>
      </c>
      <c r="MP29">
        <v>0</v>
      </c>
      <c r="MQ29">
        <v>0</v>
      </c>
      <c r="MR29">
        <v>1</v>
      </c>
      <c r="MS29">
        <v>0</v>
      </c>
      <c r="MT29">
        <v>0</v>
      </c>
      <c r="MU29">
        <v>1</v>
      </c>
      <c r="MV29">
        <v>0</v>
      </c>
      <c r="MW29">
        <v>45</v>
      </c>
      <c r="MX29">
        <v>11</v>
      </c>
      <c r="MY29">
        <f>(MW29-MX29)/MW29</f>
        <v>0.75555555555555554</v>
      </c>
      <c r="MZ29">
        <v>0</v>
      </c>
      <c r="NA29">
        <v>1</v>
      </c>
      <c r="NC29" s="33">
        <v>45013</v>
      </c>
      <c r="ND29" s="4">
        <v>2.2400000000000002</v>
      </c>
      <c r="NE29" s="27">
        <v>28</v>
      </c>
      <c r="NF29" s="27">
        <v>1040</v>
      </c>
      <c r="NG29" s="27">
        <v>1270</v>
      </c>
      <c r="NH29" s="27">
        <v>3.37</v>
      </c>
      <c r="NI29" s="27">
        <v>0.59</v>
      </c>
      <c r="NJ29" s="4">
        <v>0</v>
      </c>
      <c r="NK29" s="4">
        <v>1</v>
      </c>
      <c r="NL29" s="4" t="s">
        <v>575</v>
      </c>
      <c r="NM29" s="27">
        <v>30</v>
      </c>
      <c r="NN29" s="27">
        <v>702</v>
      </c>
      <c r="NO29" s="27">
        <v>0</v>
      </c>
      <c r="NP29" s="27">
        <v>6.9</v>
      </c>
      <c r="NQ29" s="27">
        <v>1.4</v>
      </c>
      <c r="NR29" s="27">
        <v>27</v>
      </c>
      <c r="NS29" s="34">
        <v>2.4500000000000002</v>
      </c>
      <c r="NT29" s="27"/>
      <c r="NU29" s="27"/>
      <c r="NV29" s="27">
        <v>42</v>
      </c>
      <c r="NW29" s="27">
        <v>1</v>
      </c>
      <c r="NX29" s="27">
        <v>1</v>
      </c>
      <c r="NY29" s="27">
        <v>0.7</v>
      </c>
      <c r="NZ29" s="27">
        <v>43</v>
      </c>
      <c r="OA29" s="27">
        <v>135</v>
      </c>
      <c r="OB29" s="27">
        <v>3.5</v>
      </c>
      <c r="OC29" s="27">
        <v>1.6</v>
      </c>
      <c r="OD29" s="27">
        <v>2.7</v>
      </c>
      <c r="OE29" s="27">
        <v>9.6999999999999993</v>
      </c>
      <c r="OF29" s="27">
        <v>5.7</v>
      </c>
      <c r="OG29" s="27">
        <v>2.6</v>
      </c>
      <c r="OH29" s="27">
        <v>48</v>
      </c>
      <c r="OI29" s="27">
        <v>96</v>
      </c>
      <c r="OJ29" s="27">
        <v>44</v>
      </c>
      <c r="OK29" s="27">
        <v>4.7</v>
      </c>
      <c r="OL29" s="27">
        <v>137</v>
      </c>
      <c r="OM29" s="27">
        <v>258</v>
      </c>
      <c r="ON29" s="4">
        <v>1</v>
      </c>
      <c r="OO29" s="4">
        <v>16</v>
      </c>
      <c r="OP29" s="27">
        <v>238.3</v>
      </c>
      <c r="OQ29" s="24">
        <v>124</v>
      </c>
      <c r="OR29" s="24">
        <v>67</v>
      </c>
      <c r="OS29" s="24">
        <v>93</v>
      </c>
      <c r="OT29" s="24">
        <v>88</v>
      </c>
      <c r="OU29" s="24"/>
      <c r="OV29" s="24">
        <v>535</v>
      </c>
      <c r="OW29" s="24">
        <v>120</v>
      </c>
      <c r="OX29" s="24">
        <v>1.2</v>
      </c>
      <c r="OY29" s="24">
        <v>87.5</v>
      </c>
      <c r="OZ29" s="24">
        <v>1.3</v>
      </c>
      <c r="PA29" s="27"/>
      <c r="PB29" s="27"/>
      <c r="PC29" s="27"/>
      <c r="PD29" s="27"/>
      <c r="PE29" s="27"/>
      <c r="PF29" s="27"/>
      <c r="PG29" s="4"/>
      <c r="PH29" s="27">
        <v>7.45</v>
      </c>
      <c r="PI29" s="27">
        <v>30.9</v>
      </c>
      <c r="PJ29" s="27">
        <v>87.9</v>
      </c>
      <c r="PK29" s="27">
        <v>22.4</v>
      </c>
      <c r="PL29" s="27">
        <v>0</v>
      </c>
      <c r="PM29" s="27">
        <v>0</v>
      </c>
      <c r="PN29" s="27">
        <v>0</v>
      </c>
      <c r="PO29" s="27">
        <v>108</v>
      </c>
      <c r="PP29" s="27">
        <v>2058</v>
      </c>
      <c r="PQ29" s="27">
        <v>10</v>
      </c>
      <c r="PR29" s="27">
        <v>10</v>
      </c>
      <c r="PS29" s="27">
        <v>57</v>
      </c>
      <c r="PT29" s="27">
        <v>38</v>
      </c>
      <c r="PU29" s="27">
        <v>32</v>
      </c>
      <c r="PV29" s="27">
        <v>69</v>
      </c>
      <c r="PW29" s="62">
        <v>58</v>
      </c>
      <c r="PX29" s="27">
        <v>67</v>
      </c>
      <c r="PY29" s="27">
        <v>159</v>
      </c>
      <c r="PZ29" s="4">
        <f>(PY29-PX29)</f>
        <v>92</v>
      </c>
      <c r="QA29" s="62">
        <v>20.6</v>
      </c>
      <c r="QB29" s="27">
        <v>1568</v>
      </c>
      <c r="QC29" s="27">
        <v>96</v>
      </c>
      <c r="QD29" s="27">
        <v>109</v>
      </c>
      <c r="QE29" s="27">
        <v>10</v>
      </c>
      <c r="QF29" s="17">
        <f>(QE29/ND29)</f>
        <v>4.4642857142857135</v>
      </c>
      <c r="QG29" s="27">
        <v>30.8</v>
      </c>
      <c r="QH29" s="27">
        <v>268</v>
      </c>
      <c r="QI29" s="27">
        <v>119</v>
      </c>
      <c r="QJ29" s="27">
        <v>13</v>
      </c>
      <c r="QK29" s="4">
        <f>(QJ29/ND29)</f>
        <v>5.8035714285714279</v>
      </c>
      <c r="QL29" s="45">
        <f>PW29/QG29</f>
        <v>1.883116883116883</v>
      </c>
      <c r="QM29" s="45">
        <f>QA29/QG29</f>
        <v>0.66883116883116889</v>
      </c>
      <c r="QN29" s="27">
        <v>12</v>
      </c>
      <c r="QO29" s="27">
        <v>80</v>
      </c>
      <c r="QP29" s="27">
        <v>105</v>
      </c>
      <c r="QQ29" s="11">
        <f>(QO29/QP29)</f>
        <v>0.76190476190476186</v>
      </c>
      <c r="QR29" s="27">
        <v>180</v>
      </c>
      <c r="QS29" s="62">
        <v>15</v>
      </c>
      <c r="QT29" s="27">
        <v>15</v>
      </c>
      <c r="QU29" s="11">
        <f>QO29/((QS29+QT29)/2)</f>
        <v>5.333333333333333</v>
      </c>
      <c r="QV29" s="27">
        <v>78</v>
      </c>
      <c r="QW29" s="4">
        <f>QV29/ND29</f>
        <v>34.821428571428569</v>
      </c>
      <c r="QX29" s="27">
        <v>19</v>
      </c>
      <c r="QY29" s="27">
        <v>43</v>
      </c>
      <c r="QZ29" s="62">
        <v>43</v>
      </c>
      <c r="RA29" s="27">
        <v>27</v>
      </c>
      <c r="RB29" s="16">
        <v>16</v>
      </c>
      <c r="RC29" s="27">
        <v>62</v>
      </c>
      <c r="RD29" s="27">
        <v>99</v>
      </c>
      <c r="RE29" s="27">
        <v>28</v>
      </c>
      <c r="RF29" s="27">
        <v>52</v>
      </c>
      <c r="RG29" s="27">
        <v>52</v>
      </c>
      <c r="RH29" s="4">
        <f>QH29</f>
        <v>268</v>
      </c>
      <c r="RI29" s="9">
        <f>RL29/RN29</f>
        <v>0.70218311667144973</v>
      </c>
      <c r="RJ29" s="9">
        <f>RG29/RH29</f>
        <v>0.19402985074626866</v>
      </c>
      <c r="RK29" s="9">
        <f>0.35695-7.2266*RJ29+74.249*(RJ29^2)-307.39*(RJ29^3)+684.54*(RJ29^4)-856.92*(RJ29^5)+571.95*(RJ29^6)-159.1*(RJ29^7)</f>
        <v>0.26810019190556295</v>
      </c>
      <c r="RL29" s="9">
        <f>(OQ29*0.9)/QI29</f>
        <v>0.93781512605042028</v>
      </c>
      <c r="RM29" s="9">
        <f>0.0275-0.165*(PW29/100)+0.3656*((OR29/OQ29)*0.9)+0.515*RK29</f>
        <v>0.24765934076684876</v>
      </c>
      <c r="RN29" s="9">
        <f>(OR29-(RM29*OQ29*0.9))/(RM29*QI29)</f>
        <v>1.3355705994412599</v>
      </c>
      <c r="RO29" s="62">
        <v>18</v>
      </c>
      <c r="RP29" s="62">
        <v>43</v>
      </c>
      <c r="RQ29" s="27">
        <v>23</v>
      </c>
      <c r="RR29" s="27">
        <v>20</v>
      </c>
      <c r="RS29" s="27">
        <v>33</v>
      </c>
      <c r="RT29" s="4">
        <f>RS29/ND29</f>
        <v>14.732142857142856</v>
      </c>
      <c r="RU29" s="62">
        <v>51</v>
      </c>
      <c r="RV29" s="62">
        <v>23</v>
      </c>
      <c r="RW29" s="27">
        <v>20</v>
      </c>
      <c r="RX29" s="27">
        <v>76</v>
      </c>
      <c r="RY29" s="27">
        <v>52</v>
      </c>
      <c r="RZ29" s="11">
        <f>RX29/RY29</f>
        <v>1.4615384615384615</v>
      </c>
      <c r="SA29" s="27">
        <v>26</v>
      </c>
      <c r="SB29" s="11">
        <f>(RX29/SA29)</f>
        <v>2.9230769230769229</v>
      </c>
      <c r="SC29" s="27">
        <v>135</v>
      </c>
      <c r="SD29" s="27">
        <v>41.7</v>
      </c>
      <c r="SE29" s="24">
        <v>24.5</v>
      </c>
      <c r="SF29" s="11">
        <f>(SD29+OU29)</f>
        <v>41.7</v>
      </c>
      <c r="SG29" s="4">
        <f>SF29/RV29</f>
        <v>1.8130434782608698</v>
      </c>
      <c r="SH29" s="4">
        <f>RU29/SE29</f>
        <v>2.0816326530612246</v>
      </c>
      <c r="SI29" s="4">
        <f>RO29/SE29</f>
        <v>0.73469387755102045</v>
      </c>
      <c r="SJ29" s="27">
        <v>25</v>
      </c>
      <c r="SK29" s="27">
        <v>21</v>
      </c>
      <c r="SL29" s="4">
        <f>((SJ29-SK29)/SJ29)*100</f>
        <v>16</v>
      </c>
      <c r="SM29" s="27">
        <v>36</v>
      </c>
      <c r="SN29" s="27">
        <v>17</v>
      </c>
      <c r="SO29" s="4">
        <f>((SM29-SN29)/SM29)*100</f>
        <v>52.777777777777779</v>
      </c>
      <c r="SP29">
        <v>0</v>
      </c>
      <c r="SQ29">
        <v>1</v>
      </c>
      <c r="SR29">
        <v>0</v>
      </c>
      <c r="SS29">
        <v>0</v>
      </c>
      <c r="ST29">
        <v>0</v>
      </c>
      <c r="SU29">
        <v>1</v>
      </c>
      <c r="SV29">
        <v>0</v>
      </c>
      <c r="SW29">
        <v>0</v>
      </c>
      <c r="SX29">
        <v>1</v>
      </c>
      <c r="SY29">
        <v>0</v>
      </c>
      <c r="SZ29">
        <v>41</v>
      </c>
      <c r="TA29">
        <v>11</v>
      </c>
      <c r="TB29">
        <f>(SZ29-TA29)/SZ29</f>
        <v>0.73170731707317072</v>
      </c>
      <c r="TC29">
        <v>1</v>
      </c>
      <c r="TD29">
        <v>0</v>
      </c>
    </row>
    <row r="30" spans="1:684" s="24" customFormat="1" x14ac:dyDescent="0.35">
      <c r="A30" s="56">
        <v>27</v>
      </c>
      <c r="B30" s="33">
        <v>44987</v>
      </c>
      <c r="C30" s="33">
        <v>18170</v>
      </c>
      <c r="D30" s="27">
        <v>74</v>
      </c>
      <c r="E30" s="27" t="s">
        <v>178</v>
      </c>
      <c r="F30" s="27">
        <v>85</v>
      </c>
      <c r="G30" s="27">
        <v>185</v>
      </c>
      <c r="H30" s="27">
        <v>2.09</v>
      </c>
      <c r="I30" s="27">
        <v>1</v>
      </c>
      <c r="J30" s="33">
        <v>44975</v>
      </c>
      <c r="K30" s="33">
        <v>44987</v>
      </c>
      <c r="L30" s="33">
        <v>44990</v>
      </c>
      <c r="M30" s="33">
        <v>44990</v>
      </c>
      <c r="N30" s="4">
        <v>1</v>
      </c>
      <c r="O30" s="33">
        <v>44990</v>
      </c>
      <c r="P30" s="46">
        <f t="shared" si="118"/>
        <v>3</v>
      </c>
      <c r="Q30" s="46">
        <f t="shared" si="119"/>
        <v>15</v>
      </c>
      <c r="R30" s="46">
        <f t="shared" si="120"/>
        <v>3</v>
      </c>
      <c r="S30" s="27">
        <v>0</v>
      </c>
      <c r="T30" s="27">
        <v>1</v>
      </c>
      <c r="U30" s="27">
        <v>0</v>
      </c>
      <c r="V30" s="27">
        <v>1</v>
      </c>
      <c r="W30" s="27">
        <v>1</v>
      </c>
      <c r="X30" s="27">
        <v>1</v>
      </c>
      <c r="Y30" s="27">
        <v>0</v>
      </c>
      <c r="Z30" s="27">
        <v>1</v>
      </c>
      <c r="AA30" s="27">
        <v>0</v>
      </c>
      <c r="AB30" s="27">
        <v>34</v>
      </c>
      <c r="AC30" s="27">
        <v>66</v>
      </c>
      <c r="AD30" s="27">
        <v>10</v>
      </c>
      <c r="AE30" s="27">
        <v>12</v>
      </c>
      <c r="AF30" s="4">
        <f t="shared" si="121"/>
        <v>2</v>
      </c>
      <c r="AG30" s="27">
        <v>2000</v>
      </c>
      <c r="AH30" s="27">
        <v>16800</v>
      </c>
      <c r="AI30" s="27">
        <v>27.1</v>
      </c>
      <c r="AJ30" s="27">
        <v>14.5</v>
      </c>
      <c r="AK30" s="27">
        <v>0</v>
      </c>
      <c r="AL30" s="27">
        <v>0</v>
      </c>
      <c r="AM30" s="27">
        <v>0</v>
      </c>
      <c r="AN30" s="27">
        <v>120</v>
      </c>
      <c r="AO30" s="27">
        <v>821</v>
      </c>
      <c r="AP30" s="27">
        <v>0</v>
      </c>
      <c r="AQ30" s="27">
        <v>7.5</v>
      </c>
      <c r="AR30" s="27">
        <v>1.29</v>
      </c>
      <c r="AS30" s="27">
        <v>31.5</v>
      </c>
      <c r="AT30" s="34">
        <v>4.0199999999999996</v>
      </c>
      <c r="AU30" s="27"/>
      <c r="AV30" s="27">
        <v>998</v>
      </c>
      <c r="AW30" s="27">
        <v>410</v>
      </c>
      <c r="AX30" s="27">
        <v>1</v>
      </c>
      <c r="AY30" s="27">
        <v>1</v>
      </c>
      <c r="AZ30" s="27">
        <v>3.4</v>
      </c>
      <c r="BA30" s="27">
        <v>89</v>
      </c>
      <c r="BB30" s="27">
        <v>133</v>
      </c>
      <c r="BC30" s="27">
        <v>5.9</v>
      </c>
      <c r="BD30" s="27">
        <v>2.2000000000000002</v>
      </c>
      <c r="BE30" s="27">
        <v>8</v>
      </c>
      <c r="BF30" s="27">
        <v>8.6</v>
      </c>
      <c r="BG30" s="27">
        <v>5.7</v>
      </c>
      <c r="BH30" s="27"/>
      <c r="BI30" s="27">
        <v>149</v>
      </c>
      <c r="BJ30" s="27">
        <v>50</v>
      </c>
      <c r="BK30" s="27">
        <v>21</v>
      </c>
      <c r="BL30" s="27">
        <v>0.3</v>
      </c>
      <c r="BM30" s="27">
        <v>106</v>
      </c>
      <c r="BN30" s="27">
        <v>360</v>
      </c>
      <c r="BO30" s="27">
        <v>1</v>
      </c>
      <c r="BP30" s="27">
        <v>2</v>
      </c>
      <c r="BQ30" s="27">
        <v>208</v>
      </c>
      <c r="BR30" s="24">
        <v>140</v>
      </c>
      <c r="BS30" s="24">
        <v>36</v>
      </c>
      <c r="BT30" s="24">
        <v>66</v>
      </c>
      <c r="BU30" s="24">
        <v>89</v>
      </c>
      <c r="BV30" s="24">
        <v>2</v>
      </c>
      <c r="BW30" s="24">
        <v>1605</v>
      </c>
      <c r="BX30" s="24">
        <v>0</v>
      </c>
      <c r="BY30" s="24">
        <v>1.3</v>
      </c>
      <c r="BZ30" s="24">
        <v>74.2</v>
      </c>
      <c r="CA30" s="80">
        <v>2.1</v>
      </c>
      <c r="CB30" s="4">
        <v>1.8</v>
      </c>
      <c r="CC30" s="4">
        <v>32</v>
      </c>
      <c r="CD30" s="4">
        <v>56</v>
      </c>
      <c r="CE30" s="4">
        <v>32</v>
      </c>
      <c r="CF30" s="4"/>
      <c r="CG30" s="4">
        <v>3515</v>
      </c>
      <c r="CH30" s="4">
        <f t="shared" si="122"/>
        <v>2844.4444444444443</v>
      </c>
      <c r="CI30" s="27">
        <v>7.29</v>
      </c>
      <c r="CJ30" s="27">
        <v>39.299999999999997</v>
      </c>
      <c r="CK30" s="27">
        <v>113.1</v>
      </c>
      <c r="CL30" s="27">
        <v>22.8</v>
      </c>
      <c r="CM30" s="27">
        <v>0.5</v>
      </c>
      <c r="CN30" s="27">
        <v>0</v>
      </c>
      <c r="CO30" s="27">
        <v>0</v>
      </c>
      <c r="CP30" s="27">
        <v>857</v>
      </c>
      <c r="CQ30" s="27">
        <v>35000</v>
      </c>
      <c r="CR30" s="27">
        <v>1</v>
      </c>
      <c r="CS30" s="27">
        <v>0</v>
      </c>
      <c r="CT30" s="27"/>
      <c r="CU30" s="27">
        <v>1</v>
      </c>
      <c r="CV30" s="27">
        <v>1</v>
      </c>
      <c r="CW30" s="27">
        <v>1</v>
      </c>
      <c r="CX30" s="27">
        <v>1</v>
      </c>
      <c r="CY30" s="27">
        <v>1</v>
      </c>
      <c r="CZ30" s="27">
        <v>0</v>
      </c>
      <c r="DA30" s="27">
        <v>0</v>
      </c>
      <c r="DB30" s="27">
        <v>0</v>
      </c>
      <c r="DC30" s="27">
        <v>1</v>
      </c>
      <c r="DD30" s="27">
        <v>1</v>
      </c>
      <c r="DE30" s="27">
        <v>1</v>
      </c>
      <c r="DF30" s="27">
        <v>1</v>
      </c>
      <c r="DG30" s="27">
        <v>1</v>
      </c>
      <c r="DH30" s="27">
        <v>0</v>
      </c>
      <c r="DI30" s="27">
        <v>0</v>
      </c>
      <c r="DJ30" s="27">
        <v>0</v>
      </c>
      <c r="DK30" s="27">
        <v>10</v>
      </c>
      <c r="DL30" s="27">
        <v>10</v>
      </c>
      <c r="DM30" s="27">
        <v>46</v>
      </c>
      <c r="DN30" s="27">
        <v>35</v>
      </c>
      <c r="DO30" s="27">
        <v>23</v>
      </c>
      <c r="DP30" s="27">
        <v>47</v>
      </c>
      <c r="DQ30" s="62">
        <v>35</v>
      </c>
      <c r="DR30" s="27">
        <v>58</v>
      </c>
      <c r="DS30" s="27">
        <v>89</v>
      </c>
      <c r="DT30" s="4">
        <f t="shared" si="136"/>
        <v>31</v>
      </c>
      <c r="DU30" s="62">
        <v>8.5</v>
      </c>
      <c r="DV30" s="27">
        <v>805</v>
      </c>
      <c r="DW30" s="27">
        <v>82</v>
      </c>
      <c r="DX30" s="27">
        <v>93</v>
      </c>
      <c r="DY30" s="27">
        <v>2.6</v>
      </c>
      <c r="DZ30" s="17">
        <f t="shared" si="134"/>
        <v>1.2440191387559809</v>
      </c>
      <c r="EA30" s="27">
        <v>14.1</v>
      </c>
      <c r="EB30" s="27">
        <v>254</v>
      </c>
      <c r="EC30" s="27">
        <v>40</v>
      </c>
      <c r="ED30" s="27">
        <v>3.6</v>
      </c>
      <c r="EE30" s="4">
        <f t="shared" si="137"/>
        <v>1.7224880382775121</v>
      </c>
      <c r="EF30" s="45">
        <f t="shared" si="123"/>
        <v>2.4822695035460995</v>
      </c>
      <c r="EG30" s="45">
        <f t="shared" si="124"/>
        <v>0.6028368794326241</v>
      </c>
      <c r="EH30" s="27">
        <v>7</v>
      </c>
      <c r="EI30" s="27">
        <v>86</v>
      </c>
      <c r="EJ30" s="27">
        <v>86</v>
      </c>
      <c r="EK30" s="11">
        <f t="shared" si="138"/>
        <v>1</v>
      </c>
      <c r="EL30" s="27">
        <v>133</v>
      </c>
      <c r="EM30" s="62">
        <v>7</v>
      </c>
      <c r="EN30" s="27">
        <v>7</v>
      </c>
      <c r="EO30" s="11">
        <f t="shared" si="34"/>
        <v>12.285714285714286</v>
      </c>
      <c r="EP30" s="27">
        <v>40</v>
      </c>
      <c r="EQ30" s="4">
        <f t="shared" si="125"/>
        <v>19.138755980861244</v>
      </c>
      <c r="ER30" s="27">
        <v>27</v>
      </c>
      <c r="ES30" s="27">
        <v>36</v>
      </c>
      <c r="ET30" s="62">
        <v>14</v>
      </c>
      <c r="EU30" s="27">
        <v>9</v>
      </c>
      <c r="EV30" s="16">
        <v>4</v>
      </c>
      <c r="EW30" s="27">
        <v>80</v>
      </c>
      <c r="EX30" s="27">
        <v>83</v>
      </c>
      <c r="EY30" s="27">
        <v>59</v>
      </c>
      <c r="EZ30" s="27">
        <v>63</v>
      </c>
      <c r="FA30" s="27">
        <v>59</v>
      </c>
      <c r="FB30" s="4">
        <f t="shared" si="111"/>
        <v>254</v>
      </c>
      <c r="FC30" s="9">
        <f t="shared" si="126"/>
        <v>3.6283514642139312</v>
      </c>
      <c r="FD30" s="9">
        <f t="shared" si="112"/>
        <v>0.23228346456692914</v>
      </c>
      <c r="FE30" s="9">
        <f t="shared" si="127"/>
        <v>0.32936441023346336</v>
      </c>
      <c r="FF30" s="9">
        <f t="shared" si="113"/>
        <v>3.15</v>
      </c>
      <c r="FG30" s="9">
        <f t="shared" si="114"/>
        <v>0.22398295698451934</v>
      </c>
      <c r="FH30" s="9">
        <f t="shared" si="115"/>
        <v>0.8681628643388426</v>
      </c>
      <c r="FI30" s="62">
        <v>8.6</v>
      </c>
      <c r="FJ30" s="62">
        <v>21</v>
      </c>
      <c r="FK30" s="27">
        <v>0</v>
      </c>
      <c r="FL30" s="27">
        <v>21</v>
      </c>
      <c r="FM30" s="27">
        <v>48</v>
      </c>
      <c r="FN30" s="4">
        <f t="shared" si="116"/>
        <v>22.966507177033495</v>
      </c>
      <c r="FO30" s="62">
        <v>34</v>
      </c>
      <c r="FP30" s="62">
        <v>10</v>
      </c>
      <c r="FQ30" s="27">
        <v>10</v>
      </c>
      <c r="FR30" s="27">
        <v>55</v>
      </c>
      <c r="FS30" s="27">
        <v>66</v>
      </c>
      <c r="FT30" s="11">
        <f t="shared" si="128"/>
        <v>0.83333333333333337</v>
      </c>
      <c r="FU30" s="27">
        <v>9</v>
      </c>
      <c r="FV30" s="11">
        <f t="shared" si="35"/>
        <v>6.1111111111111107</v>
      </c>
      <c r="FW30" s="27">
        <v>83</v>
      </c>
      <c r="FX30" s="27">
        <v>39.4</v>
      </c>
      <c r="FY30" s="24">
        <v>8.6</v>
      </c>
      <c r="FZ30" s="11">
        <f t="shared" si="117"/>
        <v>41.4</v>
      </c>
      <c r="GA30" s="4">
        <f t="shared" si="129"/>
        <v>4.1399999999999997</v>
      </c>
      <c r="GB30" s="4">
        <f t="shared" si="130"/>
        <v>3.9534883720930236</v>
      </c>
      <c r="GC30" s="4">
        <f t="shared" si="131"/>
        <v>1</v>
      </c>
      <c r="GD30" s="27">
        <v>22</v>
      </c>
      <c r="GE30" s="27">
        <v>20</v>
      </c>
      <c r="GF30" s="4">
        <f t="shared" si="132"/>
        <v>9.0909090909090917</v>
      </c>
      <c r="GG30" s="27">
        <v>15</v>
      </c>
      <c r="GH30" s="27">
        <v>8</v>
      </c>
      <c r="GI30" s="4">
        <f t="shared" si="133"/>
        <v>46.666666666666664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1</v>
      </c>
      <c r="GP30">
        <v>0</v>
      </c>
      <c r="GQ30">
        <v>1</v>
      </c>
      <c r="GR30">
        <v>0</v>
      </c>
      <c r="GS30">
        <v>0</v>
      </c>
      <c r="GT30">
        <v>16</v>
      </c>
      <c r="GU30">
        <v>8</v>
      </c>
      <c r="GV30">
        <f t="shared" si="135"/>
        <v>0.5</v>
      </c>
      <c r="GW30">
        <v>1</v>
      </c>
      <c r="GX30">
        <v>0</v>
      </c>
      <c r="GY30"/>
    </row>
    <row r="31" spans="1:684" x14ac:dyDescent="0.35">
      <c r="A31" s="54">
        <v>28</v>
      </c>
      <c r="B31" s="2">
        <v>44987</v>
      </c>
      <c r="C31" s="2">
        <v>14470</v>
      </c>
      <c r="D31" s="4">
        <v>84</v>
      </c>
      <c r="E31" s="4" t="s">
        <v>178</v>
      </c>
      <c r="F31" s="4">
        <v>75</v>
      </c>
      <c r="G31" s="4">
        <v>165</v>
      </c>
      <c r="H31" s="4">
        <v>1.82</v>
      </c>
      <c r="I31" s="4">
        <v>1</v>
      </c>
      <c r="J31" s="2">
        <v>44975</v>
      </c>
      <c r="K31" s="2">
        <v>44986</v>
      </c>
      <c r="L31" s="2">
        <v>45018</v>
      </c>
      <c r="M31" s="2">
        <v>45018</v>
      </c>
      <c r="N31" s="4">
        <v>1</v>
      </c>
      <c r="O31" s="2">
        <v>45018</v>
      </c>
      <c r="P31" s="46">
        <f t="shared" si="118"/>
        <v>32</v>
      </c>
      <c r="Q31" s="46">
        <f t="shared" si="119"/>
        <v>43</v>
      </c>
      <c r="R31" s="46">
        <f t="shared" si="120"/>
        <v>32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26</v>
      </c>
      <c r="AC31" s="4">
        <v>62</v>
      </c>
      <c r="AD31" s="4">
        <v>8</v>
      </c>
      <c r="AE31" s="4">
        <v>8</v>
      </c>
      <c r="AF31" s="4">
        <f t="shared" si="121"/>
        <v>0</v>
      </c>
      <c r="AG31" s="4">
        <v>760</v>
      </c>
      <c r="AH31" s="4">
        <v>24400</v>
      </c>
      <c r="AI31" s="4">
        <v>33.799999999999997</v>
      </c>
      <c r="AJ31" s="4">
        <v>5.2</v>
      </c>
      <c r="AK31" s="4">
        <v>0</v>
      </c>
      <c r="AL31" s="4">
        <v>1</v>
      </c>
      <c r="AM31" s="4" t="s">
        <v>568</v>
      </c>
      <c r="AN31" s="4">
        <v>120</v>
      </c>
      <c r="AO31" s="4">
        <v>534</v>
      </c>
      <c r="AP31" s="4">
        <v>0</v>
      </c>
      <c r="AQ31" s="4">
        <v>8.9</v>
      </c>
      <c r="AR31" s="4">
        <v>1.26</v>
      </c>
      <c r="AS31" s="4">
        <v>25.3</v>
      </c>
      <c r="AT31" s="29">
        <v>0.92</v>
      </c>
      <c r="AV31" s="4">
        <v>671</v>
      </c>
      <c r="AW31" s="4">
        <v>543</v>
      </c>
      <c r="AX31" s="4">
        <v>1</v>
      </c>
      <c r="AY31" s="4">
        <v>0</v>
      </c>
      <c r="AZ31" s="4">
        <v>1.3</v>
      </c>
      <c r="BA31" s="4">
        <v>66</v>
      </c>
      <c r="BB31" s="4">
        <v>146</v>
      </c>
      <c r="BC31" s="4">
        <v>3.6</v>
      </c>
      <c r="BD31" s="4">
        <v>2.5</v>
      </c>
      <c r="BE31" s="4">
        <v>3.2</v>
      </c>
      <c r="BF31" s="4">
        <v>7.3</v>
      </c>
      <c r="BG31" s="4">
        <v>4.9000000000000004</v>
      </c>
      <c r="BI31" s="4">
        <v>27</v>
      </c>
      <c r="BJ31" s="4">
        <v>21</v>
      </c>
      <c r="BK31" s="4">
        <v>10</v>
      </c>
      <c r="BL31" s="4">
        <v>0.6</v>
      </c>
      <c r="BM31" s="4">
        <v>131</v>
      </c>
      <c r="BN31" s="4">
        <v>257</v>
      </c>
      <c r="BO31" s="4">
        <v>1</v>
      </c>
      <c r="BP31" s="4">
        <v>19</v>
      </c>
      <c r="BQ31" s="4">
        <v>376</v>
      </c>
      <c r="BR31">
        <v>158</v>
      </c>
      <c r="BS31">
        <v>57</v>
      </c>
      <c r="BT31">
        <v>92</v>
      </c>
      <c r="BU31">
        <v>66</v>
      </c>
      <c r="BV31">
        <v>2</v>
      </c>
      <c r="BW31">
        <v>1050</v>
      </c>
      <c r="BX31">
        <v>250</v>
      </c>
      <c r="BY31">
        <v>1.3</v>
      </c>
      <c r="BZ31">
        <v>83</v>
      </c>
      <c r="CA31" s="79">
        <v>1.8</v>
      </c>
      <c r="CB31" s="27">
        <v>2.5</v>
      </c>
      <c r="CC31" s="27">
        <v>36.4</v>
      </c>
      <c r="CD31" s="27">
        <v>80</v>
      </c>
      <c r="CE31" s="27"/>
      <c r="CF31" s="27"/>
      <c r="CG31" s="27">
        <v>2000</v>
      </c>
      <c r="CH31" s="4">
        <f t="shared" si="122"/>
        <v>2880</v>
      </c>
      <c r="CI31" s="4">
        <v>7.3</v>
      </c>
      <c r="CJ31" s="4">
        <v>58</v>
      </c>
      <c r="CK31" s="4">
        <v>79</v>
      </c>
      <c r="CL31" s="4">
        <v>33.799999999999997</v>
      </c>
      <c r="CM31" s="4">
        <v>0.71</v>
      </c>
      <c r="CN31" s="4">
        <v>0</v>
      </c>
      <c r="CO31" s="4">
        <v>0</v>
      </c>
      <c r="CP31" s="4">
        <v>64</v>
      </c>
      <c r="CQ31" s="4">
        <v>4172</v>
      </c>
      <c r="CR31" s="4">
        <v>1</v>
      </c>
      <c r="CS31" s="4">
        <v>0</v>
      </c>
      <c r="CT31" s="4"/>
      <c r="CU31" s="4">
        <v>1</v>
      </c>
      <c r="CV31" s="4">
        <v>0</v>
      </c>
      <c r="CW31" s="4">
        <v>0</v>
      </c>
      <c r="CX31" s="4">
        <v>0</v>
      </c>
      <c r="CY31" s="4">
        <v>1</v>
      </c>
      <c r="CZ31" s="4">
        <v>0</v>
      </c>
      <c r="DA31" s="4">
        <v>0</v>
      </c>
      <c r="DB31" s="4">
        <v>0</v>
      </c>
      <c r="DC31" s="4">
        <v>1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8</v>
      </c>
      <c r="DL31" s="4">
        <v>9</v>
      </c>
      <c r="DM31" s="4">
        <v>47</v>
      </c>
      <c r="DN31" s="4">
        <v>42</v>
      </c>
      <c r="DO31" s="4">
        <v>22</v>
      </c>
      <c r="DP31" s="4">
        <v>48</v>
      </c>
      <c r="DQ31" s="11">
        <v>58</v>
      </c>
      <c r="DR31" s="4">
        <v>33</v>
      </c>
      <c r="DS31" s="4">
        <v>71</v>
      </c>
      <c r="DT31" s="4">
        <f t="shared" si="136"/>
        <v>38</v>
      </c>
      <c r="DU31" s="11">
        <v>19.899999999999999</v>
      </c>
      <c r="DV31" s="4">
        <v>1803</v>
      </c>
      <c r="DW31" s="4">
        <v>84</v>
      </c>
      <c r="DX31" s="4">
        <v>86</v>
      </c>
      <c r="DY31" s="4">
        <v>2.5</v>
      </c>
      <c r="DZ31" s="17">
        <f t="shared" si="134"/>
        <v>1.3736263736263736</v>
      </c>
      <c r="EA31" s="4">
        <v>25.3</v>
      </c>
      <c r="EB31" s="4">
        <v>294</v>
      </c>
      <c r="EC31" s="4">
        <v>65</v>
      </c>
      <c r="ED31" s="4">
        <v>5</v>
      </c>
      <c r="EE31" s="4">
        <f t="shared" si="137"/>
        <v>2.7472527472527473</v>
      </c>
      <c r="EF31" s="45">
        <f t="shared" si="123"/>
        <v>2.2924901185770752</v>
      </c>
      <c r="EG31" s="45">
        <f t="shared" si="124"/>
        <v>0.78656126482213429</v>
      </c>
      <c r="EH31" s="4">
        <v>12</v>
      </c>
      <c r="EI31" s="4">
        <v>62</v>
      </c>
      <c r="EJ31" s="4">
        <v>63</v>
      </c>
      <c r="EK31" s="11">
        <f t="shared" si="138"/>
        <v>0.98412698412698407</v>
      </c>
      <c r="EL31" s="4">
        <v>305</v>
      </c>
      <c r="EM31" s="11">
        <v>6</v>
      </c>
      <c r="EN31" s="4">
        <v>8</v>
      </c>
      <c r="EO31" s="11">
        <f t="shared" si="34"/>
        <v>8.8571428571428577</v>
      </c>
      <c r="EP31" s="4">
        <v>39</v>
      </c>
      <c r="EQ31" s="4">
        <f t="shared" si="125"/>
        <v>21.428571428571427</v>
      </c>
      <c r="ER31" s="4">
        <v>16</v>
      </c>
      <c r="ES31" s="4">
        <v>33</v>
      </c>
      <c r="ET31" s="11">
        <v>12</v>
      </c>
      <c r="EU31" s="4">
        <v>8</v>
      </c>
      <c r="EV31" s="9">
        <v>4</v>
      </c>
      <c r="EW31" s="4">
        <v>97</v>
      </c>
      <c r="EX31" s="4">
        <v>114</v>
      </c>
      <c r="EY31" s="4">
        <v>31</v>
      </c>
      <c r="EZ31" s="4">
        <v>52</v>
      </c>
      <c r="FA31" s="4">
        <v>73</v>
      </c>
      <c r="FB31" s="4">
        <f t="shared" si="111"/>
        <v>294</v>
      </c>
      <c r="FC31" s="9">
        <f t="shared" si="126"/>
        <v>1.3753389587879301</v>
      </c>
      <c r="FD31" s="9">
        <f t="shared" si="112"/>
        <v>0.24829931972789115</v>
      </c>
      <c r="FE31" s="9">
        <f t="shared" si="127"/>
        <v>0.35259668153658874</v>
      </c>
      <c r="FF31" s="9">
        <f t="shared" si="113"/>
        <v>2.1876923076923078</v>
      </c>
      <c r="FG31" s="9">
        <f t="shared" si="114"/>
        <v>0.23209159478881158</v>
      </c>
      <c r="FH31" s="9">
        <f t="shared" si="115"/>
        <v>1.5906568295137187</v>
      </c>
      <c r="FI31" s="11">
        <v>18.5</v>
      </c>
      <c r="FJ31" s="11">
        <v>23</v>
      </c>
      <c r="FK31" s="4">
        <v>15</v>
      </c>
      <c r="FL31" s="4">
        <v>8</v>
      </c>
      <c r="FM31" s="4">
        <v>33</v>
      </c>
      <c r="FN31" s="4">
        <f t="shared" si="116"/>
        <v>18.131868131868131</v>
      </c>
      <c r="FO31" s="11">
        <v>47</v>
      </c>
      <c r="FP31" s="11">
        <v>18</v>
      </c>
      <c r="FQ31" s="4">
        <v>19</v>
      </c>
      <c r="FR31" s="4">
        <v>83</v>
      </c>
      <c r="FS31" s="4">
        <v>56</v>
      </c>
      <c r="FT31" s="11">
        <f t="shared" si="128"/>
        <v>1.4821428571428572</v>
      </c>
      <c r="FU31" s="4">
        <v>13</v>
      </c>
      <c r="FV31" s="11">
        <f t="shared" si="35"/>
        <v>6.384615384615385</v>
      </c>
      <c r="FW31" s="4">
        <v>114</v>
      </c>
      <c r="FX31" s="4">
        <v>35.700000000000003</v>
      </c>
      <c r="FY31">
        <v>16.8</v>
      </c>
      <c r="FZ31" s="11">
        <f t="shared" si="117"/>
        <v>37.700000000000003</v>
      </c>
      <c r="GA31" s="4">
        <f t="shared" si="129"/>
        <v>2.0944444444444446</v>
      </c>
      <c r="GB31" s="4">
        <f t="shared" si="130"/>
        <v>2.7976190476190474</v>
      </c>
      <c r="GC31" s="4">
        <f t="shared" si="131"/>
        <v>1.1011904761904761</v>
      </c>
      <c r="GD31" s="4">
        <v>22</v>
      </c>
      <c r="GE31" s="4">
        <v>18</v>
      </c>
      <c r="GF31" s="4">
        <f t="shared" si="132"/>
        <v>18.181818181818183</v>
      </c>
      <c r="GG31" s="4">
        <v>23</v>
      </c>
      <c r="GH31" s="4">
        <v>16</v>
      </c>
      <c r="GI31" s="4">
        <f t="shared" si="133"/>
        <v>30.434782608695656</v>
      </c>
      <c r="GJ31">
        <v>1</v>
      </c>
      <c r="GK31">
        <v>0</v>
      </c>
      <c r="GL31">
        <v>0</v>
      </c>
      <c r="GM31">
        <v>0</v>
      </c>
      <c r="GN31">
        <v>1</v>
      </c>
      <c r="GO31">
        <v>0</v>
      </c>
      <c r="GP31">
        <v>0</v>
      </c>
      <c r="GQ31">
        <v>1</v>
      </c>
      <c r="GR31">
        <v>0</v>
      </c>
      <c r="GS31">
        <v>0</v>
      </c>
      <c r="GT31">
        <v>22</v>
      </c>
      <c r="GU31">
        <v>12</v>
      </c>
      <c r="GV31">
        <f t="shared" si="135"/>
        <v>0.45454545454545453</v>
      </c>
      <c r="GW31">
        <v>1</v>
      </c>
      <c r="GX31">
        <v>0</v>
      </c>
      <c r="GZ31" s="2">
        <v>44993</v>
      </c>
      <c r="HA31" s="4">
        <v>1.82</v>
      </c>
      <c r="HB31" s="4">
        <v>7</v>
      </c>
      <c r="HC31" s="4">
        <v>630</v>
      </c>
      <c r="HD31" s="4">
        <v>7600</v>
      </c>
      <c r="HE31" s="4">
        <v>24.4</v>
      </c>
      <c r="HF31" s="4">
        <v>0.94</v>
      </c>
      <c r="HG31" s="4">
        <v>0</v>
      </c>
      <c r="HH31" s="4">
        <v>1</v>
      </c>
      <c r="HI31" s="4" t="s">
        <v>568</v>
      </c>
      <c r="HJ31" s="4">
        <v>63</v>
      </c>
      <c r="HK31" s="4">
        <v>367</v>
      </c>
      <c r="HL31" s="4">
        <v>0</v>
      </c>
      <c r="HM31" s="4">
        <v>7.1</v>
      </c>
      <c r="HN31" s="4">
        <v>1.1000000000000001</v>
      </c>
      <c r="HO31" s="4">
        <v>29.4</v>
      </c>
      <c r="HP31" s="29">
        <v>1.53</v>
      </c>
      <c r="HQ31" s="4">
        <v>1.31</v>
      </c>
      <c r="HR31" s="4">
        <v>471</v>
      </c>
      <c r="HS31" s="4">
        <v>243</v>
      </c>
      <c r="HT31" s="4">
        <v>1</v>
      </c>
      <c r="HU31" s="4">
        <v>0</v>
      </c>
      <c r="HV31" s="4">
        <v>0.8</v>
      </c>
      <c r="HW31" s="4">
        <v>66</v>
      </c>
      <c r="HX31" s="4">
        <v>136</v>
      </c>
      <c r="HY31" s="4">
        <v>4</v>
      </c>
      <c r="HZ31" s="4">
        <v>2.4</v>
      </c>
      <c r="IA31" s="4">
        <v>1.9</v>
      </c>
      <c r="IB31" s="4">
        <v>7.4</v>
      </c>
      <c r="IC31" s="4">
        <v>4.5999999999999996</v>
      </c>
      <c r="ID31" s="4">
        <v>2.4</v>
      </c>
      <c r="IE31" s="4">
        <v>36</v>
      </c>
      <c r="IF31" s="4">
        <v>12</v>
      </c>
      <c r="IG31" s="4">
        <v>5</v>
      </c>
      <c r="IH31" s="4">
        <v>0.4</v>
      </c>
      <c r="II31" s="4">
        <v>86</v>
      </c>
      <c r="IJ31" s="4">
        <v>234</v>
      </c>
      <c r="IK31" s="4">
        <v>1</v>
      </c>
      <c r="IL31" s="4">
        <v>19</v>
      </c>
      <c r="IM31" s="4">
        <v>213</v>
      </c>
      <c r="IN31">
        <v>131</v>
      </c>
      <c r="IO31">
        <v>55</v>
      </c>
      <c r="IP31">
        <v>89</v>
      </c>
      <c r="IQ31">
        <v>85</v>
      </c>
      <c r="IS31">
        <v>1563</v>
      </c>
      <c r="IT31">
        <v>2275</v>
      </c>
      <c r="IU31">
        <v>1.1000000000000001</v>
      </c>
      <c r="IX31" s="4"/>
      <c r="IY31" s="4"/>
      <c r="IZ31" s="4"/>
      <c r="JA31" s="4"/>
      <c r="JB31" s="4"/>
      <c r="JC31" s="4"/>
      <c r="JD31" s="4"/>
      <c r="JE31" s="4">
        <v>7.37</v>
      </c>
      <c r="JF31" s="4">
        <v>51.7</v>
      </c>
      <c r="JG31" s="4">
        <v>106.9</v>
      </c>
      <c r="JH31" s="4">
        <v>27.1</v>
      </c>
      <c r="JI31" s="4">
        <v>0.01</v>
      </c>
      <c r="JJ31" s="4">
        <v>0</v>
      </c>
      <c r="JK31" s="4">
        <v>0</v>
      </c>
      <c r="JL31" s="4">
        <v>25</v>
      </c>
      <c r="JM31" s="4">
        <v>1375</v>
      </c>
      <c r="JN31" s="4">
        <v>10</v>
      </c>
      <c r="JO31" s="4">
        <v>10</v>
      </c>
      <c r="JP31" s="4">
        <v>48</v>
      </c>
      <c r="JQ31" s="4">
        <v>31</v>
      </c>
      <c r="JR31" s="4">
        <v>37</v>
      </c>
      <c r="JS31" s="4">
        <v>66</v>
      </c>
      <c r="JT31" s="11">
        <v>63</v>
      </c>
      <c r="JU31" s="4">
        <v>30</v>
      </c>
      <c r="JV31" s="4">
        <v>80</v>
      </c>
      <c r="JW31" s="4">
        <f t="shared" ref="JW31:JW38" si="139">(JV31-JU31)</f>
        <v>50</v>
      </c>
      <c r="JX31" s="11">
        <v>20.2</v>
      </c>
      <c r="JY31" s="4">
        <v>1467</v>
      </c>
      <c r="JZ31" s="4">
        <v>91</v>
      </c>
      <c r="KA31" s="4">
        <v>85</v>
      </c>
      <c r="KB31" s="4">
        <v>4.3</v>
      </c>
      <c r="KC31" s="17">
        <f t="shared" ref="KC31:KC38" si="140">(KB31/HA31)</f>
        <v>2.3626373626373622</v>
      </c>
      <c r="KD31" s="4">
        <v>26.7</v>
      </c>
      <c r="KE31" s="4">
        <v>282</v>
      </c>
      <c r="KF31" s="4">
        <v>61</v>
      </c>
      <c r="KG31" s="4">
        <v>5.3</v>
      </c>
      <c r="KH31" s="4">
        <f t="shared" ref="KH31:KH38" si="141">(KG31/HA31)</f>
        <v>2.912087912087912</v>
      </c>
      <c r="KI31" s="45">
        <f t="shared" ref="KI31:KI38" si="142">JT31/KD31</f>
        <v>2.3595505617977528</v>
      </c>
      <c r="KJ31" s="45">
        <f t="shared" ref="KJ31:KJ38" si="143">JX31/KD31</f>
        <v>0.75655430711610483</v>
      </c>
      <c r="KK31" s="4">
        <v>8</v>
      </c>
      <c r="KL31" s="4">
        <v>76</v>
      </c>
      <c r="KM31" s="4">
        <v>78</v>
      </c>
      <c r="KN31" s="11">
        <f t="shared" ref="KN31:KN38" si="144">(KL31/KM31)</f>
        <v>0.97435897435897434</v>
      </c>
      <c r="KO31" s="4">
        <v>153</v>
      </c>
      <c r="KP31" s="11">
        <v>14</v>
      </c>
      <c r="KQ31" s="4">
        <v>9</v>
      </c>
      <c r="KR31" s="11">
        <f t="shared" ref="KR31:KR38" si="145">KL31/((KP31+KQ31)/2)</f>
        <v>6.6086956521739131</v>
      </c>
      <c r="KS31" s="4">
        <v>52</v>
      </c>
      <c r="KT31" s="4">
        <f t="shared" ref="KT31:KT38" si="146">KS31/HA31</f>
        <v>28.571428571428569</v>
      </c>
      <c r="KU31" s="4">
        <v>25</v>
      </c>
      <c r="KV31" s="4">
        <v>50</v>
      </c>
      <c r="KW31" s="11">
        <v>23</v>
      </c>
      <c r="KX31" s="4">
        <v>6</v>
      </c>
      <c r="KY31" s="9">
        <v>17</v>
      </c>
      <c r="KZ31" s="4">
        <v>83</v>
      </c>
      <c r="LA31" s="4">
        <v>114</v>
      </c>
      <c r="LB31" s="4">
        <v>66</v>
      </c>
      <c r="LC31" s="4">
        <v>87</v>
      </c>
      <c r="LD31" s="4">
        <v>73</v>
      </c>
      <c r="LE31" s="4">
        <f t="shared" ref="LE31:LE38" si="147">KE31</f>
        <v>282</v>
      </c>
      <c r="LF31" s="9">
        <f t="shared" ref="LF31:LF38" si="148">LI31/LK31</f>
        <v>1.1618783739064238</v>
      </c>
      <c r="LG31" s="9">
        <f t="shared" ref="LG31:LG38" si="149">LD31/LE31</f>
        <v>0.25886524822695034</v>
      </c>
      <c r="LH31" s="9">
        <f t="shared" ref="LH31:LH38" si="150">0.35695-7.2266*LG31+74.249*(LG31^2)-307.39*(LG31^3)+684.54*(LG31^4)-856.92*(LG31^5)+571.95*(LG31^6)-159.1*(LG31^7)</f>
        <v>0.36702382037173409</v>
      </c>
      <c r="LI31" s="9">
        <f t="shared" ref="LI31:LI38" si="151">(IN31*0.9)/KF31</f>
        <v>1.9327868852459018</v>
      </c>
      <c r="LJ31" s="9">
        <f t="shared" ref="LJ31:LJ38" si="152">0.0275-0.165*(JT31/100)+0.3656*((IO31/IN31)*0.9)+0.515*LH31</f>
        <v>0.25071383237693923</v>
      </c>
      <c r="LK31" s="9">
        <f t="shared" ref="LK31:LK38" si="153">(IO31-(LJ31*IN31*0.9))/(LJ31*KF31)</f>
        <v>1.6635019023097559</v>
      </c>
      <c r="LL31" s="11">
        <v>23.2</v>
      </c>
      <c r="LM31" s="11">
        <v>20</v>
      </c>
      <c r="LN31" s="4">
        <v>4</v>
      </c>
      <c r="LO31" s="4">
        <v>16</v>
      </c>
      <c r="LP31" s="4">
        <v>22</v>
      </c>
      <c r="LQ31" s="4">
        <f t="shared" ref="LQ31:LQ38" si="154">LP31/HA31</f>
        <v>12.087912087912088</v>
      </c>
      <c r="LR31" s="11">
        <v>42</v>
      </c>
      <c r="LS31" s="11">
        <v>26</v>
      </c>
      <c r="LT31" s="4">
        <v>23</v>
      </c>
      <c r="LU31" s="4">
        <v>54</v>
      </c>
      <c r="LV31" s="4">
        <v>36</v>
      </c>
      <c r="LW31" s="11">
        <f t="shared" ref="LW31:LW38" si="155">LU31/LV31</f>
        <v>1.5</v>
      </c>
      <c r="LX31" s="4">
        <v>13</v>
      </c>
      <c r="LY31" s="11">
        <f t="shared" ref="LY31:LY38" si="156">(LU31/LX31)</f>
        <v>4.1538461538461542</v>
      </c>
      <c r="LZ31" s="4">
        <v>62</v>
      </c>
      <c r="MA31" s="4">
        <v>30.9</v>
      </c>
      <c r="MB31">
        <v>21.2</v>
      </c>
      <c r="MC31" s="11">
        <f t="shared" ref="MC31:MC38" si="157">(MA31+IR31)</f>
        <v>30.9</v>
      </c>
      <c r="MD31" s="4">
        <f t="shared" ref="MD31:MD38" si="158">MC31/LS31</f>
        <v>1.1884615384615385</v>
      </c>
      <c r="ME31" s="4">
        <f t="shared" ref="ME31:ME38" si="159">LR31/MB31</f>
        <v>1.9811320754716981</v>
      </c>
      <c r="MF31" s="4">
        <f>LL31/MB31</f>
        <v>1.0943396226415094</v>
      </c>
      <c r="MG31" s="4">
        <v>25</v>
      </c>
      <c r="MH31" s="4">
        <v>17</v>
      </c>
      <c r="MI31" s="4">
        <f t="shared" ref="MI31:MI38" si="160">((MG31-MH31)/MG31)*100</f>
        <v>32</v>
      </c>
      <c r="MJ31" s="4">
        <v>23</v>
      </c>
      <c r="MK31" s="4">
        <v>14</v>
      </c>
      <c r="ML31" s="4">
        <f t="shared" ref="ML31:ML38" si="161">((MJ31-MK31)/MJ31)*100</f>
        <v>39.130434782608695</v>
      </c>
      <c r="MM31">
        <v>1</v>
      </c>
      <c r="MN31">
        <v>0</v>
      </c>
      <c r="MO31">
        <v>0</v>
      </c>
      <c r="MP31">
        <v>0</v>
      </c>
      <c r="MQ31">
        <v>1</v>
      </c>
      <c r="MR31">
        <v>0</v>
      </c>
      <c r="MS31">
        <v>0</v>
      </c>
      <c r="MT31">
        <v>1</v>
      </c>
      <c r="MU31">
        <v>0</v>
      </c>
      <c r="MV31">
        <v>0</v>
      </c>
      <c r="MY31" t="e">
        <f t="shared" ref="MY31:MY38" si="162">(MW31-MX31)/MW31</f>
        <v>#DIV/0!</v>
      </c>
      <c r="NC31" s="2">
        <v>45013</v>
      </c>
      <c r="ND31" s="4">
        <v>1.82</v>
      </c>
      <c r="NE31" s="4">
        <v>27</v>
      </c>
      <c r="NF31" s="4">
        <v>910</v>
      </c>
      <c r="NG31" s="4">
        <v>9700</v>
      </c>
      <c r="NH31" s="4">
        <v>12.67</v>
      </c>
      <c r="NI31" s="4">
        <v>0.25</v>
      </c>
      <c r="NJ31" s="4">
        <v>0</v>
      </c>
      <c r="NK31" s="4">
        <v>1</v>
      </c>
      <c r="NL31" s="4" t="s">
        <v>568</v>
      </c>
      <c r="NM31" s="4">
        <v>78</v>
      </c>
      <c r="NN31" s="4">
        <v>753</v>
      </c>
      <c r="NO31" s="4">
        <v>0</v>
      </c>
      <c r="NP31" s="4">
        <v>6.8</v>
      </c>
      <c r="NQ31" s="4">
        <v>1.1000000000000001</v>
      </c>
      <c r="NR31" s="4">
        <v>31.1</v>
      </c>
      <c r="NS31" s="29">
        <v>0.6</v>
      </c>
      <c r="NT31" s="4"/>
      <c r="NU31" s="4"/>
      <c r="NV31" s="4">
        <v>295</v>
      </c>
      <c r="NW31" s="4">
        <v>1</v>
      </c>
      <c r="NX31" s="4">
        <v>0</v>
      </c>
      <c r="NY31" s="4">
        <v>0.4</v>
      </c>
      <c r="NZ31" s="4">
        <v>35</v>
      </c>
      <c r="OA31" s="4">
        <v>140</v>
      </c>
      <c r="OB31" s="4">
        <v>4.5</v>
      </c>
      <c r="OC31" s="4">
        <v>2</v>
      </c>
      <c r="OD31" s="4">
        <v>2.7</v>
      </c>
      <c r="OE31" s="4"/>
      <c r="OF31" s="4">
        <v>5.7</v>
      </c>
      <c r="OG31" s="4">
        <v>1.8</v>
      </c>
      <c r="OH31" s="4">
        <v>32</v>
      </c>
      <c r="OI31" s="4">
        <v>43</v>
      </c>
      <c r="OJ31" s="4">
        <v>32</v>
      </c>
      <c r="OK31" s="4">
        <v>0.3</v>
      </c>
      <c r="OL31" s="4">
        <v>176</v>
      </c>
      <c r="OM31" s="4">
        <v>287</v>
      </c>
      <c r="ON31" s="4">
        <v>1</v>
      </c>
      <c r="OO31" s="4">
        <v>19</v>
      </c>
      <c r="OP31" s="4">
        <v>235</v>
      </c>
      <c r="OQ31">
        <v>142</v>
      </c>
      <c r="OR31">
        <v>64</v>
      </c>
      <c r="OS31">
        <v>98</v>
      </c>
      <c r="OT31">
        <v>95</v>
      </c>
      <c r="OV31">
        <v>600</v>
      </c>
      <c r="OW31">
        <v>1325</v>
      </c>
      <c r="OX31">
        <v>1.2</v>
      </c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>
        <v>0</v>
      </c>
      <c r="PM31" s="4">
        <v>0</v>
      </c>
      <c r="PN31" s="4">
        <v>0</v>
      </c>
      <c r="PO31" s="4">
        <v>56</v>
      </c>
      <c r="PP31" s="4">
        <v>1992</v>
      </c>
      <c r="PQ31" s="4">
        <v>10</v>
      </c>
      <c r="PR31" s="4">
        <v>9</v>
      </c>
      <c r="PS31" s="4">
        <v>47</v>
      </c>
      <c r="PT31" s="4">
        <v>27</v>
      </c>
      <c r="PU31" s="4">
        <v>53</v>
      </c>
      <c r="PV31" s="4">
        <v>84</v>
      </c>
      <c r="PW31" s="11">
        <v>57</v>
      </c>
      <c r="PX31" s="4">
        <v>40</v>
      </c>
      <c r="PY31" s="4">
        <v>90</v>
      </c>
      <c r="PZ31" s="4">
        <v>55</v>
      </c>
      <c r="QA31" s="11">
        <v>18.100000000000001</v>
      </c>
      <c r="QB31" s="4">
        <v>1423</v>
      </c>
      <c r="QC31" s="4">
        <v>96</v>
      </c>
      <c r="QD31" s="4">
        <v>90</v>
      </c>
      <c r="QE31" s="4">
        <v>4.7</v>
      </c>
      <c r="QF31" s="17">
        <f t="shared" ref="QF31:QF38" si="163">(QE31/ND31)</f>
        <v>2.5824175824175826</v>
      </c>
      <c r="QG31" s="4">
        <v>23.3</v>
      </c>
      <c r="QH31" s="4">
        <v>283</v>
      </c>
      <c r="QI31" s="4">
        <v>56</v>
      </c>
      <c r="QJ31" s="4">
        <v>5.6</v>
      </c>
      <c r="QK31" s="4">
        <f t="shared" ref="QK31:QK38" si="164">(QJ31/ND31)</f>
        <v>3.0769230769230766</v>
      </c>
      <c r="QL31" s="45">
        <f t="shared" ref="QL31:QL38" si="165">PW31/QG31</f>
        <v>2.4463519313304722</v>
      </c>
      <c r="QM31" s="45">
        <f t="shared" ref="QM31:QM38" si="166">QA31/QG31</f>
        <v>0.77682403433476399</v>
      </c>
      <c r="QN31" s="4">
        <v>11</v>
      </c>
      <c r="QO31" s="4">
        <v>36</v>
      </c>
      <c r="QP31" s="4">
        <v>77</v>
      </c>
      <c r="QQ31" s="11">
        <f t="shared" ref="QQ31:QQ38" si="167">(QO31/QP31)</f>
        <v>0.46753246753246752</v>
      </c>
      <c r="QR31" s="4">
        <v>181</v>
      </c>
      <c r="QS31" s="11">
        <v>9</v>
      </c>
      <c r="QT31" s="4">
        <v>7</v>
      </c>
      <c r="QU31" s="11">
        <f t="shared" ref="QU31:QU38" si="168">QO31/((QS31+QT31)/2)</f>
        <v>4.5</v>
      </c>
      <c r="QV31" s="4">
        <v>32</v>
      </c>
      <c r="QW31" s="4">
        <f t="shared" ref="QW31:QW38" si="169">QV31/ND31</f>
        <v>17.58241758241758</v>
      </c>
      <c r="QX31" s="4">
        <v>21</v>
      </c>
      <c r="QY31" s="4">
        <v>22</v>
      </c>
      <c r="QZ31" s="11">
        <v>17</v>
      </c>
      <c r="RA31" s="4">
        <v>13</v>
      </c>
      <c r="RB31" s="9">
        <v>4</v>
      </c>
      <c r="RC31" s="4">
        <v>93</v>
      </c>
      <c r="RD31" s="4">
        <v>116</v>
      </c>
      <c r="RE31" s="4">
        <v>43</v>
      </c>
      <c r="RF31" s="4">
        <v>59</v>
      </c>
      <c r="RG31" s="4">
        <v>72</v>
      </c>
      <c r="RH31" s="4">
        <f t="shared" ref="RH31:RH38" si="170">QH31</f>
        <v>283</v>
      </c>
      <c r="RI31" s="9">
        <f t="shared" ref="RI31:RI38" si="171">RL31/RN31</f>
        <v>1.1483768432568981</v>
      </c>
      <c r="RJ31" s="9">
        <f t="shared" ref="RJ31:RJ38" si="172">RG31/RH31</f>
        <v>0.25441696113074203</v>
      </c>
      <c r="RK31" s="9">
        <f t="shared" ref="RK31:RK38" si="173">0.35695-7.2266*RJ31+74.249*(RJ31^2)-307.39*(RJ31^3)+684.54*(RJ31^4)-856.92*(RJ31^5)+571.95*(RJ31^6)-159.1*(RJ31^7)</f>
        <v>0.36103824290148612</v>
      </c>
      <c r="RL31" s="9">
        <f t="shared" ref="RL31:RL38" si="174">(OQ31*0.9)/QI31</f>
        <v>2.282142857142857</v>
      </c>
      <c r="RM31" s="9">
        <f t="shared" ref="RM31:RM38" si="175">0.0275-0.165*(PW31/100)+0.3656*((OR31/OQ31)*0.9)+0.515*RK31</f>
        <v>0.26768441340412452</v>
      </c>
      <c r="RN31" s="9">
        <f t="shared" ref="RN31:RN38" si="176">(OR31-(RM31*OQ31*0.9))/(RM31*QI31)</f>
        <v>1.9872769731846023</v>
      </c>
      <c r="RO31" s="11">
        <v>25.2</v>
      </c>
      <c r="RP31" s="11">
        <v>36</v>
      </c>
      <c r="RQ31" s="4">
        <v>31</v>
      </c>
      <c r="RR31" s="4">
        <v>5</v>
      </c>
      <c r="RS31" s="4">
        <v>43</v>
      </c>
      <c r="RT31" s="4">
        <f>RS31/ND31</f>
        <v>23.626373626373624</v>
      </c>
      <c r="RU31" s="11">
        <v>54</v>
      </c>
      <c r="RV31" s="11">
        <v>22</v>
      </c>
      <c r="RW31" s="4">
        <v>17</v>
      </c>
      <c r="RX31" s="4"/>
      <c r="RY31" s="4"/>
      <c r="RZ31" s="11"/>
      <c r="SA31" s="4">
        <v>17</v>
      </c>
      <c r="SB31" s="11"/>
      <c r="SC31" s="4">
        <v>93</v>
      </c>
      <c r="SD31" s="4">
        <v>35.799999999999997</v>
      </c>
      <c r="SE31">
        <v>16</v>
      </c>
      <c r="SF31" s="11">
        <f t="shared" ref="SF31:SF38" si="177">(SD31+OU31)</f>
        <v>35.799999999999997</v>
      </c>
      <c r="SG31" s="4">
        <f t="shared" ref="SG31:SG38" si="178">SF31/RV31</f>
        <v>1.6272727272727272</v>
      </c>
      <c r="SH31" s="4">
        <f>RU31/SE31</f>
        <v>3.375</v>
      </c>
      <c r="SI31" s="4">
        <f>RO31/SE31</f>
        <v>1.575</v>
      </c>
      <c r="SJ31" s="4">
        <v>18</v>
      </c>
      <c r="SK31" s="4">
        <v>11</v>
      </c>
      <c r="SL31" s="4">
        <f t="shared" ref="SL31:SL38" si="179">((SJ31-SK31)/SJ31)*100</f>
        <v>38.888888888888893</v>
      </c>
      <c r="SM31" s="4">
        <v>29</v>
      </c>
      <c r="SN31" s="4">
        <v>16</v>
      </c>
      <c r="SO31" s="4">
        <f t="shared" ref="SO31:SO38" si="180">((SM31-SN31)/SM31)*100</f>
        <v>44.827586206896555</v>
      </c>
      <c r="SP31">
        <v>0</v>
      </c>
      <c r="SQ31">
        <v>0</v>
      </c>
      <c r="SR31">
        <v>1</v>
      </c>
      <c r="SS31">
        <v>0</v>
      </c>
      <c r="ST31">
        <v>0</v>
      </c>
      <c r="SU31">
        <v>1</v>
      </c>
      <c r="SV31">
        <v>0</v>
      </c>
      <c r="SW31">
        <v>0</v>
      </c>
      <c r="SX31">
        <v>1</v>
      </c>
      <c r="SY31">
        <v>0</v>
      </c>
      <c r="SZ31">
        <v>22</v>
      </c>
      <c r="TA31">
        <v>11</v>
      </c>
      <c r="TB31">
        <f t="shared" ref="TB31:TB38" si="181">(SZ31-TA31)/SZ31</f>
        <v>0.5</v>
      </c>
      <c r="TC31">
        <v>1</v>
      </c>
      <c r="TD31">
        <v>0</v>
      </c>
    </row>
    <row r="32" spans="1:684" x14ac:dyDescent="0.35">
      <c r="A32" s="54">
        <v>29</v>
      </c>
      <c r="B32" s="2">
        <v>44987</v>
      </c>
      <c r="C32" s="2">
        <v>13306</v>
      </c>
      <c r="D32" s="4">
        <v>87</v>
      </c>
      <c r="E32" s="4" t="s">
        <v>178</v>
      </c>
      <c r="F32" s="4">
        <v>75</v>
      </c>
      <c r="G32" s="4">
        <v>165</v>
      </c>
      <c r="H32" s="4">
        <v>1.82</v>
      </c>
      <c r="I32" s="4">
        <v>1</v>
      </c>
      <c r="J32" s="2">
        <v>44986</v>
      </c>
      <c r="K32" s="2">
        <v>44986</v>
      </c>
      <c r="L32" s="2">
        <v>44996</v>
      </c>
      <c r="M32" s="2">
        <v>45027</v>
      </c>
      <c r="N32" s="4">
        <v>0</v>
      </c>
      <c r="P32" s="46">
        <f t="shared" si="118"/>
        <v>10</v>
      </c>
      <c r="Q32" s="46">
        <f t="shared" si="119"/>
        <v>41</v>
      </c>
      <c r="R32" s="46"/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16</v>
      </c>
      <c r="AC32" s="4">
        <v>52</v>
      </c>
      <c r="AD32" s="4">
        <v>6</v>
      </c>
      <c r="AE32" s="4">
        <v>11</v>
      </c>
      <c r="AF32" s="4">
        <f t="shared" si="121"/>
        <v>5</v>
      </c>
      <c r="AG32" s="4">
        <v>780</v>
      </c>
      <c r="AH32" s="4">
        <v>9900</v>
      </c>
      <c r="AI32" s="4">
        <v>16.850000000000001</v>
      </c>
      <c r="AJ32" s="4">
        <v>100</v>
      </c>
      <c r="AK32" s="4">
        <v>0</v>
      </c>
      <c r="AL32" s="4">
        <v>0</v>
      </c>
      <c r="AM32" s="4">
        <v>0</v>
      </c>
      <c r="AN32" s="4">
        <v>6</v>
      </c>
      <c r="AO32" s="4">
        <v>291</v>
      </c>
      <c r="AP32" s="4">
        <v>0</v>
      </c>
      <c r="AQ32" s="4">
        <v>12.8</v>
      </c>
      <c r="AR32" s="4">
        <v>1.44</v>
      </c>
      <c r="AS32" s="4">
        <v>42.9</v>
      </c>
      <c r="AT32" s="29">
        <v>0.78</v>
      </c>
      <c r="AU32" s="4">
        <v>1.69</v>
      </c>
      <c r="AV32" s="4">
        <v>559</v>
      </c>
      <c r="AW32" s="4">
        <v>81</v>
      </c>
      <c r="AX32" s="4">
        <v>1</v>
      </c>
      <c r="AY32" s="4">
        <v>0</v>
      </c>
      <c r="AZ32" s="4">
        <v>1.8</v>
      </c>
      <c r="BA32" s="4">
        <v>89</v>
      </c>
      <c r="BB32" s="4">
        <v>145</v>
      </c>
      <c r="BC32" s="4">
        <v>3.9</v>
      </c>
      <c r="BD32" s="4">
        <v>2.6</v>
      </c>
      <c r="BE32" s="4">
        <v>5.7</v>
      </c>
      <c r="BF32" s="4">
        <v>8.1</v>
      </c>
      <c r="BG32" s="4">
        <v>4.7</v>
      </c>
      <c r="BI32" s="4">
        <v>729</v>
      </c>
      <c r="BJ32" s="4">
        <v>65</v>
      </c>
      <c r="BK32" s="4">
        <v>22</v>
      </c>
      <c r="BL32" s="4">
        <v>0.6</v>
      </c>
      <c r="BM32" s="4">
        <v>44</v>
      </c>
      <c r="BN32" s="4">
        <v>266</v>
      </c>
      <c r="BO32" s="4">
        <v>0</v>
      </c>
      <c r="BP32" s="4">
        <v>0</v>
      </c>
      <c r="BQ32" s="4">
        <v>376</v>
      </c>
      <c r="BR32">
        <v>130</v>
      </c>
      <c r="BS32">
        <v>60</v>
      </c>
      <c r="BT32">
        <v>82</v>
      </c>
      <c r="BU32">
        <v>71</v>
      </c>
      <c r="BV32">
        <v>2</v>
      </c>
      <c r="BW32">
        <v>1290</v>
      </c>
      <c r="BX32">
        <v>350</v>
      </c>
      <c r="BY32">
        <v>4.8</v>
      </c>
      <c r="BZ32">
        <v>69.5</v>
      </c>
      <c r="CA32">
        <v>9.4</v>
      </c>
      <c r="CB32" s="4">
        <v>2.7</v>
      </c>
      <c r="CC32" s="4">
        <v>34.700000000000003</v>
      </c>
      <c r="CD32" s="4">
        <v>71</v>
      </c>
      <c r="CE32" s="4">
        <v>8</v>
      </c>
      <c r="CF32" s="4">
        <v>5</v>
      </c>
      <c r="CG32" s="4">
        <v>2435</v>
      </c>
      <c r="CH32" s="4">
        <f t="shared" si="122"/>
        <v>2370.37037037037</v>
      </c>
      <c r="CI32" s="4">
        <v>7.31</v>
      </c>
      <c r="CJ32" s="4">
        <v>39.6</v>
      </c>
      <c r="CK32" s="4">
        <v>94</v>
      </c>
      <c r="CL32" s="4">
        <v>19.399999999999999</v>
      </c>
      <c r="CM32" s="4">
        <v>0.67</v>
      </c>
      <c r="CN32" s="4">
        <v>0</v>
      </c>
      <c r="CO32" s="4">
        <v>0</v>
      </c>
      <c r="CP32" s="4">
        <v>210</v>
      </c>
      <c r="CQ32" s="4">
        <v>1709</v>
      </c>
      <c r="CR32" s="4">
        <v>1</v>
      </c>
      <c r="CS32" s="4">
        <v>2</v>
      </c>
      <c r="CT32" s="4">
        <v>30</v>
      </c>
      <c r="CU32" s="4">
        <v>1</v>
      </c>
      <c r="CV32" s="4">
        <v>1</v>
      </c>
      <c r="CW32" s="4">
        <v>1</v>
      </c>
      <c r="CX32" s="4">
        <v>1</v>
      </c>
      <c r="CY32" s="4">
        <v>1</v>
      </c>
      <c r="CZ32" s="4">
        <v>0</v>
      </c>
      <c r="DA32" s="4">
        <v>0</v>
      </c>
      <c r="DB32" s="4">
        <v>1</v>
      </c>
      <c r="DC32" s="4">
        <v>1</v>
      </c>
      <c r="DD32" s="4">
        <v>1</v>
      </c>
      <c r="DE32" s="4">
        <v>1</v>
      </c>
      <c r="DF32" s="4">
        <v>1</v>
      </c>
      <c r="DG32" s="4">
        <v>1</v>
      </c>
      <c r="DH32" s="4">
        <v>0</v>
      </c>
      <c r="DI32" s="4">
        <v>0</v>
      </c>
      <c r="DJ32" s="4">
        <v>0</v>
      </c>
      <c r="DK32" s="4">
        <v>8</v>
      </c>
      <c r="DL32" s="4">
        <v>9</v>
      </c>
      <c r="DM32" s="4">
        <v>48</v>
      </c>
      <c r="DN32" s="4">
        <v>37</v>
      </c>
      <c r="DO32" s="4">
        <v>31</v>
      </c>
      <c r="DP32" s="4">
        <v>60</v>
      </c>
      <c r="DQ32" s="11">
        <v>36</v>
      </c>
      <c r="DR32" s="4">
        <v>51</v>
      </c>
      <c r="DS32" s="4">
        <v>80</v>
      </c>
      <c r="DT32" s="4">
        <f t="shared" si="136"/>
        <v>29</v>
      </c>
      <c r="DU32" s="11">
        <v>9.5</v>
      </c>
      <c r="DV32" s="4">
        <v>971</v>
      </c>
      <c r="DW32" s="4">
        <v>86</v>
      </c>
      <c r="DX32" s="4">
        <v>71</v>
      </c>
      <c r="DY32" s="4">
        <v>2.1</v>
      </c>
      <c r="DZ32" s="17">
        <f t="shared" si="134"/>
        <v>1.153846153846154</v>
      </c>
      <c r="EA32" s="4">
        <v>16.8</v>
      </c>
      <c r="EB32" s="4">
        <v>268</v>
      </c>
      <c r="EC32" s="4">
        <v>50</v>
      </c>
      <c r="ED32" s="4">
        <v>3.5</v>
      </c>
      <c r="EE32" s="4">
        <f t="shared" si="137"/>
        <v>1.9230769230769229</v>
      </c>
      <c r="EF32" s="45">
        <f t="shared" si="123"/>
        <v>2.1428571428571428</v>
      </c>
      <c r="EG32" s="45">
        <f t="shared" si="124"/>
        <v>0.56547619047619047</v>
      </c>
      <c r="EH32" s="4">
        <v>9</v>
      </c>
      <c r="EI32" s="4">
        <v>73</v>
      </c>
      <c r="EJ32" s="4">
        <v>73</v>
      </c>
      <c r="EK32" s="11">
        <f t="shared" si="138"/>
        <v>1</v>
      </c>
      <c r="EL32" s="4">
        <v>157</v>
      </c>
      <c r="EM32" s="11">
        <v>5</v>
      </c>
      <c r="EN32" s="4">
        <v>5</v>
      </c>
      <c r="EO32" s="11">
        <f t="shared" ref="EO32:EO52" si="182">EI32/((EM32+EN32)/2)</f>
        <v>14.6</v>
      </c>
      <c r="EP32" s="4">
        <v>37</v>
      </c>
      <c r="EQ32" s="4">
        <f t="shared" si="125"/>
        <v>20.329670329670328</v>
      </c>
      <c r="ER32" s="4">
        <v>20</v>
      </c>
      <c r="ES32" s="4">
        <v>34</v>
      </c>
      <c r="ET32" s="11">
        <v>15</v>
      </c>
      <c r="EU32" s="4">
        <v>7</v>
      </c>
      <c r="EV32" s="9">
        <v>8</v>
      </c>
      <c r="EW32" s="4">
        <v>144</v>
      </c>
      <c r="EX32" s="4">
        <v>151</v>
      </c>
      <c r="EY32" s="4">
        <v>65</v>
      </c>
      <c r="EZ32" s="4">
        <v>117</v>
      </c>
      <c r="FA32" s="4">
        <v>96</v>
      </c>
      <c r="FB32" s="4">
        <f t="shared" si="111"/>
        <v>268</v>
      </c>
      <c r="FC32" s="9">
        <f t="shared" si="126"/>
        <v>2.4177015733798535</v>
      </c>
      <c r="FD32" s="9">
        <f t="shared" si="112"/>
        <v>0.35820895522388058</v>
      </c>
      <c r="FE32" s="9">
        <f t="shared" si="127"/>
        <v>0.47147094831516401</v>
      </c>
      <c r="FF32" s="9">
        <f t="shared" si="113"/>
        <v>2.34</v>
      </c>
      <c r="FG32" s="9">
        <f t="shared" si="114"/>
        <v>0.36277215376692484</v>
      </c>
      <c r="FH32" s="9">
        <f t="shared" si="115"/>
        <v>0.96786138775960273</v>
      </c>
      <c r="FI32" s="11">
        <v>14.9</v>
      </c>
      <c r="FJ32" s="11">
        <v>28</v>
      </c>
      <c r="FK32" s="4">
        <v>16</v>
      </c>
      <c r="FL32" s="4">
        <v>12</v>
      </c>
      <c r="FM32" s="4">
        <v>48</v>
      </c>
      <c r="FN32" s="4">
        <f t="shared" si="116"/>
        <v>26.373626373626372</v>
      </c>
      <c r="FO32" s="11">
        <v>39</v>
      </c>
      <c r="FP32" s="11">
        <v>14</v>
      </c>
      <c r="FQ32" s="4">
        <v>10</v>
      </c>
      <c r="FR32" s="4">
        <v>48</v>
      </c>
      <c r="FS32" s="4">
        <v>45</v>
      </c>
      <c r="FT32" s="11">
        <f t="shared" si="128"/>
        <v>1.0666666666666667</v>
      </c>
      <c r="FU32" s="4">
        <v>5</v>
      </c>
      <c r="FV32" s="11">
        <f t="shared" ref="FV32:FV52" si="183">(FR32/FU32)</f>
        <v>9.6</v>
      </c>
      <c r="FW32" s="4">
        <v>93</v>
      </c>
      <c r="FX32" s="4">
        <v>18.100000000000001</v>
      </c>
      <c r="FY32">
        <v>8.4</v>
      </c>
      <c r="FZ32" s="11">
        <f t="shared" si="117"/>
        <v>20.100000000000001</v>
      </c>
      <c r="GA32" s="4">
        <f t="shared" si="129"/>
        <v>1.4357142857142857</v>
      </c>
      <c r="GB32" s="4">
        <f t="shared" si="130"/>
        <v>4.6428571428571423</v>
      </c>
      <c r="GC32" s="4">
        <f t="shared" si="131"/>
        <v>1.7738095238095237</v>
      </c>
      <c r="GD32" s="4">
        <v>14</v>
      </c>
      <c r="GE32" s="4">
        <v>8</v>
      </c>
      <c r="GF32" s="4">
        <f t="shared" si="132"/>
        <v>42.857142857142854</v>
      </c>
      <c r="GG32" s="4">
        <v>14</v>
      </c>
      <c r="GH32" s="4">
        <v>9</v>
      </c>
      <c r="GI32" s="4">
        <f t="shared" si="133"/>
        <v>35.714285714285715</v>
      </c>
      <c r="GJ32">
        <v>0</v>
      </c>
      <c r="GK32">
        <v>1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1</v>
      </c>
      <c r="GR32">
        <v>0</v>
      </c>
      <c r="GS32">
        <v>0</v>
      </c>
      <c r="GT32">
        <v>18</v>
      </c>
      <c r="GU32">
        <v>10</v>
      </c>
      <c r="GV32">
        <f t="shared" si="135"/>
        <v>0.44444444444444442</v>
      </c>
      <c r="GW32">
        <v>1</v>
      </c>
      <c r="GX32">
        <v>0</v>
      </c>
      <c r="GZ32" s="2">
        <v>44993</v>
      </c>
      <c r="HA32" s="4">
        <v>1.82</v>
      </c>
      <c r="HB32" s="4">
        <v>7</v>
      </c>
      <c r="HC32" s="4">
        <v>3900</v>
      </c>
      <c r="HD32" s="4">
        <v>20100</v>
      </c>
      <c r="HE32" s="4">
        <v>3.91</v>
      </c>
      <c r="HF32" s="4">
        <v>7.63</v>
      </c>
      <c r="HG32" s="4">
        <v>0</v>
      </c>
      <c r="HH32" s="4">
        <v>0</v>
      </c>
      <c r="HI32" s="4">
        <v>0</v>
      </c>
      <c r="HJ32" s="4">
        <v>33</v>
      </c>
      <c r="HK32" s="4">
        <v>176</v>
      </c>
      <c r="HL32" s="4">
        <v>0</v>
      </c>
      <c r="HM32" s="4">
        <v>9.6</v>
      </c>
      <c r="HN32" s="4">
        <v>1.4</v>
      </c>
      <c r="HO32" s="4">
        <v>30</v>
      </c>
      <c r="HP32" s="29">
        <v>1.9</v>
      </c>
      <c r="HQ32" s="4">
        <v>2.85</v>
      </c>
      <c r="HR32" s="4">
        <v>445</v>
      </c>
      <c r="HS32" s="4">
        <v>118</v>
      </c>
      <c r="HT32" s="4">
        <v>1</v>
      </c>
      <c r="HU32" s="4">
        <v>0</v>
      </c>
      <c r="HV32" s="4">
        <v>0.51</v>
      </c>
      <c r="HW32" s="4">
        <v>69</v>
      </c>
      <c r="HX32" s="4">
        <v>140</v>
      </c>
      <c r="HY32" s="4">
        <v>3.1</v>
      </c>
      <c r="HZ32" s="4">
        <v>2.1</v>
      </c>
      <c r="IA32" s="4">
        <v>2.1</v>
      </c>
      <c r="IB32" s="4">
        <v>7.3</v>
      </c>
      <c r="IC32" s="4">
        <v>3.4</v>
      </c>
      <c r="ID32" s="4">
        <v>2</v>
      </c>
      <c r="IE32" s="4">
        <v>163</v>
      </c>
      <c r="IF32" s="4">
        <v>22</v>
      </c>
      <c r="IG32" s="4">
        <v>28</v>
      </c>
      <c r="IH32" s="4">
        <v>0.37</v>
      </c>
      <c r="II32" s="4">
        <v>85</v>
      </c>
      <c r="IJ32" s="4">
        <v>315</v>
      </c>
      <c r="IK32" s="4">
        <v>0</v>
      </c>
      <c r="IL32" s="4">
        <v>0</v>
      </c>
      <c r="IM32" s="4">
        <v>452</v>
      </c>
      <c r="IN32">
        <v>111</v>
      </c>
      <c r="IO32">
        <v>63</v>
      </c>
      <c r="IP32">
        <v>84</v>
      </c>
      <c r="IQ32">
        <v>82</v>
      </c>
      <c r="IS32">
        <v>1510</v>
      </c>
      <c r="IT32">
        <v>500</v>
      </c>
      <c r="IU32">
        <v>1</v>
      </c>
      <c r="IX32" s="4"/>
      <c r="IY32" s="4"/>
      <c r="IZ32" s="4"/>
      <c r="JA32" s="4"/>
      <c r="JB32" s="4"/>
      <c r="JC32" s="4"/>
      <c r="JD32" s="4"/>
      <c r="JE32" s="4">
        <v>7.41</v>
      </c>
      <c r="JF32" s="4">
        <v>41.8</v>
      </c>
      <c r="JG32" s="4">
        <v>110.5</v>
      </c>
      <c r="JH32" s="4">
        <v>25.4</v>
      </c>
      <c r="JI32" s="4">
        <v>0.1</v>
      </c>
      <c r="JJ32" s="4">
        <v>0</v>
      </c>
      <c r="JK32" s="4">
        <v>0</v>
      </c>
      <c r="JL32" s="4">
        <v>55.1</v>
      </c>
      <c r="JM32" s="4">
        <v>1717</v>
      </c>
      <c r="JN32" s="4">
        <v>9</v>
      </c>
      <c r="JO32" s="4">
        <v>7</v>
      </c>
      <c r="JP32" s="4">
        <v>35</v>
      </c>
      <c r="JQ32" s="4">
        <v>27</v>
      </c>
      <c r="JR32" s="4">
        <v>33</v>
      </c>
      <c r="JS32" s="4">
        <v>62</v>
      </c>
      <c r="JT32" s="11">
        <v>49</v>
      </c>
      <c r="JU32" s="4">
        <v>46</v>
      </c>
      <c r="JV32" s="4">
        <v>89</v>
      </c>
      <c r="JW32" s="4">
        <f t="shared" si="139"/>
        <v>43</v>
      </c>
      <c r="JX32" s="11">
        <v>13.2</v>
      </c>
      <c r="JY32" s="4">
        <v>953</v>
      </c>
      <c r="JZ32" s="4">
        <v>82</v>
      </c>
      <c r="KA32" s="4">
        <v>77</v>
      </c>
      <c r="KB32" s="4">
        <v>3.3</v>
      </c>
      <c r="KC32" s="17">
        <f t="shared" si="140"/>
        <v>1.813186813186813</v>
      </c>
      <c r="KD32" s="4">
        <v>21.6</v>
      </c>
      <c r="KE32" s="4">
        <v>268</v>
      </c>
      <c r="KF32" s="4">
        <v>57</v>
      </c>
      <c r="KG32" s="4">
        <v>5.5</v>
      </c>
      <c r="KH32" s="4">
        <f t="shared" si="141"/>
        <v>3.0219780219780219</v>
      </c>
      <c r="KI32" s="45">
        <f t="shared" si="142"/>
        <v>2.2685185185185182</v>
      </c>
      <c r="KJ32" s="45">
        <f t="shared" si="143"/>
        <v>0.61111111111111105</v>
      </c>
      <c r="KK32" s="4">
        <v>12</v>
      </c>
      <c r="KL32" s="4">
        <v>59</v>
      </c>
      <c r="KM32" s="4">
        <v>76</v>
      </c>
      <c r="KN32" s="11">
        <f t="shared" si="144"/>
        <v>0.77631578947368418</v>
      </c>
      <c r="KO32" s="4">
        <v>229</v>
      </c>
      <c r="KP32" s="11">
        <v>9</v>
      </c>
      <c r="KQ32" s="4">
        <v>6</v>
      </c>
      <c r="KR32" s="11">
        <f t="shared" si="145"/>
        <v>7.8666666666666663</v>
      </c>
      <c r="KS32" s="4">
        <v>36</v>
      </c>
      <c r="KT32" s="4">
        <f t="shared" si="146"/>
        <v>19.780219780219781</v>
      </c>
      <c r="KU32" s="4">
        <v>15</v>
      </c>
      <c r="KV32" s="4">
        <v>19</v>
      </c>
      <c r="KW32" s="11">
        <v>19</v>
      </c>
      <c r="KX32" s="4">
        <v>15</v>
      </c>
      <c r="KY32" s="9">
        <v>4</v>
      </c>
      <c r="KZ32" s="4">
        <v>68</v>
      </c>
      <c r="LA32" s="4">
        <v>100</v>
      </c>
      <c r="LB32" s="4">
        <v>32</v>
      </c>
      <c r="LC32" s="4">
        <v>45</v>
      </c>
      <c r="LD32" s="4">
        <v>100</v>
      </c>
      <c r="LE32" s="4">
        <f t="shared" si="147"/>
        <v>268</v>
      </c>
      <c r="LF32" s="9">
        <f t="shared" si="148"/>
        <v>1.5415081478793742</v>
      </c>
      <c r="LG32" s="9">
        <f t="shared" si="149"/>
        <v>0.37313432835820898</v>
      </c>
      <c r="LH32" s="9">
        <f t="shared" si="150"/>
        <v>0.48368107424009632</v>
      </c>
      <c r="LI32" s="9">
        <f t="shared" si="151"/>
        <v>1.7526315789473685</v>
      </c>
      <c r="LJ32" s="9">
        <f t="shared" si="152"/>
        <v>0.38249818566608201</v>
      </c>
      <c r="LK32" s="9">
        <f t="shared" si="153"/>
        <v>1.1369590107962992</v>
      </c>
      <c r="LL32" s="11">
        <v>17.7</v>
      </c>
      <c r="LM32" s="11">
        <v>32</v>
      </c>
      <c r="LN32" s="4">
        <v>3</v>
      </c>
      <c r="LO32" s="4">
        <v>30</v>
      </c>
      <c r="LP32" s="4">
        <v>31</v>
      </c>
      <c r="LQ32" s="4">
        <f t="shared" si="154"/>
        <v>17.032967032967033</v>
      </c>
      <c r="LR32" s="11">
        <v>50</v>
      </c>
      <c r="LS32" s="11">
        <v>16</v>
      </c>
      <c r="LT32" s="4">
        <v>15</v>
      </c>
      <c r="LU32" s="4">
        <v>49</v>
      </c>
      <c r="LV32" s="4">
        <v>46</v>
      </c>
      <c r="LW32" s="11">
        <f t="shared" si="155"/>
        <v>1.0652173913043479</v>
      </c>
      <c r="LX32" s="4">
        <v>7</v>
      </c>
      <c r="LY32" s="11">
        <f t="shared" si="156"/>
        <v>7</v>
      </c>
      <c r="LZ32" s="4">
        <v>120</v>
      </c>
      <c r="MA32" s="4">
        <v>16.399999999999999</v>
      </c>
      <c r="MB32">
        <v>14.2</v>
      </c>
      <c r="MC32" s="11">
        <f t="shared" si="157"/>
        <v>16.399999999999999</v>
      </c>
      <c r="MD32" s="4">
        <f t="shared" si="158"/>
        <v>1.0249999999999999</v>
      </c>
      <c r="ME32" s="4">
        <f t="shared" si="159"/>
        <v>3.5211267605633805</v>
      </c>
      <c r="MF32" s="4">
        <f>LL32/MB32</f>
        <v>1.2464788732394367</v>
      </c>
      <c r="MG32" s="4">
        <v>9</v>
      </c>
      <c r="MH32" s="4">
        <v>3</v>
      </c>
      <c r="MI32" s="4">
        <f t="shared" si="160"/>
        <v>66.666666666666657</v>
      </c>
      <c r="MJ32" s="4">
        <v>18</v>
      </c>
      <c r="MK32" s="4">
        <v>16</v>
      </c>
      <c r="ML32" s="4">
        <f t="shared" si="161"/>
        <v>11.111111111111111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0</v>
      </c>
      <c r="MS32">
        <v>0</v>
      </c>
      <c r="MT32">
        <v>1</v>
      </c>
      <c r="MU32">
        <v>0</v>
      </c>
      <c r="MV32">
        <v>0</v>
      </c>
      <c r="MW32">
        <v>18</v>
      </c>
      <c r="MX32">
        <v>11</v>
      </c>
      <c r="MY32">
        <f t="shared" si="162"/>
        <v>0.3888888888888889</v>
      </c>
      <c r="MZ32">
        <v>1</v>
      </c>
      <c r="NA32">
        <v>0</v>
      </c>
      <c r="NC32" s="2">
        <v>45013</v>
      </c>
      <c r="ND32" s="4">
        <v>1.82</v>
      </c>
      <c r="NE32" s="4">
        <v>27</v>
      </c>
      <c r="NF32" s="4">
        <v>1440</v>
      </c>
      <c r="NG32" s="4">
        <v>12200</v>
      </c>
      <c r="NH32" s="4">
        <v>6.84</v>
      </c>
      <c r="NI32" s="4">
        <v>0.68</v>
      </c>
      <c r="NJ32" s="4">
        <v>0</v>
      </c>
      <c r="NK32" s="4">
        <v>0</v>
      </c>
      <c r="NL32" s="4">
        <v>0</v>
      </c>
      <c r="NM32" s="4"/>
      <c r="NN32" s="4"/>
      <c r="NO32" s="4">
        <v>0</v>
      </c>
      <c r="NP32" s="4">
        <v>8</v>
      </c>
      <c r="NQ32" s="4"/>
      <c r="NR32" s="4"/>
      <c r="NS32" s="29"/>
      <c r="NT32" s="4"/>
      <c r="NU32" s="4"/>
      <c r="NV32" s="4">
        <v>683</v>
      </c>
      <c r="NW32" s="4">
        <v>1</v>
      </c>
      <c r="NX32" s="4">
        <v>0</v>
      </c>
      <c r="NY32" s="4">
        <v>1.3</v>
      </c>
      <c r="NZ32" s="4">
        <v>28</v>
      </c>
      <c r="OA32" s="4">
        <v>141</v>
      </c>
      <c r="OB32" s="4">
        <v>4</v>
      </c>
      <c r="OC32" s="4">
        <v>2.1</v>
      </c>
      <c r="OD32" s="4">
        <v>2.9</v>
      </c>
      <c r="OE32" s="4"/>
      <c r="OF32" s="4">
        <v>4.7</v>
      </c>
      <c r="OG32" s="4">
        <v>1.9</v>
      </c>
      <c r="OH32" s="4"/>
      <c r="OI32" s="4"/>
      <c r="OJ32" s="4"/>
      <c r="OK32" s="4"/>
      <c r="OL32" s="4"/>
      <c r="OM32" s="4"/>
      <c r="ON32" s="4">
        <v>0</v>
      </c>
      <c r="OO32" s="4">
        <v>0</v>
      </c>
      <c r="OP32" s="4"/>
      <c r="OQ32">
        <v>124</v>
      </c>
      <c r="OR32">
        <v>70</v>
      </c>
      <c r="OS32">
        <v>89</v>
      </c>
      <c r="OT32">
        <v>74</v>
      </c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>
        <v>0</v>
      </c>
      <c r="PM32" s="4">
        <v>0</v>
      </c>
      <c r="PN32" s="4">
        <v>0</v>
      </c>
      <c r="PO32" s="4"/>
      <c r="PP32" s="4">
        <v>1297</v>
      </c>
      <c r="PQ32" s="4">
        <v>10</v>
      </c>
      <c r="PR32" s="4">
        <v>10</v>
      </c>
      <c r="PS32" s="4">
        <v>54</v>
      </c>
      <c r="PT32" s="4">
        <v>39</v>
      </c>
      <c r="PU32" s="4">
        <v>29</v>
      </c>
      <c r="PV32" s="4">
        <v>56</v>
      </c>
      <c r="PW32" s="11">
        <v>47</v>
      </c>
      <c r="PX32" s="4">
        <v>48</v>
      </c>
      <c r="PY32" s="4">
        <v>90</v>
      </c>
      <c r="PZ32" s="4">
        <f t="shared" ref="PZ32:PZ38" si="184">(PY32-PX32)</f>
        <v>42</v>
      </c>
      <c r="QA32" s="11">
        <v>13.4</v>
      </c>
      <c r="QB32" s="4">
        <v>1114</v>
      </c>
      <c r="QC32" s="4">
        <v>91</v>
      </c>
      <c r="QD32" s="4">
        <v>90</v>
      </c>
      <c r="QE32" s="4">
        <v>3.8</v>
      </c>
      <c r="QF32" s="17">
        <f t="shared" si="163"/>
        <v>2.0879120879120876</v>
      </c>
      <c r="QG32" s="4">
        <v>17.8</v>
      </c>
      <c r="QH32" s="4">
        <v>318</v>
      </c>
      <c r="QI32" s="4">
        <v>56</v>
      </c>
      <c r="QJ32" s="4">
        <v>4.41</v>
      </c>
      <c r="QK32" s="4">
        <f t="shared" si="164"/>
        <v>2.4230769230769229</v>
      </c>
      <c r="QL32" s="45">
        <f t="shared" si="165"/>
        <v>2.6404494382022472</v>
      </c>
      <c r="QM32" s="45">
        <f t="shared" si="166"/>
        <v>0.7528089887640449</v>
      </c>
      <c r="QN32" s="4">
        <v>5</v>
      </c>
      <c r="QO32" s="4">
        <v>51</v>
      </c>
      <c r="QP32" s="4">
        <v>48</v>
      </c>
      <c r="QQ32" s="11">
        <f t="shared" si="167"/>
        <v>1.0625</v>
      </c>
      <c r="QR32" s="4">
        <v>184</v>
      </c>
      <c r="QS32" s="11">
        <v>8</v>
      </c>
      <c r="QT32" s="4">
        <v>9</v>
      </c>
      <c r="QU32" s="11">
        <f t="shared" si="168"/>
        <v>6</v>
      </c>
      <c r="QV32" s="4">
        <v>73</v>
      </c>
      <c r="QW32" s="4">
        <f t="shared" si="169"/>
        <v>40.109890109890109</v>
      </c>
      <c r="QX32" s="4">
        <v>66</v>
      </c>
      <c r="QY32" s="4">
        <v>68</v>
      </c>
      <c r="QZ32" s="11">
        <v>6</v>
      </c>
      <c r="RA32" s="4">
        <v>3</v>
      </c>
      <c r="RB32" s="9">
        <v>3</v>
      </c>
      <c r="RC32" s="4">
        <v>76</v>
      </c>
      <c r="RD32" s="4">
        <v>117</v>
      </c>
      <c r="RE32" s="4">
        <v>38</v>
      </c>
      <c r="RF32" s="4">
        <v>76</v>
      </c>
      <c r="RG32" s="4">
        <v>69</v>
      </c>
      <c r="RH32" s="4">
        <f t="shared" si="170"/>
        <v>318</v>
      </c>
      <c r="RI32" s="9">
        <f t="shared" si="171"/>
        <v>0.87743464863575227</v>
      </c>
      <c r="RJ32" s="9">
        <f t="shared" si="172"/>
        <v>0.21698113207547171</v>
      </c>
      <c r="RK32" s="9">
        <f t="shared" si="173"/>
        <v>0.30572328987002401</v>
      </c>
      <c r="RL32" s="9">
        <f t="shared" si="174"/>
        <v>1.9928571428571431</v>
      </c>
      <c r="RM32" s="9">
        <f t="shared" si="175"/>
        <v>0.2931458813798366</v>
      </c>
      <c r="RN32" s="9">
        <f t="shared" si="176"/>
        <v>2.2712314198620551</v>
      </c>
      <c r="RO32" s="11">
        <v>19.2</v>
      </c>
      <c r="RP32" s="11">
        <v>17</v>
      </c>
      <c r="RQ32" s="4">
        <v>10</v>
      </c>
      <c r="RR32" s="4">
        <v>7</v>
      </c>
      <c r="RS32" s="4">
        <v>51</v>
      </c>
      <c r="RT32" s="4">
        <f>RS32/ND32</f>
        <v>28.021978021978022</v>
      </c>
      <c r="RU32" s="11">
        <v>36</v>
      </c>
      <c r="RV32" s="11">
        <v>18</v>
      </c>
      <c r="RW32" s="4">
        <v>14</v>
      </c>
      <c r="RX32" s="4">
        <v>36</v>
      </c>
      <c r="RY32" s="4">
        <v>54</v>
      </c>
      <c r="RZ32" s="11">
        <f t="shared" ref="RZ32:RZ38" si="185">RX32/RY32</f>
        <v>0.66666666666666663</v>
      </c>
      <c r="SA32" s="4">
        <v>10</v>
      </c>
      <c r="SB32" s="11">
        <f t="shared" ref="SB32:SB38" si="186">(RX32/SA32)</f>
        <v>3.6</v>
      </c>
      <c r="SC32" s="4">
        <v>79</v>
      </c>
      <c r="SD32" s="4">
        <v>38.9</v>
      </c>
      <c r="SF32" s="11">
        <f t="shared" si="177"/>
        <v>38.9</v>
      </c>
      <c r="SG32" s="4">
        <f t="shared" si="178"/>
        <v>2.161111111111111</v>
      </c>
      <c r="SH32" s="4"/>
      <c r="SI32" s="4"/>
      <c r="SJ32" s="4">
        <v>17</v>
      </c>
      <c r="SK32" s="4">
        <v>7</v>
      </c>
      <c r="SL32" s="4">
        <f t="shared" si="179"/>
        <v>58.82352941176471</v>
      </c>
      <c r="SM32" s="4">
        <v>24</v>
      </c>
      <c r="SN32" s="4">
        <v>16</v>
      </c>
      <c r="SO32" s="4">
        <f t="shared" si="180"/>
        <v>33.333333333333329</v>
      </c>
      <c r="SP32">
        <v>1</v>
      </c>
      <c r="SQ32">
        <v>0</v>
      </c>
      <c r="SR32">
        <v>0</v>
      </c>
      <c r="SS32">
        <v>0</v>
      </c>
      <c r="ST32">
        <v>1</v>
      </c>
      <c r="SU32">
        <v>0</v>
      </c>
      <c r="SV32">
        <v>0</v>
      </c>
      <c r="SW32">
        <v>1</v>
      </c>
      <c r="SX32">
        <v>0</v>
      </c>
      <c r="SY32">
        <v>0</v>
      </c>
      <c r="SZ32">
        <v>20</v>
      </c>
      <c r="TA32">
        <v>9</v>
      </c>
      <c r="TB32">
        <f t="shared" si="181"/>
        <v>0.55000000000000004</v>
      </c>
      <c r="TC32">
        <v>1</v>
      </c>
      <c r="TD32">
        <v>0</v>
      </c>
      <c r="TF32" s="2">
        <v>45155</v>
      </c>
      <c r="TG32" s="4">
        <v>1.82</v>
      </c>
      <c r="TH32">
        <v>180</v>
      </c>
      <c r="TI32" s="4"/>
      <c r="TJ32" s="4"/>
      <c r="TK32" s="4"/>
      <c r="TL32" s="4"/>
      <c r="TM32" s="4">
        <v>0</v>
      </c>
      <c r="TN32" s="4">
        <v>0</v>
      </c>
      <c r="TO32" s="4">
        <v>0</v>
      </c>
      <c r="TP32" s="4"/>
      <c r="TQ32" s="4"/>
      <c r="TR32" s="4">
        <v>0</v>
      </c>
      <c r="TS32" s="4"/>
      <c r="TT32" s="4"/>
      <c r="TU32" s="4"/>
      <c r="TV32" s="29"/>
      <c r="TW32" s="4"/>
      <c r="TX32" s="4"/>
      <c r="TY32" s="4"/>
      <c r="TZ32" s="4">
        <v>1</v>
      </c>
      <c r="UA32" s="4">
        <v>0</v>
      </c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>
        <v>0</v>
      </c>
      <c r="UR32" s="4">
        <v>0</v>
      </c>
      <c r="US32" s="4"/>
      <c r="UT32">
        <v>121</v>
      </c>
      <c r="UU32">
        <v>71</v>
      </c>
      <c r="UV32">
        <v>88</v>
      </c>
      <c r="UW32">
        <v>74</v>
      </c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>
        <v>0</v>
      </c>
      <c r="VP32" s="4">
        <v>0</v>
      </c>
      <c r="VQ32" s="4">
        <v>0</v>
      </c>
      <c r="VR32" s="4"/>
      <c r="VS32" s="4"/>
      <c r="VT32" s="4">
        <v>9</v>
      </c>
      <c r="VU32" s="4">
        <v>9</v>
      </c>
      <c r="VV32" s="4">
        <v>50</v>
      </c>
      <c r="VW32" s="4">
        <v>37</v>
      </c>
      <c r="VX32" s="4">
        <v>27</v>
      </c>
      <c r="VY32" s="4">
        <v>52</v>
      </c>
      <c r="VZ32" s="11">
        <v>48</v>
      </c>
      <c r="WA32" s="4">
        <v>47</v>
      </c>
      <c r="WB32" s="4">
        <v>90</v>
      </c>
      <c r="WC32" s="4">
        <f t="shared" ref="WC32:WC38" si="187">(WB32-WA32)</f>
        <v>43</v>
      </c>
      <c r="WD32" s="11">
        <v>15.1</v>
      </c>
      <c r="WE32" s="4">
        <v>1523</v>
      </c>
      <c r="WF32" s="4">
        <v>93</v>
      </c>
      <c r="WG32" s="4">
        <v>74</v>
      </c>
      <c r="WH32" s="4">
        <v>3.3</v>
      </c>
      <c r="WI32" s="17">
        <f t="shared" ref="WI32:WI38" si="188">(WH32/TG32)</f>
        <v>1.813186813186813</v>
      </c>
      <c r="WJ32" s="4">
        <v>20.100000000000001</v>
      </c>
      <c r="WK32" s="4">
        <v>348</v>
      </c>
      <c r="WL32" s="4">
        <v>65</v>
      </c>
      <c r="WM32" s="4">
        <v>4.99</v>
      </c>
      <c r="WN32" s="4">
        <f t="shared" ref="WN32:WN38" si="189">(WM32/TG32)</f>
        <v>2.7417582417582418</v>
      </c>
      <c r="WO32" s="45">
        <f t="shared" ref="WO32:WO38" si="190">VZ32/WJ32</f>
        <v>2.3880597014925371</v>
      </c>
      <c r="WP32" s="45">
        <f t="shared" ref="WP32:WP38" si="191">WD32/WJ32</f>
        <v>0.75124378109452727</v>
      </c>
      <c r="WQ32" s="4">
        <v>6</v>
      </c>
      <c r="WR32" s="4">
        <v>48</v>
      </c>
      <c r="WS32" s="4">
        <v>37</v>
      </c>
      <c r="WT32" s="11">
        <f t="shared" ref="WT32:WT38" si="192">(WR32/WS32)</f>
        <v>1.2972972972972974</v>
      </c>
      <c r="WU32" s="4">
        <v>178</v>
      </c>
      <c r="WV32" s="11">
        <v>10</v>
      </c>
      <c r="WW32" s="4">
        <v>7</v>
      </c>
      <c r="WX32" s="11">
        <f t="shared" ref="WX32:WX38" si="193">WR32/((WV32+WW32)/2)</f>
        <v>5.6470588235294121</v>
      </c>
      <c r="WY32" s="4">
        <v>58</v>
      </c>
      <c r="WZ32" s="4">
        <f t="shared" ref="WZ32:WZ38" si="194">WY32/TG32</f>
        <v>31.868131868131869</v>
      </c>
      <c r="XA32" s="4">
        <v>42</v>
      </c>
      <c r="XB32" s="4">
        <v>43</v>
      </c>
      <c r="XC32" s="11">
        <v>12</v>
      </c>
      <c r="XD32" s="4">
        <v>10</v>
      </c>
      <c r="XE32" s="9">
        <v>3</v>
      </c>
      <c r="XF32" s="4">
        <v>103</v>
      </c>
      <c r="XG32" s="4">
        <v>158</v>
      </c>
      <c r="XH32" s="4">
        <v>79</v>
      </c>
      <c r="XI32" s="4">
        <v>117</v>
      </c>
      <c r="XJ32" s="4">
        <v>82</v>
      </c>
      <c r="XK32" s="4">
        <f t="shared" ref="XK32:XK38" si="195">WK32</f>
        <v>348</v>
      </c>
      <c r="XL32" s="9">
        <f t="shared" ref="XL32:XL38" si="196">XO32/XQ32</f>
        <v>0.92658944086226969</v>
      </c>
      <c r="XM32" s="9">
        <f t="shared" ref="XM32:XM38" si="197">XJ32/XK32</f>
        <v>0.23563218390804597</v>
      </c>
      <c r="XN32" s="9">
        <f t="shared" ref="XN32:XN38" si="198">0.35695-7.2266*XM32+74.249*(XM32^2)-307.39*(XM32^3)+684.54*(XM32^4)-856.92*(XM32^5)+571.95*(XM32^6)-159.1*(XM32^7)</f>
        <v>0.33435477058081337</v>
      </c>
      <c r="XO32" s="9">
        <f t="shared" ref="XO32:XO38" si="199">(UT32*0.9)/WL32</f>
        <v>1.6753846153846155</v>
      </c>
      <c r="XP32" s="9">
        <f t="shared" ref="XP32:XP38" si="200">0.0275-0.165*(VZ32/100)+0.3656*((UU32/UT32)*0.9)+0.515*XN32</f>
        <v>0.31356576470035857</v>
      </c>
      <c r="XQ32" s="9">
        <f t="shared" ref="XQ32:XQ38" si="201">(UU32-(XP32*UT32*0.9))/(XP32*WL32)</f>
        <v>1.8081196930385142</v>
      </c>
      <c r="XR32" s="11">
        <v>26.5</v>
      </c>
      <c r="XS32" s="11">
        <v>21</v>
      </c>
      <c r="XT32" s="4">
        <v>14</v>
      </c>
      <c r="XU32" s="4">
        <v>7</v>
      </c>
      <c r="XV32" s="4">
        <v>54</v>
      </c>
      <c r="XW32" s="4">
        <f t="shared" ref="XW32:XW38" si="202">XV32/TG32</f>
        <v>29.670329670329668</v>
      </c>
      <c r="XX32" s="11">
        <v>40</v>
      </c>
      <c r="XY32" s="11">
        <v>21</v>
      </c>
      <c r="XZ32" s="4">
        <v>15</v>
      </c>
      <c r="YA32" s="4">
        <v>43</v>
      </c>
      <c r="YB32" s="4">
        <v>43</v>
      </c>
      <c r="YC32" s="11">
        <f t="shared" ref="YC32:YC38" si="203">YA32/YB32</f>
        <v>1</v>
      </c>
      <c r="YD32" s="4">
        <v>11</v>
      </c>
      <c r="YE32" s="11">
        <f t="shared" ref="YE32:YE38" si="204">(YA32/YD32)</f>
        <v>3.9090909090909092</v>
      </c>
      <c r="YF32" s="4">
        <v>93</v>
      </c>
      <c r="YG32" s="4">
        <v>31.9</v>
      </c>
      <c r="YI32" s="11">
        <f t="shared" ref="YI32:YI38" si="205">(YG32+UX32)</f>
        <v>31.9</v>
      </c>
      <c r="YJ32" s="4">
        <f t="shared" ref="YJ32:YJ38" si="206">YI32/XY32</f>
        <v>1.519047619047619</v>
      </c>
      <c r="YK32" s="4"/>
      <c r="YL32" s="4"/>
      <c r="YM32" s="4">
        <v>19</v>
      </c>
      <c r="YN32" s="4">
        <v>14</v>
      </c>
      <c r="YO32" s="4">
        <f t="shared" ref="YO32:YO38" si="207">((YM32-YN32)/YM32)*100</f>
        <v>26.315789473684209</v>
      </c>
      <c r="YP32" s="4">
        <v>36</v>
      </c>
      <c r="YQ32" s="4">
        <v>34</v>
      </c>
      <c r="YR32" s="4">
        <f t="shared" ref="YR32:YR38" si="208">((YP32-YQ32)/YP32)*100</f>
        <v>5.5555555555555554</v>
      </c>
      <c r="YS32">
        <v>1</v>
      </c>
      <c r="YT32">
        <v>0</v>
      </c>
      <c r="YU32">
        <v>0</v>
      </c>
      <c r="YV32">
        <v>1</v>
      </c>
      <c r="YW32">
        <v>0</v>
      </c>
      <c r="YX32">
        <v>0</v>
      </c>
      <c r="YY32">
        <v>1</v>
      </c>
      <c r="YZ32">
        <v>0</v>
      </c>
      <c r="ZA32">
        <v>0</v>
      </c>
      <c r="ZB32">
        <v>1</v>
      </c>
      <c r="ZC32">
        <v>19</v>
      </c>
      <c r="ZD32">
        <v>11</v>
      </c>
      <c r="ZE32">
        <f t="shared" ref="ZE32:ZE38" si="209">(ZC32-ZD32)/ZC32</f>
        <v>0.42105263157894735</v>
      </c>
      <c r="ZF32">
        <v>1</v>
      </c>
      <c r="ZG32">
        <v>0</v>
      </c>
    </row>
    <row r="33" spans="1:683" x14ac:dyDescent="0.35">
      <c r="A33" s="54">
        <v>30</v>
      </c>
      <c r="B33" s="2">
        <v>44988</v>
      </c>
      <c r="C33" s="2">
        <v>20170</v>
      </c>
      <c r="D33" s="4">
        <v>68</v>
      </c>
      <c r="E33" s="4" t="s">
        <v>176</v>
      </c>
      <c r="F33" s="4">
        <v>80</v>
      </c>
      <c r="G33" s="4">
        <v>160</v>
      </c>
      <c r="H33" s="4">
        <v>1.83</v>
      </c>
      <c r="I33" s="4">
        <v>1</v>
      </c>
      <c r="J33" s="2">
        <v>44987</v>
      </c>
      <c r="K33" s="2">
        <v>44988</v>
      </c>
      <c r="L33" s="2">
        <v>44996</v>
      </c>
      <c r="M33" s="2">
        <v>45020</v>
      </c>
      <c r="N33" s="4">
        <v>0</v>
      </c>
      <c r="P33" s="46">
        <f t="shared" si="118"/>
        <v>8</v>
      </c>
      <c r="Q33" s="46">
        <f t="shared" si="119"/>
        <v>33</v>
      </c>
      <c r="R33" s="46"/>
      <c r="S33" s="4">
        <v>0</v>
      </c>
      <c r="T33" s="4">
        <v>1</v>
      </c>
      <c r="U33" s="4">
        <v>1</v>
      </c>
      <c r="V33" s="4">
        <v>0</v>
      </c>
      <c r="W33" s="4">
        <v>1</v>
      </c>
      <c r="X33" s="4">
        <v>0</v>
      </c>
      <c r="Y33" s="4">
        <v>1</v>
      </c>
      <c r="Z33" s="4">
        <v>0</v>
      </c>
      <c r="AA33" s="4">
        <v>1</v>
      </c>
      <c r="AB33" s="4">
        <v>9</v>
      </c>
      <c r="AC33" s="4">
        <v>31</v>
      </c>
      <c r="AD33" s="4">
        <v>7</v>
      </c>
      <c r="AE33" s="4">
        <v>14</v>
      </c>
      <c r="AF33" s="4">
        <f t="shared" si="121"/>
        <v>7</v>
      </c>
      <c r="AG33" s="4">
        <v>800</v>
      </c>
      <c r="AH33" s="4">
        <v>24900</v>
      </c>
      <c r="AI33" s="4">
        <v>12.44</v>
      </c>
      <c r="AJ33" s="4">
        <v>100</v>
      </c>
      <c r="AK33" s="4">
        <v>0</v>
      </c>
      <c r="AL33" s="4">
        <v>0</v>
      </c>
      <c r="AM33" s="4">
        <v>0</v>
      </c>
      <c r="AN33" s="4">
        <v>51</v>
      </c>
      <c r="AO33" s="4">
        <v>379.9</v>
      </c>
      <c r="AP33" s="4">
        <v>0</v>
      </c>
      <c r="AQ33" s="4">
        <v>9.8000000000000007</v>
      </c>
      <c r="AR33" s="4">
        <v>1.3</v>
      </c>
      <c r="AS33" s="4">
        <v>27.8</v>
      </c>
      <c r="AT33" s="29">
        <v>1.25</v>
      </c>
      <c r="AU33" s="4">
        <v>5.1100000000000003</v>
      </c>
      <c r="AV33" s="4">
        <v>500</v>
      </c>
      <c r="AW33" s="4">
        <v>190</v>
      </c>
      <c r="AX33" s="4">
        <v>1</v>
      </c>
      <c r="AY33" s="4">
        <v>0</v>
      </c>
      <c r="AZ33" s="4">
        <v>1.74</v>
      </c>
      <c r="BA33" s="4">
        <v>44</v>
      </c>
      <c r="BB33" s="4">
        <v>142</v>
      </c>
      <c r="BC33" s="4">
        <v>4.5</v>
      </c>
      <c r="BD33" s="4">
        <v>1.9</v>
      </c>
      <c r="BE33" s="4">
        <v>4.5</v>
      </c>
      <c r="BF33" s="4">
        <v>8.1999999999999993</v>
      </c>
      <c r="BG33" s="4">
        <v>4.4000000000000004</v>
      </c>
      <c r="BI33" s="4">
        <v>246</v>
      </c>
      <c r="BJ33" s="4">
        <v>19</v>
      </c>
      <c r="BK33" s="4">
        <v>37</v>
      </c>
      <c r="BL33" s="4">
        <v>0.8</v>
      </c>
      <c r="BM33" s="4">
        <v>74</v>
      </c>
      <c r="BN33" s="4">
        <v>344</v>
      </c>
      <c r="BO33" s="4">
        <v>0</v>
      </c>
      <c r="BP33" s="4">
        <v>0</v>
      </c>
      <c r="BQ33" s="4">
        <v>161</v>
      </c>
      <c r="BR33">
        <v>106</v>
      </c>
      <c r="BS33">
        <v>30</v>
      </c>
      <c r="BT33">
        <v>68</v>
      </c>
      <c r="BU33">
        <v>99</v>
      </c>
      <c r="BV33">
        <v>3</v>
      </c>
      <c r="BW33">
        <v>1800</v>
      </c>
      <c r="BX33">
        <v>135</v>
      </c>
      <c r="BY33">
        <v>4.0999999999999996</v>
      </c>
      <c r="BZ33">
        <v>78</v>
      </c>
      <c r="CA33">
        <v>9</v>
      </c>
      <c r="CB33" s="4">
        <v>2.2000000000000002</v>
      </c>
      <c r="CC33" s="4">
        <v>45</v>
      </c>
      <c r="CD33" s="4">
        <v>98</v>
      </c>
      <c r="CE33" s="4">
        <v>3</v>
      </c>
      <c r="CF33" s="4">
        <v>5</v>
      </c>
      <c r="CG33" s="4">
        <v>2398</v>
      </c>
      <c r="CH33" s="4">
        <f t="shared" si="122"/>
        <v>2363.6363636363635</v>
      </c>
      <c r="CI33" s="4">
        <v>7.41</v>
      </c>
      <c r="CJ33" s="4">
        <v>36.200000000000003</v>
      </c>
      <c r="CK33" s="4">
        <v>79.3</v>
      </c>
      <c r="CL33" s="4">
        <v>22.8</v>
      </c>
      <c r="CM33" s="4">
        <v>0.9</v>
      </c>
      <c r="CN33" s="4">
        <v>1</v>
      </c>
      <c r="CO33" s="4">
        <v>0</v>
      </c>
      <c r="CP33" s="4">
        <v>36.299999999999997</v>
      </c>
      <c r="CQ33" s="4">
        <v>9521</v>
      </c>
      <c r="CR33" s="4">
        <v>1</v>
      </c>
      <c r="CS33" s="4">
        <v>0</v>
      </c>
      <c r="CT33" s="4"/>
      <c r="CU33" s="4">
        <v>1</v>
      </c>
      <c r="CV33" s="4">
        <v>1</v>
      </c>
      <c r="CW33" s="4">
        <v>0</v>
      </c>
      <c r="CX33" s="4">
        <v>1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1</v>
      </c>
      <c r="DE33" s="4">
        <v>0</v>
      </c>
      <c r="DF33" s="4">
        <v>0</v>
      </c>
      <c r="DG33" s="4">
        <v>0</v>
      </c>
      <c r="DH33" s="4">
        <v>1</v>
      </c>
      <c r="DI33" s="4">
        <v>0</v>
      </c>
      <c r="DJ33" s="4">
        <v>1</v>
      </c>
      <c r="DK33" s="4">
        <v>8</v>
      </c>
      <c r="DL33" s="4">
        <v>9</v>
      </c>
      <c r="DM33" s="4">
        <v>46</v>
      </c>
      <c r="DN33" s="4">
        <v>27</v>
      </c>
      <c r="DO33" s="4">
        <v>42</v>
      </c>
      <c r="DP33" s="4">
        <v>73</v>
      </c>
      <c r="DQ33" s="11">
        <v>58</v>
      </c>
      <c r="DR33" s="4">
        <v>38</v>
      </c>
      <c r="DS33" s="4">
        <v>91</v>
      </c>
      <c r="DT33" s="4">
        <f t="shared" si="136"/>
        <v>53</v>
      </c>
      <c r="DU33" s="11">
        <v>14.1</v>
      </c>
      <c r="DV33" s="4">
        <v>823</v>
      </c>
      <c r="DW33" s="4">
        <v>78</v>
      </c>
      <c r="DX33" s="4">
        <v>94</v>
      </c>
      <c r="DY33" s="4">
        <v>5.0999999999999996</v>
      </c>
      <c r="DZ33" s="17">
        <f t="shared" si="134"/>
        <v>2.7868852459016389</v>
      </c>
      <c r="EA33" s="4">
        <v>34</v>
      </c>
      <c r="EB33" s="4">
        <v>258</v>
      </c>
      <c r="EC33" s="4">
        <v>87</v>
      </c>
      <c r="ED33" s="4">
        <v>8.1999999999999993</v>
      </c>
      <c r="EE33" s="4">
        <f t="shared" si="137"/>
        <v>4.4808743169398904</v>
      </c>
      <c r="EF33" s="45">
        <f t="shared" si="123"/>
        <v>1.7058823529411764</v>
      </c>
      <c r="EG33" s="45">
        <f t="shared" si="124"/>
        <v>0.41470588235294115</v>
      </c>
      <c r="EH33" s="4">
        <v>8</v>
      </c>
      <c r="EI33" s="4">
        <v>80</v>
      </c>
      <c r="EJ33" s="4">
        <v>73</v>
      </c>
      <c r="EK33" s="11">
        <f t="shared" si="138"/>
        <v>1.095890410958904</v>
      </c>
      <c r="EL33" s="4">
        <v>230</v>
      </c>
      <c r="EM33" s="11">
        <v>8</v>
      </c>
      <c r="EN33" s="4">
        <v>10</v>
      </c>
      <c r="EO33" s="11">
        <f t="shared" si="182"/>
        <v>8.8888888888888893</v>
      </c>
      <c r="EP33" s="4">
        <v>21</v>
      </c>
      <c r="EQ33" s="4">
        <f t="shared" si="125"/>
        <v>11.475409836065573</v>
      </c>
      <c r="ER33" s="4">
        <v>6</v>
      </c>
      <c r="ES33" s="4">
        <v>16</v>
      </c>
      <c r="ET33" s="11">
        <v>33</v>
      </c>
      <c r="EU33" s="4">
        <v>25</v>
      </c>
      <c r="EV33" s="9">
        <v>8</v>
      </c>
      <c r="EW33" s="4">
        <v>58</v>
      </c>
      <c r="EX33" s="4">
        <v>76</v>
      </c>
      <c r="EY33" s="4">
        <v>34</v>
      </c>
      <c r="EZ33" s="4">
        <v>48</v>
      </c>
      <c r="FA33" s="4">
        <v>65</v>
      </c>
      <c r="FB33" s="4">
        <f t="shared" si="111"/>
        <v>258</v>
      </c>
      <c r="FC33" s="9">
        <f t="shared" si="126"/>
        <v>1.9848800528286368</v>
      </c>
      <c r="FD33" s="9">
        <f t="shared" si="112"/>
        <v>0.25193798449612403</v>
      </c>
      <c r="FE33" s="9">
        <f t="shared" si="127"/>
        <v>0.35764679886748219</v>
      </c>
      <c r="FF33" s="9">
        <f t="shared" si="113"/>
        <v>1.096551724137931</v>
      </c>
      <c r="FG33" s="9">
        <f t="shared" si="114"/>
        <v>0.20911262971864011</v>
      </c>
      <c r="FH33" s="9">
        <f t="shared" si="115"/>
        <v>0.55245238752600889</v>
      </c>
      <c r="FI33" s="11">
        <v>18.5</v>
      </c>
      <c r="FJ33" s="11">
        <v>16</v>
      </c>
      <c r="FK33" s="4">
        <v>15</v>
      </c>
      <c r="FL33" s="4">
        <v>2</v>
      </c>
      <c r="FM33" s="4">
        <v>18</v>
      </c>
      <c r="FN33" s="4">
        <f t="shared" si="116"/>
        <v>9.8360655737704921</v>
      </c>
      <c r="FO33" s="11">
        <v>62</v>
      </c>
      <c r="FP33" s="11">
        <v>19</v>
      </c>
      <c r="FQ33" s="4">
        <v>20</v>
      </c>
      <c r="FR33" s="4">
        <v>91</v>
      </c>
      <c r="FS33" s="4">
        <v>71</v>
      </c>
      <c r="FT33" s="11">
        <f t="shared" si="128"/>
        <v>1.2816901408450705</v>
      </c>
      <c r="FU33" s="4">
        <v>19</v>
      </c>
      <c r="FV33" s="11">
        <f t="shared" si="183"/>
        <v>4.7894736842105265</v>
      </c>
      <c r="FW33" s="4">
        <v>100</v>
      </c>
      <c r="FX33" s="4">
        <v>66.099999999999994</v>
      </c>
      <c r="FY33">
        <v>19.8</v>
      </c>
      <c r="FZ33" s="11">
        <f t="shared" si="117"/>
        <v>69.099999999999994</v>
      </c>
      <c r="GA33" s="4">
        <f t="shared" si="129"/>
        <v>3.6368421052631574</v>
      </c>
      <c r="GB33" s="4">
        <f t="shared" si="130"/>
        <v>3.131313131313131</v>
      </c>
      <c r="GC33" s="4">
        <f t="shared" si="131"/>
        <v>0.93434343434343436</v>
      </c>
      <c r="GD33" s="4">
        <v>18</v>
      </c>
      <c r="GE33" s="4">
        <v>12</v>
      </c>
      <c r="GF33" s="4">
        <f t="shared" si="132"/>
        <v>33.333333333333329</v>
      </c>
      <c r="GG33" s="4">
        <v>26</v>
      </c>
      <c r="GH33" s="4">
        <v>17</v>
      </c>
      <c r="GI33" s="4">
        <f t="shared" si="133"/>
        <v>34.615384615384613</v>
      </c>
      <c r="GJ33">
        <v>0</v>
      </c>
      <c r="GK33">
        <v>1</v>
      </c>
      <c r="GL33">
        <v>0</v>
      </c>
      <c r="GM33">
        <v>0</v>
      </c>
      <c r="GN33">
        <v>1</v>
      </c>
      <c r="GO33">
        <v>0</v>
      </c>
      <c r="GP33">
        <v>1</v>
      </c>
      <c r="GQ33">
        <v>0</v>
      </c>
      <c r="GR33">
        <v>0</v>
      </c>
      <c r="GS33">
        <v>0</v>
      </c>
      <c r="GT33">
        <v>54</v>
      </c>
      <c r="GU33">
        <v>18</v>
      </c>
      <c r="GV33">
        <f t="shared" si="135"/>
        <v>0.66666666666666663</v>
      </c>
      <c r="GW33">
        <v>1</v>
      </c>
      <c r="GX33">
        <v>0</v>
      </c>
      <c r="GZ33" s="2">
        <v>44994</v>
      </c>
      <c r="HA33" s="4">
        <v>1.83</v>
      </c>
      <c r="HB33" s="4">
        <v>7</v>
      </c>
      <c r="HC33" s="4">
        <v>1770</v>
      </c>
      <c r="HD33" s="4">
        <v>11300</v>
      </c>
      <c r="HE33" s="4">
        <v>2.1800000000000002</v>
      </c>
      <c r="HF33" s="4">
        <v>5.29</v>
      </c>
      <c r="HG33" s="4">
        <v>0</v>
      </c>
      <c r="HH33" s="4">
        <v>0</v>
      </c>
      <c r="HI33" s="4">
        <v>0</v>
      </c>
      <c r="HJ33" s="4">
        <v>16</v>
      </c>
      <c r="HK33" s="4">
        <v>247.9</v>
      </c>
      <c r="HL33" s="4">
        <v>0</v>
      </c>
      <c r="HM33" s="4">
        <v>7.7</v>
      </c>
      <c r="HN33" s="4">
        <v>1.0900000000000001</v>
      </c>
      <c r="HO33" s="4">
        <v>24.2</v>
      </c>
      <c r="HP33" s="29">
        <v>2.2999999999999998</v>
      </c>
      <c r="HQ33" s="4">
        <v>0.35</v>
      </c>
      <c r="HR33" s="4">
        <v>308</v>
      </c>
      <c r="HS33" s="4">
        <v>65</v>
      </c>
      <c r="HT33" s="4">
        <v>1</v>
      </c>
      <c r="HU33" s="4">
        <v>0</v>
      </c>
      <c r="HV33" s="4">
        <v>1.36</v>
      </c>
      <c r="HW33" s="4">
        <v>130</v>
      </c>
      <c r="HX33" s="4">
        <v>144</v>
      </c>
      <c r="HY33" s="4">
        <v>2.9</v>
      </c>
      <c r="HZ33" s="4">
        <v>2.5</v>
      </c>
      <c r="IA33" s="4">
        <v>2.5</v>
      </c>
      <c r="IB33" s="4">
        <v>7.9</v>
      </c>
      <c r="IC33" s="4">
        <v>4.5</v>
      </c>
      <c r="ID33" s="4">
        <v>2.6</v>
      </c>
      <c r="IE33" s="4">
        <v>32</v>
      </c>
      <c r="IF33" s="4">
        <v>42</v>
      </c>
      <c r="IG33" s="4">
        <v>44</v>
      </c>
      <c r="IH33" s="4">
        <v>0.28999999999999998</v>
      </c>
      <c r="II33" s="4">
        <v>301</v>
      </c>
      <c r="IJ33" s="4">
        <v>305</v>
      </c>
      <c r="IK33" s="4">
        <v>0</v>
      </c>
      <c r="IL33" s="4">
        <v>0</v>
      </c>
      <c r="IM33" s="4">
        <v>219</v>
      </c>
      <c r="IN33">
        <v>132</v>
      </c>
      <c r="IO33">
        <v>50</v>
      </c>
      <c r="IP33">
        <v>76</v>
      </c>
      <c r="IQ33">
        <v>85</v>
      </c>
      <c r="IS33">
        <v>-2046</v>
      </c>
      <c r="IT33">
        <v>4480</v>
      </c>
      <c r="IX33" s="4"/>
      <c r="IY33" s="4"/>
      <c r="IZ33" s="4"/>
      <c r="JA33" s="4"/>
      <c r="JB33" s="4"/>
      <c r="JC33" s="4"/>
      <c r="JD33" s="4"/>
      <c r="JE33" s="4">
        <v>7.5</v>
      </c>
      <c r="JF33" s="4">
        <v>46.6</v>
      </c>
      <c r="JG33" s="4">
        <v>98.6</v>
      </c>
      <c r="JH33" s="4">
        <v>33.9</v>
      </c>
      <c r="JI33" s="4">
        <v>0</v>
      </c>
      <c r="JJ33" s="4">
        <v>0</v>
      </c>
      <c r="JK33" s="4">
        <v>0</v>
      </c>
      <c r="JL33" s="4">
        <v>48</v>
      </c>
      <c r="JM33" s="4">
        <v>9506</v>
      </c>
      <c r="JN33" s="4">
        <v>10</v>
      </c>
      <c r="JO33" s="4">
        <v>9</v>
      </c>
      <c r="JP33" s="4">
        <v>47</v>
      </c>
      <c r="JQ33" s="4">
        <v>27</v>
      </c>
      <c r="JR33" s="4">
        <v>53</v>
      </c>
      <c r="JS33" s="4">
        <v>84</v>
      </c>
      <c r="JT33" s="11">
        <v>57</v>
      </c>
      <c r="JU33" s="4">
        <v>40</v>
      </c>
      <c r="JV33" s="4">
        <v>90</v>
      </c>
      <c r="JW33" s="4">
        <f t="shared" si="139"/>
        <v>50</v>
      </c>
      <c r="JX33" s="11">
        <v>13.6</v>
      </c>
      <c r="JY33" s="4">
        <v>1423</v>
      </c>
      <c r="JZ33" s="4">
        <v>96</v>
      </c>
      <c r="KA33" s="4">
        <v>90</v>
      </c>
      <c r="KB33" s="4">
        <v>4.7</v>
      </c>
      <c r="KC33" s="17">
        <f t="shared" si="140"/>
        <v>2.5683060109289619</v>
      </c>
      <c r="KD33" s="4">
        <v>23.3</v>
      </c>
      <c r="KE33" s="4">
        <v>283</v>
      </c>
      <c r="KF33" s="4">
        <v>56</v>
      </c>
      <c r="KG33" s="4">
        <v>5.6</v>
      </c>
      <c r="KH33" s="4">
        <f t="shared" si="141"/>
        <v>3.0601092896174862</v>
      </c>
      <c r="KI33" s="45">
        <f t="shared" si="142"/>
        <v>2.4463519313304722</v>
      </c>
      <c r="KJ33" s="45">
        <f t="shared" si="143"/>
        <v>0.58369098712446343</v>
      </c>
      <c r="KK33" s="4">
        <v>11</v>
      </c>
      <c r="KL33" s="4">
        <v>36</v>
      </c>
      <c r="KM33" s="4">
        <v>77</v>
      </c>
      <c r="KN33" s="11">
        <f t="shared" si="144"/>
        <v>0.46753246753246752</v>
      </c>
      <c r="KO33" s="4">
        <v>181</v>
      </c>
      <c r="KP33" s="11">
        <v>9</v>
      </c>
      <c r="KQ33" s="4">
        <v>7</v>
      </c>
      <c r="KR33" s="11">
        <f t="shared" si="145"/>
        <v>4.5</v>
      </c>
      <c r="KS33" s="4">
        <v>32</v>
      </c>
      <c r="KT33" s="4">
        <f t="shared" si="146"/>
        <v>17.486338797814206</v>
      </c>
      <c r="KU33" s="4">
        <v>21</v>
      </c>
      <c r="KV33" s="4">
        <v>22</v>
      </c>
      <c r="KW33" s="11">
        <v>17</v>
      </c>
      <c r="KX33" s="4">
        <v>13</v>
      </c>
      <c r="KY33" s="9">
        <v>4</v>
      </c>
      <c r="KZ33" s="4">
        <v>93</v>
      </c>
      <c r="LA33" s="4">
        <v>116</v>
      </c>
      <c r="LB33" s="4">
        <v>43</v>
      </c>
      <c r="LC33" s="4">
        <v>59</v>
      </c>
      <c r="LD33" s="4">
        <v>72</v>
      </c>
      <c r="LE33" s="4">
        <f t="shared" si="147"/>
        <v>283</v>
      </c>
      <c r="LF33" s="9">
        <f t="shared" si="148"/>
        <v>1.3797853542953458</v>
      </c>
      <c r="LG33" s="9">
        <f t="shared" si="149"/>
        <v>0.25441696113074203</v>
      </c>
      <c r="LH33" s="9">
        <f t="shared" si="150"/>
        <v>0.36103824290148612</v>
      </c>
      <c r="LI33" s="9">
        <f t="shared" si="151"/>
        <v>2.1214285714285714</v>
      </c>
      <c r="LJ33" s="9">
        <f t="shared" si="152"/>
        <v>0.24402105873062901</v>
      </c>
      <c r="LK33" s="9">
        <f t="shared" si="153"/>
        <v>1.5375062250258351</v>
      </c>
      <c r="LL33" s="11">
        <v>25.2</v>
      </c>
      <c r="LM33" s="11">
        <v>36</v>
      </c>
      <c r="LN33" s="4">
        <v>31</v>
      </c>
      <c r="LO33" s="4">
        <v>5</v>
      </c>
      <c r="LP33" s="4">
        <v>43</v>
      </c>
      <c r="LQ33" s="4">
        <f t="shared" si="154"/>
        <v>23.497267759562842</v>
      </c>
      <c r="LR33" s="11">
        <v>54</v>
      </c>
      <c r="LS33" s="11">
        <v>22</v>
      </c>
      <c r="LT33" s="4">
        <v>17</v>
      </c>
      <c r="LU33" s="4">
        <v>66</v>
      </c>
      <c r="LV33" s="4">
        <v>74</v>
      </c>
      <c r="LW33" s="11">
        <f t="shared" si="155"/>
        <v>0.89189189189189189</v>
      </c>
      <c r="LX33" s="4">
        <v>17</v>
      </c>
      <c r="LY33" s="11">
        <f t="shared" si="156"/>
        <v>3.8823529411764706</v>
      </c>
      <c r="LZ33" s="4">
        <v>93</v>
      </c>
      <c r="MA33" s="4">
        <v>35.799999999999997</v>
      </c>
      <c r="MB33">
        <v>16</v>
      </c>
      <c r="MC33" s="11">
        <f t="shared" si="157"/>
        <v>35.799999999999997</v>
      </c>
      <c r="MD33" s="4">
        <f t="shared" si="158"/>
        <v>1.6272727272727272</v>
      </c>
      <c r="ME33" s="4">
        <f t="shared" si="159"/>
        <v>3.375</v>
      </c>
      <c r="MF33" s="4">
        <f>LL33/MB33</f>
        <v>1.575</v>
      </c>
      <c r="MG33" s="4">
        <v>18</v>
      </c>
      <c r="MH33" s="4">
        <v>11</v>
      </c>
      <c r="MI33" s="4">
        <f t="shared" si="160"/>
        <v>38.888888888888893</v>
      </c>
      <c r="MJ33" s="4">
        <v>29</v>
      </c>
      <c r="MK33" s="4">
        <v>16</v>
      </c>
      <c r="ML33" s="4">
        <f t="shared" si="161"/>
        <v>44.827586206896555</v>
      </c>
      <c r="MM33">
        <v>0</v>
      </c>
      <c r="MN33">
        <v>0</v>
      </c>
      <c r="MO33">
        <v>1</v>
      </c>
      <c r="MP33">
        <v>0</v>
      </c>
      <c r="MQ33">
        <v>0</v>
      </c>
      <c r="MR33">
        <v>1</v>
      </c>
      <c r="MS33">
        <v>1</v>
      </c>
      <c r="MT33">
        <v>0</v>
      </c>
      <c r="MU33">
        <v>0</v>
      </c>
      <c r="MV33">
        <v>0</v>
      </c>
      <c r="MW33">
        <v>22</v>
      </c>
      <c r="MX33">
        <v>11</v>
      </c>
      <c r="MY33">
        <f t="shared" si="162"/>
        <v>0.5</v>
      </c>
      <c r="MZ33">
        <v>1</v>
      </c>
      <c r="NA33">
        <v>0</v>
      </c>
      <c r="NC33" s="2">
        <v>45019</v>
      </c>
      <c r="ND33" s="4">
        <v>1.83</v>
      </c>
      <c r="NE33" s="4">
        <v>30</v>
      </c>
      <c r="NF33" s="4">
        <v>3148</v>
      </c>
      <c r="NG33" s="4">
        <v>11796</v>
      </c>
      <c r="NH33" s="4">
        <v>0.44</v>
      </c>
      <c r="NI33" s="4">
        <v>0.04</v>
      </c>
      <c r="NJ33" s="4">
        <v>0</v>
      </c>
      <c r="NK33" s="4">
        <v>0</v>
      </c>
      <c r="NL33" s="4">
        <v>0</v>
      </c>
      <c r="NM33" s="4">
        <v>47</v>
      </c>
      <c r="NN33" s="4">
        <v>20</v>
      </c>
      <c r="NO33" s="4">
        <v>0</v>
      </c>
      <c r="NP33" s="4">
        <v>12.2</v>
      </c>
      <c r="NQ33" s="4">
        <v>1.05</v>
      </c>
      <c r="NR33" s="4">
        <v>32.700000000000003</v>
      </c>
      <c r="NS33" s="29">
        <v>2.38</v>
      </c>
      <c r="NT33" s="4">
        <v>0.15</v>
      </c>
      <c r="NU33" s="4">
        <v>449</v>
      </c>
      <c r="NV33" s="4">
        <v>348</v>
      </c>
      <c r="NW33" s="4">
        <v>1</v>
      </c>
      <c r="NX33" s="4">
        <v>0</v>
      </c>
      <c r="NY33" s="4">
        <v>0.8</v>
      </c>
      <c r="NZ33" s="4">
        <v>35</v>
      </c>
      <c r="OA33" s="4">
        <v>138</v>
      </c>
      <c r="OB33" s="4">
        <v>3.8</v>
      </c>
      <c r="OC33" s="4">
        <v>2</v>
      </c>
      <c r="OD33" s="4">
        <v>3.2</v>
      </c>
      <c r="OE33" s="4">
        <v>9.3000000000000007</v>
      </c>
      <c r="OF33" s="4">
        <v>7.1</v>
      </c>
      <c r="OG33" s="4">
        <v>4.5</v>
      </c>
      <c r="OH33" s="4">
        <v>50</v>
      </c>
      <c r="OI33" s="4">
        <v>13</v>
      </c>
      <c r="OJ33" s="4">
        <v>12</v>
      </c>
      <c r="OK33" s="4">
        <v>0.14000000000000001</v>
      </c>
      <c r="OL33" s="4">
        <v>114</v>
      </c>
      <c r="OM33" s="4">
        <v>193</v>
      </c>
      <c r="ON33" s="4">
        <v>0</v>
      </c>
      <c r="OO33" s="4">
        <v>0</v>
      </c>
      <c r="OP33" s="4"/>
      <c r="OQ33">
        <v>121</v>
      </c>
      <c r="OR33">
        <v>68</v>
      </c>
      <c r="OS33">
        <v>92</v>
      </c>
      <c r="OT33">
        <v>74</v>
      </c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>
        <v>0</v>
      </c>
      <c r="PM33" s="4">
        <v>0</v>
      </c>
      <c r="PN33" s="4">
        <v>0</v>
      </c>
      <c r="PO33" s="4">
        <v>13</v>
      </c>
      <c r="PP33" s="4">
        <v>1260</v>
      </c>
      <c r="PQ33" s="4">
        <v>11</v>
      </c>
      <c r="PR33" s="4">
        <v>11</v>
      </c>
      <c r="PS33" s="4">
        <v>44</v>
      </c>
      <c r="PT33" s="4">
        <v>29</v>
      </c>
      <c r="PU33" s="4">
        <v>35</v>
      </c>
      <c r="PV33" s="4">
        <v>64</v>
      </c>
      <c r="PW33" s="11">
        <v>52</v>
      </c>
      <c r="PX33" s="4">
        <v>61</v>
      </c>
      <c r="PY33" s="4">
        <v>127</v>
      </c>
      <c r="PZ33" s="4">
        <f t="shared" si="184"/>
        <v>66</v>
      </c>
      <c r="QA33" s="11">
        <v>11.9</v>
      </c>
      <c r="QB33" s="4">
        <v>1106</v>
      </c>
      <c r="QC33" s="4">
        <v>83</v>
      </c>
      <c r="QD33" s="4">
        <v>80</v>
      </c>
      <c r="QE33" s="4">
        <v>5.4</v>
      </c>
      <c r="QF33" s="4">
        <f t="shared" si="163"/>
        <v>2.9508196721311477</v>
      </c>
      <c r="QG33" s="4">
        <v>19.399999999999999</v>
      </c>
      <c r="QH33" s="4">
        <v>285</v>
      </c>
      <c r="QI33" s="4">
        <v>52</v>
      </c>
      <c r="QJ33" s="4">
        <v>4.3</v>
      </c>
      <c r="QK33" s="4">
        <f t="shared" si="164"/>
        <v>2.3497267759562841</v>
      </c>
      <c r="QL33" s="45">
        <f t="shared" si="165"/>
        <v>2.6804123711340209</v>
      </c>
      <c r="QM33" s="45">
        <f t="shared" si="166"/>
        <v>0.61340206185567014</v>
      </c>
      <c r="QN33" s="4">
        <v>7</v>
      </c>
      <c r="QO33" s="4">
        <v>94</v>
      </c>
      <c r="QP33" s="4">
        <v>116</v>
      </c>
      <c r="QQ33" s="11">
        <f t="shared" si="167"/>
        <v>0.81034482758620685</v>
      </c>
      <c r="QR33" s="4">
        <v>114</v>
      </c>
      <c r="QS33" s="11">
        <v>9</v>
      </c>
      <c r="QT33" s="4">
        <v>5</v>
      </c>
      <c r="QU33" s="11">
        <f t="shared" si="168"/>
        <v>13.428571428571429</v>
      </c>
      <c r="QV33" s="4">
        <v>34</v>
      </c>
      <c r="QW33" s="4">
        <f t="shared" si="169"/>
        <v>18.579234972677593</v>
      </c>
      <c r="QX33" s="4">
        <v>11</v>
      </c>
      <c r="QY33" s="4">
        <v>31</v>
      </c>
      <c r="QZ33" s="11">
        <v>22</v>
      </c>
      <c r="RA33" s="4">
        <v>3</v>
      </c>
      <c r="RB33" s="9">
        <v>19</v>
      </c>
      <c r="RC33" s="4">
        <v>107</v>
      </c>
      <c r="RD33" s="4">
        <v>110</v>
      </c>
      <c r="RE33" s="4">
        <v>45</v>
      </c>
      <c r="RF33" s="4">
        <v>93</v>
      </c>
      <c r="RG33" s="4">
        <v>117</v>
      </c>
      <c r="RH33" s="4">
        <f t="shared" si="170"/>
        <v>285</v>
      </c>
      <c r="RI33" s="9">
        <f t="shared" si="171"/>
        <v>1.6702472102790005</v>
      </c>
      <c r="RJ33" s="9">
        <f t="shared" si="172"/>
        <v>0.41052631578947368</v>
      </c>
      <c r="RK33" s="9">
        <f t="shared" si="173"/>
        <v>0.51255387123075646</v>
      </c>
      <c r="RL33" s="9">
        <f t="shared" si="174"/>
        <v>2.0942307692307693</v>
      </c>
      <c r="RM33" s="9">
        <f t="shared" si="175"/>
        <v>0.39058028500615366</v>
      </c>
      <c r="RN33" s="9">
        <f t="shared" si="176"/>
        <v>1.2538447939577435</v>
      </c>
      <c r="RO33" s="11">
        <v>13.7</v>
      </c>
      <c r="RP33" s="11">
        <v>43</v>
      </c>
      <c r="RQ33" s="4">
        <v>17</v>
      </c>
      <c r="RR33" s="4">
        <v>26</v>
      </c>
      <c r="RS33" s="4">
        <v>8</v>
      </c>
      <c r="RT33" s="4">
        <f>RS33/ND33</f>
        <v>4.3715846994535514</v>
      </c>
      <c r="RU33" s="11">
        <v>44</v>
      </c>
      <c r="RV33" s="11">
        <v>17</v>
      </c>
      <c r="RW33" s="4">
        <v>15</v>
      </c>
      <c r="RX33" s="4">
        <v>46</v>
      </c>
      <c r="RY33" s="4">
        <v>40</v>
      </c>
      <c r="RZ33" s="11">
        <f t="shared" si="185"/>
        <v>1.1499999999999999</v>
      </c>
      <c r="SA33" s="4">
        <v>12</v>
      </c>
      <c r="SB33" s="11">
        <f t="shared" si="186"/>
        <v>3.8333333333333335</v>
      </c>
      <c r="SC33" s="4">
        <v>93</v>
      </c>
      <c r="SD33" s="4">
        <v>23.1</v>
      </c>
      <c r="SE33">
        <v>17.100000000000001</v>
      </c>
      <c r="SF33" s="11">
        <f t="shared" si="177"/>
        <v>23.1</v>
      </c>
      <c r="SG33" s="4">
        <f t="shared" si="178"/>
        <v>1.3588235294117648</v>
      </c>
      <c r="SH33" s="4">
        <f>RU33/SE33</f>
        <v>2.5730994152046782</v>
      </c>
      <c r="SI33" s="4">
        <f>RO33/SE33</f>
        <v>0.80116959064327475</v>
      </c>
      <c r="SJ33" s="4">
        <v>24</v>
      </c>
      <c r="SK33" s="4">
        <v>10</v>
      </c>
      <c r="SL33" s="4">
        <f t="shared" si="179"/>
        <v>58.333333333333336</v>
      </c>
      <c r="SM33" s="4">
        <v>36</v>
      </c>
      <c r="SN33" s="4">
        <v>31</v>
      </c>
      <c r="SO33" s="4">
        <f t="shared" si="180"/>
        <v>13.888888888888889</v>
      </c>
      <c r="SP33">
        <v>1</v>
      </c>
      <c r="SQ33">
        <v>0</v>
      </c>
      <c r="SR33">
        <v>0</v>
      </c>
      <c r="SS33">
        <v>1</v>
      </c>
      <c r="ST33">
        <v>0</v>
      </c>
      <c r="SU33">
        <v>0</v>
      </c>
      <c r="SV33">
        <v>1</v>
      </c>
      <c r="SW33">
        <v>0</v>
      </c>
      <c r="SX33">
        <v>0</v>
      </c>
      <c r="SY33">
        <v>1</v>
      </c>
      <c r="SZ33">
        <v>24</v>
      </c>
      <c r="TA33">
        <v>11</v>
      </c>
      <c r="TB33">
        <f t="shared" si="181"/>
        <v>0.54166666666666663</v>
      </c>
      <c r="TC33">
        <v>1</v>
      </c>
      <c r="TD33">
        <v>0</v>
      </c>
      <c r="TF33" s="2">
        <v>45234</v>
      </c>
      <c r="TG33" s="4">
        <v>1.83</v>
      </c>
      <c r="TH33" s="4">
        <v>180</v>
      </c>
      <c r="TI33" s="4">
        <v>2430</v>
      </c>
      <c r="TJ33" s="4">
        <v>10100</v>
      </c>
      <c r="TK33" s="4">
        <v>0.41</v>
      </c>
      <c r="TL33" s="4">
        <v>0.03</v>
      </c>
      <c r="TM33" s="4">
        <v>0</v>
      </c>
      <c r="TN33" s="4">
        <v>0</v>
      </c>
      <c r="TO33" s="4">
        <v>0</v>
      </c>
      <c r="TP33" s="4"/>
      <c r="TQ33" s="4"/>
      <c r="TR33" s="4">
        <v>0</v>
      </c>
      <c r="TS33" s="4">
        <v>12.6</v>
      </c>
      <c r="TT33" s="4">
        <v>1.03</v>
      </c>
      <c r="TU33" s="4">
        <v>33</v>
      </c>
      <c r="TV33" s="29"/>
      <c r="TW33" s="4"/>
      <c r="TX33" s="4"/>
      <c r="TY33" s="4">
        <v>389</v>
      </c>
      <c r="TZ33" s="4">
        <v>1</v>
      </c>
      <c r="UA33" s="4">
        <v>0</v>
      </c>
      <c r="UB33" s="4">
        <v>0.6</v>
      </c>
      <c r="UC33" s="4">
        <v>16</v>
      </c>
      <c r="UD33" s="4">
        <v>140</v>
      </c>
      <c r="UE33" s="4">
        <v>4.7</v>
      </c>
      <c r="UF33" s="4"/>
      <c r="UG33" s="4">
        <v>4.0999999999999996</v>
      </c>
      <c r="UH33" s="4"/>
      <c r="UI33" s="4"/>
      <c r="UJ33" s="4"/>
      <c r="UK33" s="4">
        <v>37</v>
      </c>
      <c r="UL33" s="4"/>
      <c r="UM33" s="4"/>
      <c r="UN33" s="4"/>
      <c r="UO33" s="4"/>
      <c r="UP33" s="4">
        <v>163</v>
      </c>
      <c r="UQ33" s="4">
        <v>0</v>
      </c>
      <c r="UR33" s="4">
        <v>0</v>
      </c>
      <c r="US33" s="4"/>
      <c r="UT33">
        <v>125</v>
      </c>
      <c r="UU33">
        <v>71</v>
      </c>
      <c r="UV33">
        <v>98</v>
      </c>
      <c r="UW33">
        <v>73</v>
      </c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>
        <v>0</v>
      </c>
      <c r="VP33" s="4">
        <v>0</v>
      </c>
      <c r="VQ33" s="4">
        <v>0</v>
      </c>
      <c r="VR33" s="4"/>
      <c r="VS33" s="4"/>
      <c r="VT33" s="4">
        <v>10</v>
      </c>
      <c r="VU33" s="4">
        <v>9</v>
      </c>
      <c r="VV33" s="4">
        <v>47</v>
      </c>
      <c r="VW33" s="4">
        <v>27</v>
      </c>
      <c r="VX33" s="4">
        <v>53</v>
      </c>
      <c r="VY33" s="4">
        <v>84</v>
      </c>
      <c r="VZ33" s="11">
        <v>57</v>
      </c>
      <c r="WA33" s="4">
        <v>40</v>
      </c>
      <c r="WB33" s="4">
        <v>90</v>
      </c>
      <c r="WC33" s="4">
        <f t="shared" si="187"/>
        <v>50</v>
      </c>
      <c r="WD33" s="11">
        <v>13.6</v>
      </c>
      <c r="WE33" s="4">
        <v>1423</v>
      </c>
      <c r="WF33" s="4">
        <v>96</v>
      </c>
      <c r="WG33" s="4">
        <v>90</v>
      </c>
      <c r="WH33" s="4">
        <v>4.7</v>
      </c>
      <c r="WI33" s="17">
        <f t="shared" si="188"/>
        <v>2.5683060109289619</v>
      </c>
      <c r="WJ33" s="4">
        <v>23.3</v>
      </c>
      <c r="WK33" s="4">
        <v>283</v>
      </c>
      <c r="WL33" s="4">
        <v>56</v>
      </c>
      <c r="WM33" s="4">
        <v>5.6</v>
      </c>
      <c r="WN33" s="4">
        <f t="shared" si="189"/>
        <v>3.0601092896174862</v>
      </c>
      <c r="WO33" s="45">
        <f t="shared" si="190"/>
        <v>2.4463519313304722</v>
      </c>
      <c r="WP33" s="45">
        <f t="shared" si="191"/>
        <v>0.58369098712446343</v>
      </c>
      <c r="WQ33" s="4">
        <v>11</v>
      </c>
      <c r="WR33" s="4">
        <v>36</v>
      </c>
      <c r="WS33" s="4">
        <v>77</v>
      </c>
      <c r="WT33" s="11">
        <f t="shared" si="192"/>
        <v>0.46753246753246752</v>
      </c>
      <c r="WU33" s="4">
        <v>181</v>
      </c>
      <c r="WV33" s="11">
        <v>9</v>
      </c>
      <c r="WW33" s="4">
        <v>7</v>
      </c>
      <c r="WX33" s="11">
        <f t="shared" si="193"/>
        <v>4.5</v>
      </c>
      <c r="WY33" s="4">
        <v>32</v>
      </c>
      <c r="WZ33" s="4">
        <f t="shared" si="194"/>
        <v>17.486338797814206</v>
      </c>
      <c r="XA33" s="4">
        <v>21</v>
      </c>
      <c r="XB33" s="4">
        <v>22</v>
      </c>
      <c r="XC33" s="11">
        <v>17</v>
      </c>
      <c r="XD33" s="4">
        <v>13</v>
      </c>
      <c r="XE33" s="9">
        <v>4</v>
      </c>
      <c r="XF33" s="4">
        <v>93</v>
      </c>
      <c r="XG33" s="4">
        <v>116</v>
      </c>
      <c r="XH33" s="4">
        <v>43</v>
      </c>
      <c r="XI33" s="4">
        <v>59</v>
      </c>
      <c r="XJ33" s="4">
        <v>72</v>
      </c>
      <c r="XK33" s="4">
        <f t="shared" si="195"/>
        <v>283</v>
      </c>
      <c r="XL33" s="9">
        <f t="shared" si="196"/>
        <v>0.94288648198414027</v>
      </c>
      <c r="XM33" s="9">
        <f t="shared" si="197"/>
        <v>0.25441696113074203</v>
      </c>
      <c r="XN33" s="9">
        <f t="shared" si="198"/>
        <v>0.36103824290148612</v>
      </c>
      <c r="XO33" s="9">
        <f t="shared" si="199"/>
        <v>2.0089285714285716</v>
      </c>
      <c r="XP33" s="9">
        <f t="shared" si="200"/>
        <v>0.30627941509426537</v>
      </c>
      <c r="XQ33" s="9">
        <f t="shared" si="201"/>
        <v>2.130615519273467</v>
      </c>
      <c r="XR33" s="11">
        <v>25.2</v>
      </c>
      <c r="XS33" s="11">
        <v>36</v>
      </c>
      <c r="XT33" s="4">
        <v>31</v>
      </c>
      <c r="XU33" s="4">
        <v>5</v>
      </c>
      <c r="XV33" s="4">
        <v>43</v>
      </c>
      <c r="XW33" s="4">
        <f t="shared" si="202"/>
        <v>23.497267759562842</v>
      </c>
      <c r="XX33" s="11">
        <v>54</v>
      </c>
      <c r="XY33" s="11">
        <v>22</v>
      </c>
      <c r="XZ33" s="4">
        <v>17</v>
      </c>
      <c r="YA33" s="4">
        <v>66</v>
      </c>
      <c r="YB33" s="4">
        <v>74</v>
      </c>
      <c r="YC33" s="11">
        <f t="shared" si="203"/>
        <v>0.89189189189189189</v>
      </c>
      <c r="YD33" s="4">
        <v>17</v>
      </c>
      <c r="YE33" s="11">
        <f t="shared" si="204"/>
        <v>3.8823529411764706</v>
      </c>
      <c r="YF33" s="4">
        <v>93</v>
      </c>
      <c r="YG33" s="4">
        <v>35.799999999999997</v>
      </c>
      <c r="YH33">
        <v>16</v>
      </c>
      <c r="YI33" s="11">
        <f t="shared" si="205"/>
        <v>35.799999999999997</v>
      </c>
      <c r="YJ33" s="4">
        <f t="shared" si="206"/>
        <v>1.6272727272727272</v>
      </c>
      <c r="YK33" s="4">
        <f>XX33/YH33</f>
        <v>3.375</v>
      </c>
      <c r="YL33" s="4">
        <f>XR33/YH33</f>
        <v>1.575</v>
      </c>
      <c r="YM33" s="4">
        <v>18</v>
      </c>
      <c r="YN33" s="4">
        <v>11</v>
      </c>
      <c r="YO33" s="4">
        <f t="shared" si="207"/>
        <v>38.888888888888893</v>
      </c>
      <c r="YP33" s="4">
        <v>29</v>
      </c>
      <c r="YQ33" s="4">
        <v>16</v>
      </c>
      <c r="YR33" s="4">
        <f t="shared" si="208"/>
        <v>44.827586206896555</v>
      </c>
      <c r="YS33">
        <v>0</v>
      </c>
      <c r="YT33">
        <v>0</v>
      </c>
      <c r="YU33">
        <v>1</v>
      </c>
      <c r="YV33">
        <v>0</v>
      </c>
      <c r="YW33">
        <v>0</v>
      </c>
      <c r="YX33">
        <v>1</v>
      </c>
      <c r="YY33">
        <v>1</v>
      </c>
      <c r="YZ33">
        <v>0</v>
      </c>
      <c r="ZA33">
        <v>0</v>
      </c>
      <c r="ZB33">
        <v>0</v>
      </c>
      <c r="ZC33">
        <v>22</v>
      </c>
      <c r="ZD33">
        <v>11</v>
      </c>
      <c r="ZE33">
        <f t="shared" si="209"/>
        <v>0.5</v>
      </c>
      <c r="ZF33">
        <v>1</v>
      </c>
      <c r="ZG33">
        <v>0</v>
      </c>
    </row>
    <row r="34" spans="1:683" x14ac:dyDescent="0.35">
      <c r="A34" s="54">
        <v>31</v>
      </c>
      <c r="B34" s="2">
        <v>44993</v>
      </c>
      <c r="C34" s="2">
        <v>23030</v>
      </c>
      <c r="D34" s="4">
        <v>60</v>
      </c>
      <c r="E34" s="4" t="s">
        <v>176</v>
      </c>
      <c r="F34" s="4">
        <v>65</v>
      </c>
      <c r="G34" s="4">
        <v>154</v>
      </c>
      <c r="H34" s="4">
        <v>1.63</v>
      </c>
      <c r="I34" s="4">
        <v>1</v>
      </c>
      <c r="J34" s="2">
        <v>44992</v>
      </c>
      <c r="K34" s="2">
        <v>44992</v>
      </c>
      <c r="L34" s="2">
        <v>44995</v>
      </c>
      <c r="M34" s="2">
        <v>45002</v>
      </c>
      <c r="N34" s="4">
        <v>0</v>
      </c>
      <c r="P34" s="46">
        <f t="shared" si="118"/>
        <v>3</v>
      </c>
      <c r="Q34" s="46">
        <f t="shared" si="119"/>
        <v>10</v>
      </c>
      <c r="R34" s="46"/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1</v>
      </c>
      <c r="Y34" s="4">
        <v>0</v>
      </c>
      <c r="Z34" s="4">
        <v>0</v>
      </c>
      <c r="AA34" s="4">
        <v>0</v>
      </c>
      <c r="AB34" s="4">
        <v>10</v>
      </c>
      <c r="AC34" s="4">
        <v>38</v>
      </c>
      <c r="AD34" s="4">
        <v>12</v>
      </c>
      <c r="AE34" s="4">
        <v>12</v>
      </c>
      <c r="AF34" s="4">
        <f t="shared" si="121"/>
        <v>0</v>
      </c>
      <c r="AG34" s="4">
        <v>1130</v>
      </c>
      <c r="AH34" s="4">
        <v>17600</v>
      </c>
      <c r="AI34" s="4">
        <v>25.53</v>
      </c>
      <c r="AJ34" s="4">
        <v>37.799999999999997</v>
      </c>
      <c r="AK34" s="4">
        <v>0</v>
      </c>
      <c r="AL34" s="4">
        <v>1</v>
      </c>
      <c r="AM34" s="4" t="s">
        <v>576</v>
      </c>
      <c r="AN34" s="4">
        <v>80</v>
      </c>
      <c r="AO34" s="4">
        <v>3607</v>
      </c>
      <c r="AP34" s="4">
        <v>0</v>
      </c>
      <c r="AQ34" s="4">
        <v>11.1</v>
      </c>
      <c r="AR34" s="4">
        <v>1.37</v>
      </c>
      <c r="AS34" s="4">
        <v>71</v>
      </c>
      <c r="AT34" s="29">
        <v>3.9</v>
      </c>
      <c r="AV34" s="4">
        <v>805</v>
      </c>
      <c r="AW34" s="4">
        <v>41</v>
      </c>
      <c r="AX34" s="4">
        <v>1</v>
      </c>
      <c r="AY34" s="4">
        <v>0</v>
      </c>
      <c r="AZ34" s="4">
        <v>1.58</v>
      </c>
      <c r="BA34" s="4">
        <v>110</v>
      </c>
      <c r="BB34" s="4">
        <v>135</v>
      </c>
      <c r="BC34" s="4">
        <v>3.7</v>
      </c>
      <c r="BD34" s="4">
        <v>2.4</v>
      </c>
      <c r="BE34" s="4">
        <v>3.1</v>
      </c>
      <c r="BF34" s="4">
        <v>8.5</v>
      </c>
      <c r="BH34" s="4">
        <v>3.2</v>
      </c>
      <c r="BI34" s="4">
        <v>33</v>
      </c>
      <c r="BJ34" s="4">
        <v>200</v>
      </c>
      <c r="BK34" s="4">
        <v>245</v>
      </c>
      <c r="BL34" s="4">
        <v>8.1999999999999993</v>
      </c>
      <c r="BM34" s="4">
        <v>194</v>
      </c>
      <c r="BN34" s="4">
        <v>406</v>
      </c>
      <c r="BO34" s="4">
        <v>0</v>
      </c>
      <c r="BP34" s="4">
        <v>0</v>
      </c>
      <c r="BQ34" s="4">
        <v>389</v>
      </c>
      <c r="BR34">
        <v>95</v>
      </c>
      <c r="BS34">
        <v>57</v>
      </c>
      <c r="BT34">
        <v>70</v>
      </c>
      <c r="BU34">
        <v>98</v>
      </c>
      <c r="BV34">
        <v>8</v>
      </c>
      <c r="BW34">
        <v>1491</v>
      </c>
      <c r="BX34">
        <v>1230</v>
      </c>
      <c r="BY34">
        <v>2.9</v>
      </c>
      <c r="BZ34">
        <v>75.7</v>
      </c>
      <c r="CA34">
        <v>5.2</v>
      </c>
      <c r="CB34" s="4">
        <v>4.3</v>
      </c>
      <c r="CC34" s="4">
        <v>23</v>
      </c>
      <c r="CD34" s="4">
        <v>76</v>
      </c>
      <c r="CE34" s="4">
        <v>15</v>
      </c>
      <c r="CF34" s="4">
        <v>12</v>
      </c>
      <c r="CG34" s="4">
        <v>1498</v>
      </c>
      <c r="CH34" s="4">
        <f t="shared" si="122"/>
        <v>1153.4883720930234</v>
      </c>
      <c r="CI34" s="4">
        <v>7.48</v>
      </c>
      <c r="CJ34" s="4">
        <v>26.6</v>
      </c>
      <c r="CK34" s="4">
        <v>81.900000000000006</v>
      </c>
      <c r="CL34" s="4">
        <v>22</v>
      </c>
      <c r="CM34" s="4">
        <v>0.23</v>
      </c>
      <c r="CN34" s="4">
        <v>0</v>
      </c>
      <c r="CO34" s="4">
        <v>0</v>
      </c>
      <c r="CP34" s="4">
        <v>26.3</v>
      </c>
      <c r="CQ34" s="4">
        <v>2600</v>
      </c>
      <c r="CR34" s="4">
        <v>1</v>
      </c>
      <c r="CS34" s="4">
        <v>1</v>
      </c>
      <c r="CT34" s="4">
        <v>30</v>
      </c>
      <c r="CU34" s="4">
        <v>1</v>
      </c>
      <c r="CV34" s="4">
        <v>1</v>
      </c>
      <c r="CW34" s="4">
        <v>0</v>
      </c>
      <c r="CX34" s="4">
        <v>1</v>
      </c>
      <c r="CY34" s="4">
        <v>1</v>
      </c>
      <c r="CZ34" s="4">
        <v>0</v>
      </c>
      <c r="DA34" s="4">
        <v>1</v>
      </c>
      <c r="DB34" s="4">
        <v>0</v>
      </c>
      <c r="DC34" s="4">
        <v>1</v>
      </c>
      <c r="DD34" s="4">
        <v>1</v>
      </c>
      <c r="DE34" s="4">
        <v>1</v>
      </c>
      <c r="DF34" s="4">
        <v>0</v>
      </c>
      <c r="DG34" s="4">
        <v>0</v>
      </c>
      <c r="DH34" s="4">
        <v>1</v>
      </c>
      <c r="DI34" s="4">
        <v>1</v>
      </c>
      <c r="DJ34" s="4">
        <v>1</v>
      </c>
      <c r="DK34" s="4">
        <v>9</v>
      </c>
      <c r="DL34" s="4">
        <v>9</v>
      </c>
      <c r="DM34" s="4">
        <v>45</v>
      </c>
      <c r="DN34" s="4">
        <v>27</v>
      </c>
      <c r="DO34" s="4">
        <v>40</v>
      </c>
      <c r="DP34" s="4">
        <v>71</v>
      </c>
      <c r="DQ34" s="11">
        <v>57</v>
      </c>
      <c r="DR34" s="4">
        <v>23</v>
      </c>
      <c r="DS34" s="4">
        <v>53</v>
      </c>
      <c r="DT34" s="4">
        <f t="shared" si="136"/>
        <v>30</v>
      </c>
      <c r="DU34" s="11">
        <v>9.8000000000000007</v>
      </c>
      <c r="DV34" s="4">
        <v>893</v>
      </c>
      <c r="DW34" s="4">
        <v>71</v>
      </c>
      <c r="DX34" s="4">
        <v>83</v>
      </c>
      <c r="DY34" s="4">
        <v>2.5</v>
      </c>
      <c r="DZ34" s="17">
        <f t="shared" si="134"/>
        <v>1.5337423312883436</v>
      </c>
      <c r="EA34" s="4">
        <v>20.8</v>
      </c>
      <c r="EB34" s="4">
        <v>285</v>
      </c>
      <c r="EC34" s="4">
        <v>49</v>
      </c>
      <c r="ED34" s="4">
        <v>4.0999999999999996</v>
      </c>
      <c r="EE34" s="4">
        <f t="shared" si="137"/>
        <v>2.5153374233128836</v>
      </c>
      <c r="EF34" s="45">
        <f t="shared" si="123"/>
        <v>2.7403846153846154</v>
      </c>
      <c r="EG34" s="45">
        <f t="shared" si="124"/>
        <v>0.47115384615384615</v>
      </c>
      <c r="EH34" s="4">
        <v>8</v>
      </c>
      <c r="EI34" s="4">
        <v>70</v>
      </c>
      <c r="EJ34" s="4">
        <v>90</v>
      </c>
      <c r="EK34" s="11">
        <f t="shared" si="138"/>
        <v>0.77777777777777779</v>
      </c>
      <c r="EL34" s="4">
        <v>160</v>
      </c>
      <c r="EM34" s="11">
        <v>10</v>
      </c>
      <c r="EN34" s="4">
        <v>7</v>
      </c>
      <c r="EO34" s="11">
        <f t="shared" si="182"/>
        <v>8.235294117647058</v>
      </c>
      <c r="EP34" s="4">
        <v>32</v>
      </c>
      <c r="EQ34" s="4">
        <f t="shared" si="125"/>
        <v>19.631901840490798</v>
      </c>
      <c r="ER34" s="4">
        <v>20</v>
      </c>
      <c r="ES34" s="4">
        <v>25</v>
      </c>
      <c r="ET34" s="11">
        <v>12</v>
      </c>
      <c r="EU34" s="4">
        <v>7</v>
      </c>
      <c r="EV34" s="9">
        <v>5</v>
      </c>
      <c r="EW34" s="4">
        <v>62</v>
      </c>
      <c r="EX34" s="4">
        <v>90</v>
      </c>
      <c r="EY34" s="4">
        <v>52</v>
      </c>
      <c r="EZ34" s="4">
        <v>57</v>
      </c>
      <c r="FA34" s="4">
        <v>62</v>
      </c>
      <c r="FB34" s="4">
        <f t="shared" si="111"/>
        <v>285</v>
      </c>
      <c r="FC34" s="9">
        <f t="shared" si="126"/>
        <v>0.76420235001352232</v>
      </c>
      <c r="FD34" s="9">
        <f t="shared" si="112"/>
        <v>0.21754385964912282</v>
      </c>
      <c r="FE34" s="9">
        <f t="shared" si="127"/>
        <v>0.30661566000700086</v>
      </c>
      <c r="FF34" s="9">
        <f t="shared" si="113"/>
        <v>1.7448979591836735</v>
      </c>
      <c r="FG34" s="9">
        <f t="shared" si="114"/>
        <v>0.28878106490360544</v>
      </c>
      <c r="FH34" s="9">
        <f t="shared" si="115"/>
        <v>2.283293108366911</v>
      </c>
      <c r="FI34" s="11">
        <v>17.8</v>
      </c>
      <c r="FJ34" s="11">
        <v>10</v>
      </c>
      <c r="FK34" s="4">
        <v>5</v>
      </c>
      <c r="FL34" s="4">
        <v>6</v>
      </c>
      <c r="FM34" s="4">
        <v>28</v>
      </c>
      <c r="FN34" s="4">
        <f t="shared" si="116"/>
        <v>17.177914110429448</v>
      </c>
      <c r="FO34" s="11">
        <v>45</v>
      </c>
      <c r="FP34" s="11">
        <v>20</v>
      </c>
      <c r="FQ34" s="4">
        <v>17</v>
      </c>
      <c r="FR34" s="4">
        <v>67</v>
      </c>
      <c r="FS34" s="4">
        <v>87</v>
      </c>
      <c r="FT34" s="11">
        <f t="shared" si="128"/>
        <v>0.77011494252873558</v>
      </c>
      <c r="FU34" s="4">
        <v>7</v>
      </c>
      <c r="FV34" s="11">
        <f t="shared" si="183"/>
        <v>9.5714285714285712</v>
      </c>
      <c r="FW34" s="4">
        <v>124</v>
      </c>
      <c r="FX34" s="4">
        <v>4.0999999999999996</v>
      </c>
      <c r="FY34">
        <v>16.600000000000001</v>
      </c>
      <c r="FZ34" s="11">
        <f t="shared" si="117"/>
        <v>12.1</v>
      </c>
      <c r="GA34" s="4">
        <f t="shared" si="129"/>
        <v>0.60499999999999998</v>
      </c>
      <c r="GB34" s="4">
        <f t="shared" si="130"/>
        <v>2.7108433734939759</v>
      </c>
      <c r="GC34" s="4">
        <f t="shared" si="131"/>
        <v>1.072289156626506</v>
      </c>
      <c r="GD34" s="4">
        <v>13</v>
      </c>
      <c r="GE34" s="4">
        <v>8</v>
      </c>
      <c r="GF34" s="4">
        <f t="shared" si="132"/>
        <v>38.461538461538467</v>
      </c>
      <c r="GI34" s="4" t="e">
        <f>((GG34-GH34)/GG34)*100</f>
        <v>#DIV/0!</v>
      </c>
      <c r="GV34" t="e">
        <f t="shared" si="135"/>
        <v>#DIV/0!</v>
      </c>
      <c r="GZ34" s="2">
        <v>44999</v>
      </c>
      <c r="HA34" s="4">
        <v>1.63</v>
      </c>
      <c r="HB34" s="4">
        <v>7</v>
      </c>
      <c r="HC34" s="4">
        <v>1860</v>
      </c>
      <c r="HD34" s="4">
        <v>13600</v>
      </c>
      <c r="HE34" s="4">
        <v>5.39</v>
      </c>
      <c r="HF34" s="4">
        <v>1.02</v>
      </c>
      <c r="HG34" s="4">
        <v>0</v>
      </c>
      <c r="HH34" s="4">
        <v>1</v>
      </c>
      <c r="HI34" s="4" t="s">
        <v>576</v>
      </c>
      <c r="HJ34" s="4">
        <v>120</v>
      </c>
      <c r="HK34" s="4">
        <v>1561</v>
      </c>
      <c r="HL34" s="4">
        <v>0</v>
      </c>
      <c r="HM34" s="4">
        <v>9.6</v>
      </c>
      <c r="HN34" s="4">
        <v>1.37</v>
      </c>
      <c r="HO34" s="4">
        <v>24.9</v>
      </c>
      <c r="HP34" s="29">
        <v>3.59</v>
      </c>
      <c r="HQ34" s="4">
        <v>7.26</v>
      </c>
      <c r="HR34" s="4">
        <v>619</v>
      </c>
      <c r="HS34" s="4">
        <v>295</v>
      </c>
      <c r="HT34" s="4">
        <v>1</v>
      </c>
      <c r="HU34" s="4">
        <v>0</v>
      </c>
      <c r="HV34" s="4">
        <v>0.6</v>
      </c>
      <c r="HW34" s="4">
        <v>41</v>
      </c>
      <c r="HX34" s="4">
        <v>134</v>
      </c>
      <c r="HY34" s="4">
        <v>3.4</v>
      </c>
      <c r="HZ34" s="4">
        <v>1.57</v>
      </c>
      <c r="IA34" s="4">
        <v>2.6</v>
      </c>
      <c r="IB34" s="4">
        <v>7.9</v>
      </c>
      <c r="IC34" s="4">
        <v>5.8</v>
      </c>
      <c r="ID34" s="4"/>
      <c r="IE34" s="4">
        <v>35</v>
      </c>
      <c r="IF34" s="4">
        <v>61</v>
      </c>
      <c r="IG34" s="4">
        <v>74</v>
      </c>
      <c r="IH34" s="4">
        <v>6.5</v>
      </c>
      <c r="II34" s="4">
        <v>661</v>
      </c>
      <c r="IJ34" s="4">
        <v>361</v>
      </c>
      <c r="IK34" s="4">
        <v>0</v>
      </c>
      <c r="IL34" s="4">
        <v>0</v>
      </c>
      <c r="IM34" s="4"/>
      <c r="IN34">
        <v>113</v>
      </c>
      <c r="IO34">
        <v>69</v>
      </c>
      <c r="IP34">
        <v>84</v>
      </c>
      <c r="IQ34">
        <v>89</v>
      </c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>
        <v>0</v>
      </c>
      <c r="JJ34" s="4">
        <v>0</v>
      </c>
      <c r="JK34" s="4">
        <v>0</v>
      </c>
      <c r="JL34" s="4">
        <v>13</v>
      </c>
      <c r="JM34" s="4">
        <v>1003</v>
      </c>
      <c r="JN34" s="4">
        <v>8</v>
      </c>
      <c r="JO34" s="4">
        <v>9</v>
      </c>
      <c r="JP34" s="4">
        <v>53</v>
      </c>
      <c r="JQ34" s="4">
        <v>31</v>
      </c>
      <c r="JR34" s="4">
        <v>42</v>
      </c>
      <c r="JS34" s="4">
        <v>72</v>
      </c>
      <c r="JT34" s="11">
        <v>49</v>
      </c>
      <c r="JU34" s="4">
        <v>40</v>
      </c>
      <c r="JV34" s="4">
        <v>77</v>
      </c>
      <c r="JW34" s="4">
        <f t="shared" si="139"/>
        <v>37</v>
      </c>
      <c r="JX34" s="11">
        <v>12.9</v>
      </c>
      <c r="JY34" s="4"/>
      <c r="JZ34" s="4"/>
      <c r="KA34" s="4">
        <v>70</v>
      </c>
      <c r="KB34" s="4">
        <v>2.8</v>
      </c>
      <c r="KC34" s="17">
        <f t="shared" si="140"/>
        <v>1.7177914110429449</v>
      </c>
      <c r="KD34" s="4">
        <v>18.899999999999999</v>
      </c>
      <c r="KE34" s="4">
        <v>268</v>
      </c>
      <c r="KF34" s="4">
        <v>48</v>
      </c>
      <c r="KG34" s="4">
        <v>3.4</v>
      </c>
      <c r="KH34" s="4">
        <f t="shared" si="141"/>
        <v>2.0858895705521472</v>
      </c>
      <c r="KI34" s="45">
        <f t="shared" si="142"/>
        <v>2.592592592592593</v>
      </c>
      <c r="KJ34" s="45">
        <f t="shared" si="143"/>
        <v>0.68253968253968256</v>
      </c>
      <c r="KK34" s="4">
        <v>8</v>
      </c>
      <c r="KL34" s="4">
        <v>88</v>
      </c>
      <c r="KM34" s="4">
        <v>75</v>
      </c>
      <c r="KN34" s="11">
        <f t="shared" si="144"/>
        <v>1.1733333333333333</v>
      </c>
      <c r="KO34" s="4">
        <v>333</v>
      </c>
      <c r="KP34" s="11">
        <v>8</v>
      </c>
      <c r="KQ34" s="4">
        <v>7</v>
      </c>
      <c r="KR34" s="11">
        <f t="shared" si="145"/>
        <v>11.733333333333333</v>
      </c>
      <c r="KS34" s="4">
        <v>64</v>
      </c>
      <c r="KT34" s="4">
        <f t="shared" si="146"/>
        <v>39.263803680981596</v>
      </c>
      <c r="KU34" s="4">
        <v>23</v>
      </c>
      <c r="KV34" s="4">
        <v>32</v>
      </c>
      <c r="KW34" s="11">
        <v>21</v>
      </c>
      <c r="KX34" s="4">
        <v>10</v>
      </c>
      <c r="KY34" s="9">
        <v>11</v>
      </c>
      <c r="KZ34" s="4">
        <v>65</v>
      </c>
      <c r="LA34" s="4">
        <v>113</v>
      </c>
      <c r="LB34" s="4">
        <v>48</v>
      </c>
      <c r="LC34" s="4">
        <v>107</v>
      </c>
      <c r="LD34" s="4">
        <v>62</v>
      </c>
      <c r="LE34" s="4">
        <f t="shared" si="147"/>
        <v>268</v>
      </c>
      <c r="LF34" s="9">
        <f t="shared" si="148"/>
        <v>0.87419986769068059</v>
      </c>
      <c r="LG34" s="9">
        <f t="shared" si="149"/>
        <v>0.23134328358208955</v>
      </c>
      <c r="LH34" s="9">
        <f t="shared" si="150"/>
        <v>0.3279510527930638</v>
      </c>
      <c r="LI34" s="9">
        <f t="shared" si="151"/>
        <v>2.1187499999999999</v>
      </c>
      <c r="LJ34" s="9">
        <f t="shared" si="152"/>
        <v>0.31646302227692341</v>
      </c>
      <c r="LK34" s="9">
        <f t="shared" si="153"/>
        <v>2.4236448417648129</v>
      </c>
      <c r="LL34" s="11"/>
      <c r="LM34" s="11">
        <v>38</v>
      </c>
      <c r="LN34" s="4">
        <v>22</v>
      </c>
      <c r="LO34" s="4">
        <v>16</v>
      </c>
      <c r="LP34" s="4">
        <v>68</v>
      </c>
      <c r="LQ34" s="4">
        <f t="shared" si="154"/>
        <v>41.717791411042946</v>
      </c>
      <c r="LR34" s="11">
        <v>46</v>
      </c>
      <c r="LS34" s="11">
        <v>19</v>
      </c>
      <c r="LT34" s="4">
        <v>21</v>
      </c>
      <c r="LU34" s="4">
        <v>57</v>
      </c>
      <c r="LV34" s="4">
        <v>91</v>
      </c>
      <c r="LW34" s="11">
        <f t="shared" si="155"/>
        <v>0.62637362637362637</v>
      </c>
      <c r="LX34" s="4">
        <v>13</v>
      </c>
      <c r="LY34" s="11">
        <f t="shared" si="156"/>
        <v>4.384615384615385</v>
      </c>
      <c r="LZ34" s="4">
        <v>162</v>
      </c>
      <c r="MA34" s="4">
        <v>13.4</v>
      </c>
      <c r="MB34">
        <v>26.2</v>
      </c>
      <c r="MC34" s="11">
        <f t="shared" si="157"/>
        <v>13.4</v>
      </c>
      <c r="MD34" s="4">
        <f t="shared" si="158"/>
        <v>0.70526315789473681</v>
      </c>
      <c r="ME34" s="4">
        <f t="shared" si="159"/>
        <v>1.7557251908396947</v>
      </c>
      <c r="MF34" s="4"/>
      <c r="MG34" s="4">
        <v>14</v>
      </c>
      <c r="MH34" s="4">
        <v>3</v>
      </c>
      <c r="MI34" s="4">
        <f t="shared" si="160"/>
        <v>78.571428571428569</v>
      </c>
      <c r="MJ34" s="4">
        <v>24</v>
      </c>
      <c r="MK34" s="4">
        <v>15</v>
      </c>
      <c r="ML34" s="4">
        <f t="shared" si="161"/>
        <v>37.5</v>
      </c>
      <c r="MM34" s="4">
        <v>1</v>
      </c>
      <c r="MN34" s="4">
        <v>0</v>
      </c>
      <c r="MO34" s="4">
        <v>0</v>
      </c>
      <c r="MP34" s="4">
        <v>0</v>
      </c>
      <c r="MQ34" s="4">
        <v>1</v>
      </c>
      <c r="MR34" s="4">
        <v>0</v>
      </c>
      <c r="MS34" s="4">
        <v>0</v>
      </c>
      <c r="MT34" s="4">
        <v>1</v>
      </c>
      <c r="MU34" s="4">
        <v>0</v>
      </c>
      <c r="MV34" s="4">
        <v>0</v>
      </c>
      <c r="MW34" s="4">
        <v>47</v>
      </c>
      <c r="MX34" s="4">
        <v>17</v>
      </c>
      <c r="MY34">
        <f t="shared" si="162"/>
        <v>0.63829787234042556</v>
      </c>
      <c r="MZ34" s="4">
        <v>1</v>
      </c>
      <c r="NA34" s="4">
        <v>0</v>
      </c>
      <c r="NB34" s="4"/>
      <c r="NC34" s="2">
        <v>45022</v>
      </c>
      <c r="ND34" s="4">
        <v>1.63</v>
      </c>
      <c r="NE34" s="4">
        <v>29</v>
      </c>
      <c r="NF34" s="4">
        <v>1870</v>
      </c>
      <c r="NG34" s="4">
        <v>6000</v>
      </c>
      <c r="NH34" s="4">
        <v>0.44</v>
      </c>
      <c r="NI34" s="4">
        <v>0.1</v>
      </c>
      <c r="NJ34" s="4">
        <v>0</v>
      </c>
      <c r="NK34" s="4">
        <v>1</v>
      </c>
      <c r="NL34" s="4" t="s">
        <v>576</v>
      </c>
      <c r="NM34" s="4">
        <v>61</v>
      </c>
      <c r="NN34" s="4">
        <v>1201</v>
      </c>
      <c r="NO34" s="4">
        <v>0</v>
      </c>
      <c r="NP34" s="4">
        <v>10.8</v>
      </c>
      <c r="NQ34" s="4">
        <v>4.5999999999999996</v>
      </c>
      <c r="NR34" s="4">
        <v>41.6</v>
      </c>
      <c r="NS34" s="29">
        <v>1.17</v>
      </c>
      <c r="NT34" s="4">
        <v>3.19</v>
      </c>
      <c r="NU34" s="4">
        <v>535</v>
      </c>
      <c r="NV34" s="4">
        <v>220</v>
      </c>
      <c r="NW34" s="4">
        <v>1</v>
      </c>
      <c r="NX34" s="4">
        <v>0</v>
      </c>
      <c r="NY34" s="4">
        <v>0.6</v>
      </c>
      <c r="NZ34" s="4">
        <v>20</v>
      </c>
      <c r="OA34" s="4">
        <v>143</v>
      </c>
      <c r="OB34" s="4">
        <v>4.3</v>
      </c>
      <c r="OC34" s="4">
        <v>1.5</v>
      </c>
      <c r="OD34" s="4">
        <v>2.9</v>
      </c>
      <c r="OE34" s="4">
        <v>8.6</v>
      </c>
      <c r="OF34" s="4">
        <v>6</v>
      </c>
      <c r="OG34" s="4">
        <v>3.6</v>
      </c>
      <c r="OH34" s="4">
        <v>66</v>
      </c>
      <c r="OI34" s="4">
        <v>49</v>
      </c>
      <c r="OJ34" s="4">
        <v>41</v>
      </c>
      <c r="OK34" s="4">
        <v>1.6</v>
      </c>
      <c r="OL34" s="4">
        <v>184</v>
      </c>
      <c r="OM34" s="4">
        <v>424</v>
      </c>
      <c r="ON34" s="4">
        <v>0</v>
      </c>
      <c r="OO34" s="4">
        <v>0</v>
      </c>
      <c r="OP34" s="4"/>
      <c r="OQ34">
        <v>115</v>
      </c>
      <c r="OR34">
        <v>72</v>
      </c>
      <c r="OS34">
        <v>86</v>
      </c>
      <c r="OT34">
        <v>78</v>
      </c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>
        <v>0</v>
      </c>
      <c r="PM34" s="4">
        <v>0</v>
      </c>
      <c r="PN34" s="4">
        <v>0</v>
      </c>
      <c r="PO34" s="4">
        <v>22</v>
      </c>
      <c r="PP34" s="4">
        <v>788</v>
      </c>
      <c r="PQ34" s="4">
        <v>11</v>
      </c>
      <c r="PR34" s="4">
        <v>10</v>
      </c>
      <c r="PS34" s="4">
        <v>52</v>
      </c>
      <c r="PT34" s="4">
        <v>35</v>
      </c>
      <c r="PU34" s="4">
        <v>33</v>
      </c>
      <c r="PV34" s="4">
        <v>62</v>
      </c>
      <c r="PW34" s="11">
        <v>53</v>
      </c>
      <c r="PX34" s="4">
        <v>37</v>
      </c>
      <c r="PY34" s="4">
        <v>80</v>
      </c>
      <c r="PZ34" s="4">
        <f t="shared" si="184"/>
        <v>43</v>
      </c>
      <c r="QA34" s="11">
        <v>12.6</v>
      </c>
      <c r="QB34" s="4">
        <v>797</v>
      </c>
      <c r="QC34" s="4">
        <v>85</v>
      </c>
      <c r="QD34" s="4">
        <v>66</v>
      </c>
      <c r="QE34" s="4">
        <v>2.8</v>
      </c>
      <c r="QF34" s="17">
        <f t="shared" si="163"/>
        <v>1.7177914110429449</v>
      </c>
      <c r="QG34" s="4">
        <v>24.9</v>
      </c>
      <c r="QH34" s="4">
        <v>325</v>
      </c>
      <c r="QI34" s="4">
        <v>45</v>
      </c>
      <c r="QJ34" s="4">
        <v>2.63</v>
      </c>
      <c r="QK34" s="4">
        <f t="shared" si="164"/>
        <v>1.6134969325153374</v>
      </c>
      <c r="QL34" s="45">
        <f t="shared" si="165"/>
        <v>2.1285140562248999</v>
      </c>
      <c r="QM34" s="45">
        <f t="shared" si="166"/>
        <v>0.50602409638554213</v>
      </c>
      <c r="QN34" s="4">
        <v>6</v>
      </c>
      <c r="QO34" s="4">
        <v>84</v>
      </c>
      <c r="QP34" s="4">
        <v>56</v>
      </c>
      <c r="QQ34" s="11">
        <f t="shared" si="167"/>
        <v>1.5</v>
      </c>
      <c r="QR34" s="4">
        <v>234</v>
      </c>
      <c r="QS34" s="11">
        <v>15</v>
      </c>
      <c r="QT34" s="4">
        <v>7</v>
      </c>
      <c r="QU34" s="11">
        <f t="shared" si="168"/>
        <v>7.6363636363636367</v>
      </c>
      <c r="QV34" s="4">
        <v>35</v>
      </c>
      <c r="QW34" s="4">
        <f t="shared" si="169"/>
        <v>21.472392638036812</v>
      </c>
      <c r="QX34" s="4">
        <v>12</v>
      </c>
      <c r="QY34" s="4">
        <v>32</v>
      </c>
      <c r="QZ34" s="11">
        <v>24</v>
      </c>
      <c r="RA34" s="4">
        <v>22</v>
      </c>
      <c r="RB34" s="9">
        <v>1</v>
      </c>
      <c r="RC34" s="4">
        <v>93</v>
      </c>
      <c r="RD34" s="4">
        <v>149</v>
      </c>
      <c r="RE34" s="4">
        <v>76</v>
      </c>
      <c r="RF34" s="4">
        <v>135</v>
      </c>
      <c r="RG34" s="4">
        <v>76</v>
      </c>
      <c r="RH34" s="4">
        <f t="shared" si="170"/>
        <v>325</v>
      </c>
      <c r="RI34" s="9">
        <f t="shared" si="171"/>
        <v>0.83661744976478392</v>
      </c>
      <c r="RJ34" s="9">
        <f t="shared" si="172"/>
        <v>0.23384615384615384</v>
      </c>
      <c r="RK34" s="9">
        <f t="shared" si="173"/>
        <v>0.33170171362234413</v>
      </c>
      <c r="RL34" s="9">
        <f t="shared" si="174"/>
        <v>2.2999999999999998</v>
      </c>
      <c r="RM34" s="9">
        <f t="shared" si="175"/>
        <v>0.31688403468942028</v>
      </c>
      <c r="RN34" s="9">
        <f t="shared" si="176"/>
        <v>2.7491657036876864</v>
      </c>
      <c r="RO34" s="11"/>
      <c r="RP34" s="11"/>
      <c r="RQ34" s="4"/>
      <c r="RR34" s="4"/>
      <c r="RS34" s="4"/>
      <c r="RT34" s="4"/>
      <c r="RU34" s="11"/>
      <c r="RV34" s="11">
        <v>18</v>
      </c>
      <c r="RW34" s="4">
        <v>11</v>
      </c>
      <c r="RX34" s="4">
        <v>48</v>
      </c>
      <c r="RY34" s="4">
        <v>35</v>
      </c>
      <c r="RZ34" s="11">
        <f t="shared" si="185"/>
        <v>1.3714285714285714</v>
      </c>
      <c r="SA34" s="4">
        <v>10</v>
      </c>
      <c r="SB34" s="11">
        <f t="shared" si="186"/>
        <v>4.8</v>
      </c>
      <c r="SC34" s="4">
        <v>125</v>
      </c>
      <c r="SD34" s="4">
        <v>7</v>
      </c>
      <c r="SE34">
        <v>14.8</v>
      </c>
      <c r="SF34" s="11">
        <f t="shared" si="177"/>
        <v>7</v>
      </c>
      <c r="SG34" s="4">
        <f t="shared" si="178"/>
        <v>0.3888888888888889</v>
      </c>
      <c r="SH34" s="4"/>
      <c r="SI34" s="4"/>
      <c r="SJ34" s="4">
        <v>11</v>
      </c>
      <c r="SK34" s="4">
        <v>4</v>
      </c>
      <c r="SL34" s="4">
        <f t="shared" si="179"/>
        <v>63.636363636363633</v>
      </c>
      <c r="SM34" s="4">
        <v>26</v>
      </c>
      <c r="SN34" s="4">
        <v>21</v>
      </c>
      <c r="SO34" s="4">
        <f t="shared" si="180"/>
        <v>19.230769230769234</v>
      </c>
      <c r="SP34" s="4">
        <v>1</v>
      </c>
      <c r="SQ34" s="4">
        <v>0</v>
      </c>
      <c r="SR34" s="4">
        <v>0</v>
      </c>
      <c r="SS34" s="4">
        <v>0</v>
      </c>
      <c r="ST34" s="4">
        <v>1</v>
      </c>
      <c r="SU34" s="4">
        <v>0</v>
      </c>
      <c r="TB34" t="e">
        <f t="shared" si="181"/>
        <v>#DIV/0!</v>
      </c>
      <c r="TF34" s="2">
        <v>45234</v>
      </c>
      <c r="TG34" s="4">
        <v>1.63</v>
      </c>
      <c r="TH34">
        <v>180</v>
      </c>
      <c r="TI34" s="4"/>
      <c r="TJ34" s="4"/>
      <c r="TK34" s="4"/>
      <c r="TL34" s="4"/>
      <c r="TM34" s="4">
        <v>0</v>
      </c>
      <c r="TN34" s="4">
        <v>1</v>
      </c>
      <c r="TO34" s="4" t="s">
        <v>576</v>
      </c>
      <c r="TP34" s="4"/>
      <c r="TQ34" s="4"/>
      <c r="TR34" s="4">
        <v>0</v>
      </c>
      <c r="TS34" s="4"/>
      <c r="TT34" s="4"/>
      <c r="TU34" s="4"/>
      <c r="TV34" s="29"/>
      <c r="TW34" s="4"/>
      <c r="TX34" s="4"/>
      <c r="TY34" s="4"/>
      <c r="TZ34" s="4">
        <v>1</v>
      </c>
      <c r="UA34" s="4">
        <v>0</v>
      </c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>
        <v>0</v>
      </c>
      <c r="UR34" s="4">
        <v>0</v>
      </c>
      <c r="US34" s="4"/>
      <c r="UT34">
        <v>121</v>
      </c>
      <c r="UU34">
        <v>71</v>
      </c>
      <c r="UV34">
        <v>88</v>
      </c>
      <c r="UW34">
        <v>74</v>
      </c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>
        <v>0</v>
      </c>
      <c r="VP34" s="4">
        <v>0</v>
      </c>
      <c r="VQ34" s="4">
        <v>0</v>
      </c>
      <c r="VR34" s="4"/>
      <c r="VS34" s="4"/>
      <c r="VT34" s="4">
        <v>8</v>
      </c>
      <c r="VU34" s="4">
        <v>8</v>
      </c>
      <c r="VV34" s="4">
        <v>48</v>
      </c>
      <c r="VW34" s="4">
        <v>30</v>
      </c>
      <c r="VX34" s="4">
        <v>35</v>
      </c>
      <c r="VY34" s="4">
        <v>65</v>
      </c>
      <c r="VZ34" s="11">
        <v>59</v>
      </c>
      <c r="WA34" s="4">
        <v>31</v>
      </c>
      <c r="WB34" s="4">
        <v>75</v>
      </c>
      <c r="WC34" s="4">
        <f t="shared" si="187"/>
        <v>44</v>
      </c>
      <c r="WD34" s="11">
        <v>18.2</v>
      </c>
      <c r="WE34" s="4">
        <v>1345</v>
      </c>
      <c r="WF34" s="4">
        <v>93</v>
      </c>
      <c r="WG34" s="4">
        <v>65</v>
      </c>
      <c r="WH34" s="4">
        <v>3.2</v>
      </c>
      <c r="WI34" s="17">
        <f t="shared" si="188"/>
        <v>1.96319018404908</v>
      </c>
      <c r="WJ34" s="4">
        <v>24.8</v>
      </c>
      <c r="WK34" s="4">
        <v>302</v>
      </c>
      <c r="WL34" s="4">
        <v>85</v>
      </c>
      <c r="WM34" s="4">
        <v>5.3</v>
      </c>
      <c r="WN34" s="4">
        <f t="shared" si="189"/>
        <v>3.2515337423312887</v>
      </c>
      <c r="WO34" s="45">
        <f t="shared" si="190"/>
        <v>2.379032258064516</v>
      </c>
      <c r="WP34" s="45">
        <f t="shared" si="191"/>
        <v>0.73387096774193539</v>
      </c>
      <c r="WQ34" s="4">
        <v>10</v>
      </c>
      <c r="WR34" s="4">
        <v>71</v>
      </c>
      <c r="WS34" s="4">
        <v>62</v>
      </c>
      <c r="WT34" s="11">
        <f t="shared" si="192"/>
        <v>1.1451612903225807</v>
      </c>
      <c r="WU34" s="4">
        <v>268</v>
      </c>
      <c r="WV34" s="11">
        <v>10</v>
      </c>
      <c r="WW34" s="4">
        <v>7</v>
      </c>
      <c r="WX34" s="11">
        <f t="shared" si="193"/>
        <v>8.3529411764705888</v>
      </c>
      <c r="WY34" s="4">
        <v>20</v>
      </c>
      <c r="WZ34" s="4">
        <f t="shared" si="194"/>
        <v>12.269938650306749</v>
      </c>
      <c r="XA34" s="4">
        <v>7</v>
      </c>
      <c r="XB34" s="4">
        <v>10</v>
      </c>
      <c r="XC34" s="11">
        <v>28</v>
      </c>
      <c r="XD34" s="4">
        <v>21</v>
      </c>
      <c r="XE34" s="9">
        <v>19</v>
      </c>
      <c r="XF34" s="4">
        <v>102</v>
      </c>
      <c r="XG34" s="4">
        <v>132</v>
      </c>
      <c r="XH34" s="4">
        <v>56</v>
      </c>
      <c r="XI34" s="4">
        <v>91</v>
      </c>
      <c r="XJ34" s="4">
        <v>79</v>
      </c>
      <c r="XK34" s="4">
        <f t="shared" si="195"/>
        <v>302</v>
      </c>
      <c r="XL34" s="9">
        <f t="shared" si="196"/>
        <v>0.92960973190725016</v>
      </c>
      <c r="XM34" s="9">
        <f t="shared" si="197"/>
        <v>0.26158940397350994</v>
      </c>
      <c r="XN34" s="9">
        <f t="shared" si="198"/>
        <v>0.37062601053658417</v>
      </c>
      <c r="XO34" s="9">
        <f t="shared" si="199"/>
        <v>1.2811764705882354</v>
      </c>
      <c r="XP34" s="9">
        <f t="shared" si="200"/>
        <v>0.31409545327758054</v>
      </c>
      <c r="XQ34" s="9">
        <f t="shared" si="201"/>
        <v>1.3781874550298512</v>
      </c>
      <c r="XR34" s="11">
        <v>19</v>
      </c>
      <c r="XS34" s="11">
        <v>29</v>
      </c>
      <c r="XT34" s="4">
        <v>21</v>
      </c>
      <c r="XU34" s="4">
        <v>10</v>
      </c>
      <c r="XV34" s="4">
        <v>24</v>
      </c>
      <c r="XW34" s="4">
        <f t="shared" si="202"/>
        <v>14.723926380368098</v>
      </c>
      <c r="XX34" s="11">
        <v>45</v>
      </c>
      <c r="XY34" s="11">
        <v>22</v>
      </c>
      <c r="XZ34" s="4">
        <v>18</v>
      </c>
      <c r="YA34" s="4">
        <v>65</v>
      </c>
      <c r="YB34" s="4">
        <v>58</v>
      </c>
      <c r="YC34" s="11">
        <f t="shared" si="203"/>
        <v>1.1206896551724137</v>
      </c>
      <c r="YD34" s="4">
        <v>12</v>
      </c>
      <c r="YE34" s="11">
        <f t="shared" si="204"/>
        <v>5.416666666666667</v>
      </c>
      <c r="YF34" s="4">
        <v>132</v>
      </c>
      <c r="YG34" s="4">
        <v>13</v>
      </c>
      <c r="YH34">
        <v>13.7</v>
      </c>
      <c r="YI34" s="11">
        <f t="shared" si="205"/>
        <v>13</v>
      </c>
      <c r="YJ34" s="4">
        <f t="shared" si="206"/>
        <v>0.59090909090909094</v>
      </c>
      <c r="YK34" s="4">
        <f>XX34/YH34</f>
        <v>3.2846715328467155</v>
      </c>
      <c r="YL34" s="4">
        <f>XR34/YH34</f>
        <v>1.3868613138686132</v>
      </c>
      <c r="YM34" s="4">
        <v>12</v>
      </c>
      <c r="YN34" s="4">
        <v>8</v>
      </c>
      <c r="YO34" s="4">
        <f t="shared" si="207"/>
        <v>33.333333333333329</v>
      </c>
      <c r="YP34" s="4">
        <v>23</v>
      </c>
      <c r="YQ34" s="4">
        <v>20</v>
      </c>
      <c r="YR34" s="4">
        <f t="shared" si="208"/>
        <v>13.043478260869565</v>
      </c>
      <c r="YS34">
        <v>1</v>
      </c>
      <c r="YT34">
        <v>0</v>
      </c>
      <c r="YU34">
        <v>0</v>
      </c>
      <c r="YV34">
        <v>1</v>
      </c>
      <c r="YW34">
        <v>0</v>
      </c>
      <c r="YX34">
        <v>0</v>
      </c>
      <c r="YY34">
        <v>0</v>
      </c>
      <c r="YZ34">
        <v>1</v>
      </c>
      <c r="ZA34">
        <v>0</v>
      </c>
      <c r="ZB34">
        <v>0</v>
      </c>
      <c r="ZC34">
        <v>19</v>
      </c>
      <c r="ZD34">
        <v>14</v>
      </c>
      <c r="ZE34">
        <f t="shared" si="209"/>
        <v>0.26315789473684209</v>
      </c>
      <c r="ZF34">
        <v>1</v>
      </c>
      <c r="ZG34">
        <v>0</v>
      </c>
    </row>
    <row r="35" spans="1:683" x14ac:dyDescent="0.35">
      <c r="A35" s="54">
        <v>32</v>
      </c>
      <c r="B35" s="2">
        <v>44995</v>
      </c>
      <c r="C35" s="2">
        <v>25641</v>
      </c>
      <c r="D35" s="4">
        <v>53</v>
      </c>
      <c r="E35" s="4" t="s">
        <v>176</v>
      </c>
      <c r="F35" s="4">
        <v>65</v>
      </c>
      <c r="G35" s="4">
        <v>160</v>
      </c>
      <c r="H35" s="4">
        <v>1.68</v>
      </c>
      <c r="I35" s="4">
        <v>1</v>
      </c>
      <c r="J35" s="2">
        <v>44994</v>
      </c>
      <c r="K35" s="2">
        <v>44994</v>
      </c>
      <c r="L35" s="2">
        <v>45008</v>
      </c>
      <c r="M35" s="2">
        <v>45012</v>
      </c>
      <c r="N35" s="4">
        <v>0</v>
      </c>
      <c r="P35" s="46">
        <f t="shared" si="118"/>
        <v>14</v>
      </c>
      <c r="Q35" s="46">
        <f t="shared" si="119"/>
        <v>18</v>
      </c>
      <c r="R35" s="46"/>
      <c r="S35" s="4">
        <v>0</v>
      </c>
      <c r="T35" s="4">
        <v>1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13</v>
      </c>
      <c r="AC35" s="4">
        <v>13</v>
      </c>
      <c r="AD35" s="4">
        <v>7</v>
      </c>
      <c r="AE35" s="4">
        <v>8</v>
      </c>
      <c r="AF35" s="4">
        <f t="shared" si="121"/>
        <v>1</v>
      </c>
      <c r="AG35" s="4">
        <v>130</v>
      </c>
      <c r="AH35" s="4">
        <v>3300</v>
      </c>
      <c r="AI35" s="4">
        <v>20</v>
      </c>
      <c r="AJ35" s="4">
        <v>28.13</v>
      </c>
      <c r="AK35" s="4">
        <v>0</v>
      </c>
      <c r="AL35" s="4">
        <v>1</v>
      </c>
      <c r="AM35" s="4" t="s">
        <v>577</v>
      </c>
      <c r="AN35" s="4">
        <v>32</v>
      </c>
      <c r="AO35" s="4">
        <v>346</v>
      </c>
      <c r="AP35" s="4">
        <v>0</v>
      </c>
      <c r="AQ35" s="4">
        <v>13.2</v>
      </c>
      <c r="AR35" s="4">
        <v>1.31</v>
      </c>
      <c r="AS35" s="4">
        <v>27.7</v>
      </c>
      <c r="AW35" s="4">
        <v>235</v>
      </c>
      <c r="AX35" s="4">
        <v>0</v>
      </c>
      <c r="AY35" s="4">
        <v>0</v>
      </c>
      <c r="AZ35" s="4">
        <v>0.83</v>
      </c>
      <c r="BA35" s="4">
        <v>50</v>
      </c>
      <c r="BB35" s="4">
        <v>134</v>
      </c>
      <c r="BC35" s="4">
        <v>4</v>
      </c>
      <c r="BD35" s="4">
        <v>1.9</v>
      </c>
      <c r="BE35" s="4">
        <v>3.3</v>
      </c>
      <c r="BI35" s="4">
        <v>284</v>
      </c>
      <c r="BJ35" s="4">
        <v>35</v>
      </c>
      <c r="BK35" s="4">
        <v>49</v>
      </c>
      <c r="BL35" s="4">
        <v>1.32</v>
      </c>
      <c r="BM35" s="4">
        <v>49</v>
      </c>
      <c r="BN35" s="4">
        <v>271</v>
      </c>
      <c r="BO35" s="4">
        <v>0</v>
      </c>
      <c r="BP35" s="4">
        <v>0</v>
      </c>
      <c r="BQ35" s="4">
        <v>480</v>
      </c>
      <c r="BR35">
        <v>97</v>
      </c>
      <c r="BS35">
        <v>59</v>
      </c>
      <c r="BT35">
        <v>75</v>
      </c>
      <c r="BU35">
        <v>98</v>
      </c>
      <c r="BV35">
        <v>3</v>
      </c>
      <c r="BW35">
        <v>2160</v>
      </c>
      <c r="BX35">
        <v>300</v>
      </c>
      <c r="BY35">
        <v>1.9</v>
      </c>
      <c r="BZ35">
        <v>72.3</v>
      </c>
      <c r="CA35">
        <v>4.2</v>
      </c>
      <c r="CB35" s="4">
        <v>2.9</v>
      </c>
      <c r="CC35" s="4">
        <v>34</v>
      </c>
      <c r="CD35" s="4">
        <v>67</v>
      </c>
      <c r="CE35" s="4">
        <v>4</v>
      </c>
      <c r="CF35" s="4">
        <v>5</v>
      </c>
      <c r="CG35" s="4">
        <v>2435</v>
      </c>
      <c r="CH35" s="4">
        <f t="shared" si="122"/>
        <v>1986.2068965517242</v>
      </c>
      <c r="CI35" s="4">
        <v>7.36</v>
      </c>
      <c r="CJ35" s="4">
        <v>40.5</v>
      </c>
      <c r="CK35" s="4">
        <v>100.8</v>
      </c>
      <c r="CL35" s="4">
        <v>22.2</v>
      </c>
      <c r="CM35" s="4">
        <v>0.8</v>
      </c>
      <c r="CN35" s="4">
        <v>1</v>
      </c>
      <c r="CO35" s="4">
        <v>0</v>
      </c>
      <c r="CP35" s="4">
        <v>19.420000000000002</v>
      </c>
      <c r="CQ35" s="4">
        <v>1697</v>
      </c>
      <c r="CR35" s="4">
        <v>0</v>
      </c>
      <c r="CS35" s="4">
        <v>0</v>
      </c>
      <c r="CT35" s="4"/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10</v>
      </c>
      <c r="DL35" s="4">
        <v>10</v>
      </c>
      <c r="DM35" s="4">
        <v>40</v>
      </c>
      <c r="DN35" s="4">
        <v>23</v>
      </c>
      <c r="DO35" s="4">
        <v>43</v>
      </c>
      <c r="DP35" s="4">
        <v>74</v>
      </c>
      <c r="DQ35" s="11">
        <v>51</v>
      </c>
      <c r="DR35" s="4">
        <v>43</v>
      </c>
      <c r="DS35" s="4">
        <v>89</v>
      </c>
      <c r="DT35" s="4">
        <f t="shared" si="136"/>
        <v>46</v>
      </c>
      <c r="DU35" s="11">
        <v>18</v>
      </c>
      <c r="DV35" s="4">
        <v>1195</v>
      </c>
      <c r="DW35" s="4">
        <v>93</v>
      </c>
      <c r="DX35" s="4">
        <v>95</v>
      </c>
      <c r="DY35" s="4">
        <v>4.3</v>
      </c>
      <c r="DZ35" s="17">
        <f t="shared" si="134"/>
        <v>2.5595238095238093</v>
      </c>
      <c r="EA35" s="4">
        <v>18.7</v>
      </c>
      <c r="EB35" s="4">
        <v>261</v>
      </c>
      <c r="EC35" s="4">
        <v>55</v>
      </c>
      <c r="ED35" s="4">
        <v>5.2</v>
      </c>
      <c r="EE35" s="4">
        <f t="shared" si="137"/>
        <v>3.0952380952380953</v>
      </c>
      <c r="EF35" s="45">
        <f t="shared" si="123"/>
        <v>2.7272727272727275</v>
      </c>
      <c r="EG35" s="45">
        <f t="shared" si="124"/>
        <v>0.96256684491978617</v>
      </c>
      <c r="EH35" s="4">
        <v>12</v>
      </c>
      <c r="EI35" s="4">
        <v>52</v>
      </c>
      <c r="EJ35" s="4">
        <v>52</v>
      </c>
      <c r="EK35" s="11">
        <f t="shared" si="138"/>
        <v>1</v>
      </c>
      <c r="EL35" s="4">
        <v>322</v>
      </c>
      <c r="EM35" s="11">
        <v>15</v>
      </c>
      <c r="EN35" s="4">
        <v>12</v>
      </c>
      <c r="EO35" s="11">
        <f t="shared" si="182"/>
        <v>3.8518518518518516</v>
      </c>
      <c r="EP35" s="4">
        <v>74</v>
      </c>
      <c r="EQ35" s="4">
        <f t="shared" si="125"/>
        <v>44.047619047619051</v>
      </c>
      <c r="ER35" s="4">
        <v>35</v>
      </c>
      <c r="ES35" s="4">
        <v>47</v>
      </c>
      <c r="ET35" s="11">
        <v>28</v>
      </c>
      <c r="EU35" s="4">
        <v>14</v>
      </c>
      <c r="EV35" s="9">
        <v>14</v>
      </c>
      <c r="EW35" s="4">
        <v>93</v>
      </c>
      <c r="EX35" s="4">
        <v>173</v>
      </c>
      <c r="EY35" s="4">
        <v>38</v>
      </c>
      <c r="EZ35" s="4">
        <v>93</v>
      </c>
      <c r="FA35" s="4">
        <v>90</v>
      </c>
      <c r="FB35" s="4">
        <f t="shared" si="111"/>
        <v>261</v>
      </c>
      <c r="FC35" s="9">
        <f t="shared" si="126"/>
        <v>1.2875315758612573</v>
      </c>
      <c r="FD35" s="9">
        <f t="shared" si="112"/>
        <v>0.34482758620689657</v>
      </c>
      <c r="FE35" s="9">
        <f t="shared" si="127"/>
        <v>0.46000349863792744</v>
      </c>
      <c r="FF35" s="9">
        <f t="shared" si="113"/>
        <v>1.5872727272727272</v>
      </c>
      <c r="FG35" s="9">
        <f t="shared" si="114"/>
        <v>0.38038953375729551</v>
      </c>
      <c r="FH35" s="9">
        <f t="shared" si="115"/>
        <v>1.2328029518118548</v>
      </c>
      <c r="FI35" s="11">
        <v>18.100000000000001</v>
      </c>
      <c r="FJ35" s="11">
        <v>42</v>
      </c>
      <c r="FK35" s="4">
        <v>23</v>
      </c>
      <c r="FL35" s="4">
        <v>19</v>
      </c>
      <c r="FM35" s="4">
        <v>31</v>
      </c>
      <c r="FN35" s="4">
        <f t="shared" ref="FN35:FN36" si="210">FM35/H35</f>
        <v>18.452380952380953</v>
      </c>
      <c r="FO35" s="11">
        <v>44</v>
      </c>
      <c r="FP35" s="11">
        <v>19</v>
      </c>
      <c r="FQ35" s="4">
        <v>16</v>
      </c>
      <c r="FR35" s="4">
        <v>53</v>
      </c>
      <c r="FS35" s="4">
        <v>42</v>
      </c>
      <c r="FT35" s="11">
        <f t="shared" si="128"/>
        <v>1.2619047619047619</v>
      </c>
      <c r="FU35" s="4">
        <v>13</v>
      </c>
      <c r="FV35" s="11">
        <f t="shared" si="183"/>
        <v>4.0769230769230766</v>
      </c>
      <c r="FW35" s="4">
        <v>111</v>
      </c>
      <c r="FX35" s="4">
        <v>9.8000000000000007</v>
      </c>
      <c r="FY35">
        <v>13.7</v>
      </c>
      <c r="FZ35" s="11">
        <f t="shared" si="117"/>
        <v>12.8</v>
      </c>
      <c r="GA35" s="4">
        <f t="shared" si="129"/>
        <v>0.67368421052631577</v>
      </c>
      <c r="GB35" s="4">
        <f t="shared" si="130"/>
        <v>3.2116788321167884</v>
      </c>
      <c r="GC35" s="4">
        <f t="shared" si="131"/>
        <v>1.3211678832116791</v>
      </c>
      <c r="GD35" s="4">
        <v>14</v>
      </c>
      <c r="GE35" s="4">
        <v>7</v>
      </c>
      <c r="GF35" s="4">
        <f t="shared" si="132"/>
        <v>50</v>
      </c>
      <c r="GG35" s="4">
        <v>26</v>
      </c>
      <c r="GH35" s="4">
        <v>17</v>
      </c>
      <c r="GI35" s="4">
        <f t="shared" si="133"/>
        <v>34.615384615384613</v>
      </c>
      <c r="GJ35" s="4">
        <v>1</v>
      </c>
      <c r="GK35" s="4">
        <v>0</v>
      </c>
      <c r="GL35" s="4">
        <v>0</v>
      </c>
      <c r="GM35" s="4">
        <v>0</v>
      </c>
      <c r="GN35" s="4">
        <v>1</v>
      </c>
      <c r="GO35" s="4">
        <v>0</v>
      </c>
      <c r="GP35" s="4">
        <v>0</v>
      </c>
      <c r="GQ35" s="4">
        <v>1</v>
      </c>
      <c r="GR35" s="4">
        <v>0</v>
      </c>
      <c r="GS35" s="4">
        <v>0</v>
      </c>
      <c r="GV35" t="e">
        <f t="shared" si="135"/>
        <v>#DIV/0!</v>
      </c>
      <c r="GZ35" s="2">
        <v>45001</v>
      </c>
      <c r="HA35" s="4">
        <v>1.68</v>
      </c>
      <c r="HB35" s="4">
        <v>7</v>
      </c>
      <c r="HC35" s="4">
        <v>2260</v>
      </c>
      <c r="HD35" s="4">
        <v>12400</v>
      </c>
      <c r="HE35" s="4">
        <v>11.24</v>
      </c>
      <c r="HF35" s="4">
        <v>0.64</v>
      </c>
      <c r="HG35" s="4">
        <v>0</v>
      </c>
      <c r="HH35" s="4">
        <v>1</v>
      </c>
      <c r="HI35" s="4" t="s">
        <v>577</v>
      </c>
      <c r="HJ35" s="4">
        <v>120</v>
      </c>
      <c r="HK35" s="4">
        <v>387.2</v>
      </c>
      <c r="HL35" s="4">
        <v>0</v>
      </c>
      <c r="HM35" s="4">
        <v>10.9</v>
      </c>
      <c r="HN35" s="4">
        <v>1.05</v>
      </c>
      <c r="HO35" s="4">
        <v>24.3</v>
      </c>
      <c r="HP35" s="29">
        <v>1.5</v>
      </c>
      <c r="HQ35" s="4">
        <v>1.1000000000000001</v>
      </c>
      <c r="HR35" s="4">
        <v>671</v>
      </c>
      <c r="HS35" s="4">
        <v>363</v>
      </c>
      <c r="HT35" s="4">
        <v>0</v>
      </c>
      <c r="HU35" s="4">
        <v>0</v>
      </c>
      <c r="HV35" s="4">
        <v>0.28999999999999998</v>
      </c>
      <c r="HW35" s="4">
        <v>25</v>
      </c>
      <c r="HX35" s="4">
        <v>134</v>
      </c>
      <c r="HY35" s="4">
        <v>3.8</v>
      </c>
      <c r="HZ35" s="4">
        <v>1.9</v>
      </c>
      <c r="IA35" s="4">
        <v>3</v>
      </c>
      <c r="IB35" s="4">
        <v>7.5</v>
      </c>
      <c r="IC35" s="4">
        <v>5.4</v>
      </c>
      <c r="ID35" s="4">
        <v>2.9</v>
      </c>
      <c r="IE35" s="4">
        <v>104</v>
      </c>
      <c r="IF35" s="4">
        <v>43</v>
      </c>
      <c r="IG35" s="4">
        <v>27</v>
      </c>
      <c r="IH35" s="4">
        <v>0.3</v>
      </c>
      <c r="II35" s="4">
        <v>81</v>
      </c>
      <c r="IJ35" s="4">
        <v>289</v>
      </c>
      <c r="IK35" s="4">
        <v>0</v>
      </c>
      <c r="IL35" s="4">
        <v>0</v>
      </c>
      <c r="IM35" s="4">
        <v>231.1</v>
      </c>
      <c r="IN35">
        <v>116</v>
      </c>
      <c r="IO35">
        <v>81</v>
      </c>
      <c r="IP35">
        <v>94</v>
      </c>
      <c r="IQ35">
        <v>85</v>
      </c>
      <c r="IS35">
        <v>2332</v>
      </c>
      <c r="IT35">
        <v>1400</v>
      </c>
      <c r="IU35">
        <v>1</v>
      </c>
      <c r="IX35" s="4"/>
      <c r="IY35" s="4"/>
      <c r="IZ35" s="4"/>
      <c r="JA35" s="4"/>
      <c r="JB35" s="4"/>
      <c r="JC35" s="4"/>
      <c r="JD35" s="4"/>
      <c r="JE35" s="4">
        <v>7.42</v>
      </c>
      <c r="JF35" s="4">
        <v>48.4</v>
      </c>
      <c r="JG35" s="4">
        <v>103.8</v>
      </c>
      <c r="JH35" s="4">
        <v>28.8</v>
      </c>
      <c r="JI35" s="4">
        <v>0</v>
      </c>
      <c r="JJ35" s="4">
        <v>0</v>
      </c>
      <c r="JK35" s="4">
        <v>0</v>
      </c>
      <c r="JL35" s="4">
        <v>13</v>
      </c>
      <c r="JM35" s="4">
        <v>700</v>
      </c>
      <c r="JN35" s="4">
        <v>9</v>
      </c>
      <c r="JO35" s="4">
        <v>9</v>
      </c>
      <c r="JP35" s="4">
        <v>57</v>
      </c>
      <c r="JQ35" s="4">
        <v>36</v>
      </c>
      <c r="JR35" s="4">
        <v>36</v>
      </c>
      <c r="JS35" s="4">
        <v>65</v>
      </c>
      <c r="JT35" s="11">
        <v>63</v>
      </c>
      <c r="JU35" s="4">
        <v>51</v>
      </c>
      <c r="JV35" s="4">
        <v>135</v>
      </c>
      <c r="JW35" s="4">
        <f t="shared" si="139"/>
        <v>84</v>
      </c>
      <c r="JX35" s="11">
        <v>17.600000000000001</v>
      </c>
      <c r="JY35" s="4">
        <v>1247</v>
      </c>
      <c r="JZ35" s="4">
        <v>91</v>
      </c>
      <c r="KA35" s="4">
        <v>97</v>
      </c>
      <c r="KB35" s="4">
        <v>8.1999999999999993</v>
      </c>
      <c r="KC35" s="4">
        <f t="shared" si="140"/>
        <v>4.8809523809523805</v>
      </c>
      <c r="KD35" s="4">
        <v>18.899999999999999</v>
      </c>
      <c r="KE35" s="4">
        <v>262</v>
      </c>
      <c r="KF35" s="4">
        <v>86</v>
      </c>
      <c r="KG35" s="4">
        <v>8.3699999999999992</v>
      </c>
      <c r="KH35" s="4">
        <f t="shared" si="141"/>
        <v>4.9821428571428568</v>
      </c>
      <c r="KI35" s="45">
        <f t="shared" si="142"/>
        <v>3.3333333333333335</v>
      </c>
      <c r="KJ35" s="45">
        <f t="shared" si="143"/>
        <v>0.93121693121693139</v>
      </c>
      <c r="KK35" s="4">
        <v>20</v>
      </c>
      <c r="KL35" s="4">
        <v>84</v>
      </c>
      <c r="KM35" s="4">
        <v>47</v>
      </c>
      <c r="KN35" s="11">
        <f t="shared" si="144"/>
        <v>1.7872340425531914</v>
      </c>
      <c r="KO35" s="4">
        <v>113</v>
      </c>
      <c r="KP35" s="11">
        <v>18</v>
      </c>
      <c r="KQ35" s="4">
        <v>11</v>
      </c>
      <c r="KR35" s="11">
        <f t="shared" si="145"/>
        <v>5.7931034482758621</v>
      </c>
      <c r="KS35" s="4">
        <v>57</v>
      </c>
      <c r="KT35" s="4">
        <f t="shared" si="146"/>
        <v>33.928571428571431</v>
      </c>
      <c r="KU35" s="4">
        <v>26</v>
      </c>
      <c r="KV35" s="4">
        <v>43</v>
      </c>
      <c r="KW35" s="11">
        <v>17</v>
      </c>
      <c r="KX35" s="4">
        <v>8</v>
      </c>
      <c r="KY35" s="9">
        <v>8</v>
      </c>
      <c r="KZ35" s="4">
        <v>83</v>
      </c>
      <c r="LA35" s="4">
        <v>104</v>
      </c>
      <c r="LB35" s="4">
        <v>38</v>
      </c>
      <c r="LC35" s="4">
        <v>76</v>
      </c>
      <c r="LD35" s="4">
        <v>45</v>
      </c>
      <c r="LE35" s="4">
        <f t="shared" si="147"/>
        <v>262</v>
      </c>
      <c r="LF35" s="9">
        <f t="shared" si="148"/>
        <v>0.53945144077156237</v>
      </c>
      <c r="LG35" s="9">
        <f t="shared" si="149"/>
        <v>0.1717557251908397</v>
      </c>
      <c r="LH35" s="9">
        <f t="shared" si="150"/>
        <v>0.23022391749742754</v>
      </c>
      <c r="LI35" s="9">
        <f t="shared" si="151"/>
        <v>1.213953488372093</v>
      </c>
      <c r="LJ35" s="9">
        <f t="shared" si="152"/>
        <v>0.27187600716634763</v>
      </c>
      <c r="LK35" s="9">
        <f t="shared" si="153"/>
        <v>2.2503480325046668</v>
      </c>
      <c r="LL35" s="11">
        <v>21.7</v>
      </c>
      <c r="LM35" s="11">
        <v>21</v>
      </c>
      <c r="LN35" s="4">
        <v>14</v>
      </c>
      <c r="LO35" s="4">
        <v>8</v>
      </c>
      <c r="LP35" s="4">
        <v>88</v>
      </c>
      <c r="LQ35" s="4">
        <f t="shared" si="154"/>
        <v>52.38095238095238</v>
      </c>
      <c r="LR35" s="11">
        <v>36</v>
      </c>
      <c r="LS35" s="11">
        <v>18</v>
      </c>
      <c r="LT35" s="4">
        <v>21</v>
      </c>
      <c r="LU35" s="4">
        <v>56</v>
      </c>
      <c r="LV35" s="4">
        <v>76</v>
      </c>
      <c r="LW35" s="11">
        <f t="shared" si="155"/>
        <v>0.73684210526315785</v>
      </c>
      <c r="LX35" s="4">
        <v>21</v>
      </c>
      <c r="LY35" s="11">
        <f t="shared" si="156"/>
        <v>2.6666666666666665</v>
      </c>
      <c r="LZ35" s="4">
        <v>100</v>
      </c>
      <c r="MA35" s="4">
        <v>23.8</v>
      </c>
      <c r="MB35">
        <v>11</v>
      </c>
      <c r="MC35" s="11">
        <f t="shared" si="157"/>
        <v>23.8</v>
      </c>
      <c r="MD35" s="4">
        <f t="shared" si="158"/>
        <v>1.3222222222222222</v>
      </c>
      <c r="ME35" s="4">
        <f t="shared" si="159"/>
        <v>3.2727272727272729</v>
      </c>
      <c r="MF35" s="4">
        <f>LL35/MB35</f>
        <v>1.9727272727272727</v>
      </c>
      <c r="MG35" s="4">
        <v>18</v>
      </c>
      <c r="MH35" s="4">
        <v>5</v>
      </c>
      <c r="MI35" s="4">
        <f t="shared" si="160"/>
        <v>72.222222222222214</v>
      </c>
      <c r="MJ35" s="4">
        <v>23</v>
      </c>
      <c r="MK35" s="4">
        <v>17</v>
      </c>
      <c r="ML35" s="4">
        <f t="shared" si="161"/>
        <v>26.086956521739129</v>
      </c>
      <c r="MM35">
        <v>1</v>
      </c>
      <c r="MN35">
        <v>0</v>
      </c>
      <c r="MO35">
        <v>0</v>
      </c>
      <c r="MP35">
        <v>1</v>
      </c>
      <c r="MQ35">
        <v>0</v>
      </c>
      <c r="MR35">
        <v>0</v>
      </c>
      <c r="MS35">
        <v>0</v>
      </c>
      <c r="MT35">
        <v>1</v>
      </c>
      <c r="MU35">
        <v>0</v>
      </c>
      <c r="MV35">
        <v>0</v>
      </c>
      <c r="MY35" t="e">
        <f t="shared" si="162"/>
        <v>#DIV/0!</v>
      </c>
      <c r="NC35" s="2">
        <v>45035</v>
      </c>
      <c r="ND35" s="4">
        <v>1.68</v>
      </c>
      <c r="NE35" s="4">
        <v>41</v>
      </c>
      <c r="NF35" s="4">
        <v>2420</v>
      </c>
      <c r="NG35" s="4">
        <v>6000</v>
      </c>
      <c r="NH35" s="4">
        <v>3.68</v>
      </c>
      <c r="NI35" s="4">
        <v>0.04</v>
      </c>
      <c r="NJ35" s="4">
        <v>0</v>
      </c>
      <c r="NK35" s="4">
        <v>1</v>
      </c>
      <c r="NL35" s="4" t="s">
        <v>577</v>
      </c>
      <c r="NM35" s="4">
        <v>120</v>
      </c>
      <c r="NN35" s="4">
        <v>523</v>
      </c>
      <c r="NO35" s="4">
        <v>0</v>
      </c>
      <c r="NP35" s="4">
        <v>9.6999999999999993</v>
      </c>
      <c r="NQ35" s="4">
        <v>1.1499999999999999</v>
      </c>
      <c r="NR35" s="4">
        <v>28.7</v>
      </c>
      <c r="NS35" s="29">
        <v>1.1499999999999999</v>
      </c>
      <c r="NT35" s="4">
        <v>1.9</v>
      </c>
      <c r="NU35" s="4">
        <v>561</v>
      </c>
      <c r="NV35" s="4">
        <v>762</v>
      </c>
      <c r="NW35" s="4">
        <v>0</v>
      </c>
      <c r="NX35" s="4">
        <v>0</v>
      </c>
      <c r="NY35" s="4">
        <v>0.4</v>
      </c>
      <c r="NZ35" s="4">
        <v>26</v>
      </c>
      <c r="OA35" s="4">
        <v>137</v>
      </c>
      <c r="OB35" s="4">
        <v>4.7</v>
      </c>
      <c r="OC35" s="4">
        <v>2</v>
      </c>
      <c r="OD35" s="4">
        <v>4.2</v>
      </c>
      <c r="OE35" s="4">
        <v>9.1</v>
      </c>
      <c r="OF35" s="4">
        <v>7.5</v>
      </c>
      <c r="OG35" s="4">
        <v>3.6</v>
      </c>
      <c r="OH35" s="4">
        <v>25</v>
      </c>
      <c r="OI35" s="4">
        <v>25</v>
      </c>
      <c r="OJ35" s="4">
        <v>34</v>
      </c>
      <c r="OK35" s="4">
        <v>0.3</v>
      </c>
      <c r="OL35" s="4">
        <v>168</v>
      </c>
      <c r="OM35" s="4">
        <v>292</v>
      </c>
      <c r="ON35" s="4">
        <v>0</v>
      </c>
      <c r="OO35" s="4">
        <v>0</v>
      </c>
      <c r="OP35" s="4"/>
      <c r="OQ35">
        <v>121</v>
      </c>
      <c r="OR35">
        <v>68</v>
      </c>
      <c r="OS35">
        <v>92</v>
      </c>
      <c r="OT35">
        <v>74</v>
      </c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>
        <v>0</v>
      </c>
      <c r="PM35" s="4">
        <v>0</v>
      </c>
      <c r="PN35" s="4">
        <v>0</v>
      </c>
      <c r="PO35" s="4">
        <v>19</v>
      </c>
      <c r="PP35" s="4">
        <v>97</v>
      </c>
      <c r="PQ35" s="4">
        <v>8</v>
      </c>
      <c r="PR35" s="4">
        <v>8</v>
      </c>
      <c r="PS35" s="4">
        <v>48</v>
      </c>
      <c r="PT35" s="4">
        <v>30</v>
      </c>
      <c r="PU35" s="4">
        <v>35</v>
      </c>
      <c r="PV35" s="4">
        <v>65</v>
      </c>
      <c r="PW35" s="11">
        <v>59</v>
      </c>
      <c r="PX35" s="4">
        <v>31</v>
      </c>
      <c r="PY35" s="4">
        <v>75</v>
      </c>
      <c r="PZ35" s="4">
        <f t="shared" si="184"/>
        <v>44</v>
      </c>
      <c r="QA35" s="11">
        <v>18.2</v>
      </c>
      <c r="QB35" s="4">
        <v>1345</v>
      </c>
      <c r="QC35" s="4">
        <v>93</v>
      </c>
      <c r="QD35" s="4">
        <v>65</v>
      </c>
      <c r="QE35" s="4">
        <v>3.2</v>
      </c>
      <c r="QF35" s="17">
        <f t="shared" si="163"/>
        <v>1.9047619047619049</v>
      </c>
      <c r="QG35" s="4">
        <v>24.8</v>
      </c>
      <c r="QH35" s="4">
        <v>302</v>
      </c>
      <c r="QI35" s="4">
        <v>85</v>
      </c>
      <c r="QJ35" s="4">
        <v>5.3</v>
      </c>
      <c r="QK35" s="4">
        <f t="shared" si="164"/>
        <v>3.1547619047619047</v>
      </c>
      <c r="QL35" s="45">
        <f t="shared" si="165"/>
        <v>2.379032258064516</v>
      </c>
      <c r="QM35" s="45">
        <f t="shared" si="166"/>
        <v>0.73387096774193539</v>
      </c>
      <c r="QN35" s="4">
        <v>10</v>
      </c>
      <c r="QO35" s="4">
        <v>71</v>
      </c>
      <c r="QP35" s="4">
        <v>62</v>
      </c>
      <c r="QQ35" s="11">
        <f t="shared" si="167"/>
        <v>1.1451612903225807</v>
      </c>
      <c r="QR35" s="4">
        <v>268</v>
      </c>
      <c r="QS35" s="11">
        <v>10</v>
      </c>
      <c r="QT35" s="4">
        <v>7</v>
      </c>
      <c r="QU35" s="11">
        <f t="shared" si="168"/>
        <v>8.3529411764705888</v>
      </c>
      <c r="QV35" s="4">
        <v>20</v>
      </c>
      <c r="QW35" s="4">
        <f t="shared" si="169"/>
        <v>11.904761904761905</v>
      </c>
      <c r="QX35" s="4">
        <v>7</v>
      </c>
      <c r="QY35" s="4">
        <v>10</v>
      </c>
      <c r="QZ35" s="11">
        <v>28</v>
      </c>
      <c r="RA35" s="4">
        <v>21</v>
      </c>
      <c r="RB35" s="9">
        <v>19</v>
      </c>
      <c r="RC35" s="4">
        <v>102</v>
      </c>
      <c r="RD35" s="4">
        <v>132</v>
      </c>
      <c r="RE35" s="4">
        <v>56</v>
      </c>
      <c r="RF35" s="4">
        <v>91</v>
      </c>
      <c r="RG35" s="4">
        <v>79</v>
      </c>
      <c r="RH35" s="4">
        <f t="shared" si="170"/>
        <v>302</v>
      </c>
      <c r="RI35" s="9">
        <f t="shared" si="171"/>
        <v>0.96059135614186109</v>
      </c>
      <c r="RJ35" s="9">
        <f t="shared" si="172"/>
        <v>0.26158940397350994</v>
      </c>
      <c r="RK35" s="9">
        <f t="shared" si="173"/>
        <v>0.37062601053658417</v>
      </c>
      <c r="RL35" s="9">
        <f t="shared" si="174"/>
        <v>1.2811764705882354</v>
      </c>
      <c r="RM35" s="9">
        <f t="shared" si="175"/>
        <v>0.30593743674865492</v>
      </c>
      <c r="RN35" s="9">
        <f t="shared" si="176"/>
        <v>1.3337372467455662</v>
      </c>
      <c r="RO35" s="11">
        <v>19</v>
      </c>
      <c r="RP35" s="11">
        <v>29</v>
      </c>
      <c r="RQ35" s="4">
        <v>21</v>
      </c>
      <c r="RR35" s="4">
        <v>10</v>
      </c>
      <c r="RS35" s="4">
        <v>24</v>
      </c>
      <c r="RT35" s="4">
        <f>RS35/ND35</f>
        <v>14.285714285714286</v>
      </c>
      <c r="RU35" s="11">
        <v>45</v>
      </c>
      <c r="RV35" s="11">
        <v>22</v>
      </c>
      <c r="RW35" s="4">
        <v>18</v>
      </c>
      <c r="RX35" s="4">
        <v>65</v>
      </c>
      <c r="RY35" s="4">
        <v>58</v>
      </c>
      <c r="RZ35" s="11">
        <f t="shared" si="185"/>
        <v>1.1206896551724137</v>
      </c>
      <c r="SA35" s="4">
        <v>12</v>
      </c>
      <c r="SB35" s="11">
        <f t="shared" si="186"/>
        <v>5.416666666666667</v>
      </c>
      <c r="SC35" s="4">
        <v>132</v>
      </c>
      <c r="SD35" s="4">
        <v>13</v>
      </c>
      <c r="SE35">
        <v>13.7</v>
      </c>
      <c r="SF35" s="11">
        <f t="shared" si="177"/>
        <v>13</v>
      </c>
      <c r="SG35" s="4">
        <f t="shared" si="178"/>
        <v>0.59090909090909094</v>
      </c>
      <c r="SH35" s="4">
        <f>RU35/SE35</f>
        <v>3.2846715328467155</v>
      </c>
      <c r="SI35" s="4">
        <f>RO35/SE35</f>
        <v>1.3868613138686132</v>
      </c>
      <c r="SJ35" s="4">
        <v>12</v>
      </c>
      <c r="SK35" s="4">
        <v>8</v>
      </c>
      <c r="SL35" s="4">
        <f t="shared" si="179"/>
        <v>33.333333333333329</v>
      </c>
      <c r="SM35" s="4">
        <v>23</v>
      </c>
      <c r="SN35" s="4">
        <v>20</v>
      </c>
      <c r="SO35" s="4">
        <f t="shared" si="180"/>
        <v>13.043478260869565</v>
      </c>
      <c r="SP35">
        <v>1</v>
      </c>
      <c r="SQ35">
        <v>0</v>
      </c>
      <c r="SR35">
        <v>0</v>
      </c>
      <c r="SS35">
        <v>1</v>
      </c>
      <c r="ST35">
        <v>0</v>
      </c>
      <c r="SU35">
        <v>0</v>
      </c>
      <c r="SV35">
        <v>0</v>
      </c>
      <c r="SW35">
        <v>1</v>
      </c>
      <c r="SX35">
        <v>0</v>
      </c>
      <c r="SY35">
        <v>0</v>
      </c>
      <c r="SZ35">
        <v>19</v>
      </c>
      <c r="TA35">
        <v>14</v>
      </c>
      <c r="TB35">
        <f t="shared" si="181"/>
        <v>0.26315789473684209</v>
      </c>
      <c r="TC35">
        <v>1</v>
      </c>
      <c r="TD35">
        <v>0</v>
      </c>
      <c r="TF35" s="2">
        <v>45147</v>
      </c>
      <c r="TG35" s="4">
        <v>1.68</v>
      </c>
      <c r="TH35" s="4">
        <v>180</v>
      </c>
      <c r="TI35" s="4"/>
      <c r="TJ35" s="4"/>
      <c r="TK35" s="4"/>
      <c r="TL35" s="4"/>
      <c r="TM35" s="4">
        <v>0</v>
      </c>
      <c r="TN35" s="4">
        <v>1</v>
      </c>
      <c r="TO35" s="4" t="s">
        <v>577</v>
      </c>
      <c r="TP35" s="4"/>
      <c r="TQ35" s="4"/>
      <c r="TR35" s="4">
        <v>0</v>
      </c>
      <c r="TS35" s="4"/>
      <c r="TT35" s="4"/>
      <c r="TU35" s="4"/>
      <c r="TV35" s="29"/>
      <c r="TW35" s="4"/>
      <c r="TX35" s="4"/>
      <c r="TY35" s="4"/>
      <c r="TZ35" s="4">
        <v>0</v>
      </c>
      <c r="UA35" s="4">
        <v>0</v>
      </c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>
        <v>0</v>
      </c>
      <c r="UR35" s="4">
        <v>0</v>
      </c>
      <c r="US35" s="4"/>
      <c r="UT35">
        <v>125</v>
      </c>
      <c r="UU35">
        <v>71</v>
      </c>
      <c r="UV35">
        <v>98</v>
      </c>
      <c r="UW35">
        <v>73</v>
      </c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>
        <v>0</v>
      </c>
      <c r="VP35" s="4">
        <v>0</v>
      </c>
      <c r="VQ35" s="4">
        <v>0</v>
      </c>
      <c r="VR35" s="4"/>
      <c r="VS35" s="4"/>
      <c r="VT35" s="4">
        <v>9</v>
      </c>
      <c r="VU35" s="4">
        <v>8</v>
      </c>
      <c r="VV35" s="4">
        <v>45</v>
      </c>
      <c r="VW35" s="4">
        <v>28</v>
      </c>
      <c r="VX35" s="4">
        <v>34</v>
      </c>
      <c r="VY35" s="4">
        <v>62</v>
      </c>
      <c r="VZ35" s="11">
        <v>61</v>
      </c>
      <c r="WA35" s="4">
        <v>31</v>
      </c>
      <c r="WB35" s="4">
        <v>76</v>
      </c>
      <c r="WC35" s="4">
        <f t="shared" si="187"/>
        <v>45</v>
      </c>
      <c r="WD35" s="11">
        <v>20.100000000000001</v>
      </c>
      <c r="WE35" s="4">
        <v>1483</v>
      </c>
      <c r="WF35" s="4">
        <v>94</v>
      </c>
      <c r="WG35" s="4">
        <v>64</v>
      </c>
      <c r="WH35" s="4">
        <v>3.4</v>
      </c>
      <c r="WI35" s="17">
        <f t="shared" si="188"/>
        <v>2.0238095238095237</v>
      </c>
      <c r="WJ35" s="4">
        <v>24</v>
      </c>
      <c r="WK35" s="4">
        <v>298</v>
      </c>
      <c r="WL35" s="4">
        <v>81</v>
      </c>
      <c r="WM35" s="4">
        <v>4.9000000000000004</v>
      </c>
      <c r="WN35" s="4">
        <f t="shared" si="189"/>
        <v>2.916666666666667</v>
      </c>
      <c r="WO35" s="45">
        <f t="shared" si="190"/>
        <v>2.5416666666666665</v>
      </c>
      <c r="WP35" s="45">
        <f t="shared" si="191"/>
        <v>0.83750000000000002</v>
      </c>
      <c r="WQ35" s="4">
        <v>11</v>
      </c>
      <c r="WR35" s="4">
        <v>70</v>
      </c>
      <c r="WS35" s="4">
        <v>63</v>
      </c>
      <c r="WT35" s="11">
        <f t="shared" si="192"/>
        <v>1.1111111111111112</v>
      </c>
      <c r="WU35" s="4">
        <v>280</v>
      </c>
      <c r="WV35" s="11">
        <v>10</v>
      </c>
      <c r="WW35" s="4">
        <v>8</v>
      </c>
      <c r="WX35" s="11">
        <f t="shared" si="193"/>
        <v>7.7777777777777777</v>
      </c>
      <c r="WY35" s="4">
        <v>21</v>
      </c>
      <c r="WZ35" s="4">
        <f t="shared" si="194"/>
        <v>12.5</v>
      </c>
      <c r="XA35" s="4">
        <v>8</v>
      </c>
      <c r="XB35" s="4">
        <v>8</v>
      </c>
      <c r="XC35" s="11">
        <v>27</v>
      </c>
      <c r="XD35" s="4">
        <v>19</v>
      </c>
      <c r="XE35" s="9">
        <v>18</v>
      </c>
      <c r="XF35" s="4">
        <v>98</v>
      </c>
      <c r="XG35" s="4">
        <v>124</v>
      </c>
      <c r="XH35" s="4">
        <v>49</v>
      </c>
      <c r="XI35" s="4">
        <v>87</v>
      </c>
      <c r="XJ35" s="4">
        <v>85</v>
      </c>
      <c r="XK35" s="4">
        <f t="shared" si="195"/>
        <v>298</v>
      </c>
      <c r="XL35" s="9">
        <f t="shared" si="196"/>
        <v>1.0265870231679295</v>
      </c>
      <c r="XM35" s="9">
        <f t="shared" si="197"/>
        <v>0.28523489932885904</v>
      </c>
      <c r="XN35" s="9">
        <f t="shared" si="198"/>
        <v>0.3999041638679518</v>
      </c>
      <c r="XO35" s="9">
        <f t="shared" si="199"/>
        <v>1.3888888888888888</v>
      </c>
      <c r="XP35" s="9">
        <f t="shared" si="200"/>
        <v>0.31969536439199514</v>
      </c>
      <c r="XQ35" s="9">
        <f t="shared" si="201"/>
        <v>1.3529188052688776</v>
      </c>
      <c r="XR35" s="11">
        <v>20.8</v>
      </c>
      <c r="XS35" s="11">
        <v>28</v>
      </c>
      <c r="XT35" s="4">
        <v>19</v>
      </c>
      <c r="XU35" s="4">
        <v>12</v>
      </c>
      <c r="XV35" s="4">
        <v>22</v>
      </c>
      <c r="XW35" s="4">
        <f t="shared" si="202"/>
        <v>13.095238095238095</v>
      </c>
      <c r="XX35" s="11">
        <v>46</v>
      </c>
      <c r="XY35" s="11">
        <v>22</v>
      </c>
      <c r="XZ35" s="4">
        <v>18</v>
      </c>
      <c r="YA35" s="4">
        <v>64</v>
      </c>
      <c r="YB35" s="4">
        <v>55</v>
      </c>
      <c r="YC35" s="11">
        <f t="shared" si="203"/>
        <v>1.1636363636363636</v>
      </c>
      <c r="YD35" s="4">
        <v>12</v>
      </c>
      <c r="YE35" s="11">
        <f t="shared" si="204"/>
        <v>5.333333333333333</v>
      </c>
      <c r="YF35" s="4">
        <v>124</v>
      </c>
      <c r="YG35" s="4">
        <v>14.5</v>
      </c>
      <c r="YH35">
        <v>14.1</v>
      </c>
      <c r="YI35" s="11">
        <f t="shared" si="205"/>
        <v>14.5</v>
      </c>
      <c r="YJ35" s="4">
        <f t="shared" si="206"/>
        <v>0.65909090909090906</v>
      </c>
      <c r="YK35" s="4">
        <f>XX35/YH35</f>
        <v>3.2624113475177308</v>
      </c>
      <c r="YL35" s="4">
        <f>XR35/YH35</f>
        <v>1.4751773049645391</v>
      </c>
      <c r="YM35" s="4">
        <v>12</v>
      </c>
      <c r="YN35" s="4">
        <v>8</v>
      </c>
      <c r="YO35" s="4">
        <f t="shared" si="207"/>
        <v>33.333333333333329</v>
      </c>
      <c r="YP35" s="4">
        <v>19</v>
      </c>
      <c r="YQ35" s="4">
        <v>16</v>
      </c>
      <c r="YR35" s="4">
        <f t="shared" si="208"/>
        <v>15.789473684210526</v>
      </c>
      <c r="YS35">
        <v>1</v>
      </c>
      <c r="YT35">
        <v>0</v>
      </c>
      <c r="YU35">
        <v>0</v>
      </c>
      <c r="YV35">
        <v>1</v>
      </c>
      <c r="YW35">
        <v>0</v>
      </c>
      <c r="YX35">
        <v>0</v>
      </c>
      <c r="YY35">
        <v>0</v>
      </c>
      <c r="YZ35">
        <v>1</v>
      </c>
      <c r="ZA35">
        <v>0</v>
      </c>
      <c r="ZB35">
        <v>0</v>
      </c>
      <c r="ZC35">
        <v>17</v>
      </c>
      <c r="ZD35">
        <v>11</v>
      </c>
      <c r="ZE35">
        <f t="shared" si="209"/>
        <v>0.35294117647058826</v>
      </c>
      <c r="ZF35">
        <v>1</v>
      </c>
      <c r="ZG35">
        <v>0</v>
      </c>
    </row>
    <row r="36" spans="1:683" x14ac:dyDescent="0.35">
      <c r="A36" s="54">
        <v>33</v>
      </c>
      <c r="B36" s="2">
        <v>45005</v>
      </c>
      <c r="C36" s="2">
        <v>17906</v>
      </c>
      <c r="D36" s="4">
        <v>75</v>
      </c>
      <c r="E36" s="4" t="s">
        <v>176</v>
      </c>
      <c r="F36" s="4">
        <v>75</v>
      </c>
      <c r="G36" s="4">
        <v>165</v>
      </c>
      <c r="H36" s="4">
        <v>1.82</v>
      </c>
      <c r="I36" s="4">
        <v>1</v>
      </c>
      <c r="J36" s="2">
        <v>45005</v>
      </c>
      <c r="K36" s="2">
        <v>45005</v>
      </c>
      <c r="L36" s="2">
        <v>45006</v>
      </c>
      <c r="M36" s="2">
        <v>45021</v>
      </c>
      <c r="N36" s="4">
        <v>0</v>
      </c>
      <c r="P36" s="46">
        <f t="shared" si="118"/>
        <v>1</v>
      </c>
      <c r="Q36" s="46">
        <f t="shared" si="119"/>
        <v>16</v>
      </c>
      <c r="R36" s="46"/>
      <c r="S36" s="4">
        <v>0</v>
      </c>
      <c r="T36" s="4">
        <v>1</v>
      </c>
      <c r="U36" s="4">
        <v>1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15</v>
      </c>
      <c r="AC36" s="4">
        <v>35</v>
      </c>
      <c r="AD36" s="4">
        <v>6</v>
      </c>
      <c r="AE36" s="4">
        <v>6</v>
      </c>
      <c r="AF36" s="4">
        <f t="shared" si="121"/>
        <v>0</v>
      </c>
      <c r="AG36" s="4">
        <v>550</v>
      </c>
      <c r="AH36" s="4">
        <v>10400</v>
      </c>
      <c r="AI36" s="4">
        <v>24.17</v>
      </c>
      <c r="AJ36" s="4">
        <v>39.43</v>
      </c>
      <c r="AK36" s="38">
        <v>0</v>
      </c>
      <c r="AL36" s="38">
        <v>0</v>
      </c>
      <c r="AM36" s="4">
        <v>0</v>
      </c>
      <c r="AN36" s="4">
        <v>27</v>
      </c>
      <c r="AO36" s="4">
        <v>213.6</v>
      </c>
      <c r="AP36" s="4">
        <v>0</v>
      </c>
      <c r="AQ36" s="4">
        <v>11.4</v>
      </c>
      <c r="AR36" s="4">
        <v>1.32</v>
      </c>
      <c r="AS36" s="4">
        <v>28.2</v>
      </c>
      <c r="AT36" s="29">
        <v>1.26</v>
      </c>
      <c r="AU36" s="4">
        <v>2.46</v>
      </c>
      <c r="AV36" s="4">
        <v>453</v>
      </c>
      <c r="AW36" s="4">
        <v>198</v>
      </c>
      <c r="AX36" s="4">
        <v>0</v>
      </c>
      <c r="AY36" s="4">
        <v>0</v>
      </c>
      <c r="AZ36" s="4">
        <v>1.01</v>
      </c>
      <c r="BA36" s="4">
        <v>68</v>
      </c>
      <c r="BB36" s="4">
        <v>141</v>
      </c>
      <c r="BC36" s="4">
        <v>4.2</v>
      </c>
      <c r="BD36" s="4">
        <v>2.8</v>
      </c>
      <c r="BE36" s="4">
        <v>4.7</v>
      </c>
      <c r="BF36" s="4">
        <v>8.6</v>
      </c>
      <c r="BG36" s="4">
        <v>4.9000000000000004</v>
      </c>
      <c r="BH36" s="4">
        <v>3.33</v>
      </c>
      <c r="BI36" s="4">
        <v>110</v>
      </c>
      <c r="BJ36" s="4">
        <v>26</v>
      </c>
      <c r="BK36" s="4">
        <v>30</v>
      </c>
      <c r="BL36" s="4">
        <v>0.6</v>
      </c>
      <c r="BM36" s="4">
        <v>33</v>
      </c>
      <c r="BN36" s="4">
        <v>194</v>
      </c>
      <c r="BO36" s="4">
        <v>1</v>
      </c>
      <c r="BP36" s="4">
        <v>1</v>
      </c>
      <c r="BQ36" s="4">
        <v>350</v>
      </c>
      <c r="BR36">
        <v>120</v>
      </c>
      <c r="BS36">
        <v>46</v>
      </c>
      <c r="BT36">
        <v>71</v>
      </c>
      <c r="BU36">
        <v>89</v>
      </c>
      <c r="BV36">
        <v>2</v>
      </c>
      <c r="BW36">
        <v>171</v>
      </c>
      <c r="BX36">
        <v>565</v>
      </c>
      <c r="BY36">
        <v>3</v>
      </c>
      <c r="BZ36">
        <v>74.3</v>
      </c>
      <c r="CA36">
        <v>5.8</v>
      </c>
      <c r="CB36" s="4">
        <v>2.7</v>
      </c>
      <c r="CC36" s="4">
        <v>33</v>
      </c>
      <c r="CD36" s="4">
        <v>61</v>
      </c>
      <c r="CE36" s="4">
        <v>8</v>
      </c>
      <c r="CF36" s="4">
        <v>9</v>
      </c>
      <c r="CG36" s="4">
        <v>2435</v>
      </c>
      <c r="CH36" s="4">
        <f t="shared" si="122"/>
        <v>2044.4444444444443</v>
      </c>
      <c r="CI36" s="4">
        <v>7.37</v>
      </c>
      <c r="CJ36" s="4">
        <v>36.700000000000003</v>
      </c>
      <c r="CK36" s="4">
        <v>160.80000000000001</v>
      </c>
      <c r="CL36" s="4">
        <v>21.2</v>
      </c>
      <c r="CM36" s="4">
        <v>0.2</v>
      </c>
      <c r="CN36" s="4">
        <v>0</v>
      </c>
      <c r="CO36" s="4">
        <v>0</v>
      </c>
      <c r="CP36" s="4">
        <v>24.2</v>
      </c>
      <c r="CQ36" s="4">
        <v>449</v>
      </c>
      <c r="CR36" s="4">
        <v>1</v>
      </c>
      <c r="CS36" s="4">
        <v>2</v>
      </c>
      <c r="CT36" s="4">
        <v>30</v>
      </c>
      <c r="CU36" s="4">
        <v>1</v>
      </c>
      <c r="CV36" s="4">
        <v>1</v>
      </c>
      <c r="CW36" s="4">
        <v>1</v>
      </c>
      <c r="CX36" s="4">
        <v>1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1</v>
      </c>
      <c r="DE36" s="4">
        <v>1</v>
      </c>
      <c r="DF36" s="4">
        <v>0</v>
      </c>
      <c r="DG36" s="4">
        <v>1</v>
      </c>
      <c r="DH36" s="4">
        <v>1</v>
      </c>
      <c r="DI36" s="4">
        <v>0</v>
      </c>
      <c r="DJ36" s="4">
        <v>1</v>
      </c>
      <c r="DK36" s="4">
        <v>11</v>
      </c>
      <c r="DL36" s="4">
        <v>11</v>
      </c>
      <c r="DM36" s="4">
        <v>69</v>
      </c>
      <c r="DN36" s="4">
        <v>44</v>
      </c>
      <c r="DO36" s="4">
        <v>33</v>
      </c>
      <c r="DP36" s="4">
        <v>64</v>
      </c>
      <c r="DQ36" s="11">
        <v>40</v>
      </c>
      <c r="DR36" s="4">
        <v>55</v>
      </c>
      <c r="DS36" s="4">
        <v>91</v>
      </c>
      <c r="DT36" s="4">
        <f t="shared" si="136"/>
        <v>36</v>
      </c>
      <c r="DU36" s="11">
        <v>13.4</v>
      </c>
      <c r="DV36" s="4">
        <v>1028</v>
      </c>
      <c r="DW36" s="4">
        <v>76</v>
      </c>
      <c r="DX36" s="4">
        <v>112</v>
      </c>
      <c r="DY36" s="4">
        <v>4.2</v>
      </c>
      <c r="DZ36" s="17">
        <f t="shared" si="134"/>
        <v>2.3076923076923079</v>
      </c>
      <c r="EA36" s="4">
        <v>17.399999999999999</v>
      </c>
      <c r="EB36" s="4">
        <v>412</v>
      </c>
      <c r="EC36" s="4">
        <v>44</v>
      </c>
      <c r="ED36" s="4">
        <v>5.3</v>
      </c>
      <c r="EE36" s="4">
        <f t="shared" si="137"/>
        <v>2.912087912087912</v>
      </c>
      <c r="EF36" s="45">
        <f t="shared" si="123"/>
        <v>2.298850574712644</v>
      </c>
      <c r="EG36" s="45">
        <f t="shared" si="124"/>
        <v>0.77011494252873569</v>
      </c>
      <c r="EH36" s="4">
        <v>11</v>
      </c>
      <c r="EI36" s="4">
        <v>74</v>
      </c>
      <c r="EJ36" s="4">
        <v>135</v>
      </c>
      <c r="EK36" s="11">
        <f t="shared" si="138"/>
        <v>0.54814814814814816</v>
      </c>
      <c r="EL36" s="4">
        <v>77</v>
      </c>
      <c r="EM36" s="11">
        <v>12</v>
      </c>
      <c r="EN36" s="4">
        <v>7</v>
      </c>
      <c r="EO36" s="11">
        <f t="shared" si="182"/>
        <v>7.7894736842105265</v>
      </c>
      <c r="EP36" s="4">
        <v>66</v>
      </c>
      <c r="EQ36" s="4">
        <f t="shared" si="125"/>
        <v>36.263736263736263</v>
      </c>
      <c r="ER36" s="4">
        <v>25</v>
      </c>
      <c r="ES36" s="4">
        <v>65</v>
      </c>
      <c r="ET36" s="11">
        <v>22</v>
      </c>
      <c r="EU36" s="4">
        <v>21</v>
      </c>
      <c r="EV36" s="9">
        <v>1</v>
      </c>
      <c r="EW36" s="4">
        <v>76</v>
      </c>
      <c r="EX36" s="4">
        <v>135</v>
      </c>
      <c r="EY36" s="4">
        <v>28</v>
      </c>
      <c r="EZ36" s="4">
        <v>69</v>
      </c>
      <c r="FA36" s="4">
        <v>55</v>
      </c>
      <c r="FB36" s="4">
        <f t="shared" si="111"/>
        <v>412</v>
      </c>
      <c r="FC36" s="9">
        <f t="shared" si="126"/>
        <v>0.69282562898622779</v>
      </c>
      <c r="FD36" s="9">
        <f t="shared" si="112"/>
        <v>0.13349514563106796</v>
      </c>
      <c r="FE36" s="9">
        <f t="shared" si="127"/>
        <v>0.16832510541610685</v>
      </c>
      <c r="FF36" s="9">
        <f t="shared" si="113"/>
        <v>2.4545454545454546</v>
      </c>
      <c r="FG36" s="9">
        <f t="shared" si="114"/>
        <v>0.174319429289295</v>
      </c>
      <c r="FH36" s="9">
        <f t="shared" si="115"/>
        <v>3.5428040647645367</v>
      </c>
      <c r="FI36" s="11">
        <v>13.3</v>
      </c>
      <c r="FJ36" s="11">
        <v>12</v>
      </c>
      <c r="FK36" s="4">
        <v>3</v>
      </c>
      <c r="FL36" s="4">
        <v>9</v>
      </c>
      <c r="FM36" s="4">
        <v>33</v>
      </c>
      <c r="FN36" s="4">
        <f t="shared" si="210"/>
        <v>18.131868131868131</v>
      </c>
      <c r="FO36" s="11">
        <v>53</v>
      </c>
      <c r="FP36" s="11">
        <v>17</v>
      </c>
      <c r="FQ36" s="4">
        <v>18</v>
      </c>
      <c r="FR36" s="4">
        <v>55</v>
      </c>
      <c r="FS36" s="4">
        <v>56</v>
      </c>
      <c r="FT36" s="11">
        <f t="shared" si="128"/>
        <v>0.9821428571428571</v>
      </c>
      <c r="FU36" s="4">
        <v>8</v>
      </c>
      <c r="FV36" s="11">
        <f t="shared" si="183"/>
        <v>6.875</v>
      </c>
      <c r="FW36" s="4">
        <v>104</v>
      </c>
      <c r="FX36" s="4">
        <v>30</v>
      </c>
      <c r="FY36">
        <v>15.6</v>
      </c>
      <c r="FZ36" s="11">
        <f t="shared" si="117"/>
        <v>32</v>
      </c>
      <c r="GA36" s="4">
        <f t="shared" si="129"/>
        <v>1.8823529411764706</v>
      </c>
      <c r="GB36" s="4">
        <f t="shared" si="130"/>
        <v>3.3974358974358974</v>
      </c>
      <c r="GC36" s="4">
        <f t="shared" si="131"/>
        <v>0.85256410256410264</v>
      </c>
      <c r="GD36" s="4">
        <v>22</v>
      </c>
      <c r="GE36" s="4">
        <v>19</v>
      </c>
      <c r="GF36" s="4">
        <f t="shared" si="132"/>
        <v>13.636363636363635</v>
      </c>
      <c r="GI36" s="4" t="e">
        <f t="shared" si="133"/>
        <v>#DIV/0!</v>
      </c>
      <c r="GV36" t="e">
        <f t="shared" si="135"/>
        <v>#DIV/0!</v>
      </c>
      <c r="GZ36" s="2">
        <v>45012</v>
      </c>
      <c r="HA36" s="4">
        <v>1.82</v>
      </c>
      <c r="HB36" s="4">
        <v>8</v>
      </c>
      <c r="HC36" s="4">
        <v>900</v>
      </c>
      <c r="HD36" s="4">
        <v>12900</v>
      </c>
      <c r="HE36" s="4">
        <v>20.48</v>
      </c>
      <c r="HF36" s="4">
        <v>1.32</v>
      </c>
      <c r="HG36" s="38">
        <v>0</v>
      </c>
      <c r="HH36" s="38">
        <v>0</v>
      </c>
      <c r="HI36" s="4">
        <v>0</v>
      </c>
      <c r="HJ36" s="4">
        <v>120</v>
      </c>
      <c r="HK36" s="4">
        <v>1124</v>
      </c>
      <c r="HL36" s="4">
        <v>0</v>
      </c>
      <c r="HM36" s="4">
        <v>10.5</v>
      </c>
      <c r="HN36" s="4">
        <v>1.1299999999999999</v>
      </c>
      <c r="HO36" s="4">
        <v>27</v>
      </c>
      <c r="HP36" s="29">
        <v>2.4700000000000002</v>
      </c>
      <c r="HQ36" s="4">
        <v>1.79</v>
      </c>
      <c r="HR36" s="4">
        <v>892</v>
      </c>
      <c r="HS36" s="4">
        <v>501</v>
      </c>
      <c r="HT36" s="4">
        <v>0</v>
      </c>
      <c r="HU36" s="4">
        <v>0</v>
      </c>
      <c r="HV36" s="4">
        <v>0.6</v>
      </c>
      <c r="HW36" s="4">
        <v>44</v>
      </c>
      <c r="HX36" s="4">
        <v>138</v>
      </c>
      <c r="HY36" s="4">
        <v>3.5</v>
      </c>
      <c r="HZ36" s="4">
        <v>2.5</v>
      </c>
      <c r="IA36" s="4">
        <v>3.6</v>
      </c>
      <c r="IB36" s="4">
        <v>8.9</v>
      </c>
      <c r="IC36" s="4">
        <v>4.7</v>
      </c>
      <c r="ID36" s="4">
        <v>2.7</v>
      </c>
      <c r="IE36" s="4">
        <v>36</v>
      </c>
      <c r="IF36" s="4">
        <v>37</v>
      </c>
      <c r="IG36" s="4">
        <v>26</v>
      </c>
      <c r="IH36" s="4">
        <v>0.2</v>
      </c>
      <c r="II36" s="4">
        <v>61</v>
      </c>
      <c r="IJ36" s="4">
        <v>311</v>
      </c>
      <c r="IK36" s="4">
        <v>1</v>
      </c>
      <c r="IL36" s="4">
        <v>1</v>
      </c>
      <c r="IM36" s="4"/>
      <c r="IN36">
        <v>113</v>
      </c>
      <c r="IO36">
        <v>69</v>
      </c>
      <c r="IP36">
        <v>84</v>
      </c>
      <c r="IQ36">
        <v>89</v>
      </c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>
        <v>0</v>
      </c>
      <c r="JJ36" s="4">
        <v>0</v>
      </c>
      <c r="JK36" s="4">
        <v>0</v>
      </c>
      <c r="JL36" s="4">
        <v>260</v>
      </c>
      <c r="JM36" s="4">
        <v>652</v>
      </c>
      <c r="JN36" s="4">
        <v>11</v>
      </c>
      <c r="JO36" s="4">
        <v>10</v>
      </c>
      <c r="JP36" s="4">
        <v>71</v>
      </c>
      <c r="JQ36" s="4">
        <v>45</v>
      </c>
      <c r="JR36" s="4">
        <v>36</v>
      </c>
      <c r="JS36" s="4">
        <v>65</v>
      </c>
      <c r="JT36" s="11">
        <v>33</v>
      </c>
      <c r="JU36" s="4">
        <v>58</v>
      </c>
      <c r="JV36" s="4">
        <v>87</v>
      </c>
      <c r="JW36" s="4">
        <f t="shared" si="139"/>
        <v>29</v>
      </c>
      <c r="JX36" s="11">
        <v>9.6</v>
      </c>
      <c r="JY36" s="4">
        <v>381</v>
      </c>
      <c r="JZ36" s="4">
        <v>69</v>
      </c>
      <c r="KA36" s="4">
        <v>87</v>
      </c>
      <c r="KB36" s="4">
        <v>2.8</v>
      </c>
      <c r="KC36" s="4">
        <f t="shared" si="140"/>
        <v>1.5384615384615383</v>
      </c>
      <c r="KD36" s="4">
        <v>28.8</v>
      </c>
      <c r="KE36" s="4">
        <v>337</v>
      </c>
      <c r="KF36" s="4">
        <v>58</v>
      </c>
      <c r="KG36" s="4">
        <v>5</v>
      </c>
      <c r="KH36" s="4">
        <f t="shared" si="141"/>
        <v>2.7472527472527473</v>
      </c>
      <c r="KI36" s="45">
        <f t="shared" si="142"/>
        <v>1.1458333333333333</v>
      </c>
      <c r="KJ36" s="45">
        <f t="shared" si="143"/>
        <v>0.33333333333333331</v>
      </c>
      <c r="KK36" s="4">
        <v>8</v>
      </c>
      <c r="KL36" s="4">
        <v>68</v>
      </c>
      <c r="KM36" s="4">
        <v>117</v>
      </c>
      <c r="KN36" s="11">
        <f t="shared" si="144"/>
        <v>0.58119658119658124</v>
      </c>
      <c r="KO36" s="4">
        <v>147</v>
      </c>
      <c r="KP36" s="11">
        <v>8</v>
      </c>
      <c r="KQ36" s="4">
        <v>4</v>
      </c>
      <c r="KR36" s="11">
        <f t="shared" si="145"/>
        <v>11.333333333333334</v>
      </c>
      <c r="KS36" s="4">
        <v>34</v>
      </c>
      <c r="KT36" s="4">
        <f t="shared" si="146"/>
        <v>18.681318681318682</v>
      </c>
      <c r="KU36" s="4">
        <v>15</v>
      </c>
      <c r="KV36" s="4">
        <v>24</v>
      </c>
      <c r="KW36" s="11">
        <v>24</v>
      </c>
      <c r="KX36" s="4">
        <v>11</v>
      </c>
      <c r="KY36" s="9">
        <v>13</v>
      </c>
      <c r="KZ36" s="4">
        <v>72</v>
      </c>
      <c r="LA36" s="4">
        <v>125</v>
      </c>
      <c r="LB36" s="4">
        <v>31</v>
      </c>
      <c r="LC36" s="4">
        <v>71</v>
      </c>
      <c r="LD36" s="4">
        <v>38</v>
      </c>
      <c r="LE36" s="4">
        <f t="shared" si="147"/>
        <v>337</v>
      </c>
      <c r="LF36" s="9">
        <f t="shared" si="148"/>
        <v>0.57209931854535856</v>
      </c>
      <c r="LG36" s="9">
        <f t="shared" si="149"/>
        <v>0.11275964391691394</v>
      </c>
      <c r="LH36" s="9">
        <f t="shared" si="150"/>
        <v>0.14161343013761774</v>
      </c>
      <c r="LI36" s="9">
        <f t="shared" si="151"/>
        <v>1.7534482758620691</v>
      </c>
      <c r="LJ36" s="9">
        <f t="shared" si="152"/>
        <v>0.24689914660936868</v>
      </c>
      <c r="LK36" s="9">
        <f t="shared" si="153"/>
        <v>3.0649368370520933</v>
      </c>
      <c r="LL36" s="11">
        <v>20.3</v>
      </c>
      <c r="LM36" s="11">
        <v>20</v>
      </c>
      <c r="LN36" s="4">
        <v>11</v>
      </c>
      <c r="LO36" s="4">
        <v>9</v>
      </c>
      <c r="LP36" s="4">
        <v>36</v>
      </c>
      <c r="LQ36" s="4">
        <f t="shared" si="154"/>
        <v>19.780219780219781</v>
      </c>
      <c r="LR36" s="11">
        <v>57</v>
      </c>
      <c r="LS36" s="11">
        <v>19</v>
      </c>
      <c r="LT36" s="4">
        <v>23</v>
      </c>
      <c r="LU36" s="4">
        <v>46</v>
      </c>
      <c r="LV36" s="4">
        <v>47</v>
      </c>
      <c r="LW36" s="11">
        <f t="shared" si="155"/>
        <v>0.97872340425531912</v>
      </c>
      <c r="LX36" s="4">
        <v>10</v>
      </c>
      <c r="LY36" s="11">
        <f t="shared" si="156"/>
        <v>4.5999999999999996</v>
      </c>
      <c r="LZ36" s="4">
        <v>110</v>
      </c>
      <c r="MA36" s="4">
        <v>23.1</v>
      </c>
      <c r="MB36">
        <v>19.899999999999999</v>
      </c>
      <c r="MC36" s="11">
        <f t="shared" si="157"/>
        <v>23.1</v>
      </c>
      <c r="MD36" s="4">
        <f t="shared" si="158"/>
        <v>1.2157894736842105</v>
      </c>
      <c r="ME36" s="4">
        <f t="shared" si="159"/>
        <v>2.8643216080402012</v>
      </c>
      <c r="MF36" s="4">
        <f>LL36/MB36</f>
        <v>1.0201005025125629</v>
      </c>
      <c r="MG36" s="4">
        <v>18</v>
      </c>
      <c r="MH36" s="4">
        <v>9</v>
      </c>
      <c r="MI36" s="4">
        <f t="shared" si="160"/>
        <v>50</v>
      </c>
      <c r="MJ36" s="4">
        <v>20</v>
      </c>
      <c r="MK36" s="4">
        <v>10</v>
      </c>
      <c r="ML36" s="4">
        <f t="shared" si="161"/>
        <v>50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1</v>
      </c>
      <c r="MS36">
        <v>0</v>
      </c>
      <c r="MT36">
        <v>0</v>
      </c>
      <c r="MU36">
        <v>1</v>
      </c>
      <c r="MV36">
        <v>0</v>
      </c>
      <c r="MY36" t="e">
        <f t="shared" si="162"/>
        <v>#DIV/0!</v>
      </c>
      <c r="MZ36">
        <v>1</v>
      </c>
      <c r="NA36">
        <v>0</v>
      </c>
      <c r="NC36" s="2">
        <v>45063</v>
      </c>
      <c r="ND36" s="4">
        <v>1.82</v>
      </c>
      <c r="NE36" s="4">
        <v>59</v>
      </c>
      <c r="NF36" s="4">
        <v>2460</v>
      </c>
      <c r="NG36" s="4">
        <v>8000</v>
      </c>
      <c r="NH36" s="4">
        <v>0.16</v>
      </c>
      <c r="NI36" s="4">
        <v>0.04</v>
      </c>
      <c r="NJ36" s="38">
        <v>0</v>
      </c>
      <c r="NK36" s="38">
        <v>0</v>
      </c>
      <c r="NL36" s="4">
        <v>0</v>
      </c>
      <c r="NM36" s="4">
        <v>65</v>
      </c>
      <c r="NN36" s="4">
        <v>207</v>
      </c>
      <c r="NO36" s="4">
        <v>0</v>
      </c>
      <c r="NP36" s="4">
        <v>11.8</v>
      </c>
      <c r="NQ36" s="4"/>
      <c r="NR36" s="4"/>
      <c r="NS36" s="29"/>
      <c r="NT36" s="4"/>
      <c r="NU36" s="4"/>
      <c r="NV36" s="4">
        <v>297</v>
      </c>
      <c r="NW36" s="4">
        <v>0</v>
      </c>
      <c r="NX36" s="4">
        <v>0</v>
      </c>
      <c r="NY36" s="4">
        <v>1.6</v>
      </c>
      <c r="NZ36" s="4">
        <v>86</v>
      </c>
      <c r="OA36" s="4">
        <v>135</v>
      </c>
      <c r="OB36" s="4">
        <v>5.2</v>
      </c>
      <c r="OC36" s="4">
        <v>2.1</v>
      </c>
      <c r="OD36" s="4">
        <v>4.9000000000000004</v>
      </c>
      <c r="OE36" s="4">
        <v>9.6999999999999993</v>
      </c>
      <c r="OF36" s="4">
        <v>6.7</v>
      </c>
      <c r="OG36" s="4">
        <v>4.0999999999999996</v>
      </c>
      <c r="OH36" s="4">
        <v>13</v>
      </c>
      <c r="OI36" s="4">
        <v>18</v>
      </c>
      <c r="OJ36" s="4">
        <v>25</v>
      </c>
      <c r="OK36" s="4">
        <v>0.3</v>
      </c>
      <c r="OL36" s="4">
        <v>66</v>
      </c>
      <c r="OM36" s="4">
        <v>130</v>
      </c>
      <c r="ON36" s="4">
        <v>1</v>
      </c>
      <c r="OO36" s="4">
        <v>1</v>
      </c>
      <c r="OP36" s="4"/>
      <c r="OQ36">
        <v>115</v>
      </c>
      <c r="OR36">
        <v>72</v>
      </c>
      <c r="OS36">
        <v>86</v>
      </c>
      <c r="OT36">
        <v>78</v>
      </c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>
        <v>0</v>
      </c>
      <c r="PM36" s="4">
        <v>0</v>
      </c>
      <c r="PN36" s="4">
        <v>0</v>
      </c>
      <c r="PO36" s="4">
        <v>19</v>
      </c>
      <c r="PP36" s="4">
        <v>103</v>
      </c>
      <c r="PQ36" s="4">
        <v>11</v>
      </c>
      <c r="PR36" s="4">
        <v>10</v>
      </c>
      <c r="PS36" s="4">
        <v>51</v>
      </c>
      <c r="PT36" s="4">
        <v>37</v>
      </c>
      <c r="PU36" s="4">
        <v>28</v>
      </c>
      <c r="PV36" s="4">
        <v>54</v>
      </c>
      <c r="PW36" s="11">
        <v>35</v>
      </c>
      <c r="PX36" s="4">
        <v>56</v>
      </c>
      <c r="PY36" s="4">
        <v>86</v>
      </c>
      <c r="PZ36" s="4">
        <f t="shared" si="184"/>
        <v>30</v>
      </c>
      <c r="QA36" s="11">
        <v>15.2</v>
      </c>
      <c r="QB36" s="4">
        <v>1133</v>
      </c>
      <c r="QC36" s="4">
        <v>92</v>
      </c>
      <c r="QD36" s="4">
        <v>78</v>
      </c>
      <c r="QE36" s="4">
        <v>2.6</v>
      </c>
      <c r="QF36" s="4">
        <f t="shared" si="163"/>
        <v>1.4285714285714286</v>
      </c>
      <c r="QG36" s="4">
        <v>16.5</v>
      </c>
      <c r="QH36" s="4">
        <v>278</v>
      </c>
      <c r="QI36" s="4">
        <v>37</v>
      </c>
      <c r="QJ36" s="4">
        <v>2.9</v>
      </c>
      <c r="QK36" s="4">
        <f t="shared" si="164"/>
        <v>1.5934065934065933</v>
      </c>
      <c r="QL36" s="45">
        <f t="shared" si="165"/>
        <v>2.1212121212121211</v>
      </c>
      <c r="QM36" s="45">
        <f t="shared" si="166"/>
        <v>0.92121212121212115</v>
      </c>
      <c r="QN36" s="4">
        <v>8</v>
      </c>
      <c r="QO36" s="4">
        <v>48</v>
      </c>
      <c r="QP36" s="4">
        <v>80</v>
      </c>
      <c r="QQ36" s="11">
        <f t="shared" si="167"/>
        <v>0.6</v>
      </c>
      <c r="QR36" s="4">
        <v>169</v>
      </c>
      <c r="QS36" s="11">
        <v>6</v>
      </c>
      <c r="QT36" s="4">
        <v>6</v>
      </c>
      <c r="QU36" s="11">
        <f t="shared" si="168"/>
        <v>8</v>
      </c>
      <c r="QV36" s="4">
        <v>25</v>
      </c>
      <c r="QW36" s="4">
        <f t="shared" si="169"/>
        <v>13.736263736263735</v>
      </c>
      <c r="QX36" s="4">
        <v>6</v>
      </c>
      <c r="QY36" s="4">
        <v>14</v>
      </c>
      <c r="QZ36" s="11">
        <v>23</v>
      </c>
      <c r="RA36" s="4">
        <v>15</v>
      </c>
      <c r="RB36" s="9">
        <v>8</v>
      </c>
      <c r="RC36" s="4">
        <v>76</v>
      </c>
      <c r="RD36" s="4">
        <v>110</v>
      </c>
      <c r="RE36" s="4">
        <v>41</v>
      </c>
      <c r="RF36" s="4">
        <v>55</v>
      </c>
      <c r="RG36" s="4">
        <v>72</v>
      </c>
      <c r="RH36" s="4">
        <f t="shared" si="170"/>
        <v>278</v>
      </c>
      <c r="RI36" s="9">
        <f t="shared" si="171"/>
        <v>1.1030034764896419</v>
      </c>
      <c r="RJ36" s="9">
        <f t="shared" si="172"/>
        <v>0.25899280575539568</v>
      </c>
      <c r="RK36" s="9">
        <f t="shared" si="173"/>
        <v>0.36719356563373112</v>
      </c>
      <c r="RL36" s="9">
        <f t="shared" si="174"/>
        <v>2.7972972972972974</v>
      </c>
      <c r="RM36" s="9">
        <f t="shared" si="175"/>
        <v>0.3648623384752846</v>
      </c>
      <c r="RN36" s="9">
        <f t="shared" si="176"/>
        <v>2.5360729652456051</v>
      </c>
      <c r="RO36" s="11">
        <v>20.8</v>
      </c>
      <c r="RP36" s="11">
        <v>27</v>
      </c>
      <c r="RQ36" s="4">
        <v>9</v>
      </c>
      <c r="RR36" s="4">
        <v>18</v>
      </c>
      <c r="RS36" s="4">
        <v>24</v>
      </c>
      <c r="RT36" s="4">
        <f>RS36/ND36</f>
        <v>13.186813186813186</v>
      </c>
      <c r="RU36" s="11">
        <v>46</v>
      </c>
      <c r="RV36" s="11">
        <v>19</v>
      </c>
      <c r="RW36" s="4">
        <v>12</v>
      </c>
      <c r="RX36" s="4">
        <v>40</v>
      </c>
      <c r="RY36" s="4">
        <v>39</v>
      </c>
      <c r="RZ36" s="11">
        <f t="shared" si="185"/>
        <v>1.0256410256410255</v>
      </c>
      <c r="SA36" s="4">
        <v>7</v>
      </c>
      <c r="SB36" s="11">
        <f t="shared" si="186"/>
        <v>5.7142857142857144</v>
      </c>
      <c r="SC36" s="4">
        <v>110</v>
      </c>
      <c r="SD36" s="4">
        <v>19.600000000000001</v>
      </c>
      <c r="SE36">
        <v>9.8000000000000007</v>
      </c>
      <c r="SF36" s="11">
        <f t="shared" si="177"/>
        <v>19.600000000000001</v>
      </c>
      <c r="SG36" s="4">
        <f t="shared" si="178"/>
        <v>1.0315789473684212</v>
      </c>
      <c r="SH36" s="4">
        <f>RU36/SE36</f>
        <v>4.6938775510204076</v>
      </c>
      <c r="SI36" s="4">
        <f>RO36/SE36</f>
        <v>2.1224489795918369</v>
      </c>
      <c r="SJ36" s="4">
        <v>9</v>
      </c>
      <c r="SK36" s="4">
        <v>6</v>
      </c>
      <c r="SL36" s="4">
        <f t="shared" si="179"/>
        <v>33.333333333333329</v>
      </c>
      <c r="SM36" s="4"/>
      <c r="SN36" s="4"/>
      <c r="SO36" s="4"/>
      <c r="TB36" t="e">
        <f t="shared" si="181"/>
        <v>#DIV/0!</v>
      </c>
      <c r="TF36" s="2">
        <v>45289</v>
      </c>
      <c r="TG36" s="4">
        <v>1.82</v>
      </c>
      <c r="TH36">
        <v>180</v>
      </c>
      <c r="TI36" s="4"/>
      <c r="TJ36" s="4"/>
      <c r="TK36" s="4"/>
      <c r="TL36" s="4"/>
      <c r="TM36" s="38">
        <v>0</v>
      </c>
      <c r="TN36" s="38">
        <v>0</v>
      </c>
      <c r="TO36" s="4">
        <v>0</v>
      </c>
      <c r="TP36" s="4"/>
      <c r="TQ36" s="4"/>
      <c r="TR36" s="4">
        <v>0</v>
      </c>
      <c r="TS36" s="4"/>
      <c r="TT36" s="4"/>
      <c r="TU36" s="4"/>
      <c r="TV36" s="29"/>
      <c r="TW36" s="4"/>
      <c r="TX36" s="4"/>
      <c r="TY36" s="4"/>
      <c r="TZ36" s="4">
        <v>0</v>
      </c>
      <c r="UA36" s="4">
        <v>0</v>
      </c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>
        <v>1</v>
      </c>
      <c r="UR36" s="4">
        <v>1</v>
      </c>
      <c r="US36" s="4"/>
      <c r="UT36">
        <v>121</v>
      </c>
      <c r="UU36">
        <v>71</v>
      </c>
      <c r="UV36">
        <v>88</v>
      </c>
      <c r="UW36">
        <v>74</v>
      </c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>
        <v>0</v>
      </c>
      <c r="VP36" s="4">
        <v>0</v>
      </c>
      <c r="VQ36" s="4">
        <v>0</v>
      </c>
      <c r="VR36" s="4"/>
      <c r="VS36" s="4"/>
      <c r="VT36" s="4">
        <v>11</v>
      </c>
      <c r="VU36" s="4">
        <v>10</v>
      </c>
      <c r="VV36" s="4">
        <v>50</v>
      </c>
      <c r="VW36" s="4">
        <v>37</v>
      </c>
      <c r="VX36" s="4">
        <v>27</v>
      </c>
      <c r="VY36" s="4">
        <v>52</v>
      </c>
      <c r="VZ36" s="11">
        <v>48</v>
      </c>
      <c r="WA36" s="4">
        <v>47</v>
      </c>
      <c r="WB36" s="4">
        <v>90</v>
      </c>
      <c r="WC36" s="4">
        <f t="shared" si="187"/>
        <v>43</v>
      </c>
      <c r="WD36" s="11">
        <v>15.1</v>
      </c>
      <c r="WE36" s="4">
        <v>1523</v>
      </c>
      <c r="WF36" s="4">
        <v>93</v>
      </c>
      <c r="WG36" s="4">
        <v>74</v>
      </c>
      <c r="WH36" s="4">
        <v>3.3</v>
      </c>
      <c r="WI36" s="17">
        <f t="shared" si="188"/>
        <v>1.813186813186813</v>
      </c>
      <c r="WJ36" s="4">
        <v>20.100000000000001</v>
      </c>
      <c r="WK36" s="4">
        <v>348</v>
      </c>
      <c r="WL36" s="4">
        <v>65</v>
      </c>
      <c r="WM36" s="4">
        <v>4.99</v>
      </c>
      <c r="WN36" s="4">
        <f t="shared" si="189"/>
        <v>2.7417582417582418</v>
      </c>
      <c r="WO36" s="45">
        <f t="shared" si="190"/>
        <v>2.3880597014925371</v>
      </c>
      <c r="WP36" s="45">
        <f t="shared" si="191"/>
        <v>0.75124378109452727</v>
      </c>
      <c r="WQ36" s="4">
        <v>6</v>
      </c>
      <c r="WR36" s="4">
        <v>48</v>
      </c>
      <c r="WS36" s="4">
        <v>37</v>
      </c>
      <c r="WT36" s="11">
        <f t="shared" si="192"/>
        <v>1.2972972972972974</v>
      </c>
      <c r="WU36" s="4">
        <v>178</v>
      </c>
      <c r="WV36" s="11">
        <v>10</v>
      </c>
      <c r="WW36" s="4">
        <v>7</v>
      </c>
      <c r="WX36" s="11">
        <f t="shared" si="193"/>
        <v>5.6470588235294121</v>
      </c>
      <c r="WY36" s="4">
        <v>58</v>
      </c>
      <c r="WZ36" s="4">
        <f t="shared" si="194"/>
        <v>31.868131868131869</v>
      </c>
      <c r="XA36" s="4">
        <v>42</v>
      </c>
      <c r="XB36" s="4">
        <v>43</v>
      </c>
      <c r="XC36" s="11">
        <v>12</v>
      </c>
      <c r="XD36" s="4">
        <v>10</v>
      </c>
      <c r="XE36" s="9">
        <v>3</v>
      </c>
      <c r="XF36" s="4">
        <v>103</v>
      </c>
      <c r="XG36" s="4">
        <v>158</v>
      </c>
      <c r="XH36" s="4">
        <v>79</v>
      </c>
      <c r="XI36" s="4">
        <v>117</v>
      </c>
      <c r="XJ36" s="4">
        <v>82</v>
      </c>
      <c r="XK36" s="4">
        <f t="shared" si="195"/>
        <v>348</v>
      </c>
      <c r="XL36" s="9">
        <f t="shared" si="196"/>
        <v>0.92658944086226969</v>
      </c>
      <c r="XM36" s="9">
        <f t="shared" si="197"/>
        <v>0.23563218390804597</v>
      </c>
      <c r="XN36" s="9">
        <f t="shared" si="198"/>
        <v>0.33435477058081337</v>
      </c>
      <c r="XO36" s="9">
        <f t="shared" si="199"/>
        <v>1.6753846153846155</v>
      </c>
      <c r="XP36" s="9">
        <f t="shared" si="200"/>
        <v>0.31356576470035857</v>
      </c>
      <c r="XQ36" s="9">
        <f t="shared" si="201"/>
        <v>1.8081196930385142</v>
      </c>
      <c r="XR36" s="11">
        <v>26.5</v>
      </c>
      <c r="XS36" s="11">
        <v>21</v>
      </c>
      <c r="XT36" s="4">
        <v>14</v>
      </c>
      <c r="XU36" s="4">
        <v>7</v>
      </c>
      <c r="XV36" s="4">
        <v>54</v>
      </c>
      <c r="XW36" s="4">
        <f t="shared" si="202"/>
        <v>29.670329670329668</v>
      </c>
      <c r="XX36" s="11">
        <v>40</v>
      </c>
      <c r="XY36" s="11">
        <v>21</v>
      </c>
      <c r="XZ36" s="4">
        <v>15</v>
      </c>
      <c r="YA36" s="4">
        <v>43</v>
      </c>
      <c r="YB36" s="4">
        <v>43</v>
      </c>
      <c r="YC36" s="11">
        <f t="shared" si="203"/>
        <v>1</v>
      </c>
      <c r="YD36" s="4">
        <v>11</v>
      </c>
      <c r="YE36" s="11">
        <f t="shared" si="204"/>
        <v>3.9090909090909092</v>
      </c>
      <c r="YF36" s="4">
        <v>93</v>
      </c>
      <c r="YG36" s="4">
        <v>31.9</v>
      </c>
      <c r="YI36" s="11">
        <f t="shared" si="205"/>
        <v>31.9</v>
      </c>
      <c r="YJ36" s="4">
        <f t="shared" si="206"/>
        <v>1.519047619047619</v>
      </c>
      <c r="YK36" s="4"/>
      <c r="YL36" s="4"/>
      <c r="YM36" s="4">
        <v>19</v>
      </c>
      <c r="YN36" s="4">
        <v>14</v>
      </c>
      <c r="YO36" s="4">
        <f t="shared" si="207"/>
        <v>26.315789473684209</v>
      </c>
      <c r="YP36" s="4">
        <v>36</v>
      </c>
      <c r="YQ36" s="4">
        <v>34</v>
      </c>
      <c r="YR36" s="4">
        <f t="shared" si="208"/>
        <v>5.5555555555555554</v>
      </c>
      <c r="YS36">
        <v>1</v>
      </c>
      <c r="YT36">
        <v>0</v>
      </c>
      <c r="YU36">
        <v>0</v>
      </c>
      <c r="YV36">
        <v>1</v>
      </c>
      <c r="YW36">
        <v>0</v>
      </c>
      <c r="YX36">
        <v>0</v>
      </c>
      <c r="YY36">
        <v>1</v>
      </c>
      <c r="YZ36">
        <v>0</v>
      </c>
      <c r="ZA36">
        <v>0</v>
      </c>
      <c r="ZB36">
        <v>1</v>
      </c>
      <c r="ZC36">
        <v>19</v>
      </c>
      <c r="ZD36">
        <v>11</v>
      </c>
      <c r="ZE36">
        <f t="shared" si="209"/>
        <v>0.42105263157894735</v>
      </c>
      <c r="ZF36">
        <v>1</v>
      </c>
      <c r="ZG36">
        <v>0</v>
      </c>
    </row>
    <row r="37" spans="1:683" x14ac:dyDescent="0.35">
      <c r="A37" s="54">
        <v>34</v>
      </c>
      <c r="B37" s="2">
        <v>45006</v>
      </c>
      <c r="C37" s="2">
        <v>15960</v>
      </c>
      <c r="D37" s="4">
        <v>80</v>
      </c>
      <c r="E37" s="4" t="s">
        <v>178</v>
      </c>
      <c r="F37" s="4">
        <v>80</v>
      </c>
      <c r="G37" s="4">
        <v>170</v>
      </c>
      <c r="H37" s="4">
        <v>1.92</v>
      </c>
      <c r="I37" s="4">
        <v>1</v>
      </c>
      <c r="J37" s="2">
        <v>45006</v>
      </c>
      <c r="K37" s="2">
        <v>45006</v>
      </c>
      <c r="L37" s="2">
        <v>45016</v>
      </c>
      <c r="M37" s="2">
        <v>45020</v>
      </c>
      <c r="N37" s="4">
        <v>0</v>
      </c>
      <c r="P37" s="46">
        <f t="shared" si="118"/>
        <v>10</v>
      </c>
      <c r="Q37" s="46">
        <f t="shared" si="119"/>
        <v>14</v>
      </c>
      <c r="R37" s="46"/>
      <c r="S37" s="4">
        <v>0</v>
      </c>
      <c r="T37" s="4">
        <v>1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14</v>
      </c>
      <c r="AC37" s="4">
        <v>27</v>
      </c>
      <c r="AD37" s="4">
        <v>7</v>
      </c>
      <c r="AE37" s="4">
        <v>7</v>
      </c>
      <c r="AF37" s="4">
        <f t="shared" si="121"/>
        <v>0</v>
      </c>
      <c r="AG37" s="4">
        <v>620</v>
      </c>
      <c r="AH37" s="4">
        <v>77600</v>
      </c>
      <c r="AI37" s="4">
        <v>20.74</v>
      </c>
      <c r="AJ37" s="4">
        <v>89.61</v>
      </c>
      <c r="AK37" s="4">
        <v>0</v>
      </c>
      <c r="AL37" s="4">
        <v>1</v>
      </c>
      <c r="AM37" s="4" t="s">
        <v>578</v>
      </c>
      <c r="AN37" s="4">
        <v>101</v>
      </c>
      <c r="AO37" s="4">
        <v>2039</v>
      </c>
      <c r="AP37" s="4">
        <v>0</v>
      </c>
      <c r="AQ37" s="4">
        <v>11.3</v>
      </c>
      <c r="AR37" s="4">
        <v>2.04</v>
      </c>
      <c r="AS37" s="4">
        <v>28</v>
      </c>
      <c r="AU37" s="4">
        <v>6.89</v>
      </c>
      <c r="AV37" s="4">
        <v>690</v>
      </c>
      <c r="AW37" s="4">
        <v>512</v>
      </c>
      <c r="AX37" s="4">
        <v>0</v>
      </c>
      <c r="AY37" s="4">
        <v>0</v>
      </c>
      <c r="AZ37" s="4">
        <v>0.95</v>
      </c>
      <c r="BA37" s="4">
        <v>37</v>
      </c>
      <c r="BB37" s="4">
        <v>124</v>
      </c>
      <c r="BC37" s="4">
        <v>4.5999999999999996</v>
      </c>
      <c r="BD37" s="4">
        <v>2.1</v>
      </c>
      <c r="BE37" s="4">
        <v>4.9000000000000004</v>
      </c>
      <c r="BF37" s="4">
        <v>9.6</v>
      </c>
      <c r="BG37" s="4">
        <v>5.8</v>
      </c>
      <c r="BH37" s="4">
        <v>2.8</v>
      </c>
      <c r="BI37" s="4">
        <v>259</v>
      </c>
      <c r="BJ37" s="4">
        <v>223</v>
      </c>
      <c r="BK37" s="4">
        <v>196</v>
      </c>
      <c r="BL37" s="4">
        <v>3.1</v>
      </c>
      <c r="BM37" s="4">
        <v>854</v>
      </c>
      <c r="BN37" s="4">
        <v>507</v>
      </c>
      <c r="BO37" s="4">
        <v>0</v>
      </c>
      <c r="BP37" s="4">
        <v>0</v>
      </c>
      <c r="BQ37" s="4">
        <v>265</v>
      </c>
      <c r="BR37">
        <v>115</v>
      </c>
      <c r="BS37">
        <v>60</v>
      </c>
      <c r="BT37">
        <v>83</v>
      </c>
      <c r="BU37">
        <v>107</v>
      </c>
      <c r="BV37">
        <v>5</v>
      </c>
      <c r="BW37">
        <v>2600</v>
      </c>
      <c r="BX37">
        <v>850</v>
      </c>
      <c r="BY37">
        <v>10.7</v>
      </c>
      <c r="BZ37">
        <v>84.4</v>
      </c>
      <c r="CA37">
        <v>16</v>
      </c>
      <c r="CB37" s="4">
        <v>3.7</v>
      </c>
      <c r="CC37" s="4">
        <v>32</v>
      </c>
      <c r="CD37" s="4">
        <v>67</v>
      </c>
      <c r="CE37" s="4">
        <v>14</v>
      </c>
      <c r="CF37" s="4">
        <v>12</v>
      </c>
      <c r="CG37" s="4">
        <v>3115</v>
      </c>
      <c r="CH37" s="4">
        <f t="shared" si="122"/>
        <v>1686.4864864864865</v>
      </c>
      <c r="CI37" s="4">
        <v>7.35</v>
      </c>
      <c r="CJ37" s="4">
        <v>26.2</v>
      </c>
      <c r="CK37" s="4">
        <v>121</v>
      </c>
      <c r="CL37" s="4">
        <v>16.600000000000001</v>
      </c>
      <c r="CM37" s="4">
        <v>1.34</v>
      </c>
      <c r="CN37" s="4">
        <v>1</v>
      </c>
      <c r="CO37" s="4">
        <v>0</v>
      </c>
      <c r="CP37" s="4">
        <v>14</v>
      </c>
      <c r="CQ37" s="4">
        <v>5812</v>
      </c>
      <c r="CR37" s="4">
        <v>1</v>
      </c>
      <c r="CS37" s="4">
        <v>1</v>
      </c>
      <c r="CT37" s="4">
        <v>7</v>
      </c>
      <c r="CU37" s="4">
        <v>1</v>
      </c>
      <c r="CV37" s="4">
        <v>0</v>
      </c>
      <c r="CW37" s="4">
        <v>0</v>
      </c>
      <c r="CX37" s="4"/>
      <c r="CY37" s="4">
        <v>1</v>
      </c>
      <c r="CZ37" s="4">
        <v>1</v>
      </c>
      <c r="DA37" s="4">
        <v>0</v>
      </c>
      <c r="DB37" s="4">
        <v>0</v>
      </c>
      <c r="DC37" s="4"/>
      <c r="DD37" s="4">
        <v>0</v>
      </c>
      <c r="DE37" s="4">
        <v>0</v>
      </c>
      <c r="DF37" s="4">
        <v>0</v>
      </c>
      <c r="DG37" s="4"/>
      <c r="DH37" s="4">
        <v>0</v>
      </c>
      <c r="DI37" s="4">
        <v>0</v>
      </c>
      <c r="DJ37" s="4"/>
      <c r="DK37" s="4">
        <v>8</v>
      </c>
      <c r="DL37" s="4">
        <v>8</v>
      </c>
      <c r="DM37" s="4">
        <v>55</v>
      </c>
      <c r="DN37" s="4">
        <v>44</v>
      </c>
      <c r="DO37" s="4">
        <v>21</v>
      </c>
      <c r="DP37" s="4">
        <v>41</v>
      </c>
      <c r="DQ37" s="11">
        <v>68</v>
      </c>
      <c r="DR37" s="4">
        <v>32</v>
      </c>
      <c r="DS37" s="4">
        <v>67</v>
      </c>
      <c r="DT37" s="4">
        <f t="shared" si="136"/>
        <v>35</v>
      </c>
      <c r="DX37" s="4">
        <v>108</v>
      </c>
      <c r="DY37" s="4">
        <v>5.8</v>
      </c>
      <c r="DZ37" s="4">
        <f t="shared" si="134"/>
        <v>3.0208333333333335</v>
      </c>
      <c r="EA37" s="4">
        <v>21.3</v>
      </c>
      <c r="EB37" s="4">
        <v>206</v>
      </c>
      <c r="EC37" s="4">
        <v>61</v>
      </c>
      <c r="ED37" s="4">
        <v>6.1</v>
      </c>
      <c r="EE37" s="4">
        <f t="shared" si="137"/>
        <v>3.1770833333333335</v>
      </c>
      <c r="EF37" s="45">
        <f t="shared" si="123"/>
        <v>3.192488262910798</v>
      </c>
      <c r="EG37" s="45"/>
      <c r="EH37" s="4">
        <v>8</v>
      </c>
      <c r="EI37" s="4">
        <v>106</v>
      </c>
      <c r="EJ37" s="4">
        <v>44</v>
      </c>
      <c r="EK37" s="11">
        <f t="shared" si="138"/>
        <v>2.4090909090909092</v>
      </c>
      <c r="EL37" s="4">
        <v>139</v>
      </c>
      <c r="EM37" s="11">
        <v>11</v>
      </c>
      <c r="EN37" s="4">
        <v>9</v>
      </c>
      <c r="EO37" s="11">
        <f t="shared" si="182"/>
        <v>10.6</v>
      </c>
      <c r="EW37" s="4">
        <v>52</v>
      </c>
      <c r="EX37" s="4">
        <v>107</v>
      </c>
      <c r="EY37" s="4">
        <v>41</v>
      </c>
      <c r="EZ37" s="4">
        <v>82</v>
      </c>
      <c r="FA37" s="4">
        <v>76</v>
      </c>
      <c r="FB37" s="4">
        <f t="shared" si="111"/>
        <v>206</v>
      </c>
      <c r="FC37" s="9">
        <f t="shared" si="126"/>
        <v>1.3624576673087572</v>
      </c>
      <c r="FD37" s="9">
        <f t="shared" si="112"/>
        <v>0.36893203883495146</v>
      </c>
      <c r="FE37" s="9">
        <f t="shared" si="127"/>
        <v>0.48029659996206736</v>
      </c>
      <c r="FF37" s="9">
        <f t="shared" si="113"/>
        <v>1.6967213114754098</v>
      </c>
      <c r="FG37" s="9">
        <f t="shared" si="114"/>
        <v>0.33432579245872557</v>
      </c>
      <c r="FH37" s="9">
        <f t="shared" si="115"/>
        <v>1.2453387376261891</v>
      </c>
      <c r="FO37" s="11">
        <v>45</v>
      </c>
      <c r="FP37" s="11">
        <v>22</v>
      </c>
      <c r="FQ37" s="4">
        <v>16</v>
      </c>
      <c r="FR37" s="4">
        <v>97</v>
      </c>
      <c r="FS37" s="4">
        <v>74</v>
      </c>
      <c r="FT37" s="11">
        <f t="shared" si="128"/>
        <v>1.3108108108108107</v>
      </c>
      <c r="FU37" s="4">
        <v>15</v>
      </c>
      <c r="FV37" s="11">
        <f t="shared" si="183"/>
        <v>6.4666666666666668</v>
      </c>
      <c r="FW37" s="4">
        <v>114</v>
      </c>
      <c r="FX37" s="4">
        <v>25.7</v>
      </c>
      <c r="FZ37" s="11">
        <f t="shared" si="117"/>
        <v>30.7</v>
      </c>
      <c r="GA37" s="4">
        <f t="shared" si="129"/>
        <v>1.3954545454545455</v>
      </c>
      <c r="GD37" s="4">
        <v>20</v>
      </c>
      <c r="GE37" s="4">
        <v>7</v>
      </c>
      <c r="GF37" s="4">
        <f t="shared" si="132"/>
        <v>65</v>
      </c>
      <c r="GG37" s="4">
        <v>22</v>
      </c>
      <c r="GH37" s="4">
        <v>10</v>
      </c>
      <c r="GI37" s="4">
        <f t="shared" si="133"/>
        <v>54.54545454545454</v>
      </c>
      <c r="GJ37" s="4">
        <v>1</v>
      </c>
      <c r="GK37" s="4">
        <v>0</v>
      </c>
      <c r="GL37" s="4">
        <v>0</v>
      </c>
      <c r="GM37" s="4">
        <v>0</v>
      </c>
      <c r="GN37" s="4">
        <v>0</v>
      </c>
      <c r="GO37" s="4">
        <v>1</v>
      </c>
      <c r="GP37" s="4">
        <v>0</v>
      </c>
      <c r="GQ37" s="4">
        <v>1</v>
      </c>
      <c r="GR37" s="4">
        <v>0</v>
      </c>
      <c r="GS37" s="4">
        <v>0</v>
      </c>
      <c r="GT37" s="4">
        <v>33</v>
      </c>
      <c r="GU37" s="4">
        <v>12</v>
      </c>
      <c r="GV37">
        <f t="shared" si="135"/>
        <v>0.63636363636363635</v>
      </c>
      <c r="GW37" s="4">
        <v>1</v>
      </c>
      <c r="GX37" s="4">
        <v>0</v>
      </c>
      <c r="GY37" s="4"/>
      <c r="GZ37" s="2">
        <v>45012</v>
      </c>
      <c r="HA37" s="4">
        <v>1.92</v>
      </c>
      <c r="HB37" s="4">
        <v>7</v>
      </c>
      <c r="HC37" s="4">
        <v>840</v>
      </c>
      <c r="HD37" s="4">
        <v>9500</v>
      </c>
      <c r="HE37" s="4">
        <v>1.39</v>
      </c>
      <c r="HF37" s="4">
        <v>3.01</v>
      </c>
      <c r="HG37" s="4">
        <v>0</v>
      </c>
      <c r="HH37" s="4">
        <v>1</v>
      </c>
      <c r="HI37" s="4" t="s">
        <v>578</v>
      </c>
      <c r="HJ37" s="4">
        <v>44</v>
      </c>
      <c r="HK37" s="4">
        <v>779.2</v>
      </c>
      <c r="HL37" s="4">
        <v>0</v>
      </c>
      <c r="HM37" s="4">
        <v>12.2</v>
      </c>
      <c r="HN37" s="4">
        <v>1.1599999999999999</v>
      </c>
      <c r="HO37" s="4">
        <v>28.8</v>
      </c>
      <c r="HP37" s="29">
        <v>2.31</v>
      </c>
      <c r="HQ37" s="4"/>
      <c r="HR37" s="4"/>
      <c r="HS37" s="4">
        <v>271</v>
      </c>
      <c r="HT37" s="4">
        <v>0</v>
      </c>
      <c r="HU37" s="4">
        <v>0</v>
      </c>
      <c r="HV37" s="4">
        <v>0.56000000000000005</v>
      </c>
      <c r="HW37" s="4">
        <v>34</v>
      </c>
      <c r="HX37" s="4">
        <v>133</v>
      </c>
      <c r="HY37" s="4">
        <v>3.9</v>
      </c>
      <c r="HZ37" s="4">
        <v>2.2999999999999998</v>
      </c>
      <c r="IA37" s="4">
        <v>2.1</v>
      </c>
      <c r="IB37" s="4">
        <v>8.8000000000000007</v>
      </c>
      <c r="IC37" s="4">
        <v>4.5999999999999996</v>
      </c>
      <c r="ID37" s="4">
        <v>2.2000000000000002</v>
      </c>
      <c r="IE37" s="4">
        <v>27</v>
      </c>
      <c r="IF37" s="4">
        <v>54</v>
      </c>
      <c r="IG37" s="4">
        <v>18</v>
      </c>
      <c r="IH37" s="4">
        <v>1.29</v>
      </c>
      <c r="II37" s="4">
        <v>343</v>
      </c>
      <c r="IJ37" s="4">
        <v>186</v>
      </c>
      <c r="IK37" s="4">
        <v>0</v>
      </c>
      <c r="IL37" s="4">
        <v>0</v>
      </c>
      <c r="IM37" s="4">
        <v>412</v>
      </c>
      <c r="IN37">
        <v>121</v>
      </c>
      <c r="IO37">
        <v>65</v>
      </c>
      <c r="IP37">
        <v>89</v>
      </c>
      <c r="IQ37">
        <v>78</v>
      </c>
      <c r="IS37">
        <v>10</v>
      </c>
      <c r="IT37">
        <v>2220</v>
      </c>
      <c r="IX37" s="4"/>
      <c r="IY37" s="4"/>
      <c r="IZ37" s="4"/>
      <c r="JA37" s="4"/>
      <c r="JB37" s="4"/>
      <c r="JC37" s="4"/>
      <c r="JD37" s="4"/>
      <c r="JE37" s="4">
        <v>7.54</v>
      </c>
      <c r="JF37" s="4">
        <v>31.6</v>
      </c>
      <c r="JG37" s="4">
        <v>86.6</v>
      </c>
      <c r="JH37" s="4">
        <v>28.1</v>
      </c>
      <c r="JI37" s="4">
        <v>0</v>
      </c>
      <c r="JJ37" s="4">
        <v>0</v>
      </c>
      <c r="JK37" s="4">
        <v>0</v>
      </c>
      <c r="JL37" s="4">
        <v>13</v>
      </c>
      <c r="JM37" s="4">
        <v>770</v>
      </c>
      <c r="JN37" s="4">
        <v>10</v>
      </c>
      <c r="JO37" s="4">
        <v>10</v>
      </c>
      <c r="JP37" s="4">
        <v>51</v>
      </c>
      <c r="JQ37" s="4">
        <v>31</v>
      </c>
      <c r="JR37" s="4">
        <v>40</v>
      </c>
      <c r="JS37" s="4">
        <v>70</v>
      </c>
      <c r="JT37" s="11">
        <v>60</v>
      </c>
      <c r="JU37" s="4">
        <v>43</v>
      </c>
      <c r="JV37" s="4">
        <v>107</v>
      </c>
      <c r="JW37" s="4">
        <f t="shared" si="139"/>
        <v>64</v>
      </c>
      <c r="JX37" s="11">
        <v>17.3</v>
      </c>
      <c r="JY37" s="4">
        <v>1190</v>
      </c>
      <c r="JZ37" s="4">
        <v>93</v>
      </c>
      <c r="KA37" s="4">
        <v>65</v>
      </c>
      <c r="KB37" s="4">
        <v>4.3</v>
      </c>
      <c r="KC37" s="4">
        <f t="shared" si="140"/>
        <v>2.2395833333333335</v>
      </c>
      <c r="KD37" s="4">
        <v>15.7</v>
      </c>
      <c r="KE37" s="4">
        <v>321</v>
      </c>
      <c r="KF37" s="4">
        <v>49</v>
      </c>
      <c r="KG37" s="4">
        <v>3.2</v>
      </c>
      <c r="KH37" s="4">
        <f t="shared" si="141"/>
        <v>1.6666666666666667</v>
      </c>
      <c r="KI37" s="45">
        <f t="shared" si="142"/>
        <v>3.8216560509554141</v>
      </c>
      <c r="KJ37" s="45">
        <f t="shared" si="143"/>
        <v>1.1019108280254779</v>
      </c>
      <c r="KK37" s="4">
        <v>8</v>
      </c>
      <c r="KL37" s="4">
        <v>66</v>
      </c>
      <c r="KM37" s="4">
        <v>78</v>
      </c>
      <c r="KN37" s="11">
        <f t="shared" si="144"/>
        <v>0.84615384615384615</v>
      </c>
      <c r="KO37" s="4">
        <v>148</v>
      </c>
      <c r="KP37" s="11">
        <v>8</v>
      </c>
      <c r="KQ37" s="4">
        <v>8</v>
      </c>
      <c r="KR37" s="11">
        <f t="shared" si="145"/>
        <v>8.25</v>
      </c>
      <c r="KS37" s="4">
        <v>64</v>
      </c>
      <c r="KT37" s="4">
        <f t="shared" si="146"/>
        <v>33.333333333333336</v>
      </c>
      <c r="KU37" s="4">
        <v>25</v>
      </c>
      <c r="KV37" s="4">
        <v>60</v>
      </c>
      <c r="KW37" s="11">
        <v>20</v>
      </c>
      <c r="KX37" s="4">
        <v>8</v>
      </c>
      <c r="KY37" s="9">
        <v>12</v>
      </c>
      <c r="KZ37" s="4">
        <v>93</v>
      </c>
      <c r="LA37" s="4">
        <v>141</v>
      </c>
      <c r="LB37" s="4">
        <v>72</v>
      </c>
      <c r="LC37" s="4">
        <v>93</v>
      </c>
      <c r="LD37" s="4">
        <v>89</v>
      </c>
      <c r="LE37" s="4">
        <f t="shared" si="147"/>
        <v>321</v>
      </c>
      <c r="LF37" s="9">
        <f t="shared" si="148"/>
        <v>1.0542705651329325</v>
      </c>
      <c r="LG37" s="9">
        <f t="shared" si="149"/>
        <v>0.27725856697819312</v>
      </c>
      <c r="LH37" s="9">
        <f t="shared" si="150"/>
        <v>0.39041979145243522</v>
      </c>
      <c r="LI37" s="9">
        <f t="shared" si="151"/>
        <v>2.222448979591837</v>
      </c>
      <c r="LJ37" s="9">
        <f t="shared" si="152"/>
        <v>0.30632321739139257</v>
      </c>
      <c r="LK37" s="9">
        <f t="shared" si="153"/>
        <v>2.1080442280123881</v>
      </c>
      <c r="LL37" s="11">
        <v>17.8</v>
      </c>
      <c r="LM37" s="11">
        <v>34</v>
      </c>
      <c r="LN37" s="4">
        <v>14</v>
      </c>
      <c r="LO37" s="4">
        <v>20</v>
      </c>
      <c r="LP37" s="4">
        <v>31</v>
      </c>
      <c r="LQ37" s="4">
        <f t="shared" si="154"/>
        <v>16.145833333333336</v>
      </c>
      <c r="LR37" s="11">
        <v>45</v>
      </c>
      <c r="LS37" s="11">
        <v>22</v>
      </c>
      <c r="LT37" s="4">
        <v>14</v>
      </c>
      <c r="LU37" s="4">
        <v>48</v>
      </c>
      <c r="LV37" s="4">
        <v>55</v>
      </c>
      <c r="LW37" s="11">
        <f t="shared" si="155"/>
        <v>0.87272727272727268</v>
      </c>
      <c r="LX37" s="4">
        <v>9</v>
      </c>
      <c r="LY37" s="11">
        <f t="shared" si="156"/>
        <v>5.333333333333333</v>
      </c>
      <c r="LZ37" s="4">
        <v>117</v>
      </c>
      <c r="MA37" s="4">
        <v>7.9</v>
      </c>
      <c r="MB37">
        <v>15.7</v>
      </c>
      <c r="MC37" s="11">
        <f t="shared" si="157"/>
        <v>7.9</v>
      </c>
      <c r="MD37" s="4">
        <f t="shared" si="158"/>
        <v>0.35909090909090913</v>
      </c>
      <c r="ME37" s="4">
        <f t="shared" si="159"/>
        <v>2.8662420382165608</v>
      </c>
      <c r="MF37" s="4">
        <f>LL37/MB37</f>
        <v>1.1337579617834397</v>
      </c>
      <c r="MG37" s="4">
        <v>16</v>
      </c>
      <c r="MH37" s="4">
        <v>11</v>
      </c>
      <c r="MI37" s="4">
        <f t="shared" si="160"/>
        <v>31.25</v>
      </c>
      <c r="MJ37" s="4">
        <v>24</v>
      </c>
      <c r="MK37" s="4">
        <v>16</v>
      </c>
      <c r="ML37" s="4">
        <f t="shared" si="161"/>
        <v>33.333333333333329</v>
      </c>
      <c r="MM37" s="4">
        <v>1</v>
      </c>
      <c r="MN37" s="4">
        <v>0</v>
      </c>
      <c r="MO37" s="4">
        <v>0</v>
      </c>
      <c r="MP37" s="4">
        <v>0</v>
      </c>
      <c r="MQ37" s="4">
        <v>1</v>
      </c>
      <c r="MR37" s="4">
        <v>0</v>
      </c>
      <c r="MS37" s="4">
        <v>0</v>
      </c>
      <c r="MT37" s="4">
        <v>1</v>
      </c>
      <c r="MU37" s="4">
        <v>0</v>
      </c>
      <c r="MV37" s="4">
        <v>0</v>
      </c>
      <c r="MY37" t="e">
        <f t="shared" si="162"/>
        <v>#DIV/0!</v>
      </c>
      <c r="NC37" s="2">
        <v>45068</v>
      </c>
      <c r="ND37" s="4">
        <v>1.92</v>
      </c>
      <c r="NE37" s="4">
        <v>63</v>
      </c>
      <c r="NF37" s="4">
        <v>1350</v>
      </c>
      <c r="NG37" s="4">
        <v>6700</v>
      </c>
      <c r="NH37" s="4">
        <v>0.64</v>
      </c>
      <c r="NI37" s="4">
        <v>0.12</v>
      </c>
      <c r="NJ37" s="4">
        <v>0</v>
      </c>
      <c r="NK37" s="4">
        <v>1</v>
      </c>
      <c r="NL37" s="4" t="s">
        <v>578</v>
      </c>
      <c r="NM37" s="4">
        <v>41</v>
      </c>
      <c r="NN37" s="4">
        <v>99</v>
      </c>
      <c r="NO37" s="4">
        <v>0</v>
      </c>
      <c r="NP37" s="4">
        <v>12.7</v>
      </c>
      <c r="NQ37" s="4">
        <v>1.08</v>
      </c>
      <c r="NR37" s="4">
        <v>29.8</v>
      </c>
      <c r="NS37" s="29">
        <v>1.59</v>
      </c>
      <c r="NT37" s="4">
        <v>0.37</v>
      </c>
      <c r="NU37" s="4">
        <v>497</v>
      </c>
      <c r="NV37" s="4">
        <v>435</v>
      </c>
      <c r="NW37" s="4">
        <v>0</v>
      </c>
      <c r="NX37" s="4">
        <v>0</v>
      </c>
      <c r="NY37" s="4">
        <v>0.6</v>
      </c>
      <c r="NZ37" s="4">
        <v>20</v>
      </c>
      <c r="OA37" s="4">
        <v>131</v>
      </c>
      <c r="OB37" s="4">
        <v>4.4000000000000004</v>
      </c>
      <c r="OC37" s="4">
        <v>1.9</v>
      </c>
      <c r="OD37" s="4">
        <v>3.5</v>
      </c>
      <c r="OE37" s="4">
        <v>9.1999999999999993</v>
      </c>
      <c r="OF37" s="4">
        <v>6.6</v>
      </c>
      <c r="OG37" s="4">
        <v>4.3</v>
      </c>
      <c r="OH37" s="4">
        <v>36</v>
      </c>
      <c r="OI37" s="4">
        <v>17</v>
      </c>
      <c r="OJ37" s="4">
        <v>20</v>
      </c>
      <c r="OK37" s="4">
        <v>0.5</v>
      </c>
      <c r="OL37" s="4">
        <v>171</v>
      </c>
      <c r="OM37" s="4">
        <v>224</v>
      </c>
      <c r="ON37" s="4">
        <v>0</v>
      </c>
      <c r="OO37" s="4">
        <v>0</v>
      </c>
      <c r="OP37" s="4"/>
      <c r="OQ37">
        <v>125</v>
      </c>
      <c r="OR37">
        <v>71</v>
      </c>
      <c r="OS37">
        <v>95</v>
      </c>
      <c r="OT37">
        <v>72</v>
      </c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>
        <v>0</v>
      </c>
      <c r="PM37" s="4">
        <v>0</v>
      </c>
      <c r="PN37" s="4">
        <v>0</v>
      </c>
      <c r="PO37" s="4">
        <v>17</v>
      </c>
      <c r="PP37" s="4">
        <v>87</v>
      </c>
      <c r="PQ37" s="4">
        <v>8</v>
      </c>
      <c r="PR37" s="4">
        <v>8</v>
      </c>
      <c r="PS37" s="4">
        <v>48</v>
      </c>
      <c r="PT37" s="4">
        <v>30</v>
      </c>
      <c r="PU37" s="4">
        <v>35</v>
      </c>
      <c r="PV37" s="4">
        <v>65</v>
      </c>
      <c r="PW37" s="11">
        <v>59</v>
      </c>
      <c r="PX37" s="4">
        <v>31</v>
      </c>
      <c r="PY37" s="4">
        <v>75</v>
      </c>
      <c r="PZ37" s="4">
        <f t="shared" si="184"/>
        <v>44</v>
      </c>
      <c r="QA37" s="11">
        <v>18.2</v>
      </c>
      <c r="QB37" s="4">
        <v>1345</v>
      </c>
      <c r="QC37" s="4">
        <v>93</v>
      </c>
      <c r="QD37" s="4">
        <v>65</v>
      </c>
      <c r="QE37" s="4">
        <v>3.2</v>
      </c>
      <c r="QF37" s="17">
        <f t="shared" si="163"/>
        <v>1.6666666666666667</v>
      </c>
      <c r="QG37" s="4">
        <v>24.8</v>
      </c>
      <c r="QH37" s="4">
        <v>302</v>
      </c>
      <c r="QI37" s="4">
        <v>85</v>
      </c>
      <c r="QJ37" s="4">
        <v>5.3</v>
      </c>
      <c r="QK37" s="4">
        <f t="shared" si="164"/>
        <v>2.7604166666666665</v>
      </c>
      <c r="QL37" s="45">
        <f t="shared" si="165"/>
        <v>2.379032258064516</v>
      </c>
      <c r="QM37" s="45">
        <f t="shared" si="166"/>
        <v>0.73387096774193539</v>
      </c>
      <c r="QN37" s="4">
        <v>10</v>
      </c>
      <c r="QO37" s="4">
        <v>71</v>
      </c>
      <c r="QP37" s="4">
        <v>62</v>
      </c>
      <c r="QQ37" s="11">
        <f t="shared" si="167"/>
        <v>1.1451612903225807</v>
      </c>
      <c r="QR37" s="4">
        <v>268</v>
      </c>
      <c r="QS37" s="11">
        <v>10</v>
      </c>
      <c r="QT37" s="4">
        <v>7</v>
      </c>
      <c r="QU37" s="11">
        <f t="shared" si="168"/>
        <v>8.3529411764705888</v>
      </c>
      <c r="QV37" s="4">
        <v>20</v>
      </c>
      <c r="QW37" s="4">
        <f t="shared" si="169"/>
        <v>10.416666666666668</v>
      </c>
      <c r="QX37" s="4">
        <v>7</v>
      </c>
      <c r="QY37" s="4">
        <v>10</v>
      </c>
      <c r="QZ37" s="11">
        <v>28</v>
      </c>
      <c r="RA37" s="4">
        <v>21</v>
      </c>
      <c r="RB37" s="9">
        <v>19</v>
      </c>
      <c r="RC37" s="4">
        <v>102</v>
      </c>
      <c r="RD37" s="4">
        <v>132</v>
      </c>
      <c r="RE37" s="4">
        <v>56</v>
      </c>
      <c r="RF37" s="4">
        <v>91</v>
      </c>
      <c r="RG37" s="4">
        <v>79</v>
      </c>
      <c r="RH37" s="4">
        <f t="shared" si="170"/>
        <v>302</v>
      </c>
      <c r="RI37" s="9">
        <f t="shared" si="171"/>
        <v>0.95273154680345651</v>
      </c>
      <c r="RJ37" s="9">
        <f t="shared" si="172"/>
        <v>0.26158940397350994</v>
      </c>
      <c r="RK37" s="9">
        <f t="shared" si="173"/>
        <v>0.37062601053658417</v>
      </c>
      <c r="RL37" s="9">
        <f t="shared" si="174"/>
        <v>1.3235294117647058</v>
      </c>
      <c r="RM37" s="9">
        <f t="shared" si="175"/>
        <v>0.30791711542634081</v>
      </c>
      <c r="RN37" s="9">
        <f t="shared" si="176"/>
        <v>1.3891944863223291</v>
      </c>
      <c r="RO37" s="11">
        <v>19</v>
      </c>
      <c r="RP37" s="11">
        <v>29</v>
      </c>
      <c r="RQ37" s="4">
        <v>21</v>
      </c>
      <c r="RR37" s="4">
        <v>10</v>
      </c>
      <c r="RS37" s="4">
        <v>24</v>
      </c>
      <c r="RT37" s="4">
        <f>RS37/ND37</f>
        <v>12.5</v>
      </c>
      <c r="RU37" s="11">
        <v>45</v>
      </c>
      <c r="RV37" s="11">
        <v>22</v>
      </c>
      <c r="RW37" s="4">
        <v>18</v>
      </c>
      <c r="RX37" s="4">
        <v>65</v>
      </c>
      <c r="RY37" s="4">
        <v>58</v>
      </c>
      <c r="RZ37" s="11">
        <f t="shared" si="185"/>
        <v>1.1206896551724137</v>
      </c>
      <c r="SA37" s="4">
        <v>12</v>
      </c>
      <c r="SB37" s="11">
        <f t="shared" si="186"/>
        <v>5.416666666666667</v>
      </c>
      <c r="SC37" s="4">
        <v>132</v>
      </c>
      <c r="SD37" s="4">
        <v>13</v>
      </c>
      <c r="SE37">
        <v>13.7</v>
      </c>
      <c r="SF37" s="11">
        <f t="shared" si="177"/>
        <v>13</v>
      </c>
      <c r="SG37" s="4">
        <f t="shared" si="178"/>
        <v>0.59090909090909094</v>
      </c>
      <c r="SH37" s="4">
        <f>RU37/SE37</f>
        <v>3.2846715328467155</v>
      </c>
      <c r="SI37" s="4">
        <f>RO37/SE37</f>
        <v>1.3868613138686132</v>
      </c>
      <c r="SJ37" s="4">
        <v>12</v>
      </c>
      <c r="SK37" s="4">
        <v>8</v>
      </c>
      <c r="SL37" s="4">
        <f t="shared" si="179"/>
        <v>33.333333333333329</v>
      </c>
      <c r="SM37" s="4">
        <v>23</v>
      </c>
      <c r="SN37" s="4">
        <v>20</v>
      </c>
      <c r="SO37" s="4">
        <f t="shared" si="180"/>
        <v>13.043478260869565</v>
      </c>
      <c r="SP37">
        <v>1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1</v>
      </c>
      <c r="SX37">
        <v>0</v>
      </c>
      <c r="SY37">
        <v>0</v>
      </c>
      <c r="SZ37">
        <v>19</v>
      </c>
      <c r="TA37">
        <v>14</v>
      </c>
      <c r="TB37">
        <f t="shared" si="181"/>
        <v>0.26315789473684209</v>
      </c>
      <c r="TC37">
        <v>1</v>
      </c>
      <c r="TD37">
        <v>0</v>
      </c>
      <c r="TF37" s="2">
        <v>45236</v>
      </c>
      <c r="TG37" s="4">
        <v>1.92</v>
      </c>
      <c r="TH37">
        <v>180</v>
      </c>
      <c r="TI37" s="4"/>
      <c r="TJ37" s="4"/>
      <c r="TK37" s="4"/>
      <c r="TL37" s="4"/>
      <c r="TM37" s="4">
        <v>0</v>
      </c>
      <c r="TN37" s="4">
        <v>1</v>
      </c>
      <c r="TO37" s="4" t="s">
        <v>578</v>
      </c>
      <c r="TP37" s="4"/>
      <c r="TQ37" s="4"/>
      <c r="TR37" s="4">
        <v>0</v>
      </c>
      <c r="TS37" s="4"/>
      <c r="TT37" s="4"/>
      <c r="TU37" s="4"/>
      <c r="TV37" s="29"/>
      <c r="TW37" s="4"/>
      <c r="TX37" s="4"/>
      <c r="TY37" s="4"/>
      <c r="TZ37" s="4">
        <v>0</v>
      </c>
      <c r="UA37" s="4">
        <v>0</v>
      </c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>
        <v>0</v>
      </c>
      <c r="UR37" s="4">
        <v>0</v>
      </c>
      <c r="US37" s="4"/>
      <c r="UT37">
        <v>128</v>
      </c>
      <c r="UU37">
        <v>71</v>
      </c>
      <c r="UV37">
        <v>84</v>
      </c>
      <c r="UW37">
        <v>72</v>
      </c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>
        <v>0</v>
      </c>
      <c r="VP37" s="4">
        <v>0</v>
      </c>
      <c r="VQ37" s="4">
        <v>0</v>
      </c>
      <c r="VR37" s="4"/>
      <c r="VS37" s="4"/>
      <c r="VT37" s="4">
        <v>9</v>
      </c>
      <c r="VU37" s="4">
        <v>8</v>
      </c>
      <c r="VV37" s="4">
        <v>45</v>
      </c>
      <c r="VW37" s="4">
        <v>28</v>
      </c>
      <c r="VX37" s="4">
        <v>34</v>
      </c>
      <c r="VY37" s="4">
        <v>62</v>
      </c>
      <c r="VZ37" s="11">
        <v>61</v>
      </c>
      <c r="WA37" s="4">
        <v>31</v>
      </c>
      <c r="WB37" s="4">
        <v>76</v>
      </c>
      <c r="WC37" s="4">
        <f t="shared" si="187"/>
        <v>45</v>
      </c>
      <c r="WD37" s="11">
        <v>20.100000000000001</v>
      </c>
      <c r="WE37" s="4">
        <v>1483</v>
      </c>
      <c r="WF37" s="4">
        <v>94</v>
      </c>
      <c r="WG37" s="4">
        <v>64</v>
      </c>
      <c r="WH37" s="4">
        <v>3.4</v>
      </c>
      <c r="WI37" s="17">
        <f t="shared" si="188"/>
        <v>1.7708333333333333</v>
      </c>
      <c r="WJ37" s="4">
        <v>24</v>
      </c>
      <c r="WK37" s="4">
        <v>298</v>
      </c>
      <c r="WL37" s="4">
        <v>81</v>
      </c>
      <c r="WM37" s="4">
        <v>4.9000000000000004</v>
      </c>
      <c r="WN37" s="4">
        <f t="shared" si="189"/>
        <v>2.5520833333333335</v>
      </c>
      <c r="WO37" s="45">
        <f t="shared" si="190"/>
        <v>2.5416666666666665</v>
      </c>
      <c r="WP37" s="45">
        <f t="shared" si="191"/>
        <v>0.83750000000000002</v>
      </c>
      <c r="WQ37" s="4">
        <v>11</v>
      </c>
      <c r="WR37" s="4">
        <v>70</v>
      </c>
      <c r="WS37" s="4">
        <v>63</v>
      </c>
      <c r="WT37" s="11">
        <f t="shared" si="192"/>
        <v>1.1111111111111112</v>
      </c>
      <c r="WU37" s="4">
        <v>280</v>
      </c>
      <c r="WV37" s="11">
        <v>10</v>
      </c>
      <c r="WW37" s="4">
        <v>8</v>
      </c>
      <c r="WX37" s="11">
        <f t="shared" si="193"/>
        <v>7.7777777777777777</v>
      </c>
      <c r="WY37" s="4">
        <v>21</v>
      </c>
      <c r="WZ37" s="4">
        <f t="shared" si="194"/>
        <v>10.9375</v>
      </c>
      <c r="XA37" s="4">
        <v>8</v>
      </c>
      <c r="XB37" s="4">
        <v>8</v>
      </c>
      <c r="XC37" s="11">
        <v>27</v>
      </c>
      <c r="XD37" s="4">
        <v>19</v>
      </c>
      <c r="XE37" s="9">
        <v>18</v>
      </c>
      <c r="XF37" s="4">
        <v>98</v>
      </c>
      <c r="XG37" s="4">
        <v>124</v>
      </c>
      <c r="XH37" s="4">
        <v>49</v>
      </c>
      <c r="XI37" s="4">
        <v>87</v>
      </c>
      <c r="XJ37" s="4">
        <v>85</v>
      </c>
      <c r="XK37" s="4">
        <f t="shared" si="195"/>
        <v>298</v>
      </c>
      <c r="XL37" s="9">
        <f t="shared" si="196"/>
        <v>1.0475428038543029</v>
      </c>
      <c r="XM37" s="9">
        <f t="shared" si="197"/>
        <v>0.28523489932885904</v>
      </c>
      <c r="XN37" s="9">
        <f t="shared" si="198"/>
        <v>0.3999041638679518</v>
      </c>
      <c r="XO37" s="9">
        <f t="shared" si="199"/>
        <v>1.4222222222222223</v>
      </c>
      <c r="XP37" s="9">
        <f t="shared" si="200"/>
        <v>0.31531501939199513</v>
      </c>
      <c r="XQ37" s="9">
        <f t="shared" si="201"/>
        <v>1.3576745666041838</v>
      </c>
      <c r="XR37" s="11">
        <v>20.8</v>
      </c>
      <c r="XS37" s="11">
        <v>28</v>
      </c>
      <c r="XT37" s="4">
        <v>19</v>
      </c>
      <c r="XU37" s="4">
        <v>12</v>
      </c>
      <c r="XV37" s="4">
        <v>22</v>
      </c>
      <c r="XW37" s="4">
        <f t="shared" si="202"/>
        <v>11.458333333333334</v>
      </c>
      <c r="XX37" s="11">
        <v>46</v>
      </c>
      <c r="XY37" s="11">
        <v>22</v>
      </c>
      <c r="XZ37" s="4">
        <v>18</v>
      </c>
      <c r="YA37" s="4">
        <v>64</v>
      </c>
      <c r="YB37" s="4">
        <v>55</v>
      </c>
      <c r="YC37" s="11">
        <f t="shared" si="203"/>
        <v>1.1636363636363636</v>
      </c>
      <c r="YD37" s="4">
        <v>12</v>
      </c>
      <c r="YE37" s="11">
        <f t="shared" si="204"/>
        <v>5.333333333333333</v>
      </c>
      <c r="YF37" s="4">
        <v>124</v>
      </c>
      <c r="YG37" s="4">
        <v>14.5</v>
      </c>
      <c r="YH37">
        <v>14.1</v>
      </c>
      <c r="YI37" s="11">
        <f t="shared" si="205"/>
        <v>14.5</v>
      </c>
      <c r="YJ37" s="4">
        <f t="shared" si="206"/>
        <v>0.65909090909090906</v>
      </c>
      <c r="YK37" s="4">
        <f>XX37/YH37</f>
        <v>3.2624113475177308</v>
      </c>
      <c r="YL37" s="4">
        <f>XR37/YH37</f>
        <v>1.4751773049645391</v>
      </c>
      <c r="YM37" s="4">
        <v>12</v>
      </c>
      <c r="YN37" s="4">
        <v>8</v>
      </c>
      <c r="YO37" s="4">
        <f t="shared" si="207"/>
        <v>33.333333333333329</v>
      </c>
      <c r="YP37" s="4">
        <v>19</v>
      </c>
      <c r="YQ37" s="4">
        <v>16</v>
      </c>
      <c r="YR37" s="4">
        <f t="shared" si="208"/>
        <v>15.789473684210526</v>
      </c>
      <c r="YS37">
        <v>1</v>
      </c>
      <c r="YT37">
        <v>0</v>
      </c>
      <c r="YU37">
        <v>0</v>
      </c>
      <c r="YV37">
        <v>1</v>
      </c>
      <c r="YW37">
        <v>0</v>
      </c>
      <c r="YX37">
        <v>0</v>
      </c>
      <c r="YY37">
        <v>0</v>
      </c>
      <c r="YZ37">
        <v>1</v>
      </c>
      <c r="ZA37">
        <v>0</v>
      </c>
      <c r="ZB37">
        <v>0</v>
      </c>
      <c r="ZC37">
        <v>17</v>
      </c>
      <c r="ZD37">
        <v>11</v>
      </c>
      <c r="ZE37">
        <f t="shared" si="209"/>
        <v>0.35294117647058826</v>
      </c>
      <c r="ZF37">
        <v>1</v>
      </c>
      <c r="ZG37">
        <v>0</v>
      </c>
    </row>
    <row r="38" spans="1:683" x14ac:dyDescent="0.35">
      <c r="A38" s="54">
        <v>35</v>
      </c>
      <c r="B38" s="2">
        <v>45009</v>
      </c>
      <c r="C38" s="2">
        <v>21325</v>
      </c>
      <c r="D38" s="4">
        <v>65</v>
      </c>
      <c r="E38" s="4" t="s">
        <v>178</v>
      </c>
      <c r="F38" s="4">
        <v>70</v>
      </c>
      <c r="G38" s="4">
        <v>170</v>
      </c>
      <c r="H38" s="4">
        <v>1.81</v>
      </c>
      <c r="I38" s="4">
        <v>1</v>
      </c>
      <c r="J38" s="2">
        <v>45008</v>
      </c>
      <c r="K38" s="2">
        <v>45008</v>
      </c>
      <c r="L38" s="2">
        <v>45021</v>
      </c>
      <c r="M38" s="2">
        <v>45065</v>
      </c>
      <c r="N38" s="4">
        <v>1</v>
      </c>
      <c r="O38" s="2">
        <v>45186</v>
      </c>
      <c r="P38" s="46">
        <f t="shared" si="118"/>
        <v>13</v>
      </c>
      <c r="Q38" s="46">
        <f t="shared" si="119"/>
        <v>57</v>
      </c>
      <c r="R38" s="46">
        <f t="shared" si="120"/>
        <v>178</v>
      </c>
      <c r="S38" s="4">
        <v>0</v>
      </c>
      <c r="T38" s="4">
        <v>1</v>
      </c>
      <c r="U38" s="4">
        <v>1</v>
      </c>
      <c r="V38" s="4">
        <v>0</v>
      </c>
      <c r="W38" s="4">
        <v>1</v>
      </c>
      <c r="X38" s="4">
        <v>1</v>
      </c>
      <c r="Y38" s="4">
        <v>0</v>
      </c>
      <c r="Z38" s="4">
        <v>1</v>
      </c>
      <c r="AA38" s="4">
        <v>0</v>
      </c>
      <c r="AB38" s="4">
        <v>18</v>
      </c>
      <c r="AC38" s="4">
        <v>50</v>
      </c>
      <c r="AD38" s="4">
        <v>16</v>
      </c>
      <c r="AE38" s="4">
        <v>16</v>
      </c>
      <c r="AF38" s="4">
        <f t="shared" si="121"/>
        <v>0</v>
      </c>
      <c r="AG38" s="4">
        <v>150</v>
      </c>
      <c r="AH38" s="4">
        <v>12900</v>
      </c>
      <c r="AI38" s="4">
        <v>53.99</v>
      </c>
      <c r="AJ38" s="4">
        <v>100</v>
      </c>
      <c r="AK38" s="4">
        <v>0</v>
      </c>
      <c r="AL38" s="4">
        <v>1</v>
      </c>
      <c r="AM38" s="4" t="s">
        <v>570</v>
      </c>
      <c r="AN38" s="4">
        <v>113</v>
      </c>
      <c r="AO38" s="4">
        <v>3291</v>
      </c>
      <c r="AP38" s="4">
        <v>0</v>
      </c>
      <c r="AQ38" s="4">
        <v>8.4</v>
      </c>
      <c r="AR38" s="4">
        <v>1.23</v>
      </c>
      <c r="AS38" s="4">
        <v>30.2</v>
      </c>
      <c r="AU38" s="4">
        <v>20.7</v>
      </c>
      <c r="AV38" s="4">
        <v>961</v>
      </c>
      <c r="AW38" s="4">
        <v>28</v>
      </c>
      <c r="AX38" s="4">
        <v>1</v>
      </c>
      <c r="AY38" s="4">
        <v>1</v>
      </c>
      <c r="AZ38" s="4">
        <v>8.1</v>
      </c>
      <c r="BA38" s="4">
        <v>270</v>
      </c>
      <c r="BB38" s="4">
        <v>144</v>
      </c>
      <c r="BC38" s="4">
        <v>4.7</v>
      </c>
      <c r="BD38" s="4">
        <v>2.4</v>
      </c>
      <c r="BE38" s="4">
        <v>7.4</v>
      </c>
      <c r="BF38" s="4">
        <v>2.4</v>
      </c>
      <c r="BG38" s="4">
        <v>4.8</v>
      </c>
      <c r="BI38" s="4">
        <v>3984</v>
      </c>
      <c r="BJ38" s="4">
        <v>78</v>
      </c>
      <c r="BK38" s="4">
        <v>162</v>
      </c>
      <c r="BL38" s="4">
        <v>5.0999999999999996</v>
      </c>
      <c r="BM38" s="4">
        <v>174</v>
      </c>
      <c r="BN38" s="4">
        <v>783</v>
      </c>
      <c r="BO38" s="4">
        <v>1</v>
      </c>
      <c r="BP38" s="4">
        <v>1</v>
      </c>
      <c r="BQ38" s="4">
        <v>184</v>
      </c>
      <c r="BR38">
        <v>91</v>
      </c>
      <c r="BS38">
        <v>46</v>
      </c>
      <c r="BT38">
        <v>61</v>
      </c>
      <c r="BU38">
        <v>99</v>
      </c>
      <c r="BV38">
        <v>11</v>
      </c>
      <c r="BW38">
        <v>1790</v>
      </c>
      <c r="BX38">
        <v>378</v>
      </c>
      <c r="BY38">
        <v>1.9</v>
      </c>
      <c r="BZ38">
        <v>62.5</v>
      </c>
      <c r="CA38">
        <v>5.3</v>
      </c>
      <c r="CB38" s="4">
        <v>2.2000000000000002</v>
      </c>
      <c r="CC38" s="4">
        <v>45</v>
      </c>
      <c r="CD38" s="4">
        <v>98</v>
      </c>
      <c r="CE38" s="4">
        <v>3</v>
      </c>
      <c r="CF38" s="4">
        <v>5</v>
      </c>
      <c r="CG38" s="4">
        <v>2398</v>
      </c>
      <c r="CH38" s="4">
        <f t="shared" si="122"/>
        <v>1818.181818181818</v>
      </c>
      <c r="CI38" s="4">
        <v>7.33</v>
      </c>
      <c r="CJ38" s="4">
        <v>30.6</v>
      </c>
      <c r="CK38" s="4">
        <v>101.9</v>
      </c>
      <c r="CL38" s="4">
        <v>17.399999999999999</v>
      </c>
      <c r="CM38" s="4">
        <v>1.1499999999999999</v>
      </c>
      <c r="CN38" s="4">
        <v>1</v>
      </c>
      <c r="CO38" s="4">
        <v>0</v>
      </c>
      <c r="CP38" s="4">
        <v>79.599999999999994</v>
      </c>
      <c r="CQ38" s="4">
        <v>35000</v>
      </c>
      <c r="CR38" s="4">
        <v>1</v>
      </c>
      <c r="CS38" s="4">
        <v>0</v>
      </c>
      <c r="CT38" s="4"/>
      <c r="CU38" s="4">
        <v>1</v>
      </c>
      <c r="CV38" s="4">
        <v>1</v>
      </c>
      <c r="CW38" s="4">
        <v>1</v>
      </c>
      <c r="CX38" s="4">
        <v>1</v>
      </c>
      <c r="CY38" s="4">
        <v>1</v>
      </c>
      <c r="CZ38" s="4">
        <v>1</v>
      </c>
      <c r="DA38" s="4">
        <v>0</v>
      </c>
      <c r="DB38" s="4">
        <v>0</v>
      </c>
      <c r="DC38" s="4">
        <v>1</v>
      </c>
      <c r="DD38" s="4">
        <v>1</v>
      </c>
      <c r="DE38" s="4">
        <v>1</v>
      </c>
      <c r="DF38" s="4">
        <v>1</v>
      </c>
      <c r="DG38" s="4">
        <v>1</v>
      </c>
      <c r="DH38" s="4">
        <v>0</v>
      </c>
      <c r="DI38" s="4">
        <v>0</v>
      </c>
      <c r="DJ38" s="4">
        <v>1</v>
      </c>
      <c r="DK38" s="4">
        <v>9</v>
      </c>
      <c r="DL38" s="4">
        <v>9</v>
      </c>
      <c r="DM38" s="4">
        <v>52</v>
      </c>
      <c r="DN38" s="4">
        <v>40</v>
      </c>
      <c r="DO38" s="4">
        <v>22</v>
      </c>
      <c r="DP38" s="4">
        <v>44</v>
      </c>
      <c r="DQ38" s="11">
        <v>32</v>
      </c>
      <c r="DR38" s="4">
        <v>72</v>
      </c>
      <c r="DS38" s="4">
        <v>107</v>
      </c>
      <c r="DT38" s="4">
        <f t="shared" si="136"/>
        <v>35</v>
      </c>
      <c r="DU38" s="11">
        <v>7.9</v>
      </c>
      <c r="DV38" s="4">
        <v>453</v>
      </c>
      <c r="DW38" s="4">
        <v>87</v>
      </c>
      <c r="DX38" s="4">
        <v>100</v>
      </c>
      <c r="DY38" s="4">
        <v>3.5</v>
      </c>
      <c r="DZ38" s="4">
        <f t="shared" si="134"/>
        <v>1.9337016574585635</v>
      </c>
      <c r="EA38" s="4">
        <v>13.3</v>
      </c>
      <c r="EB38" s="4">
        <v>287</v>
      </c>
      <c r="EC38" s="4">
        <v>43</v>
      </c>
      <c r="ED38" s="4">
        <v>4.5</v>
      </c>
      <c r="EE38" s="4">
        <f t="shared" si="137"/>
        <v>2.4861878453038675</v>
      </c>
      <c r="EF38" s="45">
        <f t="shared" si="123"/>
        <v>2.4060150375939848</v>
      </c>
      <c r="EG38" s="45">
        <f t="shared" si="124"/>
        <v>0.59398496240601506</v>
      </c>
      <c r="EH38" s="4">
        <v>6</v>
      </c>
      <c r="EI38" s="4">
        <v>91</v>
      </c>
      <c r="EJ38" s="4">
        <v>28</v>
      </c>
      <c r="EK38" s="11">
        <f t="shared" si="138"/>
        <v>3.25</v>
      </c>
      <c r="EL38" s="4">
        <v>137</v>
      </c>
      <c r="EM38" s="11">
        <v>7</v>
      </c>
      <c r="EN38" s="4">
        <v>10</v>
      </c>
      <c r="EO38" s="11">
        <f t="shared" si="182"/>
        <v>10.705882352941176</v>
      </c>
      <c r="EP38" s="4">
        <v>45</v>
      </c>
      <c r="EQ38" s="4">
        <f t="shared" si="125"/>
        <v>24.861878453038674</v>
      </c>
      <c r="ER38" s="4">
        <v>37</v>
      </c>
      <c r="ES38" s="4">
        <v>38</v>
      </c>
      <c r="ET38" s="11">
        <v>9</v>
      </c>
      <c r="EU38" s="76">
        <v>3</v>
      </c>
      <c r="EV38" s="9">
        <v>9</v>
      </c>
      <c r="EW38" s="4">
        <v>73</v>
      </c>
      <c r="EX38" s="4">
        <v>90</v>
      </c>
      <c r="EY38" s="4">
        <v>35</v>
      </c>
      <c r="EZ38" s="4">
        <v>48</v>
      </c>
      <c r="FA38" s="4">
        <v>62</v>
      </c>
      <c r="FB38" s="4">
        <f t="shared" si="111"/>
        <v>287</v>
      </c>
      <c r="FC38" s="9">
        <f t="shared" si="126"/>
        <v>1.1277793943629308</v>
      </c>
      <c r="FD38" s="9">
        <f t="shared" si="112"/>
        <v>0.21602787456445993</v>
      </c>
      <c r="FE38" s="9">
        <f t="shared" si="127"/>
        <v>0.30420786583964038</v>
      </c>
      <c r="FF38" s="9">
        <f t="shared" si="113"/>
        <v>1.9046511627906979</v>
      </c>
      <c r="FG38" s="9">
        <f t="shared" si="114"/>
        <v>0.29769496299532688</v>
      </c>
      <c r="FH38" s="9">
        <f t="shared" si="115"/>
        <v>1.6888508269532738</v>
      </c>
      <c r="FI38" s="11">
        <v>9.4</v>
      </c>
      <c r="FJ38" s="11">
        <v>17</v>
      </c>
      <c r="FK38" s="4">
        <v>19</v>
      </c>
      <c r="FL38" s="4">
        <v>1</v>
      </c>
      <c r="FM38" s="4">
        <v>53</v>
      </c>
      <c r="FN38" s="4">
        <f t="shared" ref="FN38:FN45" si="211">FM38/H38</f>
        <v>29.281767955801104</v>
      </c>
      <c r="FO38" s="11">
        <v>24</v>
      </c>
      <c r="FP38" s="11">
        <v>11</v>
      </c>
      <c r="FQ38" s="4">
        <v>12</v>
      </c>
      <c r="FR38" s="4">
        <v>50</v>
      </c>
      <c r="FS38" s="4">
        <v>50</v>
      </c>
      <c r="FT38" s="11">
        <f t="shared" si="128"/>
        <v>1</v>
      </c>
      <c r="FU38" s="4">
        <v>8</v>
      </c>
      <c r="FV38" s="11">
        <f t="shared" si="183"/>
        <v>6.25</v>
      </c>
      <c r="FW38" s="4">
        <v>83</v>
      </c>
      <c r="FX38" s="4">
        <v>9.65</v>
      </c>
      <c r="FY38">
        <v>9.1</v>
      </c>
      <c r="FZ38" s="11">
        <f t="shared" si="117"/>
        <v>20.65</v>
      </c>
      <c r="GA38" s="4">
        <f t="shared" si="129"/>
        <v>1.8772727272727272</v>
      </c>
      <c r="GB38" s="4">
        <f t="shared" si="130"/>
        <v>2.6373626373626373</v>
      </c>
      <c r="GC38" s="4">
        <f t="shared" si="131"/>
        <v>1.0329670329670331</v>
      </c>
      <c r="GD38" s="4">
        <v>22</v>
      </c>
      <c r="GE38" s="4">
        <v>19</v>
      </c>
      <c r="GF38" s="4">
        <f t="shared" si="132"/>
        <v>13.636363636363635</v>
      </c>
      <c r="GG38" s="4">
        <v>35</v>
      </c>
      <c r="GH38" s="4">
        <v>17</v>
      </c>
      <c r="GI38" s="4">
        <f t="shared" si="133"/>
        <v>51.428571428571423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1</v>
      </c>
      <c r="GV38" t="e">
        <f t="shared" si="135"/>
        <v>#DIV/0!</v>
      </c>
      <c r="GZ38" s="2">
        <v>45016</v>
      </c>
      <c r="HA38" s="4">
        <v>1.81</v>
      </c>
      <c r="HB38" s="4">
        <v>8</v>
      </c>
      <c r="HC38" s="4">
        <v>780</v>
      </c>
      <c r="HD38" s="4">
        <v>35400</v>
      </c>
      <c r="HE38" s="4">
        <v>15.44</v>
      </c>
      <c r="HF38" s="4">
        <v>45.9</v>
      </c>
      <c r="HG38" s="4">
        <v>0</v>
      </c>
      <c r="HH38" s="4">
        <v>1</v>
      </c>
      <c r="HI38" s="4" t="s">
        <v>570</v>
      </c>
      <c r="HJ38" s="4">
        <v>64</v>
      </c>
      <c r="HK38" s="4">
        <v>457</v>
      </c>
      <c r="HL38" s="4">
        <v>0</v>
      </c>
      <c r="HM38" s="4">
        <v>8.6999999999999993</v>
      </c>
      <c r="HN38" s="4">
        <v>0.94</v>
      </c>
      <c r="HO38" s="4">
        <v>23.8</v>
      </c>
      <c r="HP38" s="29">
        <v>2.17</v>
      </c>
      <c r="HQ38" s="4">
        <v>2.56</v>
      </c>
      <c r="HR38" s="4">
        <v>471</v>
      </c>
      <c r="HS38" s="4">
        <v>83</v>
      </c>
      <c r="HT38" s="4">
        <v>1</v>
      </c>
      <c r="HU38" s="4">
        <v>1</v>
      </c>
      <c r="HV38" s="4">
        <v>3.6</v>
      </c>
      <c r="HW38" s="4">
        <v>141</v>
      </c>
      <c r="HX38" s="4">
        <v>138</v>
      </c>
      <c r="HY38" s="4">
        <v>4.4000000000000004</v>
      </c>
      <c r="HZ38" s="4">
        <v>3</v>
      </c>
      <c r="IA38" s="4">
        <v>3.1</v>
      </c>
      <c r="IB38" s="4">
        <v>7.2</v>
      </c>
      <c r="IC38" s="4">
        <v>5</v>
      </c>
      <c r="ID38" s="4">
        <v>2.4</v>
      </c>
      <c r="IE38" s="4">
        <v>265</v>
      </c>
      <c r="IF38" s="4">
        <v>38</v>
      </c>
      <c r="IG38" s="4">
        <v>66</v>
      </c>
      <c r="IH38" s="4">
        <v>1.5</v>
      </c>
      <c r="II38" s="4">
        <v>265</v>
      </c>
      <c r="IJ38" s="4">
        <v>485</v>
      </c>
      <c r="IK38" s="4">
        <v>1</v>
      </c>
      <c r="IL38" s="4">
        <v>1</v>
      </c>
      <c r="IM38" s="4">
        <v>213</v>
      </c>
      <c r="IN38">
        <v>111</v>
      </c>
      <c r="IO38">
        <v>63</v>
      </c>
      <c r="IP38">
        <v>84</v>
      </c>
      <c r="IQ38">
        <v>82</v>
      </c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>
        <v>0.2</v>
      </c>
      <c r="JJ38" s="4">
        <v>0</v>
      </c>
      <c r="JK38" s="4">
        <v>0</v>
      </c>
      <c r="JL38" s="4">
        <v>2319</v>
      </c>
      <c r="JM38" s="4">
        <v>35000</v>
      </c>
      <c r="JN38" s="4">
        <v>11</v>
      </c>
      <c r="JO38" s="4">
        <v>10</v>
      </c>
      <c r="JP38" s="4">
        <v>31</v>
      </c>
      <c r="JQ38" s="4">
        <v>18</v>
      </c>
      <c r="JR38" s="4">
        <v>43</v>
      </c>
      <c r="JS38" s="4">
        <v>75</v>
      </c>
      <c r="JT38" s="11">
        <v>63</v>
      </c>
      <c r="JU38" s="4">
        <v>32</v>
      </c>
      <c r="JV38" s="4">
        <v>89</v>
      </c>
      <c r="JW38" s="4">
        <f t="shared" si="139"/>
        <v>57</v>
      </c>
      <c r="JX38" s="11">
        <v>12.7</v>
      </c>
      <c r="JY38" s="4"/>
      <c r="JZ38" s="4"/>
      <c r="KA38" s="4">
        <v>109</v>
      </c>
      <c r="KB38" s="4">
        <v>6.1</v>
      </c>
      <c r="KC38" s="4">
        <f t="shared" si="140"/>
        <v>3.3701657458563532</v>
      </c>
      <c r="KD38" s="4">
        <v>21.1</v>
      </c>
      <c r="KE38" s="4">
        <v>227</v>
      </c>
      <c r="KF38" s="4">
        <v>60</v>
      </c>
      <c r="KG38" s="4">
        <v>6.6</v>
      </c>
      <c r="KH38" s="4">
        <f t="shared" si="141"/>
        <v>3.6464088397790051</v>
      </c>
      <c r="KI38" s="45">
        <f t="shared" si="142"/>
        <v>2.985781990521327</v>
      </c>
      <c r="KJ38" s="45">
        <f t="shared" si="143"/>
        <v>0.60189573459715628</v>
      </c>
      <c r="KK38" s="4">
        <v>19</v>
      </c>
      <c r="KL38" s="4">
        <v>128</v>
      </c>
      <c r="KM38" s="4">
        <v>71</v>
      </c>
      <c r="KN38" s="11">
        <f t="shared" si="144"/>
        <v>1.8028169014084507</v>
      </c>
      <c r="KO38" s="4">
        <v>142</v>
      </c>
      <c r="KP38" s="11">
        <v>14</v>
      </c>
      <c r="KQ38" s="4">
        <v>14</v>
      </c>
      <c r="KR38" s="11">
        <f t="shared" si="145"/>
        <v>9.1428571428571423</v>
      </c>
      <c r="KS38" s="4">
        <v>37</v>
      </c>
      <c r="KT38" s="4">
        <f t="shared" si="146"/>
        <v>20.441988950276244</v>
      </c>
      <c r="KU38" s="4">
        <v>21</v>
      </c>
      <c r="KV38" s="4">
        <v>28</v>
      </c>
      <c r="KW38" s="11">
        <v>15</v>
      </c>
      <c r="KX38" s="4">
        <v>12</v>
      </c>
      <c r="KY38" s="9">
        <v>3</v>
      </c>
      <c r="KZ38" s="4">
        <v>89</v>
      </c>
      <c r="LA38" s="4">
        <v>151</v>
      </c>
      <c r="LB38" s="4">
        <v>58</v>
      </c>
      <c r="LC38" s="4">
        <v>69</v>
      </c>
      <c r="LD38" s="4">
        <v>69</v>
      </c>
      <c r="LE38" s="4">
        <f t="shared" si="147"/>
        <v>227</v>
      </c>
      <c r="LF38" s="9">
        <f t="shared" si="148"/>
        <v>1.076722766911224</v>
      </c>
      <c r="LG38" s="9">
        <f t="shared" si="149"/>
        <v>0.30396475770925108</v>
      </c>
      <c r="LH38" s="9">
        <f t="shared" si="150"/>
        <v>0.42070279734352189</v>
      </c>
      <c r="LI38" s="9">
        <f t="shared" si="151"/>
        <v>1.665</v>
      </c>
      <c r="LJ38" s="9">
        <f t="shared" si="152"/>
        <v>0.32696437306434617</v>
      </c>
      <c r="LK38" s="9">
        <f t="shared" si="153"/>
        <v>1.5463590546862465</v>
      </c>
      <c r="LL38" s="11"/>
      <c r="LM38" s="11">
        <v>15</v>
      </c>
      <c r="LN38" s="4">
        <v>16</v>
      </c>
      <c r="LO38" s="4">
        <v>1</v>
      </c>
      <c r="LP38" s="4">
        <v>46</v>
      </c>
      <c r="LQ38" s="4">
        <f t="shared" si="154"/>
        <v>25.414364640883978</v>
      </c>
      <c r="LR38" s="11">
        <v>51</v>
      </c>
      <c r="LS38" s="11">
        <v>19</v>
      </c>
      <c r="LT38" s="4">
        <v>22</v>
      </c>
      <c r="LU38" s="4">
        <v>72</v>
      </c>
      <c r="LV38" s="4">
        <v>67</v>
      </c>
      <c r="LW38" s="11">
        <f t="shared" si="155"/>
        <v>1.0746268656716418</v>
      </c>
      <c r="LX38" s="4">
        <v>25</v>
      </c>
      <c r="LY38" s="11">
        <f t="shared" si="156"/>
        <v>2.88</v>
      </c>
      <c r="LZ38" s="4">
        <v>72</v>
      </c>
      <c r="MA38" s="4">
        <v>31.2</v>
      </c>
      <c r="MB38">
        <v>23.2</v>
      </c>
      <c r="MC38" s="11">
        <f t="shared" si="157"/>
        <v>31.2</v>
      </c>
      <c r="MD38" s="4">
        <f t="shared" si="158"/>
        <v>1.6421052631578947</v>
      </c>
      <c r="ME38" s="4">
        <f t="shared" si="159"/>
        <v>2.1982758620689657</v>
      </c>
      <c r="MF38" s="4"/>
      <c r="MG38" s="4">
        <v>12</v>
      </c>
      <c r="MH38" s="4">
        <v>5</v>
      </c>
      <c r="MI38" s="4">
        <f t="shared" si="160"/>
        <v>58.333333333333336</v>
      </c>
      <c r="MJ38" s="4">
        <v>20</v>
      </c>
      <c r="MK38" s="4">
        <v>15</v>
      </c>
      <c r="ML38" s="4">
        <f t="shared" si="161"/>
        <v>25</v>
      </c>
      <c r="MM38">
        <v>1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0</v>
      </c>
      <c r="MT38">
        <v>1</v>
      </c>
      <c r="MU38">
        <v>0</v>
      </c>
      <c r="MV38">
        <v>0</v>
      </c>
      <c r="MY38" t="e">
        <f t="shared" si="162"/>
        <v>#DIV/0!</v>
      </c>
      <c r="NC38" s="2">
        <v>45036</v>
      </c>
      <c r="ND38" s="4">
        <v>1.81</v>
      </c>
      <c r="NE38" s="4">
        <v>28</v>
      </c>
      <c r="NF38" s="4">
        <v>1320</v>
      </c>
      <c r="NG38" s="4">
        <v>14800</v>
      </c>
      <c r="NH38" s="4">
        <v>5.0199999999999996</v>
      </c>
      <c r="NI38" s="4">
        <v>0.93</v>
      </c>
      <c r="NJ38" s="4">
        <v>0</v>
      </c>
      <c r="NK38" s="4">
        <v>1</v>
      </c>
      <c r="NL38" s="4" t="s">
        <v>570</v>
      </c>
      <c r="NM38" s="4">
        <v>91</v>
      </c>
      <c r="NN38" s="4">
        <v>823</v>
      </c>
      <c r="NO38" s="4">
        <v>0</v>
      </c>
      <c r="NP38" s="4">
        <v>8.4</v>
      </c>
      <c r="NQ38" s="4"/>
      <c r="NR38" s="4"/>
      <c r="NS38" s="29">
        <v>2.0699999999999998</v>
      </c>
      <c r="NT38" s="4"/>
      <c r="NU38" s="4"/>
      <c r="NV38" s="4">
        <v>324</v>
      </c>
      <c r="NW38" s="4">
        <v>1</v>
      </c>
      <c r="NX38" s="4">
        <v>1</v>
      </c>
      <c r="NY38" s="4">
        <v>3.7</v>
      </c>
      <c r="NZ38" s="4">
        <v>56</v>
      </c>
      <c r="OA38" s="4">
        <v>135</v>
      </c>
      <c r="OB38" s="4">
        <v>4.8</v>
      </c>
      <c r="OC38" s="4">
        <v>1.5</v>
      </c>
      <c r="OD38" s="4">
        <v>3.7</v>
      </c>
      <c r="OE38" s="4">
        <v>8.3000000000000007</v>
      </c>
      <c r="OF38" s="4">
        <v>6.4</v>
      </c>
      <c r="OG38" s="4">
        <v>2.7</v>
      </c>
      <c r="OH38" s="4">
        <v>20</v>
      </c>
      <c r="OI38" s="4">
        <v>27</v>
      </c>
      <c r="OJ38" s="4">
        <v>16</v>
      </c>
      <c r="OK38" s="4">
        <v>0.5</v>
      </c>
      <c r="OL38" s="4">
        <v>151</v>
      </c>
      <c r="OM38" s="4">
        <v>299</v>
      </c>
      <c r="ON38" s="4">
        <v>1</v>
      </c>
      <c r="OO38" s="4">
        <v>1</v>
      </c>
      <c r="OP38" s="4"/>
      <c r="OQ38">
        <v>124</v>
      </c>
      <c r="OR38">
        <v>70</v>
      </c>
      <c r="OS38">
        <v>89</v>
      </c>
      <c r="OT38">
        <v>74</v>
      </c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>
        <v>0</v>
      </c>
      <c r="PM38" s="4">
        <v>0</v>
      </c>
      <c r="PN38" s="4">
        <v>0</v>
      </c>
      <c r="PO38" s="4">
        <v>77</v>
      </c>
      <c r="PP38" s="4">
        <v>9304</v>
      </c>
      <c r="PQ38" s="4">
        <v>10</v>
      </c>
      <c r="PR38" s="4">
        <v>8</v>
      </c>
      <c r="PS38" s="4">
        <v>53</v>
      </c>
      <c r="PT38" s="4">
        <v>35</v>
      </c>
      <c r="PU38" s="4">
        <v>33</v>
      </c>
      <c r="PV38" s="4">
        <v>62</v>
      </c>
      <c r="PW38" s="11">
        <v>42</v>
      </c>
      <c r="PX38" s="4">
        <v>48</v>
      </c>
      <c r="PY38" s="4">
        <v>83</v>
      </c>
      <c r="PZ38" s="4">
        <f t="shared" si="184"/>
        <v>35</v>
      </c>
      <c r="QA38" s="11">
        <v>12.3</v>
      </c>
      <c r="QB38" s="4">
        <v>1043</v>
      </c>
      <c r="QC38" s="4">
        <v>90</v>
      </c>
      <c r="QD38" s="4">
        <v>94</v>
      </c>
      <c r="QE38" s="4">
        <v>3.5</v>
      </c>
      <c r="QF38" s="4">
        <f t="shared" si="163"/>
        <v>1.9337016574585635</v>
      </c>
      <c r="QG38" s="4">
        <v>14.9</v>
      </c>
      <c r="QH38" s="4">
        <v>230</v>
      </c>
      <c r="QI38" s="4">
        <v>47</v>
      </c>
      <c r="QJ38" s="4">
        <v>4.4000000000000004</v>
      </c>
      <c r="QK38" s="4">
        <f t="shared" si="164"/>
        <v>2.430939226519337</v>
      </c>
      <c r="QL38" s="45">
        <f t="shared" si="165"/>
        <v>2.8187919463087248</v>
      </c>
      <c r="QM38" s="45">
        <f t="shared" si="166"/>
        <v>0.82550335570469802</v>
      </c>
      <c r="QN38" s="4">
        <v>7</v>
      </c>
      <c r="QO38" s="4">
        <v>87</v>
      </c>
      <c r="QP38" s="4">
        <v>46</v>
      </c>
      <c r="QQ38" s="11">
        <f t="shared" si="167"/>
        <v>1.8913043478260869</v>
      </c>
      <c r="QR38" s="4">
        <v>128</v>
      </c>
      <c r="QS38" s="11">
        <v>5</v>
      </c>
      <c r="QT38" s="4">
        <v>8</v>
      </c>
      <c r="QU38" s="11">
        <f t="shared" si="168"/>
        <v>13.384615384615385</v>
      </c>
      <c r="QV38" s="4">
        <v>34</v>
      </c>
      <c r="QW38" s="4">
        <f t="shared" si="169"/>
        <v>18.784530386740332</v>
      </c>
      <c r="QX38" s="4">
        <v>20</v>
      </c>
      <c r="QY38" s="4">
        <v>25</v>
      </c>
      <c r="QZ38" s="11">
        <v>10</v>
      </c>
      <c r="RA38" s="4">
        <v>10</v>
      </c>
      <c r="RB38" s="9">
        <v>0</v>
      </c>
      <c r="RC38" s="4">
        <v>52</v>
      </c>
      <c r="RD38" s="4">
        <v>141</v>
      </c>
      <c r="RE38" s="4">
        <v>41</v>
      </c>
      <c r="RF38" s="4">
        <v>82</v>
      </c>
      <c r="RG38" s="4">
        <v>96</v>
      </c>
      <c r="RH38" s="4">
        <f t="shared" si="170"/>
        <v>230</v>
      </c>
      <c r="RI38" s="9">
        <f t="shared" si="171"/>
        <v>1.8949003150421333</v>
      </c>
      <c r="RJ38" s="9">
        <f t="shared" si="172"/>
        <v>0.41739130434782606</v>
      </c>
      <c r="RK38" s="9">
        <f t="shared" si="173"/>
        <v>0.51771074482456481</v>
      </c>
      <c r="RL38" s="9">
        <f t="shared" si="174"/>
        <v>2.3744680851063831</v>
      </c>
      <c r="RM38" s="9">
        <f t="shared" si="175"/>
        <v>0.4105694206814251</v>
      </c>
      <c r="RN38" s="9">
        <f t="shared" si="176"/>
        <v>1.2530833766068514</v>
      </c>
      <c r="RO38" s="11">
        <v>10.8</v>
      </c>
      <c r="RP38" s="11">
        <v>12</v>
      </c>
      <c r="RQ38" s="4">
        <v>13</v>
      </c>
      <c r="RR38" s="4">
        <v>1</v>
      </c>
      <c r="RS38" s="4">
        <v>45</v>
      </c>
      <c r="RT38" s="4">
        <f>RS38/ND38</f>
        <v>24.861878453038674</v>
      </c>
      <c r="RU38" s="11">
        <v>41</v>
      </c>
      <c r="RV38" s="11">
        <v>15</v>
      </c>
      <c r="RW38" s="4">
        <v>17</v>
      </c>
      <c r="RX38" s="4">
        <v>43</v>
      </c>
      <c r="RY38" s="4">
        <v>35</v>
      </c>
      <c r="RZ38" s="11">
        <f t="shared" si="185"/>
        <v>1.2285714285714286</v>
      </c>
      <c r="SA38" s="4">
        <v>14</v>
      </c>
      <c r="SB38" s="11">
        <f t="shared" si="186"/>
        <v>3.0714285714285716</v>
      </c>
      <c r="SC38" s="4">
        <v>72</v>
      </c>
      <c r="SD38" s="4">
        <v>18.3</v>
      </c>
      <c r="SE38">
        <v>15.1</v>
      </c>
      <c r="SF38" s="11">
        <f t="shared" si="177"/>
        <v>18.3</v>
      </c>
      <c r="SG38" s="4">
        <f t="shared" si="178"/>
        <v>1.22</v>
      </c>
      <c r="SH38" s="4">
        <f>RU38/SE38</f>
        <v>2.7152317880794703</v>
      </c>
      <c r="SI38" s="4">
        <f>RO38/SE38</f>
        <v>0.7152317880794703</v>
      </c>
      <c r="SJ38" s="4">
        <v>14</v>
      </c>
      <c r="SK38" s="4">
        <v>3</v>
      </c>
      <c r="SL38" s="4">
        <f t="shared" si="179"/>
        <v>78.571428571428569</v>
      </c>
      <c r="SM38" s="4">
        <v>15</v>
      </c>
      <c r="SN38" s="4">
        <v>14</v>
      </c>
      <c r="SO38" s="4">
        <f t="shared" si="180"/>
        <v>6.666666666666667</v>
      </c>
      <c r="SP38">
        <v>1</v>
      </c>
      <c r="SQ38">
        <v>0</v>
      </c>
      <c r="SR38">
        <v>0</v>
      </c>
      <c r="SS38">
        <v>1</v>
      </c>
      <c r="ST38">
        <v>0</v>
      </c>
      <c r="SU38">
        <v>0</v>
      </c>
      <c r="SV38">
        <v>0</v>
      </c>
      <c r="SW38">
        <v>1</v>
      </c>
      <c r="SX38">
        <v>0</v>
      </c>
      <c r="SY38">
        <v>0</v>
      </c>
      <c r="TB38" t="e">
        <f t="shared" si="181"/>
        <v>#DIV/0!</v>
      </c>
      <c r="TF38" s="2">
        <v>45179</v>
      </c>
      <c r="TG38" s="4">
        <v>1.81</v>
      </c>
      <c r="TH38" s="4">
        <v>180</v>
      </c>
      <c r="TI38" s="4"/>
      <c r="TJ38" s="4"/>
      <c r="TK38" s="4">
        <v>1.27</v>
      </c>
      <c r="TL38" s="4">
        <v>0.76</v>
      </c>
      <c r="TM38" s="4">
        <v>0</v>
      </c>
      <c r="TN38" s="4">
        <v>1</v>
      </c>
      <c r="TO38" s="4" t="s">
        <v>570</v>
      </c>
      <c r="TP38" s="4"/>
      <c r="TQ38" s="4"/>
      <c r="TR38" s="4">
        <v>0</v>
      </c>
      <c r="TS38" s="4"/>
      <c r="TT38" s="4"/>
      <c r="TU38" s="4"/>
      <c r="TV38" s="29"/>
      <c r="TW38" s="4"/>
      <c r="TX38" s="4"/>
      <c r="TY38" s="4"/>
      <c r="TZ38" s="4">
        <v>1</v>
      </c>
      <c r="UA38" s="4">
        <v>1</v>
      </c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>
        <v>1</v>
      </c>
      <c r="UR38" s="4">
        <v>1</v>
      </c>
      <c r="US38" s="4"/>
      <c r="UT38">
        <v>121</v>
      </c>
      <c r="UU38">
        <v>71</v>
      </c>
      <c r="UV38">
        <v>88</v>
      </c>
      <c r="UW38">
        <v>74</v>
      </c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>
        <v>0</v>
      </c>
      <c r="VP38" s="4">
        <v>0</v>
      </c>
      <c r="VQ38" s="4">
        <v>0</v>
      </c>
      <c r="VR38" s="4">
        <v>54</v>
      </c>
      <c r="VS38" s="4"/>
      <c r="VT38" s="4">
        <v>10</v>
      </c>
      <c r="VU38" s="4">
        <v>10</v>
      </c>
      <c r="VV38" s="4">
        <v>54</v>
      </c>
      <c r="VW38" s="4">
        <v>39</v>
      </c>
      <c r="VX38" s="4">
        <v>29</v>
      </c>
      <c r="VY38" s="4">
        <v>56</v>
      </c>
      <c r="VZ38" s="11">
        <v>47</v>
      </c>
      <c r="WA38" s="4">
        <v>48</v>
      </c>
      <c r="WB38" s="4">
        <v>90</v>
      </c>
      <c r="WC38" s="4">
        <f t="shared" si="187"/>
        <v>42</v>
      </c>
      <c r="WD38" s="11">
        <v>13.4</v>
      </c>
      <c r="WE38" s="4">
        <v>1114</v>
      </c>
      <c r="WF38" s="4">
        <v>91</v>
      </c>
      <c r="WG38" s="4">
        <v>90</v>
      </c>
      <c r="WH38" s="4">
        <v>3.8</v>
      </c>
      <c r="WI38" s="17">
        <f t="shared" si="188"/>
        <v>2.0994475138121547</v>
      </c>
      <c r="WJ38" s="4">
        <v>17.8</v>
      </c>
      <c r="WK38" s="4">
        <v>318</v>
      </c>
      <c r="WL38" s="4">
        <v>56</v>
      </c>
      <c r="WM38" s="4">
        <v>4.41</v>
      </c>
      <c r="WN38" s="4">
        <f t="shared" si="189"/>
        <v>2.4364640883977899</v>
      </c>
      <c r="WO38" s="45">
        <f t="shared" si="190"/>
        <v>2.6404494382022472</v>
      </c>
      <c r="WP38" s="45">
        <f t="shared" si="191"/>
        <v>0.7528089887640449</v>
      </c>
      <c r="WQ38" s="4">
        <v>5</v>
      </c>
      <c r="WR38" s="4">
        <v>51</v>
      </c>
      <c r="WS38" s="4">
        <v>48</v>
      </c>
      <c r="WT38" s="11">
        <f t="shared" si="192"/>
        <v>1.0625</v>
      </c>
      <c r="WU38" s="4">
        <v>184</v>
      </c>
      <c r="WV38" s="11">
        <v>8</v>
      </c>
      <c r="WW38" s="4">
        <v>9</v>
      </c>
      <c r="WX38" s="11">
        <f t="shared" si="193"/>
        <v>6</v>
      </c>
      <c r="WY38" s="4">
        <v>73</v>
      </c>
      <c r="WZ38" s="4">
        <f t="shared" si="194"/>
        <v>40.331491712707184</v>
      </c>
      <c r="XA38" s="4">
        <v>66</v>
      </c>
      <c r="XB38" s="4">
        <v>68</v>
      </c>
      <c r="XC38" s="11">
        <v>6</v>
      </c>
      <c r="XD38" s="4">
        <v>3</v>
      </c>
      <c r="XE38" s="9">
        <v>3</v>
      </c>
      <c r="XF38" s="4">
        <v>76</v>
      </c>
      <c r="XG38" s="4">
        <v>117</v>
      </c>
      <c r="XH38" s="4">
        <v>38</v>
      </c>
      <c r="XI38" s="4">
        <v>76</v>
      </c>
      <c r="XJ38" s="4">
        <v>69</v>
      </c>
      <c r="XK38" s="4">
        <f t="shared" si="195"/>
        <v>318</v>
      </c>
      <c r="XL38" s="9">
        <f t="shared" si="196"/>
        <v>0.85481467531327315</v>
      </c>
      <c r="XM38" s="9">
        <f t="shared" si="197"/>
        <v>0.21698113207547171</v>
      </c>
      <c r="XN38" s="9">
        <f t="shared" si="198"/>
        <v>0.30572328987002401</v>
      </c>
      <c r="XO38" s="9">
        <f t="shared" si="199"/>
        <v>1.9446428571428573</v>
      </c>
      <c r="XP38" s="9">
        <f t="shared" si="200"/>
        <v>0.30047055213430207</v>
      </c>
      <c r="XQ38" s="9">
        <f t="shared" si="201"/>
        <v>2.2749291902717781</v>
      </c>
      <c r="XR38" s="11">
        <v>19.2</v>
      </c>
      <c r="XS38" s="11">
        <v>17</v>
      </c>
      <c r="XT38" s="4">
        <v>10</v>
      </c>
      <c r="XU38" s="4">
        <v>7</v>
      </c>
      <c r="XV38" s="4">
        <v>51</v>
      </c>
      <c r="XW38" s="4">
        <f t="shared" si="202"/>
        <v>28.176795580110497</v>
      </c>
      <c r="XX38" s="11">
        <v>36</v>
      </c>
      <c r="XY38" s="11">
        <v>18</v>
      </c>
      <c r="XZ38" s="4">
        <v>14</v>
      </c>
      <c r="YA38" s="4">
        <v>36</v>
      </c>
      <c r="YB38" s="4">
        <v>54</v>
      </c>
      <c r="YC38" s="11">
        <f t="shared" si="203"/>
        <v>0.66666666666666663</v>
      </c>
      <c r="YD38" s="4">
        <v>10</v>
      </c>
      <c r="YE38" s="11">
        <f t="shared" si="204"/>
        <v>3.6</v>
      </c>
      <c r="YF38" s="4">
        <v>79</v>
      </c>
      <c r="YG38" s="4">
        <v>38.9</v>
      </c>
      <c r="YI38" s="11">
        <f t="shared" si="205"/>
        <v>38.9</v>
      </c>
      <c r="YJ38" s="4">
        <f t="shared" si="206"/>
        <v>2.161111111111111</v>
      </c>
      <c r="YK38" s="4"/>
      <c r="YL38" s="4"/>
      <c r="YM38" s="4">
        <v>17</v>
      </c>
      <c r="YN38" s="4">
        <v>7</v>
      </c>
      <c r="YO38" s="4">
        <f t="shared" si="207"/>
        <v>58.82352941176471</v>
      </c>
      <c r="YP38" s="4">
        <v>24</v>
      </c>
      <c r="YQ38" s="4">
        <v>16</v>
      </c>
      <c r="YR38" s="4">
        <f t="shared" si="208"/>
        <v>33.333333333333329</v>
      </c>
      <c r="YS38">
        <v>1</v>
      </c>
      <c r="YT38">
        <v>0</v>
      </c>
      <c r="YU38">
        <v>0</v>
      </c>
      <c r="YV38">
        <v>0</v>
      </c>
      <c r="YW38">
        <v>1</v>
      </c>
      <c r="YX38">
        <v>0</v>
      </c>
      <c r="YY38">
        <v>0</v>
      </c>
      <c r="YZ38">
        <v>1</v>
      </c>
      <c r="ZA38">
        <v>0</v>
      </c>
      <c r="ZB38">
        <v>0</v>
      </c>
      <c r="ZC38">
        <v>20</v>
      </c>
      <c r="ZD38">
        <v>9</v>
      </c>
      <c r="ZE38">
        <f t="shared" si="209"/>
        <v>0.55000000000000004</v>
      </c>
      <c r="ZF38">
        <v>1</v>
      </c>
      <c r="ZG38">
        <v>0</v>
      </c>
    </row>
    <row r="39" spans="1:683" x14ac:dyDescent="0.35">
      <c r="A39" s="54">
        <v>36</v>
      </c>
      <c r="B39" s="2">
        <v>45013</v>
      </c>
      <c r="C39" s="2">
        <v>18058</v>
      </c>
      <c r="D39" s="4">
        <v>74</v>
      </c>
      <c r="E39" s="4" t="s">
        <v>178</v>
      </c>
      <c r="F39" s="4">
        <v>70</v>
      </c>
      <c r="G39" s="4">
        <v>170</v>
      </c>
      <c r="H39" s="4">
        <v>1.81</v>
      </c>
      <c r="I39" s="4">
        <v>1</v>
      </c>
      <c r="J39" s="2">
        <v>45012</v>
      </c>
      <c r="K39" s="2">
        <v>45012</v>
      </c>
      <c r="L39" s="2">
        <v>45014</v>
      </c>
      <c r="M39" s="2">
        <v>45014</v>
      </c>
      <c r="N39" s="4">
        <v>1</v>
      </c>
      <c r="O39" s="2">
        <v>45014</v>
      </c>
      <c r="P39" s="46">
        <f t="shared" si="118"/>
        <v>2</v>
      </c>
      <c r="Q39" s="46">
        <f t="shared" si="119"/>
        <v>2</v>
      </c>
      <c r="R39" s="46">
        <f t="shared" si="120"/>
        <v>2</v>
      </c>
      <c r="S39" s="4">
        <v>0</v>
      </c>
      <c r="T39" s="4">
        <v>1</v>
      </c>
      <c r="U39" s="4">
        <v>0</v>
      </c>
      <c r="V39" s="4">
        <v>0</v>
      </c>
      <c r="W39" s="4">
        <v>1</v>
      </c>
      <c r="X39" s="4">
        <v>1</v>
      </c>
      <c r="Y39" s="4">
        <v>0</v>
      </c>
      <c r="Z39" s="4">
        <v>0</v>
      </c>
      <c r="AA39" s="4">
        <v>0</v>
      </c>
      <c r="AB39" s="4">
        <v>29</v>
      </c>
      <c r="AC39" s="4">
        <v>76</v>
      </c>
      <c r="AD39" s="4">
        <v>10</v>
      </c>
      <c r="AE39" s="4">
        <v>13</v>
      </c>
      <c r="AF39" s="4">
        <f t="shared" si="121"/>
        <v>3</v>
      </c>
      <c r="AG39" s="4">
        <v>540</v>
      </c>
      <c r="AH39" s="4">
        <v>13200</v>
      </c>
      <c r="AI39" s="4">
        <v>42.93</v>
      </c>
      <c r="AJ39" s="4">
        <v>17</v>
      </c>
      <c r="AK39" s="4">
        <v>0</v>
      </c>
      <c r="AL39" s="4">
        <v>0</v>
      </c>
      <c r="AM39" s="4">
        <v>0</v>
      </c>
      <c r="AN39" s="4">
        <v>108</v>
      </c>
      <c r="AO39" s="4">
        <v>2300</v>
      </c>
      <c r="AP39" s="4">
        <v>0</v>
      </c>
      <c r="AQ39" s="4">
        <v>12.5</v>
      </c>
      <c r="AR39" s="4">
        <v>1.4</v>
      </c>
      <c r="AS39" s="4">
        <v>38.4</v>
      </c>
      <c r="AT39" s="29">
        <v>2.23</v>
      </c>
      <c r="AU39" s="4">
        <v>7.21</v>
      </c>
      <c r="AV39" s="4">
        <v>925</v>
      </c>
      <c r="AW39" s="4">
        <v>185</v>
      </c>
      <c r="AX39" s="4">
        <v>1</v>
      </c>
      <c r="AY39" s="4">
        <v>1</v>
      </c>
      <c r="AZ39" s="4">
        <v>2.97</v>
      </c>
      <c r="BA39" s="4">
        <v>126</v>
      </c>
      <c r="BB39" s="4">
        <v>134</v>
      </c>
      <c r="BC39" s="4">
        <v>5.8</v>
      </c>
      <c r="BD39" s="4">
        <v>2.4</v>
      </c>
      <c r="BE39" s="4">
        <v>6.4</v>
      </c>
      <c r="BF39" s="4">
        <v>8.6999999999999993</v>
      </c>
      <c r="BG39" s="4">
        <v>4.8</v>
      </c>
      <c r="BH39" s="4">
        <v>1.8</v>
      </c>
      <c r="BI39" s="4">
        <v>125</v>
      </c>
      <c r="BJ39" s="4">
        <v>33</v>
      </c>
      <c r="BK39" s="4">
        <v>30</v>
      </c>
      <c r="BL39" s="4">
        <v>0.42</v>
      </c>
      <c r="BM39" s="4">
        <v>66</v>
      </c>
      <c r="BN39" s="4">
        <v>329</v>
      </c>
      <c r="BO39" s="4">
        <v>1</v>
      </c>
      <c r="BP39" s="4">
        <v>1</v>
      </c>
      <c r="BQ39" s="4">
        <v>194</v>
      </c>
      <c r="BR39">
        <v>130</v>
      </c>
      <c r="BS39">
        <v>61</v>
      </c>
      <c r="BT39">
        <v>85</v>
      </c>
      <c r="BU39">
        <v>98</v>
      </c>
      <c r="BV39">
        <v>8</v>
      </c>
      <c r="BW39">
        <v>1940</v>
      </c>
      <c r="BX39">
        <v>140</v>
      </c>
      <c r="BY39">
        <v>2.1</v>
      </c>
      <c r="BZ39">
        <v>78.099999999999994</v>
      </c>
      <c r="CA39">
        <v>5.6</v>
      </c>
      <c r="CB39" s="4">
        <v>2.9</v>
      </c>
      <c r="CC39" s="4">
        <v>34</v>
      </c>
      <c r="CD39" s="4">
        <v>67</v>
      </c>
      <c r="CE39" s="4">
        <v>4</v>
      </c>
      <c r="CF39" s="4">
        <v>5</v>
      </c>
      <c r="CG39" s="4">
        <v>2435</v>
      </c>
      <c r="CH39" s="4">
        <f t="shared" si="122"/>
        <v>2124.1379310344828</v>
      </c>
      <c r="CI39" s="4">
        <v>7.37</v>
      </c>
      <c r="CJ39" s="4">
        <v>43.2</v>
      </c>
      <c r="CK39" s="4">
        <v>97.3</v>
      </c>
      <c r="CL39" s="4">
        <v>23.6</v>
      </c>
      <c r="CM39" s="4">
        <v>1.3</v>
      </c>
      <c r="CN39" s="4">
        <v>1</v>
      </c>
      <c r="CO39" s="4">
        <v>0</v>
      </c>
      <c r="CQ39" s="4">
        <v>23626</v>
      </c>
      <c r="CR39" s="4">
        <v>1</v>
      </c>
      <c r="CS39" s="4">
        <v>0</v>
      </c>
      <c r="CT39" s="4"/>
      <c r="CU39" s="4">
        <v>1</v>
      </c>
      <c r="CV39" s="4">
        <v>1</v>
      </c>
      <c r="CW39" s="4">
        <v>1</v>
      </c>
      <c r="CX39" s="4">
        <v>1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10</v>
      </c>
      <c r="DL39" s="4">
        <v>10</v>
      </c>
      <c r="DM39" s="4">
        <v>50</v>
      </c>
      <c r="DN39" s="4">
        <v>20</v>
      </c>
      <c r="DO39" s="4">
        <v>60</v>
      </c>
      <c r="DP39" s="4">
        <v>89</v>
      </c>
      <c r="DQ39" s="11">
        <v>48</v>
      </c>
      <c r="DR39" s="4">
        <v>46</v>
      </c>
      <c r="DS39" s="4">
        <v>88</v>
      </c>
      <c r="DT39" s="4">
        <f t="shared" si="136"/>
        <v>42</v>
      </c>
      <c r="DU39" s="11">
        <v>13.7</v>
      </c>
      <c r="DV39" s="4">
        <v>607</v>
      </c>
      <c r="DW39" s="4">
        <v>76</v>
      </c>
      <c r="DX39" s="4">
        <v>116</v>
      </c>
      <c r="DY39" s="4">
        <v>5.3</v>
      </c>
      <c r="DZ39" s="4">
        <f t="shared" si="134"/>
        <v>2.9281767955801103</v>
      </c>
      <c r="EA39" s="4">
        <v>23.8</v>
      </c>
      <c r="EB39" s="4">
        <v>221</v>
      </c>
      <c r="EC39" s="4">
        <v>49</v>
      </c>
      <c r="ED39" s="4">
        <v>5.5</v>
      </c>
      <c r="EE39" s="4">
        <f t="shared" si="137"/>
        <v>3.0386740331491713</v>
      </c>
      <c r="EF39" s="45">
        <f t="shared" si="123"/>
        <v>2.0168067226890756</v>
      </c>
      <c r="EG39" s="45">
        <f t="shared" si="124"/>
        <v>0.57563025210084029</v>
      </c>
      <c r="EH39" s="4">
        <v>16</v>
      </c>
      <c r="EI39" s="4">
        <v>97</v>
      </c>
      <c r="EJ39" s="4">
        <v>95</v>
      </c>
      <c r="EK39" s="11">
        <f t="shared" si="138"/>
        <v>1.0210526315789474</v>
      </c>
      <c r="EL39" s="4">
        <v>202</v>
      </c>
      <c r="EM39" s="11">
        <v>16</v>
      </c>
      <c r="EN39" s="4">
        <v>11</v>
      </c>
      <c r="EO39" s="11">
        <f t="shared" si="182"/>
        <v>7.1851851851851851</v>
      </c>
      <c r="EP39" s="4">
        <v>49</v>
      </c>
      <c r="EQ39" s="4">
        <f t="shared" si="125"/>
        <v>27.071823204419889</v>
      </c>
      <c r="ER39" s="4">
        <v>19</v>
      </c>
      <c r="ES39" s="4">
        <v>32</v>
      </c>
      <c r="ET39" s="11">
        <v>29</v>
      </c>
      <c r="EU39" s="4">
        <v>19</v>
      </c>
      <c r="EV39" s="9">
        <v>10</v>
      </c>
      <c r="EW39" s="4">
        <v>48</v>
      </c>
      <c r="EX39" s="4">
        <v>52</v>
      </c>
      <c r="EY39" s="4">
        <v>31</v>
      </c>
      <c r="EZ39" s="4">
        <v>35</v>
      </c>
      <c r="FA39" s="4">
        <v>80</v>
      </c>
      <c r="FB39" s="25">
        <f t="shared" si="111"/>
        <v>221</v>
      </c>
      <c r="FC39" s="9">
        <f t="shared" si="126"/>
        <v>1.9921685297318652</v>
      </c>
      <c r="FD39" s="9">
        <f t="shared" si="112"/>
        <v>0.36199095022624433</v>
      </c>
      <c r="FE39" s="9">
        <f t="shared" si="127"/>
        <v>0.47461707367229983</v>
      </c>
      <c r="FF39" s="9">
        <f t="shared" si="113"/>
        <v>2.3877551020408165</v>
      </c>
      <c r="FG39" s="9">
        <f t="shared" si="114"/>
        <v>0.34712348524892672</v>
      </c>
      <c r="FH39" s="9">
        <f t="shared" si="115"/>
        <v>1.1985708369573507</v>
      </c>
      <c r="FI39" s="11">
        <v>17.3</v>
      </c>
      <c r="FJ39" s="11">
        <v>28</v>
      </c>
      <c r="FK39" s="4">
        <v>15</v>
      </c>
      <c r="FL39" s="4">
        <v>13</v>
      </c>
      <c r="FM39" s="4">
        <v>24</v>
      </c>
      <c r="FN39" s="4">
        <f t="shared" si="211"/>
        <v>13.259668508287293</v>
      </c>
      <c r="FO39" s="11">
        <v>45</v>
      </c>
      <c r="FP39" s="11">
        <v>19</v>
      </c>
      <c r="FQ39" s="4">
        <v>17</v>
      </c>
      <c r="FR39" s="4">
        <v>81</v>
      </c>
      <c r="FS39" s="4">
        <v>61</v>
      </c>
      <c r="FT39" s="11">
        <f t="shared" si="128"/>
        <v>1.3278688524590163</v>
      </c>
      <c r="FU39" s="4">
        <v>12</v>
      </c>
      <c r="FV39" s="11">
        <f t="shared" si="183"/>
        <v>6.75</v>
      </c>
      <c r="FW39" s="4">
        <v>66</v>
      </c>
      <c r="FX39" s="4">
        <v>31.7</v>
      </c>
      <c r="FY39">
        <v>12.5</v>
      </c>
      <c r="FZ39" s="11">
        <f t="shared" si="117"/>
        <v>39.700000000000003</v>
      </c>
      <c r="GA39" s="4">
        <f t="shared" si="129"/>
        <v>2.0894736842105264</v>
      </c>
      <c r="GB39" s="4">
        <f t="shared" si="130"/>
        <v>3.6</v>
      </c>
      <c r="GC39" s="4">
        <f t="shared" si="131"/>
        <v>1.3840000000000001</v>
      </c>
      <c r="GD39" s="4">
        <v>20</v>
      </c>
      <c r="GE39" s="4">
        <v>17</v>
      </c>
      <c r="GF39" s="4">
        <f t="shared" si="132"/>
        <v>15</v>
      </c>
      <c r="GG39" s="4">
        <v>36</v>
      </c>
      <c r="GH39" s="4">
        <v>30</v>
      </c>
      <c r="GI39" s="25">
        <f t="shared" si="133"/>
        <v>16.666666666666664</v>
      </c>
      <c r="GJ39" s="4">
        <v>1</v>
      </c>
      <c r="GK39" s="4">
        <v>0</v>
      </c>
      <c r="GL39" s="4">
        <v>0</v>
      </c>
      <c r="GM39" s="4">
        <v>1</v>
      </c>
      <c r="GN39" s="4">
        <v>0</v>
      </c>
      <c r="GO39" s="4">
        <v>0</v>
      </c>
      <c r="GP39" s="4">
        <v>0</v>
      </c>
      <c r="GQ39" s="4">
        <v>1</v>
      </c>
      <c r="GR39" s="4">
        <v>0</v>
      </c>
      <c r="GS39" s="4">
        <v>0</v>
      </c>
      <c r="GT39" s="4">
        <v>42</v>
      </c>
      <c r="GU39" s="4">
        <v>19</v>
      </c>
      <c r="GV39">
        <f t="shared" si="135"/>
        <v>0.54761904761904767</v>
      </c>
      <c r="GW39" s="4">
        <v>1</v>
      </c>
      <c r="GX39" s="4">
        <v>0</v>
      </c>
      <c r="GY39" s="4"/>
    </row>
    <row r="40" spans="1:683" x14ac:dyDescent="0.35">
      <c r="A40" s="54">
        <v>37</v>
      </c>
      <c r="B40" s="2">
        <v>45013</v>
      </c>
      <c r="C40" s="2">
        <v>17963</v>
      </c>
      <c r="D40" s="4">
        <v>74</v>
      </c>
      <c r="E40" s="4" t="s">
        <v>176</v>
      </c>
      <c r="F40" s="4">
        <v>85</v>
      </c>
      <c r="G40" s="4">
        <v>149</v>
      </c>
      <c r="H40" s="4">
        <v>1.83</v>
      </c>
      <c r="I40" s="4">
        <v>1</v>
      </c>
      <c r="J40" s="2">
        <v>44946</v>
      </c>
      <c r="K40" s="2">
        <v>45013</v>
      </c>
      <c r="L40" s="2">
        <v>45028</v>
      </c>
      <c r="M40" s="2">
        <v>45093</v>
      </c>
      <c r="N40" s="4">
        <v>0</v>
      </c>
      <c r="P40" s="46">
        <f t="shared" si="118"/>
        <v>15</v>
      </c>
      <c r="Q40" s="46">
        <f t="shared" si="119"/>
        <v>147</v>
      </c>
      <c r="R40" s="46"/>
      <c r="S40" s="4">
        <v>1</v>
      </c>
      <c r="T40" s="4">
        <v>1</v>
      </c>
      <c r="U40" s="4">
        <v>1</v>
      </c>
      <c r="V40" s="4">
        <v>0</v>
      </c>
      <c r="W40" s="4">
        <v>1</v>
      </c>
      <c r="X40" s="4">
        <v>1</v>
      </c>
      <c r="Y40" s="4">
        <v>0</v>
      </c>
      <c r="Z40" s="4">
        <v>0</v>
      </c>
      <c r="AA40" s="4">
        <v>1</v>
      </c>
      <c r="AB40" s="4">
        <v>9</v>
      </c>
      <c r="AC40" s="4">
        <v>26</v>
      </c>
      <c r="AD40" s="4">
        <v>7</v>
      </c>
      <c r="AE40" s="4">
        <v>7</v>
      </c>
      <c r="AF40" s="4">
        <f t="shared" si="121"/>
        <v>0</v>
      </c>
      <c r="AG40" s="4">
        <v>1580</v>
      </c>
      <c r="AH40" s="4">
        <v>14400</v>
      </c>
      <c r="AI40" s="4">
        <v>33.119999999999997</v>
      </c>
      <c r="AJ40" s="4">
        <v>100</v>
      </c>
      <c r="AK40" s="4">
        <v>0</v>
      </c>
      <c r="AL40" s="4">
        <v>0</v>
      </c>
      <c r="AM40" s="4">
        <v>0</v>
      </c>
      <c r="AN40" s="4">
        <v>62</v>
      </c>
      <c r="AO40" s="4">
        <v>1862</v>
      </c>
      <c r="AP40" s="4">
        <v>0</v>
      </c>
      <c r="AQ40" s="4">
        <v>11.5</v>
      </c>
      <c r="AR40" s="4">
        <v>1.37</v>
      </c>
      <c r="AS40" s="4">
        <v>35.799999999999997</v>
      </c>
      <c r="AT40" s="29">
        <v>3.24</v>
      </c>
      <c r="AU40" s="4">
        <v>0.64</v>
      </c>
      <c r="AV40" s="4">
        <v>437</v>
      </c>
      <c r="AW40" s="4">
        <v>369</v>
      </c>
      <c r="AX40" s="4">
        <v>1</v>
      </c>
      <c r="AY40" s="4">
        <v>0</v>
      </c>
      <c r="AZ40" s="4">
        <v>1.02</v>
      </c>
      <c r="BA40" s="4">
        <v>47</v>
      </c>
      <c r="BB40" s="4">
        <v>141</v>
      </c>
      <c r="BC40" s="4">
        <v>4.2</v>
      </c>
      <c r="BD40" s="4">
        <v>2.2999999999999998</v>
      </c>
      <c r="BE40" s="4">
        <v>3.5</v>
      </c>
      <c r="BF40" s="4">
        <v>9.1</v>
      </c>
      <c r="BG40" s="4">
        <v>5.0999999999999996</v>
      </c>
      <c r="BH40" s="4">
        <v>2.4</v>
      </c>
      <c r="BI40" s="4">
        <v>41</v>
      </c>
      <c r="BJ40" s="4">
        <v>12</v>
      </c>
      <c r="BK40" s="4">
        <v>17</v>
      </c>
      <c r="BL40" s="4">
        <v>0.75</v>
      </c>
      <c r="BM40" s="4">
        <v>188</v>
      </c>
      <c r="BN40" s="4">
        <v>302</v>
      </c>
      <c r="BO40" s="4">
        <v>0</v>
      </c>
      <c r="BP40" s="4">
        <v>0</v>
      </c>
      <c r="BQ40" s="4">
        <v>280</v>
      </c>
      <c r="BR40">
        <v>115</v>
      </c>
      <c r="BS40">
        <v>55</v>
      </c>
      <c r="BT40">
        <v>72</v>
      </c>
      <c r="BU40">
        <v>104</v>
      </c>
      <c r="BW40">
        <v>391</v>
      </c>
      <c r="BX40">
        <v>190</v>
      </c>
      <c r="BY40">
        <v>3.9</v>
      </c>
      <c r="BZ40">
        <v>71.900000000000006</v>
      </c>
      <c r="CA40">
        <v>4.9000000000000004</v>
      </c>
      <c r="CB40" s="4">
        <v>2.9</v>
      </c>
      <c r="CC40" s="4">
        <v>36</v>
      </c>
      <c r="CD40" s="4">
        <v>75</v>
      </c>
      <c r="CE40" s="4">
        <v>11</v>
      </c>
      <c r="CF40" s="4">
        <v>10</v>
      </c>
      <c r="CG40" s="4">
        <v>1976</v>
      </c>
      <c r="CH40" s="4">
        <f t="shared" si="122"/>
        <v>1986.2068965517242</v>
      </c>
      <c r="CI40" s="4">
        <v>7.35</v>
      </c>
      <c r="CJ40" s="4">
        <v>41.4</v>
      </c>
      <c r="CK40" s="4">
        <v>111.3</v>
      </c>
      <c r="CL40" s="4">
        <v>21.8</v>
      </c>
      <c r="CM40" s="4">
        <v>0.48</v>
      </c>
      <c r="CN40" s="4">
        <v>0</v>
      </c>
      <c r="CO40" s="4">
        <v>0</v>
      </c>
      <c r="CP40" s="4">
        <v>23.11</v>
      </c>
      <c r="CQ40" s="4">
        <v>1934</v>
      </c>
      <c r="CR40" s="4">
        <v>1</v>
      </c>
      <c r="CS40" s="4">
        <v>1</v>
      </c>
      <c r="CT40" s="4">
        <v>30</v>
      </c>
      <c r="CU40" s="4">
        <v>1</v>
      </c>
      <c r="CV40" s="4">
        <v>1</v>
      </c>
      <c r="CW40" s="4">
        <v>0</v>
      </c>
      <c r="CX40" s="4">
        <v>1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8</v>
      </c>
      <c r="DL40" s="4">
        <v>10</v>
      </c>
      <c r="DM40" s="4">
        <v>35</v>
      </c>
      <c r="DN40" s="4">
        <v>14</v>
      </c>
      <c r="DO40" s="4">
        <v>60</v>
      </c>
      <c r="DP40" s="4">
        <v>90</v>
      </c>
      <c r="DQ40" s="11">
        <v>60</v>
      </c>
      <c r="DR40" s="4">
        <v>30</v>
      </c>
      <c r="DS40" s="4">
        <v>73</v>
      </c>
      <c r="DT40" s="4">
        <f t="shared" si="136"/>
        <v>43</v>
      </c>
      <c r="DU40" s="11">
        <v>14.9</v>
      </c>
      <c r="DV40" s="4">
        <v>951</v>
      </c>
      <c r="DW40" s="4">
        <v>90</v>
      </c>
      <c r="DX40" s="4">
        <v>102</v>
      </c>
      <c r="DY40" s="4">
        <v>4.5</v>
      </c>
      <c r="DZ40" s="4">
        <f t="shared" si="134"/>
        <v>2.459016393442623</v>
      </c>
      <c r="EA40" s="4">
        <v>23.5</v>
      </c>
      <c r="EB40" s="4">
        <v>279</v>
      </c>
      <c r="EC40" s="4">
        <v>53</v>
      </c>
      <c r="ED40" s="4">
        <v>5.6</v>
      </c>
      <c r="EE40" s="4">
        <f t="shared" si="137"/>
        <v>3.0601092896174862</v>
      </c>
      <c r="EF40" s="45">
        <f t="shared" si="123"/>
        <v>2.5531914893617023</v>
      </c>
      <c r="EG40" s="45">
        <f t="shared" si="124"/>
        <v>0.63404255319148939</v>
      </c>
      <c r="EH40" s="4">
        <v>11</v>
      </c>
      <c r="EI40" s="4">
        <v>75</v>
      </c>
      <c r="EJ40" s="4">
        <v>88</v>
      </c>
      <c r="EK40" s="11">
        <f t="shared" si="138"/>
        <v>0.85227272727272729</v>
      </c>
      <c r="EL40" s="4">
        <v>114</v>
      </c>
      <c r="EM40" s="11">
        <v>12</v>
      </c>
      <c r="EN40" s="4">
        <v>8</v>
      </c>
      <c r="EO40" s="11">
        <f t="shared" si="182"/>
        <v>7.5</v>
      </c>
      <c r="EP40" s="4">
        <v>43</v>
      </c>
      <c r="EQ40" s="4">
        <f t="shared" si="125"/>
        <v>23.497267759562842</v>
      </c>
      <c r="ER40" s="4">
        <v>26</v>
      </c>
      <c r="ES40" s="4">
        <v>30</v>
      </c>
      <c r="ET40" s="11">
        <v>22</v>
      </c>
      <c r="EU40" s="4">
        <v>11</v>
      </c>
      <c r="EV40" s="9">
        <v>11</v>
      </c>
      <c r="EW40" s="4">
        <v>55</v>
      </c>
      <c r="EX40" s="4">
        <v>86</v>
      </c>
      <c r="EY40" s="4">
        <v>38</v>
      </c>
      <c r="EZ40" s="4">
        <v>55</v>
      </c>
      <c r="FA40" s="4">
        <v>38</v>
      </c>
      <c r="FB40" s="4">
        <f t="shared" si="111"/>
        <v>279</v>
      </c>
      <c r="FC40" s="9">
        <f t="shared" si="126"/>
        <v>0.48937670336499905</v>
      </c>
      <c r="FD40" s="9">
        <f t="shared" si="112"/>
        <v>0.13620071684587814</v>
      </c>
      <c r="FE40" s="9">
        <f t="shared" si="127"/>
        <v>0.17231031418472464</v>
      </c>
      <c r="FF40" s="9">
        <f t="shared" si="113"/>
        <v>1.9528301886792452</v>
      </c>
      <c r="FG40" s="9">
        <f t="shared" si="114"/>
        <v>0.17460676832687233</v>
      </c>
      <c r="FH40" s="9">
        <f t="shared" si="115"/>
        <v>3.99044371187146</v>
      </c>
      <c r="FI40" s="11">
        <v>19.8</v>
      </c>
      <c r="FJ40" s="11">
        <v>29</v>
      </c>
      <c r="FK40" s="4">
        <v>14</v>
      </c>
      <c r="FL40" s="4">
        <v>15</v>
      </c>
      <c r="FM40" s="4">
        <v>43</v>
      </c>
      <c r="FN40" s="4">
        <f t="shared" si="211"/>
        <v>23.497267759562842</v>
      </c>
      <c r="FO40" s="11">
        <v>66</v>
      </c>
      <c r="FP40" s="11">
        <v>22</v>
      </c>
      <c r="FQ40" s="4">
        <v>16</v>
      </c>
      <c r="FR40" s="4">
        <v>126</v>
      </c>
      <c r="FS40" s="4">
        <v>90</v>
      </c>
      <c r="FT40" s="11">
        <f t="shared" si="128"/>
        <v>1.4</v>
      </c>
      <c r="FU40" s="4">
        <v>19</v>
      </c>
      <c r="FV40" s="11">
        <f t="shared" si="183"/>
        <v>6.6315789473684212</v>
      </c>
      <c r="FW40" s="4">
        <v>58</v>
      </c>
      <c r="FX40" s="4">
        <v>42.8</v>
      </c>
      <c r="FY40">
        <v>17.5</v>
      </c>
      <c r="FZ40" s="11">
        <f t="shared" si="117"/>
        <v>42.8</v>
      </c>
      <c r="GA40" s="4">
        <f t="shared" si="129"/>
        <v>1.9454545454545453</v>
      </c>
      <c r="GB40" s="4">
        <f t="shared" si="130"/>
        <v>3.7714285714285714</v>
      </c>
      <c r="GC40" s="4">
        <f t="shared" si="131"/>
        <v>1.1314285714285715</v>
      </c>
      <c r="GD40" s="4">
        <v>12</v>
      </c>
      <c r="GE40" s="4">
        <v>9</v>
      </c>
      <c r="GF40" s="4">
        <f t="shared" si="132"/>
        <v>25</v>
      </c>
      <c r="GG40" s="4">
        <v>22</v>
      </c>
      <c r="GH40" s="4">
        <v>19</v>
      </c>
      <c r="GI40" s="4">
        <f t="shared" si="133"/>
        <v>13.636363636363635</v>
      </c>
      <c r="GJ40">
        <v>1</v>
      </c>
      <c r="GK40">
        <v>0</v>
      </c>
      <c r="GL40">
        <v>0</v>
      </c>
      <c r="GM40">
        <v>1</v>
      </c>
      <c r="GN40">
        <v>0</v>
      </c>
      <c r="GO40">
        <v>0</v>
      </c>
      <c r="GP40">
        <v>0</v>
      </c>
      <c r="GQ40">
        <v>1</v>
      </c>
      <c r="GR40">
        <v>0</v>
      </c>
      <c r="GS40">
        <v>0</v>
      </c>
      <c r="GV40" t="e">
        <f t="shared" si="135"/>
        <v>#DIV/0!</v>
      </c>
      <c r="GZ40" s="2">
        <v>45028</v>
      </c>
      <c r="HA40" s="4">
        <v>1.83</v>
      </c>
      <c r="HB40" s="4">
        <v>12</v>
      </c>
      <c r="HC40" s="4">
        <v>1230</v>
      </c>
      <c r="HD40" s="4">
        <v>7900</v>
      </c>
      <c r="HE40" s="4">
        <v>19.78</v>
      </c>
      <c r="HF40" s="4">
        <v>2.92</v>
      </c>
      <c r="HG40" s="4">
        <v>0</v>
      </c>
      <c r="HH40" s="4">
        <v>0</v>
      </c>
      <c r="HI40" s="4">
        <v>0</v>
      </c>
      <c r="HJ40" s="4">
        <v>72</v>
      </c>
      <c r="HK40" s="4">
        <v>1332</v>
      </c>
      <c r="HL40" s="4">
        <v>0</v>
      </c>
      <c r="HM40" s="4">
        <v>6.7</v>
      </c>
      <c r="HN40" s="4">
        <v>1.41</v>
      </c>
      <c r="HO40" s="4">
        <v>35.5</v>
      </c>
      <c r="HP40" s="29">
        <v>2.78</v>
      </c>
      <c r="HQ40" s="4">
        <v>3.59</v>
      </c>
      <c r="HR40" s="4">
        <v>732</v>
      </c>
      <c r="HS40" s="4">
        <v>275</v>
      </c>
      <c r="HT40" s="4">
        <v>1</v>
      </c>
      <c r="HU40" s="4">
        <v>0</v>
      </c>
      <c r="HV40" s="4">
        <v>0.38</v>
      </c>
      <c r="HW40" s="4">
        <v>23</v>
      </c>
      <c r="HX40" s="4">
        <v>138</v>
      </c>
      <c r="HY40" s="4">
        <v>3.2</v>
      </c>
      <c r="HZ40" s="4">
        <v>1.7</v>
      </c>
      <c r="IA40" s="4">
        <v>2.6</v>
      </c>
      <c r="IB40" s="4">
        <v>7.4</v>
      </c>
      <c r="IC40" s="4">
        <v>4.5999999999999996</v>
      </c>
      <c r="ID40" s="4">
        <v>1.3</v>
      </c>
      <c r="IE40" s="4">
        <v>17</v>
      </c>
      <c r="IF40" s="4">
        <v>5</v>
      </c>
      <c r="IG40" s="4">
        <v>8</v>
      </c>
      <c r="IH40" s="4">
        <v>0.18</v>
      </c>
      <c r="II40" s="4">
        <v>109</v>
      </c>
      <c r="IJ40" s="4">
        <v>198</v>
      </c>
      <c r="IK40" s="4">
        <v>0</v>
      </c>
      <c r="IL40" s="4">
        <v>0</v>
      </c>
      <c r="IM40" s="4"/>
      <c r="IN40">
        <v>133</v>
      </c>
      <c r="IO40">
        <v>58</v>
      </c>
      <c r="IP40">
        <v>83</v>
      </c>
      <c r="IQ40">
        <v>104</v>
      </c>
      <c r="IS40">
        <v>-213</v>
      </c>
      <c r="IT40">
        <v>2210</v>
      </c>
      <c r="IU40">
        <v>1.3</v>
      </c>
      <c r="IX40" s="4"/>
      <c r="IY40" s="4"/>
      <c r="IZ40" s="4"/>
      <c r="JA40" s="4"/>
      <c r="JB40" s="4"/>
      <c r="JC40" s="4"/>
      <c r="JD40" s="4"/>
      <c r="JE40" s="4">
        <v>7.42</v>
      </c>
      <c r="JF40" s="4">
        <v>35.6</v>
      </c>
      <c r="JG40" s="4">
        <v>90.4</v>
      </c>
      <c r="JH40" s="4">
        <v>23</v>
      </c>
      <c r="JI40" s="4">
        <v>0</v>
      </c>
      <c r="JJ40" s="4">
        <v>0</v>
      </c>
      <c r="JK40" s="4">
        <v>0</v>
      </c>
      <c r="JL40" s="4">
        <v>31.6</v>
      </c>
      <c r="JM40" s="4">
        <v>307</v>
      </c>
      <c r="JN40" s="4">
        <v>8</v>
      </c>
      <c r="JO40" s="4">
        <v>10</v>
      </c>
      <c r="JP40" s="4">
        <v>35</v>
      </c>
      <c r="JQ40" s="4">
        <v>14</v>
      </c>
      <c r="JR40" s="4">
        <v>60</v>
      </c>
      <c r="JS40" s="4">
        <v>90</v>
      </c>
      <c r="JT40" s="11">
        <v>46</v>
      </c>
      <c r="JU40" s="4">
        <v>30</v>
      </c>
      <c r="JV40" s="4">
        <v>56</v>
      </c>
      <c r="JW40" s="4">
        <f>(JV40-JU40)</f>
        <v>26</v>
      </c>
      <c r="JX40" s="11">
        <v>15.4</v>
      </c>
      <c r="JY40" s="4">
        <v>967</v>
      </c>
      <c r="JZ40" s="4">
        <v>93</v>
      </c>
      <c r="KA40" s="4">
        <v>110</v>
      </c>
      <c r="KB40" s="4">
        <v>2.9</v>
      </c>
      <c r="KC40" s="4">
        <f>(KB40/HA40)</f>
        <v>1.5846994535519126</v>
      </c>
      <c r="KD40" s="4">
        <v>18</v>
      </c>
      <c r="KE40" s="4">
        <v>239</v>
      </c>
      <c r="KF40" s="4">
        <v>34</v>
      </c>
      <c r="KG40" s="4">
        <v>3.76</v>
      </c>
      <c r="KH40" s="4">
        <f>(KG40/HA40)</f>
        <v>2.054644808743169</v>
      </c>
      <c r="KI40" s="45">
        <f>JT40/KD40</f>
        <v>2.5555555555555554</v>
      </c>
      <c r="KJ40" s="45">
        <f>JX40/KD40</f>
        <v>0.85555555555555562</v>
      </c>
      <c r="KK40" s="4">
        <v>14</v>
      </c>
      <c r="KL40" s="4">
        <v>69</v>
      </c>
      <c r="KM40" s="4">
        <v>108</v>
      </c>
      <c r="KN40" s="11">
        <f>(KL40/KM40)</f>
        <v>0.63888888888888884</v>
      </c>
      <c r="KO40" s="4">
        <v>112</v>
      </c>
      <c r="KP40" s="11">
        <v>12</v>
      </c>
      <c r="KQ40" s="4">
        <v>5</v>
      </c>
      <c r="KR40" s="11">
        <f>KL40/((KP40+KQ40)/2)</f>
        <v>8.117647058823529</v>
      </c>
      <c r="KS40" s="4">
        <v>37</v>
      </c>
      <c r="KT40" s="4">
        <f>KS40/HA40</f>
        <v>20.218579234972676</v>
      </c>
      <c r="KU40" s="4">
        <v>16</v>
      </c>
      <c r="KV40" s="4">
        <v>28</v>
      </c>
      <c r="KW40" s="11">
        <v>25</v>
      </c>
      <c r="KX40" s="4">
        <v>12</v>
      </c>
      <c r="KY40" s="9">
        <v>13</v>
      </c>
      <c r="KZ40" s="4">
        <v>38</v>
      </c>
      <c r="LA40" s="4">
        <v>126</v>
      </c>
      <c r="LB40" s="4">
        <v>31</v>
      </c>
      <c r="LC40" s="4">
        <v>41</v>
      </c>
      <c r="LD40" s="4">
        <v>76</v>
      </c>
      <c r="LE40" s="4">
        <f>KE40</f>
        <v>239</v>
      </c>
      <c r="LF40" s="9">
        <f>LI40/LK40</f>
        <v>1.9294087236509263</v>
      </c>
      <c r="LG40" s="9">
        <f>LD40/LE40</f>
        <v>0.31799163179916318</v>
      </c>
      <c r="LH40" s="9">
        <f>0.35695-7.2266*LG40+74.249*(LG40^2)-307.39*(LG40^3)+684.54*(LG40^4)-856.92*(LG40^5)+571.95*(LG40^6)-159.1*(LG40^7)</f>
        <v>0.43504188722718662</v>
      </c>
      <c r="LI40" s="9">
        <f>(IN40*0.9)/KF40</f>
        <v>3.5205882352941176</v>
      </c>
      <c r="LJ40" s="9">
        <f>0.0275-0.165*(JT40/100)+0.3656*((IO40/IN40)*0.9)+0.515*LH40</f>
        <v>0.31913769974154993</v>
      </c>
      <c r="LK40" s="9">
        <f>(IO40-(LJ40*IN40*0.9))/(LJ40*KF40)</f>
        <v>1.8246979979608882</v>
      </c>
      <c r="LL40" s="11">
        <v>19.5</v>
      </c>
      <c r="LM40" s="11">
        <v>18</v>
      </c>
      <c r="LN40" s="4">
        <v>11</v>
      </c>
      <c r="LO40" s="4">
        <v>7</v>
      </c>
      <c r="LP40" s="4">
        <v>9</v>
      </c>
      <c r="LQ40" s="4">
        <f>LP40/HA40</f>
        <v>4.918032786885246</v>
      </c>
      <c r="LR40" s="11">
        <v>59</v>
      </c>
      <c r="LS40" s="11">
        <v>18</v>
      </c>
      <c r="LT40" s="4">
        <v>10</v>
      </c>
      <c r="LU40" s="4">
        <v>49</v>
      </c>
      <c r="LV40" s="4">
        <v>58</v>
      </c>
      <c r="LW40" s="11">
        <f>LU40/LV40</f>
        <v>0.84482758620689657</v>
      </c>
      <c r="LX40" s="4">
        <v>6</v>
      </c>
      <c r="LY40" s="11">
        <f>(LU40/LX40)</f>
        <v>8.1666666666666661</v>
      </c>
      <c r="LZ40" s="4">
        <v>65</v>
      </c>
      <c r="MA40" s="4">
        <v>21.5</v>
      </c>
      <c r="MB40">
        <v>14.1</v>
      </c>
      <c r="MC40" s="11">
        <f>(MA40+IR40)</f>
        <v>21.5</v>
      </c>
      <c r="MD40" s="4">
        <f>MC40/LS40</f>
        <v>1.1944444444444444</v>
      </c>
      <c r="ME40" s="4">
        <f>LR40/MB40</f>
        <v>4.1843971631205674</v>
      </c>
      <c r="MF40" s="4">
        <f>LL40/MB40</f>
        <v>1.3829787234042554</v>
      </c>
      <c r="MG40" s="4">
        <v>11</v>
      </c>
      <c r="MH40" s="4">
        <v>7</v>
      </c>
      <c r="MI40" s="4">
        <f>((MG40-MH40)/MG40)*100</f>
        <v>36.363636363636367</v>
      </c>
      <c r="MJ40" s="4">
        <v>17</v>
      </c>
      <c r="MK40" s="4">
        <v>13</v>
      </c>
      <c r="ML40" s="4">
        <f>((MJ40-MK40)/MJ40)*100</f>
        <v>23.52941176470588</v>
      </c>
      <c r="MM40">
        <v>1</v>
      </c>
      <c r="MN40">
        <v>0</v>
      </c>
      <c r="MO40">
        <v>0</v>
      </c>
      <c r="MP40">
        <v>1</v>
      </c>
      <c r="MQ40">
        <v>0</v>
      </c>
      <c r="MR40">
        <v>0</v>
      </c>
      <c r="MS40">
        <v>0</v>
      </c>
      <c r="MT40">
        <v>1</v>
      </c>
      <c r="MU40">
        <v>0</v>
      </c>
      <c r="MV40">
        <v>0</v>
      </c>
      <c r="MY40" t="e">
        <f>(MW40-MX40)/MW40</f>
        <v>#DIV/0!</v>
      </c>
      <c r="NC40" s="2">
        <v>45043</v>
      </c>
      <c r="ND40" s="4">
        <v>1.83</v>
      </c>
      <c r="NE40" s="4">
        <v>28</v>
      </c>
      <c r="NF40" s="4">
        <v>1550</v>
      </c>
      <c r="NG40" s="4">
        <v>9400</v>
      </c>
      <c r="NH40" s="4">
        <v>7.9</v>
      </c>
      <c r="NI40" s="4">
        <v>0.25</v>
      </c>
      <c r="NJ40" s="4">
        <v>0</v>
      </c>
      <c r="NK40" s="4">
        <v>0</v>
      </c>
      <c r="NL40" s="4">
        <v>0</v>
      </c>
      <c r="NM40" s="4">
        <v>120</v>
      </c>
      <c r="NN40" s="4">
        <v>1256</v>
      </c>
      <c r="NO40" s="4">
        <v>0</v>
      </c>
      <c r="NP40" s="4">
        <v>7.8</v>
      </c>
      <c r="NQ40" s="4">
        <v>1.42</v>
      </c>
      <c r="NR40" s="4">
        <v>30.9</v>
      </c>
      <c r="NS40" s="29">
        <v>3.29</v>
      </c>
      <c r="NT40" s="4">
        <v>2.1800000000000002</v>
      </c>
      <c r="NU40" s="4">
        <v>732</v>
      </c>
      <c r="NV40" s="4">
        <v>322</v>
      </c>
      <c r="NW40" s="4">
        <v>1</v>
      </c>
      <c r="NX40" s="4">
        <v>0</v>
      </c>
      <c r="NY40" s="4">
        <v>0.37</v>
      </c>
      <c r="NZ40" s="4">
        <v>58</v>
      </c>
      <c r="OA40" s="4">
        <v>139</v>
      </c>
      <c r="OB40" s="4">
        <v>3.8</v>
      </c>
      <c r="OC40" s="4">
        <v>1.1000000000000001</v>
      </c>
      <c r="OD40" s="4">
        <v>1.7</v>
      </c>
      <c r="OE40" s="4">
        <v>7.3</v>
      </c>
      <c r="OF40" s="4">
        <v>5</v>
      </c>
      <c r="OG40" s="4">
        <v>1.6</v>
      </c>
      <c r="OH40" s="4">
        <v>10</v>
      </c>
      <c r="OI40" s="4">
        <v>6</v>
      </c>
      <c r="OJ40" s="4">
        <v>12</v>
      </c>
      <c r="OK40" s="4">
        <v>0.22</v>
      </c>
      <c r="OL40" s="4">
        <v>147</v>
      </c>
      <c r="OM40" s="4">
        <v>168</v>
      </c>
      <c r="ON40" s="4">
        <v>0</v>
      </c>
      <c r="OO40" s="4">
        <v>0</v>
      </c>
      <c r="OP40" s="4"/>
      <c r="OQ40">
        <v>113</v>
      </c>
      <c r="OR40">
        <v>69</v>
      </c>
      <c r="OS40">
        <v>84</v>
      </c>
      <c r="OT40">
        <v>89</v>
      </c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>
        <v>0</v>
      </c>
      <c r="PM40" s="4">
        <v>0</v>
      </c>
      <c r="PN40" s="4">
        <v>0</v>
      </c>
      <c r="PO40" s="4">
        <v>41.6</v>
      </c>
      <c r="PP40" s="4">
        <v>110</v>
      </c>
      <c r="PQ40" s="4">
        <v>10</v>
      </c>
      <c r="PR40" s="4">
        <v>10</v>
      </c>
      <c r="PS40" s="4">
        <v>42</v>
      </c>
      <c r="PT40" s="4">
        <v>25</v>
      </c>
      <c r="PU40" s="4">
        <v>41</v>
      </c>
      <c r="PV40" s="4">
        <v>72</v>
      </c>
      <c r="PW40" s="11">
        <v>55</v>
      </c>
      <c r="PX40" s="4">
        <v>37</v>
      </c>
      <c r="PY40" s="4">
        <v>82</v>
      </c>
      <c r="PZ40" s="4">
        <f>(PY40-PX40)</f>
        <v>45</v>
      </c>
      <c r="QA40" s="11">
        <v>16.5</v>
      </c>
      <c r="QB40" s="4">
        <v>1133</v>
      </c>
      <c r="QC40" s="4">
        <v>92</v>
      </c>
      <c r="QD40" s="4">
        <v>72</v>
      </c>
      <c r="QE40" s="4">
        <v>3</v>
      </c>
      <c r="QF40" s="4">
        <f>(QE40/ND40)</f>
        <v>1.639344262295082</v>
      </c>
      <c r="QG40" s="4">
        <v>18.8</v>
      </c>
      <c r="QH40" s="4">
        <v>306</v>
      </c>
      <c r="QI40" s="4">
        <v>60</v>
      </c>
      <c r="QJ40" s="4">
        <v>4.2</v>
      </c>
      <c r="QK40" s="4">
        <f>(QJ40/ND40)</f>
        <v>2.2950819672131146</v>
      </c>
      <c r="QL40" s="45">
        <f>PW40/QG40</f>
        <v>2.9255319148936167</v>
      </c>
      <c r="QM40" s="45">
        <f>QA40/QG40</f>
        <v>0.87765957446808507</v>
      </c>
      <c r="QN40" s="4">
        <v>10</v>
      </c>
      <c r="QO40" s="4">
        <v>75</v>
      </c>
      <c r="QP40" s="4">
        <v>50</v>
      </c>
      <c r="QQ40" s="11">
        <f>(QO40/QP40)</f>
        <v>1.5</v>
      </c>
      <c r="QR40" s="4">
        <v>237</v>
      </c>
      <c r="QS40" s="11">
        <v>12</v>
      </c>
      <c r="QT40" s="4">
        <v>8</v>
      </c>
      <c r="QU40" s="11">
        <f>QO40/((QS40+QT40)/2)</f>
        <v>7.5</v>
      </c>
      <c r="QV40" s="4">
        <v>45</v>
      </c>
      <c r="QW40" s="4">
        <f>QV40/ND40</f>
        <v>24.590163934426229</v>
      </c>
      <c r="QX40" s="4">
        <v>26</v>
      </c>
      <c r="QY40" s="4">
        <v>42</v>
      </c>
      <c r="QZ40" s="11">
        <v>20</v>
      </c>
      <c r="RA40" s="4">
        <v>6</v>
      </c>
      <c r="RB40" s="9">
        <v>14</v>
      </c>
      <c r="RC40" s="4">
        <v>104</v>
      </c>
      <c r="RD40" s="4">
        <v>125</v>
      </c>
      <c r="RE40" s="4">
        <v>48</v>
      </c>
      <c r="RF40" s="4">
        <v>65</v>
      </c>
      <c r="RG40" s="4">
        <v>69</v>
      </c>
      <c r="RH40" s="4">
        <f>QH40</f>
        <v>306</v>
      </c>
      <c r="RI40" s="9">
        <f>RL40/RN40</f>
        <v>0.80205704284349943</v>
      </c>
      <c r="RJ40" s="9">
        <f>RG40/RH40</f>
        <v>0.22549019607843138</v>
      </c>
      <c r="RK40" s="9">
        <f>0.35695-7.2266*RJ40+74.249*(RJ40^2)-307.39*(RJ40^3)+684.54*(RJ40^4)-856.92*(RJ40^5)+571.95*(RJ40^6)-159.1*(RJ40^7)</f>
        <v>0.31903399594359988</v>
      </c>
      <c r="RL40" s="9">
        <f>(OQ40*0.9)/QI40</f>
        <v>1.6950000000000001</v>
      </c>
      <c r="RM40" s="9">
        <f>0.0275-0.165*(PW40/100)+0.3656*((OR40/OQ40)*0.9)+0.515*RK40</f>
        <v>0.30197073799944951</v>
      </c>
      <c r="RN40" s="9">
        <f>(OR40-(RM40*OQ40*0.9))/(RM40*QI40)</f>
        <v>2.1133160229985477</v>
      </c>
      <c r="RO40" s="11">
        <v>22.1</v>
      </c>
      <c r="RP40" s="11">
        <v>36</v>
      </c>
      <c r="RQ40" s="4">
        <v>15</v>
      </c>
      <c r="RR40" s="4">
        <v>21</v>
      </c>
      <c r="RS40" s="4">
        <v>27</v>
      </c>
      <c r="RT40" s="4">
        <f>RS40/ND40</f>
        <v>14.754098360655737</v>
      </c>
      <c r="RU40" s="11">
        <v>47</v>
      </c>
      <c r="RV40" s="11">
        <v>18</v>
      </c>
      <c r="RW40" s="4">
        <v>14</v>
      </c>
      <c r="RX40" s="4">
        <v>74</v>
      </c>
      <c r="RY40" s="4">
        <v>66</v>
      </c>
      <c r="RZ40" s="11">
        <f>RX40/RY40</f>
        <v>1.1212121212121211</v>
      </c>
      <c r="SA40" s="4">
        <v>12</v>
      </c>
      <c r="SB40" s="11">
        <f>(RX40/SA40)</f>
        <v>6.166666666666667</v>
      </c>
      <c r="SC40" s="4">
        <v>103</v>
      </c>
      <c r="SD40" s="4">
        <v>21.1</v>
      </c>
      <c r="SE40">
        <v>12.7</v>
      </c>
      <c r="SF40" s="11">
        <f>(SD40+OU40)</f>
        <v>21.1</v>
      </c>
      <c r="SG40" s="4">
        <f>SF40/RV40</f>
        <v>1.1722222222222223</v>
      </c>
      <c r="SH40" s="4">
        <f>RU40/SE40</f>
        <v>3.7007874015748032</v>
      </c>
      <c r="SI40" s="4">
        <f>RO40/SE40</f>
        <v>1.7401574803149609</v>
      </c>
      <c r="SJ40" s="4">
        <v>16</v>
      </c>
      <c r="SK40" s="4">
        <v>15</v>
      </c>
      <c r="SL40" s="4">
        <f>((SJ40-SK40)/SJ40)*100</f>
        <v>6.25</v>
      </c>
      <c r="SM40" s="4"/>
      <c r="SN40" s="4"/>
      <c r="SO40" s="4"/>
      <c r="TB40" t="e">
        <f>(SZ40-TA40)/SZ40</f>
        <v>#DIV/0!</v>
      </c>
      <c r="TF40" s="2">
        <v>45250</v>
      </c>
      <c r="TG40" s="4">
        <v>1.83</v>
      </c>
      <c r="TH40">
        <v>180</v>
      </c>
      <c r="TI40" s="4"/>
      <c r="TJ40" s="4"/>
      <c r="TK40" s="4"/>
      <c r="TL40" s="4"/>
      <c r="TM40" s="4">
        <v>0</v>
      </c>
      <c r="TN40" s="4">
        <v>0</v>
      </c>
      <c r="TO40" s="4">
        <v>0</v>
      </c>
      <c r="TP40" s="4"/>
      <c r="TQ40" s="4"/>
      <c r="TR40" s="4">
        <v>0</v>
      </c>
      <c r="TS40" s="4"/>
      <c r="TT40" s="4"/>
      <c r="TU40" s="4"/>
      <c r="TV40" s="29"/>
      <c r="TW40" s="4"/>
      <c r="TX40" s="4"/>
      <c r="TY40" s="4"/>
      <c r="TZ40" s="4">
        <v>1</v>
      </c>
      <c r="UA40" s="4">
        <v>0</v>
      </c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>
        <v>0</v>
      </c>
      <c r="UR40" s="4">
        <v>0</v>
      </c>
      <c r="US40" s="4"/>
      <c r="UT40">
        <v>115</v>
      </c>
      <c r="UU40">
        <v>72</v>
      </c>
      <c r="UV40">
        <v>86</v>
      </c>
      <c r="UW40">
        <v>78</v>
      </c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>
        <v>0</v>
      </c>
      <c r="VP40" s="4">
        <v>0</v>
      </c>
      <c r="VQ40" s="4">
        <v>0</v>
      </c>
      <c r="VR40" s="4"/>
      <c r="VS40" s="4"/>
      <c r="VT40" s="4">
        <v>10</v>
      </c>
      <c r="VU40" s="4">
        <v>10</v>
      </c>
      <c r="VV40" s="4">
        <v>44</v>
      </c>
      <c r="VW40" s="4">
        <v>20</v>
      </c>
      <c r="VX40" s="4">
        <v>56</v>
      </c>
      <c r="VY40" s="4">
        <v>87</v>
      </c>
      <c r="VZ40" s="11">
        <v>59</v>
      </c>
      <c r="WA40" s="4">
        <v>45</v>
      </c>
      <c r="WB40" s="4">
        <v>108</v>
      </c>
      <c r="WC40" s="4">
        <f>(WB40-WA40)</f>
        <v>63</v>
      </c>
      <c r="WD40" s="11">
        <v>15</v>
      </c>
      <c r="WE40" s="4">
        <v>1031</v>
      </c>
      <c r="WF40" s="4">
        <v>93</v>
      </c>
      <c r="WG40" s="4">
        <v>78</v>
      </c>
      <c r="WH40" s="4">
        <v>4.8</v>
      </c>
      <c r="WI40" s="4">
        <f>(WH40/TG40)</f>
        <v>2.622950819672131</v>
      </c>
      <c r="WJ40" s="4">
        <v>27.1</v>
      </c>
      <c r="WK40" s="4">
        <v>335</v>
      </c>
      <c r="WL40" s="4">
        <v>71</v>
      </c>
      <c r="WM40" s="4">
        <v>5.4</v>
      </c>
      <c r="WN40" s="4">
        <f>(WM40/TG40)</f>
        <v>2.9508196721311477</v>
      </c>
      <c r="WO40" s="45">
        <f>VZ40/WJ40</f>
        <v>2.177121771217712</v>
      </c>
      <c r="WP40" s="45">
        <f>WD40/WJ40</f>
        <v>0.55350553505535049</v>
      </c>
      <c r="WQ40" s="4">
        <v>9</v>
      </c>
      <c r="WR40" s="4">
        <v>90</v>
      </c>
      <c r="WS40" s="4">
        <v>107</v>
      </c>
      <c r="WT40" s="11">
        <f>(WR40/WS40)</f>
        <v>0.84112149532710279</v>
      </c>
      <c r="WU40" s="4">
        <v>227</v>
      </c>
      <c r="WV40" s="11">
        <v>8</v>
      </c>
      <c r="WW40" s="4">
        <v>6</v>
      </c>
      <c r="WX40" s="11">
        <f>WR40/((WV40+WW40)/2)</f>
        <v>12.857142857142858</v>
      </c>
      <c r="WY40" s="4">
        <v>85</v>
      </c>
      <c r="WZ40" s="4">
        <f>WY40/TG40</f>
        <v>46.448087431693985</v>
      </c>
      <c r="XA40" s="4">
        <v>33</v>
      </c>
      <c r="XB40" s="4">
        <v>78</v>
      </c>
      <c r="XC40" s="11">
        <v>20</v>
      </c>
      <c r="XD40" s="4">
        <v>7</v>
      </c>
      <c r="XE40" s="9">
        <v>13</v>
      </c>
      <c r="XF40" s="4">
        <v>79</v>
      </c>
      <c r="XG40" s="4">
        <v>113</v>
      </c>
      <c r="XH40" s="4">
        <v>34</v>
      </c>
      <c r="XI40" s="4">
        <v>93</v>
      </c>
      <c r="XJ40" s="4">
        <v>58</v>
      </c>
      <c r="XK40" s="4">
        <f>WK40</f>
        <v>335</v>
      </c>
      <c r="XL40" s="9">
        <f>XO40/XQ40</f>
        <v>0.58203871397786866</v>
      </c>
      <c r="XM40" s="9">
        <f>XJ40/XK40</f>
        <v>0.17313432835820897</v>
      </c>
      <c r="XN40" s="9">
        <f>0.35695-7.2266*XM40+74.249*(XM40^2)-307.39*(XM40^3)+684.54*(XM40^4)-856.92*(XM40^5)+571.95*(XM40^6)-159.1*(XM40^7)</f>
        <v>0.23257420586252361</v>
      </c>
      <c r="XO40" s="9">
        <f>(UT40*0.9)/WL40</f>
        <v>1.4577464788732395</v>
      </c>
      <c r="XP40" s="9">
        <f>0.0275-0.165*(VZ40/100)+0.3656*((UU40/UT40)*0.9)+0.515*XN40</f>
        <v>0.25593336819311274</v>
      </c>
      <c r="XQ40" s="9">
        <f>(UU40-(XP40*UT40*0.9))/(XP40*WL40)</f>
        <v>2.5045524358860236</v>
      </c>
      <c r="XR40" s="11">
        <v>22.5</v>
      </c>
      <c r="XS40" s="11">
        <v>49</v>
      </c>
      <c r="XT40" s="4">
        <v>30</v>
      </c>
      <c r="XU40" s="4">
        <v>19</v>
      </c>
      <c r="XV40" s="4">
        <v>64</v>
      </c>
      <c r="XW40" s="4">
        <f>XV40/TG40</f>
        <v>34.972677595628411</v>
      </c>
      <c r="XX40" s="11">
        <v>47</v>
      </c>
      <c r="XY40" s="11">
        <v>28</v>
      </c>
      <c r="XZ40" s="4">
        <v>24</v>
      </c>
      <c r="YA40" s="4">
        <v>58</v>
      </c>
      <c r="YB40" s="4">
        <v>57</v>
      </c>
      <c r="YC40" s="11">
        <f>YA40/YB40</f>
        <v>1.0175438596491229</v>
      </c>
      <c r="YD40" s="4">
        <v>15</v>
      </c>
      <c r="YE40" s="11">
        <f>(YA40/YD40)</f>
        <v>3.8666666666666667</v>
      </c>
      <c r="YF40" s="4">
        <v>100</v>
      </c>
      <c r="YG40" s="4">
        <v>18</v>
      </c>
      <c r="YH40">
        <v>15.7</v>
      </c>
      <c r="YI40" s="11">
        <f>(YG40+UX40)</f>
        <v>18</v>
      </c>
      <c r="YJ40" s="4">
        <f>YI40/XY40</f>
        <v>0.6428571428571429</v>
      </c>
      <c r="YK40" s="4">
        <f>XX40/YH40</f>
        <v>2.9936305732484079</v>
      </c>
      <c r="YL40" s="4">
        <f>XR40/YH40</f>
        <v>1.4331210191082804</v>
      </c>
      <c r="YM40" s="4">
        <v>12</v>
      </c>
      <c r="YN40" s="4">
        <v>8</v>
      </c>
      <c r="YO40" s="4">
        <f>((YM40-YN40)/YM40)*100</f>
        <v>33.333333333333329</v>
      </c>
      <c r="YP40" s="4">
        <v>19</v>
      </c>
      <c r="YQ40" s="4">
        <v>14</v>
      </c>
      <c r="YR40" s="4">
        <f>((YP40-YQ40)/YP40)*100</f>
        <v>26.315789473684209</v>
      </c>
      <c r="YS40">
        <v>1</v>
      </c>
      <c r="YT40">
        <v>0</v>
      </c>
      <c r="YU40">
        <v>0</v>
      </c>
      <c r="YV40">
        <v>0</v>
      </c>
      <c r="YW40">
        <v>1</v>
      </c>
      <c r="YX40">
        <v>0</v>
      </c>
      <c r="YY40">
        <v>0</v>
      </c>
      <c r="YZ40">
        <v>1</v>
      </c>
      <c r="ZA40">
        <v>0</v>
      </c>
      <c r="ZB40">
        <v>0</v>
      </c>
      <c r="ZE40" t="e">
        <f>(ZC40-ZD40)/ZC40</f>
        <v>#DIV/0!</v>
      </c>
    </row>
    <row r="41" spans="1:683" x14ac:dyDescent="0.35">
      <c r="A41" s="54">
        <v>38</v>
      </c>
      <c r="B41" s="2">
        <v>45019</v>
      </c>
      <c r="C41" s="2">
        <v>17919</v>
      </c>
      <c r="D41" s="4">
        <v>74</v>
      </c>
      <c r="E41" s="4" t="s">
        <v>176</v>
      </c>
      <c r="F41" s="4">
        <v>65</v>
      </c>
      <c r="G41" s="4">
        <v>160</v>
      </c>
      <c r="H41" s="4">
        <v>1.68</v>
      </c>
      <c r="I41" s="4">
        <v>1</v>
      </c>
      <c r="J41" s="2">
        <v>45016</v>
      </c>
      <c r="K41" s="2">
        <v>45016</v>
      </c>
      <c r="L41" s="2">
        <v>45030</v>
      </c>
      <c r="M41" s="2">
        <v>45030</v>
      </c>
      <c r="N41" s="4">
        <v>1</v>
      </c>
      <c r="O41" s="2">
        <v>45030</v>
      </c>
      <c r="P41" s="46">
        <f t="shared" si="118"/>
        <v>14</v>
      </c>
      <c r="Q41" s="46">
        <f t="shared" si="119"/>
        <v>14</v>
      </c>
      <c r="R41" s="46">
        <f t="shared" si="120"/>
        <v>14</v>
      </c>
      <c r="S41" s="4">
        <v>0</v>
      </c>
      <c r="T41" s="4">
        <v>1</v>
      </c>
      <c r="U41" s="4">
        <v>1</v>
      </c>
      <c r="V41" s="4">
        <v>0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27</v>
      </c>
      <c r="AC41" s="4">
        <v>80</v>
      </c>
      <c r="AD41" s="4">
        <v>9</v>
      </c>
      <c r="AE41" s="4">
        <v>15</v>
      </c>
      <c r="AF41" s="4">
        <f t="shared" si="121"/>
        <v>6</v>
      </c>
      <c r="AG41" s="4">
        <v>310</v>
      </c>
      <c r="AH41" s="4">
        <v>6700</v>
      </c>
      <c r="AI41" s="4">
        <v>7.43</v>
      </c>
      <c r="AJ41" s="4">
        <v>100</v>
      </c>
      <c r="AK41" s="4">
        <v>0</v>
      </c>
      <c r="AL41" s="4">
        <v>1</v>
      </c>
      <c r="AM41" s="4" t="s">
        <v>579</v>
      </c>
      <c r="AO41" s="4">
        <v>526</v>
      </c>
      <c r="AP41" s="4">
        <v>0</v>
      </c>
      <c r="AQ41" s="4">
        <v>8</v>
      </c>
      <c r="AR41" s="4">
        <v>2.12</v>
      </c>
      <c r="AS41" s="4">
        <v>41.5</v>
      </c>
      <c r="AW41" s="4">
        <v>32</v>
      </c>
      <c r="AX41" s="4">
        <v>1</v>
      </c>
      <c r="AY41" s="4">
        <v>1</v>
      </c>
      <c r="AZ41" s="4">
        <v>1.9</v>
      </c>
      <c r="BA41" s="4">
        <v>97</v>
      </c>
      <c r="BB41" s="4">
        <v>140</v>
      </c>
      <c r="BC41" s="4">
        <v>4.0999999999999996</v>
      </c>
      <c r="BD41" s="4">
        <v>2.6</v>
      </c>
      <c r="BE41" s="4">
        <v>2.1</v>
      </c>
      <c r="BF41" s="4">
        <v>8.8000000000000007</v>
      </c>
      <c r="BG41" s="4">
        <v>4.7</v>
      </c>
      <c r="BH41" s="4">
        <v>3.2</v>
      </c>
      <c r="BI41" s="4">
        <v>424</v>
      </c>
      <c r="BJ41" s="4">
        <v>414</v>
      </c>
      <c r="BK41" s="4">
        <v>881</v>
      </c>
      <c r="BL41" s="4">
        <v>0.6</v>
      </c>
      <c r="BM41" s="4">
        <v>62</v>
      </c>
      <c r="BN41" s="4">
        <v>973</v>
      </c>
      <c r="BO41" s="4">
        <v>1</v>
      </c>
      <c r="BP41" s="4">
        <v>10</v>
      </c>
      <c r="BQ41" s="4">
        <v>307</v>
      </c>
      <c r="BR41">
        <v>123</v>
      </c>
      <c r="BS41">
        <v>51</v>
      </c>
      <c r="BT41">
        <v>76</v>
      </c>
      <c r="BU41">
        <v>96</v>
      </c>
      <c r="BV41">
        <v>4</v>
      </c>
      <c r="BW41">
        <v>2700</v>
      </c>
      <c r="BX41">
        <v>240</v>
      </c>
      <c r="BY41">
        <v>1.5</v>
      </c>
      <c r="BZ41">
        <v>67</v>
      </c>
      <c r="CA41">
        <v>8.3000000000000007</v>
      </c>
      <c r="CB41" s="4">
        <v>3.8</v>
      </c>
      <c r="CC41" s="4">
        <v>27</v>
      </c>
      <c r="CD41" s="4">
        <v>89</v>
      </c>
      <c r="CE41" s="4">
        <v>6</v>
      </c>
      <c r="CF41" s="4">
        <v>4</v>
      </c>
      <c r="CG41" s="4">
        <v>2237</v>
      </c>
      <c r="CH41" s="4">
        <f t="shared" si="122"/>
        <v>1515.7894736842106</v>
      </c>
      <c r="CI41" s="4">
        <v>7.5</v>
      </c>
      <c r="CJ41" s="4">
        <v>30.2</v>
      </c>
      <c r="CK41" s="4">
        <v>78.5</v>
      </c>
      <c r="CL41" s="4">
        <v>24.7</v>
      </c>
      <c r="CM41" s="4">
        <v>0.25</v>
      </c>
      <c r="CN41" s="4">
        <v>0</v>
      </c>
      <c r="CO41" s="4">
        <v>0</v>
      </c>
      <c r="CP41" s="4">
        <v>168</v>
      </c>
      <c r="CQ41" s="4">
        <v>9413</v>
      </c>
      <c r="CR41" s="4">
        <v>0</v>
      </c>
      <c r="CS41" s="4">
        <v>0</v>
      </c>
      <c r="CT41" s="4"/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0</v>
      </c>
      <c r="DJ41" s="4">
        <v>0</v>
      </c>
      <c r="DK41" s="4">
        <v>12</v>
      </c>
      <c r="DL41" s="4">
        <v>8</v>
      </c>
      <c r="DM41" s="4">
        <v>33</v>
      </c>
      <c r="DN41" s="4">
        <v>19</v>
      </c>
      <c r="DO41" s="4">
        <v>42</v>
      </c>
      <c r="DP41" s="4">
        <v>74</v>
      </c>
      <c r="DQ41" s="11">
        <v>65</v>
      </c>
      <c r="DR41" s="4">
        <v>36</v>
      </c>
      <c r="DS41" s="4">
        <v>102</v>
      </c>
      <c r="DT41" s="4">
        <f t="shared" si="136"/>
        <v>66</v>
      </c>
      <c r="DU41" s="11">
        <v>22.2</v>
      </c>
      <c r="DV41" s="4">
        <v>2002</v>
      </c>
      <c r="DW41" s="4">
        <v>88</v>
      </c>
      <c r="DX41" s="4">
        <v>96</v>
      </c>
      <c r="DY41" s="4">
        <v>6.3</v>
      </c>
      <c r="DZ41" s="4">
        <f t="shared" si="134"/>
        <v>3.75</v>
      </c>
      <c r="EA41" s="4">
        <v>29.6</v>
      </c>
      <c r="EB41" s="4">
        <v>280</v>
      </c>
      <c r="EC41" s="4">
        <v>67</v>
      </c>
      <c r="ED41" s="4">
        <v>6.5</v>
      </c>
      <c r="EE41" s="4">
        <f t="shared" si="137"/>
        <v>3.8690476190476191</v>
      </c>
      <c r="EF41" s="45">
        <f t="shared" si="123"/>
        <v>2.1959459459459461</v>
      </c>
      <c r="EG41" s="45">
        <f t="shared" si="124"/>
        <v>0.74999999999999989</v>
      </c>
      <c r="EH41" s="4">
        <v>10</v>
      </c>
      <c r="EI41" s="4">
        <v>79</v>
      </c>
      <c r="EJ41" s="4">
        <v>95</v>
      </c>
      <c r="EK41" s="11">
        <f t="shared" si="138"/>
        <v>0.83157894736842108</v>
      </c>
      <c r="EL41" s="4">
        <v>166</v>
      </c>
      <c r="EM41" s="11">
        <v>10</v>
      </c>
      <c r="EN41" s="4">
        <v>7</v>
      </c>
      <c r="EO41" s="11">
        <f t="shared" si="182"/>
        <v>9.2941176470588243</v>
      </c>
      <c r="EP41" s="4">
        <v>27</v>
      </c>
      <c r="EQ41" s="4">
        <f t="shared" si="125"/>
        <v>16.071428571428573</v>
      </c>
      <c r="ER41" s="4">
        <v>18</v>
      </c>
      <c r="ES41" s="4">
        <v>25</v>
      </c>
      <c r="ET41" s="11">
        <v>23</v>
      </c>
      <c r="EU41" s="4">
        <v>9</v>
      </c>
      <c r="EV41" s="9">
        <v>14</v>
      </c>
      <c r="EW41" s="4">
        <v>93</v>
      </c>
      <c r="EX41" s="4">
        <v>100</v>
      </c>
      <c r="EY41" s="4">
        <v>31</v>
      </c>
      <c r="EZ41" s="4">
        <v>45</v>
      </c>
      <c r="FA41" s="4">
        <v>76</v>
      </c>
      <c r="FB41" s="4">
        <f t="shared" si="111"/>
        <v>280</v>
      </c>
      <c r="FC41" s="9">
        <f t="shared" si="126"/>
        <v>1.2293316315638514</v>
      </c>
      <c r="FD41" s="9">
        <f t="shared" si="112"/>
        <v>0.27142857142857141</v>
      </c>
      <c r="FE41" s="9">
        <f t="shared" si="127"/>
        <v>0.38323777687499111</v>
      </c>
      <c r="FF41" s="9">
        <f t="shared" si="113"/>
        <v>1.6522388059701494</v>
      </c>
      <c r="FG41" s="9">
        <f t="shared" si="114"/>
        <v>0.25404867460281555</v>
      </c>
      <c r="FH41" s="9">
        <f t="shared" si="115"/>
        <v>1.3440139044240742</v>
      </c>
      <c r="FI41" s="11">
        <v>19.3</v>
      </c>
      <c r="FJ41" s="11">
        <v>38</v>
      </c>
      <c r="FK41" s="4">
        <v>10</v>
      </c>
      <c r="FL41" s="4">
        <v>27</v>
      </c>
      <c r="FM41" s="4">
        <v>42</v>
      </c>
      <c r="FN41" s="4">
        <f t="shared" si="211"/>
        <v>25</v>
      </c>
      <c r="FO41" s="11">
        <v>41</v>
      </c>
      <c r="FP41" s="11">
        <v>22</v>
      </c>
      <c r="FQ41" s="4">
        <v>17</v>
      </c>
      <c r="FR41" s="4">
        <v>49</v>
      </c>
      <c r="FS41" s="4">
        <v>34</v>
      </c>
      <c r="FT41" s="11">
        <f t="shared" si="128"/>
        <v>1.4411764705882353</v>
      </c>
      <c r="FU41" s="4">
        <v>24</v>
      </c>
      <c r="FV41" s="11">
        <f t="shared" si="183"/>
        <v>2.0416666666666665</v>
      </c>
      <c r="FW41" s="4">
        <v>76</v>
      </c>
      <c r="FX41" s="4">
        <v>43.4</v>
      </c>
      <c r="FY41">
        <v>15.9</v>
      </c>
      <c r="FZ41" s="11">
        <f t="shared" si="117"/>
        <v>47.4</v>
      </c>
      <c r="GA41" s="4">
        <f t="shared" si="129"/>
        <v>2.1545454545454543</v>
      </c>
      <c r="GB41" s="4">
        <f t="shared" si="130"/>
        <v>2.5786163522012577</v>
      </c>
      <c r="GC41" s="4">
        <f t="shared" si="131"/>
        <v>1.2138364779874213</v>
      </c>
      <c r="GD41" s="4">
        <v>23</v>
      </c>
      <c r="GE41" s="4">
        <v>20</v>
      </c>
      <c r="GF41" s="4">
        <f t="shared" si="132"/>
        <v>13.043478260869565</v>
      </c>
      <c r="GG41" s="4">
        <v>32</v>
      </c>
      <c r="GH41" s="4">
        <v>23</v>
      </c>
      <c r="GI41" s="4">
        <f t="shared" si="133"/>
        <v>28.125</v>
      </c>
      <c r="GJ41">
        <v>1</v>
      </c>
      <c r="GK41">
        <v>0</v>
      </c>
      <c r="GL41">
        <v>0</v>
      </c>
      <c r="GM41">
        <v>0</v>
      </c>
      <c r="GN41">
        <v>1</v>
      </c>
      <c r="GO41">
        <v>0</v>
      </c>
      <c r="GP41">
        <v>0</v>
      </c>
      <c r="GQ41">
        <v>1</v>
      </c>
      <c r="GR41">
        <v>0</v>
      </c>
      <c r="GS41">
        <v>0</v>
      </c>
      <c r="GV41" t="e">
        <f t="shared" si="135"/>
        <v>#DIV/0!</v>
      </c>
      <c r="GZ41" s="2">
        <v>45028</v>
      </c>
      <c r="HA41" s="4">
        <v>1.68</v>
      </c>
      <c r="HB41" s="4">
        <v>10</v>
      </c>
      <c r="HC41" s="4">
        <v>510</v>
      </c>
      <c r="HD41" s="4">
        <v>3400</v>
      </c>
      <c r="HE41" s="4">
        <v>7.31</v>
      </c>
      <c r="HF41" s="4">
        <v>1.73</v>
      </c>
      <c r="HG41" s="4">
        <v>0</v>
      </c>
      <c r="HH41" s="4">
        <v>1</v>
      </c>
      <c r="HI41" s="4" t="s">
        <v>579</v>
      </c>
      <c r="HJ41" s="4">
        <v>25</v>
      </c>
      <c r="HK41" s="4">
        <v>296</v>
      </c>
      <c r="HL41" s="4">
        <v>0</v>
      </c>
      <c r="HM41" s="4">
        <v>6.2</v>
      </c>
      <c r="HN41" s="4">
        <v>1.96</v>
      </c>
      <c r="HO41" s="4">
        <v>34.799999999999997</v>
      </c>
      <c r="HP41" s="29">
        <v>2.34</v>
      </c>
      <c r="HQ41" s="4">
        <v>1.3</v>
      </c>
      <c r="HR41" s="4">
        <v>514</v>
      </c>
      <c r="HS41" s="4">
        <v>169</v>
      </c>
      <c r="HT41" s="4">
        <v>1</v>
      </c>
      <c r="HU41" s="4">
        <v>1</v>
      </c>
      <c r="HV41" s="4">
        <v>1</v>
      </c>
      <c r="HW41" s="4">
        <v>111</v>
      </c>
      <c r="HX41" s="4">
        <v>145</v>
      </c>
      <c r="HY41" s="4">
        <v>3.8</v>
      </c>
      <c r="HZ41" s="4">
        <v>1.6</v>
      </c>
      <c r="IA41" s="4">
        <v>2.9</v>
      </c>
      <c r="IB41" s="4">
        <v>7.7</v>
      </c>
      <c r="IC41" s="4">
        <v>4.7</v>
      </c>
      <c r="ID41" s="4">
        <v>1.5</v>
      </c>
      <c r="IE41" s="4">
        <v>18</v>
      </c>
      <c r="IF41" s="4">
        <v>29</v>
      </c>
      <c r="IG41" s="4">
        <v>30</v>
      </c>
      <c r="IH41" s="4">
        <v>0.5</v>
      </c>
      <c r="II41" s="4">
        <v>104</v>
      </c>
      <c r="IJ41" s="4">
        <v>215</v>
      </c>
      <c r="IK41" s="4">
        <v>1</v>
      </c>
      <c r="IL41" s="4">
        <v>10</v>
      </c>
      <c r="IM41" s="4">
        <v>371</v>
      </c>
      <c r="IN41">
        <v>145</v>
      </c>
      <c r="IO41">
        <v>45</v>
      </c>
      <c r="IP41">
        <v>80</v>
      </c>
      <c r="IQ41">
        <v>88</v>
      </c>
      <c r="IS41">
        <v>871</v>
      </c>
      <c r="IT41">
        <v>2135</v>
      </c>
      <c r="IU41">
        <v>2.4</v>
      </c>
      <c r="IX41" s="4"/>
      <c r="IY41" s="4"/>
      <c r="IZ41" s="4"/>
      <c r="JA41" s="4"/>
      <c r="JB41" s="4"/>
      <c r="JC41" s="4"/>
      <c r="JD41" s="4"/>
      <c r="JE41" s="4">
        <v>7.5</v>
      </c>
      <c r="JF41" s="4">
        <v>31</v>
      </c>
      <c r="JG41" s="4">
        <v>104</v>
      </c>
      <c r="JH41" s="4">
        <v>25</v>
      </c>
      <c r="JI41" s="4">
        <v>0</v>
      </c>
      <c r="JJ41" s="4">
        <v>0</v>
      </c>
      <c r="JK41" s="4">
        <v>0</v>
      </c>
      <c r="JL41" s="4">
        <v>52.5</v>
      </c>
      <c r="JM41" s="4">
        <v>2288</v>
      </c>
      <c r="JN41" s="4">
        <v>11</v>
      </c>
      <c r="JO41" s="4">
        <v>11</v>
      </c>
      <c r="JP41" s="4">
        <v>52</v>
      </c>
      <c r="JQ41" s="4">
        <v>22</v>
      </c>
      <c r="JR41" s="4">
        <v>58</v>
      </c>
      <c r="JS41" s="4">
        <v>88</v>
      </c>
      <c r="JT41" s="11">
        <v>67</v>
      </c>
      <c r="JU41" s="4">
        <v>28</v>
      </c>
      <c r="JV41" s="4">
        <v>86</v>
      </c>
      <c r="JW41" s="4">
        <f>(JV41-JU41)</f>
        <v>58</v>
      </c>
      <c r="JX41" s="11">
        <v>19.399999999999999</v>
      </c>
      <c r="JY41" s="4">
        <v>1539</v>
      </c>
      <c r="JZ41" s="4">
        <v>96</v>
      </c>
      <c r="KA41" s="4">
        <v>87</v>
      </c>
      <c r="KB41" s="4">
        <v>4.7</v>
      </c>
      <c r="KC41" s="4">
        <f>(KB41/HA41)</f>
        <v>2.7976190476190479</v>
      </c>
      <c r="KD41" s="4">
        <v>36.799999999999997</v>
      </c>
      <c r="KE41" s="4">
        <v>260</v>
      </c>
      <c r="KF41" s="4">
        <v>77</v>
      </c>
      <c r="KG41" s="4">
        <v>6.7</v>
      </c>
      <c r="KH41" s="4">
        <f>(KG41/HA41)</f>
        <v>3.9880952380952381</v>
      </c>
      <c r="KI41" s="45">
        <f>JT41/KD41</f>
        <v>1.8206521739130437</v>
      </c>
      <c r="KJ41" s="45">
        <f>JX41/KD41</f>
        <v>0.52717391304347827</v>
      </c>
      <c r="KK41" s="4">
        <v>12</v>
      </c>
      <c r="KL41" s="4">
        <v>94</v>
      </c>
      <c r="KM41" s="4">
        <v>94</v>
      </c>
      <c r="KN41" s="11">
        <f>(KL41/KM41)</f>
        <v>1</v>
      </c>
      <c r="KO41" s="4">
        <v>320</v>
      </c>
      <c r="KP41" s="11">
        <v>11</v>
      </c>
      <c r="KQ41" s="4">
        <v>9</v>
      </c>
      <c r="KR41" s="11">
        <f>KL41/((KP41+KQ41)/2)</f>
        <v>9.4</v>
      </c>
      <c r="KS41" s="4">
        <v>31</v>
      </c>
      <c r="KT41" s="4">
        <f>KS41/HA41</f>
        <v>18.452380952380953</v>
      </c>
      <c r="KU41" s="4">
        <v>14</v>
      </c>
      <c r="KV41" s="4">
        <v>25</v>
      </c>
      <c r="KW41" s="11">
        <v>32</v>
      </c>
      <c r="KX41" s="4">
        <v>15</v>
      </c>
      <c r="KY41" s="9">
        <v>17</v>
      </c>
      <c r="KZ41" s="4">
        <v>90</v>
      </c>
      <c r="LA41" s="4">
        <v>107</v>
      </c>
      <c r="LB41" s="4">
        <v>24</v>
      </c>
      <c r="LC41" s="4">
        <v>55</v>
      </c>
      <c r="LD41" s="4">
        <v>62</v>
      </c>
      <c r="LE41" s="4">
        <f>KE41</f>
        <v>260</v>
      </c>
      <c r="LF41" s="9">
        <f>LI41/LK41</f>
        <v>1.2772117344435503</v>
      </c>
      <c r="LG41" s="9">
        <f>LD41/LE41</f>
        <v>0.23846153846153847</v>
      </c>
      <c r="LH41" s="9">
        <f>0.35695-7.2266*LG41+74.249*(LG41^2)-307.39*(LG41^3)+684.54*(LG41^4)-856.92*(LG41^5)+571.95*(LG41^6)-159.1*(LG41^7)</f>
        <v>0.33851722937915024</v>
      </c>
      <c r="LI41" s="9">
        <f>(IN41*0.9)/KF41</f>
        <v>1.6948051948051948</v>
      </c>
      <c r="LJ41" s="9">
        <f>0.0275-0.165*(JT41/100)+0.3656*((IO41/IN41)*0.9)+0.515*LH41</f>
        <v>0.19340223519922789</v>
      </c>
      <c r="LK41" s="9">
        <f>(IO41-(LJ41*IN41*0.9))/(LJ41*KF41)</f>
        <v>1.3269571122000219</v>
      </c>
      <c r="LL41" s="11">
        <v>21.7</v>
      </c>
      <c r="LM41" s="11">
        <v>36</v>
      </c>
      <c r="LN41" s="4">
        <v>20</v>
      </c>
      <c r="LO41" s="4">
        <v>17</v>
      </c>
      <c r="LP41" s="4">
        <v>35</v>
      </c>
      <c r="LQ41" s="4">
        <f>LP41/HA41</f>
        <v>20.833333333333336</v>
      </c>
      <c r="LR41" s="11">
        <v>45</v>
      </c>
      <c r="LS41" s="11">
        <v>22</v>
      </c>
      <c r="LT41" s="4">
        <v>22</v>
      </c>
      <c r="LU41" s="4"/>
      <c r="LV41" s="4"/>
      <c r="LW41" s="11"/>
      <c r="LX41" s="4">
        <v>25</v>
      </c>
      <c r="LY41" s="11"/>
      <c r="LZ41" s="4">
        <v>73</v>
      </c>
      <c r="MA41" s="4">
        <v>56.9</v>
      </c>
      <c r="MB41">
        <v>20.6</v>
      </c>
      <c r="MC41" s="11">
        <f>(MA41+IR41)</f>
        <v>56.9</v>
      </c>
      <c r="MD41" s="4">
        <f>MC41/LS41</f>
        <v>2.5863636363636364</v>
      </c>
      <c r="ME41" s="4">
        <f>LR41/MB41</f>
        <v>2.1844660194174756</v>
      </c>
      <c r="MF41" s="4">
        <f>LL41/MB41</f>
        <v>1.0533980582524272</v>
      </c>
      <c r="MG41" s="4">
        <v>18</v>
      </c>
      <c r="MH41" s="4">
        <v>12</v>
      </c>
      <c r="MI41" s="4">
        <f>((MG41-MH41)/MG41)*100</f>
        <v>33.333333333333329</v>
      </c>
      <c r="MJ41" s="4">
        <v>26</v>
      </c>
      <c r="MK41" s="4">
        <v>15</v>
      </c>
      <c r="ML41" s="4">
        <f>((MJ41-MK41)/MJ41)*100</f>
        <v>42.307692307692307</v>
      </c>
      <c r="MM41">
        <v>1</v>
      </c>
      <c r="MN41">
        <v>0</v>
      </c>
      <c r="MO41">
        <v>0</v>
      </c>
      <c r="MP41">
        <v>0</v>
      </c>
      <c r="MQ41">
        <v>1</v>
      </c>
      <c r="MR41">
        <v>0</v>
      </c>
      <c r="MS41">
        <v>0</v>
      </c>
      <c r="MT41">
        <v>1</v>
      </c>
      <c r="MU41">
        <v>0</v>
      </c>
      <c r="MV41">
        <v>0</v>
      </c>
      <c r="MY41" t="e">
        <f>(MW41-MX41)/MW41</f>
        <v>#DIV/0!</v>
      </c>
    </row>
    <row r="42" spans="1:683" x14ac:dyDescent="0.35">
      <c r="A42" s="54">
        <v>39</v>
      </c>
      <c r="B42" s="2">
        <v>45035</v>
      </c>
      <c r="C42" s="2">
        <v>20361</v>
      </c>
      <c r="D42" s="4">
        <v>68</v>
      </c>
      <c r="E42" s="4" t="s">
        <v>176</v>
      </c>
      <c r="F42" s="4">
        <v>90</v>
      </c>
      <c r="G42" s="4">
        <v>167</v>
      </c>
      <c r="H42" s="4">
        <v>1.99</v>
      </c>
      <c r="I42" s="4">
        <v>1</v>
      </c>
      <c r="J42" s="2">
        <v>45034</v>
      </c>
      <c r="K42" s="2">
        <v>45034</v>
      </c>
      <c r="L42" s="2">
        <v>45038</v>
      </c>
      <c r="M42" s="2">
        <v>45049</v>
      </c>
      <c r="N42" s="4">
        <v>0</v>
      </c>
      <c r="P42" s="46">
        <f t="shared" si="118"/>
        <v>4</v>
      </c>
      <c r="Q42" s="46">
        <f t="shared" si="119"/>
        <v>15</v>
      </c>
      <c r="R42" s="46"/>
      <c r="S42" s="4">
        <v>1</v>
      </c>
      <c r="T42" s="4">
        <v>1</v>
      </c>
      <c r="U42" s="4">
        <v>0</v>
      </c>
      <c r="V42" s="4">
        <v>1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15</v>
      </c>
      <c r="AC42" s="4">
        <v>42</v>
      </c>
      <c r="AD42" s="4">
        <v>11</v>
      </c>
      <c r="AE42" s="4">
        <v>11</v>
      </c>
      <c r="AF42" s="4">
        <f t="shared" si="121"/>
        <v>0</v>
      </c>
      <c r="AG42" s="4">
        <v>970</v>
      </c>
      <c r="AH42" s="4">
        <v>26900</v>
      </c>
      <c r="AI42" s="4">
        <v>36.450000000000003</v>
      </c>
      <c r="AJ42" s="4">
        <v>29.9</v>
      </c>
      <c r="AK42" s="4">
        <v>0</v>
      </c>
      <c r="AL42" s="4">
        <v>0</v>
      </c>
      <c r="AM42" s="4">
        <v>0</v>
      </c>
      <c r="AN42" s="4">
        <v>109</v>
      </c>
      <c r="AO42" s="4">
        <v>1535</v>
      </c>
      <c r="AP42" s="4">
        <v>0</v>
      </c>
      <c r="AQ42" s="4">
        <v>11.6</v>
      </c>
      <c r="AR42" s="4">
        <v>1.2</v>
      </c>
      <c r="AS42" s="4">
        <v>31.8</v>
      </c>
      <c r="AU42" s="4">
        <v>4.2699999999999996</v>
      </c>
      <c r="AV42" s="4">
        <v>711</v>
      </c>
      <c r="AW42" s="4">
        <v>136</v>
      </c>
      <c r="AX42" s="4">
        <v>1</v>
      </c>
      <c r="AY42" s="4">
        <v>0</v>
      </c>
      <c r="AZ42" s="4">
        <v>2.2200000000000002</v>
      </c>
      <c r="BA42" s="4">
        <v>70</v>
      </c>
      <c r="BB42" s="4">
        <v>143</v>
      </c>
      <c r="BC42" s="4">
        <v>4</v>
      </c>
      <c r="BD42" s="4">
        <v>2.4</v>
      </c>
      <c r="BE42" s="4">
        <v>4.8</v>
      </c>
      <c r="BF42" s="4">
        <v>8.3000000000000007</v>
      </c>
      <c r="BH42" s="4">
        <v>3.5</v>
      </c>
      <c r="BI42" s="4">
        <v>1675</v>
      </c>
      <c r="BJ42" s="4">
        <v>576</v>
      </c>
      <c r="BK42" s="4">
        <v>396</v>
      </c>
      <c r="BL42" s="4">
        <v>4.7</v>
      </c>
      <c r="BM42" s="4">
        <v>117</v>
      </c>
      <c r="BN42" s="4">
        <v>329</v>
      </c>
      <c r="BO42" s="4">
        <v>0</v>
      </c>
      <c r="BP42" s="4">
        <v>0</v>
      </c>
      <c r="BQ42" s="4">
        <v>308</v>
      </c>
      <c r="BR42">
        <v>118</v>
      </c>
      <c r="BS42">
        <v>54</v>
      </c>
      <c r="BT42">
        <v>75</v>
      </c>
      <c r="BU42">
        <v>64</v>
      </c>
      <c r="BV42">
        <v>9</v>
      </c>
      <c r="BW42">
        <v>152</v>
      </c>
      <c r="BX42">
        <v>620</v>
      </c>
      <c r="BY42">
        <v>1.6</v>
      </c>
      <c r="BZ42">
        <v>74</v>
      </c>
      <c r="CA42">
        <v>4.2</v>
      </c>
      <c r="CB42" s="4">
        <v>3.1</v>
      </c>
      <c r="CC42" s="4">
        <v>42</v>
      </c>
      <c r="CD42" s="4">
        <v>65</v>
      </c>
      <c r="CE42" s="4">
        <v>15</v>
      </c>
      <c r="CF42" s="4">
        <v>10</v>
      </c>
      <c r="CG42" s="4">
        <v>2135</v>
      </c>
      <c r="CH42" s="4">
        <f t="shared" si="122"/>
        <v>1703.2258064516127</v>
      </c>
      <c r="CI42" s="4">
        <v>7.37</v>
      </c>
      <c r="CJ42" s="4">
        <v>39</v>
      </c>
      <c r="CK42" s="4">
        <v>74</v>
      </c>
      <c r="CL42" s="4">
        <v>22.5</v>
      </c>
      <c r="CM42" s="4">
        <v>0.22</v>
      </c>
      <c r="CN42" s="4">
        <v>0</v>
      </c>
      <c r="CO42" s="4">
        <v>0</v>
      </c>
      <c r="CP42" s="4">
        <v>30.5</v>
      </c>
      <c r="CQ42" s="4">
        <v>3121</v>
      </c>
      <c r="CR42" s="4">
        <v>0</v>
      </c>
      <c r="CS42" s="4">
        <v>3</v>
      </c>
      <c r="CT42" s="4"/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10</v>
      </c>
      <c r="DL42" s="4">
        <v>10</v>
      </c>
      <c r="DM42" s="4">
        <v>42</v>
      </c>
      <c r="DN42" s="4">
        <v>25</v>
      </c>
      <c r="DO42" s="4">
        <v>41</v>
      </c>
      <c r="DP42" s="4">
        <v>72</v>
      </c>
      <c r="DQ42" s="11">
        <v>55</v>
      </c>
      <c r="DR42" s="4">
        <v>37</v>
      </c>
      <c r="DS42" s="4">
        <v>82</v>
      </c>
      <c r="DT42" s="4">
        <f t="shared" si="136"/>
        <v>45</v>
      </c>
      <c r="DU42" s="11">
        <v>16.5</v>
      </c>
      <c r="DV42" s="4">
        <v>1133</v>
      </c>
      <c r="DW42" s="4">
        <v>92</v>
      </c>
      <c r="DX42" s="4">
        <v>72</v>
      </c>
      <c r="DY42" s="4">
        <v>3</v>
      </c>
      <c r="DZ42" s="4">
        <f t="shared" si="134"/>
        <v>1.5075376884422111</v>
      </c>
      <c r="EA42" s="4">
        <v>18.8</v>
      </c>
      <c r="EB42" s="4">
        <v>306</v>
      </c>
      <c r="EC42" s="4">
        <v>60</v>
      </c>
      <c r="ED42" s="4">
        <v>4.2</v>
      </c>
      <c r="EE42" s="4">
        <f t="shared" si="137"/>
        <v>2.1105527638190957</v>
      </c>
      <c r="EF42" s="45">
        <f t="shared" si="123"/>
        <v>2.9255319148936167</v>
      </c>
      <c r="EG42" s="45">
        <f t="shared" si="124"/>
        <v>0.87765957446808507</v>
      </c>
      <c r="EH42" s="4">
        <v>10</v>
      </c>
      <c r="EI42" s="4">
        <v>75</v>
      </c>
      <c r="EJ42" s="4">
        <v>50</v>
      </c>
      <c r="EK42" s="11">
        <f t="shared" si="138"/>
        <v>1.5</v>
      </c>
      <c r="EL42" s="4">
        <v>237</v>
      </c>
      <c r="EM42" s="11">
        <v>12</v>
      </c>
      <c r="EN42" s="4">
        <v>8</v>
      </c>
      <c r="EO42" s="11">
        <f t="shared" si="182"/>
        <v>7.5</v>
      </c>
      <c r="EP42" s="4">
        <v>45</v>
      </c>
      <c r="EQ42" s="4">
        <f t="shared" si="125"/>
        <v>22.613065326633166</v>
      </c>
      <c r="ER42" s="4">
        <v>26</v>
      </c>
      <c r="ES42" s="4">
        <v>42</v>
      </c>
      <c r="ET42" s="11">
        <v>20</v>
      </c>
      <c r="EU42" s="4">
        <v>6</v>
      </c>
      <c r="EV42" s="9">
        <v>14</v>
      </c>
      <c r="EW42" s="4">
        <v>104</v>
      </c>
      <c r="EX42" s="4">
        <v>125</v>
      </c>
      <c r="EY42" s="4">
        <v>48</v>
      </c>
      <c r="EZ42" s="4">
        <v>65</v>
      </c>
      <c r="FA42" s="4">
        <v>69</v>
      </c>
      <c r="FB42" s="4">
        <f t="shared" si="111"/>
        <v>306</v>
      </c>
      <c r="FC42" s="9">
        <f t="shared" si="126"/>
        <v>0.97969858258646947</v>
      </c>
      <c r="FD42" s="9">
        <f t="shared" si="112"/>
        <v>0.22549019607843138</v>
      </c>
      <c r="FE42" s="9">
        <f t="shared" si="127"/>
        <v>0.31903399594359988</v>
      </c>
      <c r="FF42" s="9">
        <f t="shared" si="113"/>
        <v>1.77</v>
      </c>
      <c r="FG42" s="9">
        <f t="shared" si="114"/>
        <v>0.25163013502959797</v>
      </c>
      <c r="FH42" s="9">
        <f t="shared" si="115"/>
        <v>1.806678126783732</v>
      </c>
      <c r="FI42" s="11">
        <v>22.1</v>
      </c>
      <c r="FJ42" s="11">
        <v>36</v>
      </c>
      <c r="FK42" s="4">
        <v>15</v>
      </c>
      <c r="FL42" s="4">
        <v>21</v>
      </c>
      <c r="FM42" s="4">
        <v>27</v>
      </c>
      <c r="FN42" s="4">
        <f t="shared" si="211"/>
        <v>13.5678391959799</v>
      </c>
      <c r="FO42" s="11">
        <v>47</v>
      </c>
      <c r="FP42" s="11">
        <v>18</v>
      </c>
      <c r="FQ42" s="4">
        <v>14</v>
      </c>
      <c r="FR42" s="4">
        <v>74</v>
      </c>
      <c r="FS42" s="4">
        <v>66</v>
      </c>
      <c r="FT42" s="11">
        <f t="shared" si="128"/>
        <v>1.1212121212121211</v>
      </c>
      <c r="FU42" s="4">
        <v>12</v>
      </c>
      <c r="FV42" s="11">
        <f t="shared" si="183"/>
        <v>6.166666666666667</v>
      </c>
      <c r="FW42" s="4">
        <v>103</v>
      </c>
      <c r="FX42" s="4">
        <v>21.1</v>
      </c>
      <c r="FY42">
        <v>12.7</v>
      </c>
      <c r="FZ42" s="11">
        <f t="shared" si="117"/>
        <v>30.1</v>
      </c>
      <c r="GA42" s="4">
        <f t="shared" si="129"/>
        <v>1.6722222222222223</v>
      </c>
      <c r="GB42" s="4">
        <f t="shared" si="130"/>
        <v>3.7007874015748032</v>
      </c>
      <c r="GC42" s="4">
        <f t="shared" si="131"/>
        <v>1.7401574803149609</v>
      </c>
      <c r="GD42" s="4">
        <v>16</v>
      </c>
      <c r="GE42" s="4">
        <v>15</v>
      </c>
      <c r="GF42" s="4">
        <f t="shared" si="132"/>
        <v>6.25</v>
      </c>
      <c r="GI42" s="4" t="e">
        <f t="shared" si="133"/>
        <v>#DIV/0!</v>
      </c>
      <c r="GV42" t="e">
        <f t="shared" si="135"/>
        <v>#DIV/0!</v>
      </c>
      <c r="GZ42" s="2">
        <v>45043</v>
      </c>
      <c r="HA42" s="4">
        <v>1.99</v>
      </c>
      <c r="HB42" s="4">
        <v>9</v>
      </c>
      <c r="HC42" s="4">
        <v>1189</v>
      </c>
      <c r="HD42" s="4">
        <v>12500</v>
      </c>
      <c r="HE42" s="4">
        <v>8.23</v>
      </c>
      <c r="HF42" s="4">
        <v>0.38</v>
      </c>
      <c r="HG42" s="4">
        <v>0</v>
      </c>
      <c r="HH42" s="4">
        <v>0</v>
      </c>
      <c r="HI42" s="4">
        <v>0</v>
      </c>
      <c r="HJ42" s="4">
        <v>120</v>
      </c>
      <c r="HK42" s="4">
        <v>889</v>
      </c>
      <c r="HL42" s="4">
        <v>0</v>
      </c>
      <c r="HM42" s="4">
        <v>10.3</v>
      </c>
      <c r="HN42" s="4">
        <v>1.1299999999999999</v>
      </c>
      <c r="HO42" s="4">
        <v>28.9</v>
      </c>
      <c r="HP42" s="29">
        <v>1.68</v>
      </c>
      <c r="HQ42" s="4">
        <v>2.4</v>
      </c>
      <c r="HR42" s="4">
        <v>690</v>
      </c>
      <c r="HS42" s="4">
        <v>493</v>
      </c>
      <c r="HT42" s="4">
        <v>1</v>
      </c>
      <c r="HU42" s="4">
        <v>0</v>
      </c>
      <c r="HV42" s="4">
        <v>0.6</v>
      </c>
      <c r="HW42" s="4">
        <v>21</v>
      </c>
      <c r="HX42" s="4">
        <v>134</v>
      </c>
      <c r="HY42" s="4">
        <v>3.3</v>
      </c>
      <c r="HZ42" s="4">
        <v>1.7</v>
      </c>
      <c r="IA42" s="4">
        <v>3.1</v>
      </c>
      <c r="IB42" s="4">
        <v>7.9</v>
      </c>
      <c r="IC42" s="4">
        <v>5.9</v>
      </c>
      <c r="ID42" s="4">
        <v>3.2</v>
      </c>
      <c r="IE42" s="4">
        <v>28</v>
      </c>
      <c r="IF42" s="4">
        <v>138</v>
      </c>
      <c r="IG42" s="4">
        <v>73</v>
      </c>
      <c r="IH42" s="4">
        <v>0.8</v>
      </c>
      <c r="II42" s="4">
        <v>357</v>
      </c>
      <c r="IJ42" s="4">
        <v>384</v>
      </c>
      <c r="IK42" s="4">
        <v>0</v>
      </c>
      <c r="IL42" s="4">
        <v>0</v>
      </c>
      <c r="IM42" s="4"/>
      <c r="IN42">
        <v>127</v>
      </c>
      <c r="IO42">
        <v>66</v>
      </c>
      <c r="IP42">
        <v>87</v>
      </c>
      <c r="IQ42">
        <v>77</v>
      </c>
      <c r="IU42">
        <v>1</v>
      </c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>
        <v>0</v>
      </c>
      <c r="JJ42" s="4">
        <v>0</v>
      </c>
      <c r="JK42" s="4">
        <v>0</v>
      </c>
      <c r="JL42" s="4">
        <v>13</v>
      </c>
      <c r="JM42" s="4">
        <v>827</v>
      </c>
      <c r="JN42" s="4">
        <v>10</v>
      </c>
      <c r="JO42" s="4">
        <v>10</v>
      </c>
      <c r="JP42" s="4">
        <v>44</v>
      </c>
      <c r="JQ42" s="4">
        <v>20</v>
      </c>
      <c r="JR42" s="4">
        <v>56</v>
      </c>
      <c r="JS42" s="4">
        <v>87</v>
      </c>
      <c r="JT42" s="11">
        <v>59</v>
      </c>
      <c r="JU42" s="4">
        <v>45</v>
      </c>
      <c r="JV42" s="4">
        <v>108</v>
      </c>
      <c r="JW42" s="4">
        <f>(JV42-JU42)</f>
        <v>63</v>
      </c>
      <c r="JX42" s="11">
        <v>15</v>
      </c>
      <c r="JY42" s="4">
        <v>1031</v>
      </c>
      <c r="JZ42" s="4">
        <v>93</v>
      </c>
      <c r="KA42" s="4">
        <v>78</v>
      </c>
      <c r="KB42" s="4">
        <v>4.8</v>
      </c>
      <c r="KC42" s="4">
        <f>(KB42/HA42)</f>
        <v>2.4120603015075375</v>
      </c>
      <c r="KD42" s="4">
        <v>27.1</v>
      </c>
      <c r="KE42" s="4">
        <v>335</v>
      </c>
      <c r="KF42" s="4">
        <v>71</v>
      </c>
      <c r="KG42" s="4">
        <v>5.4</v>
      </c>
      <c r="KH42" s="4">
        <f>(KG42/HA42)</f>
        <v>2.7135678391959801</v>
      </c>
      <c r="KI42" s="45">
        <f>JT42/KD42</f>
        <v>2.177121771217712</v>
      </c>
      <c r="KJ42" s="45">
        <f>JX42/KD42</f>
        <v>0.55350553505535049</v>
      </c>
      <c r="KK42" s="4">
        <v>9</v>
      </c>
      <c r="KL42" s="4">
        <v>90</v>
      </c>
      <c r="KM42" s="4">
        <v>107</v>
      </c>
      <c r="KN42" s="11">
        <f>(KL42/KM42)</f>
        <v>0.84112149532710279</v>
      </c>
      <c r="KO42" s="4">
        <v>227</v>
      </c>
      <c r="KP42" s="11">
        <v>8</v>
      </c>
      <c r="KQ42" s="4">
        <v>6</v>
      </c>
      <c r="KR42" s="11">
        <f>KL42/((KP42+KQ42)/2)</f>
        <v>12.857142857142858</v>
      </c>
      <c r="KS42" s="4">
        <v>85</v>
      </c>
      <c r="KT42" s="4">
        <f>KS42/HA42</f>
        <v>42.713567839195981</v>
      </c>
      <c r="KU42" s="4">
        <v>33</v>
      </c>
      <c r="KV42" s="4">
        <v>78</v>
      </c>
      <c r="KW42" s="11">
        <v>20</v>
      </c>
      <c r="KX42" s="4">
        <v>7</v>
      </c>
      <c r="KY42" s="9">
        <v>13</v>
      </c>
      <c r="KZ42" s="4">
        <v>79</v>
      </c>
      <c r="LA42" s="4">
        <v>113</v>
      </c>
      <c r="LB42" s="4">
        <v>34</v>
      </c>
      <c r="LC42" s="4">
        <v>93</v>
      </c>
      <c r="LD42" s="4">
        <v>58</v>
      </c>
      <c r="LE42" s="4">
        <f>KE42</f>
        <v>335</v>
      </c>
      <c r="LF42" s="9">
        <f>LI42/LK42</f>
        <v>0.61969093971414002</v>
      </c>
      <c r="LG42" s="9">
        <f>LD42/LE42</f>
        <v>0.17313432835820897</v>
      </c>
      <c r="LH42" s="9">
        <f>0.35695-7.2266*LG42+74.249*(LG42^2)-307.39*(LG42^3)+684.54*(LG42^4)-856.92*(LG42^5)+571.95*(LG42^6)-159.1*(LG42^7)</f>
        <v>0.23257420586252361</v>
      </c>
      <c r="LI42" s="9">
        <f>(IN42*0.9)/KF42</f>
        <v>1.6098591549295773</v>
      </c>
      <c r="LJ42" s="9">
        <f>0.0275-0.165*(JT42/100)+0.3656*((IO42/IN42)*0.9)+0.515*LH42</f>
        <v>0.22092288137353033</v>
      </c>
      <c r="LK42" s="9">
        <f>(IO42-(LJ42*IN42*0.9))/(LJ42*KF42)</f>
        <v>2.5978420076178561</v>
      </c>
      <c r="LL42" s="11">
        <v>22.5</v>
      </c>
      <c r="LM42" s="11">
        <v>49</v>
      </c>
      <c r="LN42" s="4">
        <v>30</v>
      </c>
      <c r="LO42" s="4">
        <v>19</v>
      </c>
      <c r="LP42" s="4">
        <v>64</v>
      </c>
      <c r="LQ42" s="4">
        <f>LP42/HA42</f>
        <v>32.1608040201005</v>
      </c>
      <c r="LR42" s="11">
        <v>47</v>
      </c>
      <c r="LS42" s="11">
        <v>28</v>
      </c>
      <c r="LT42" s="4">
        <v>24</v>
      </c>
      <c r="LU42" s="4">
        <v>58</v>
      </c>
      <c r="LV42" s="4">
        <v>57</v>
      </c>
      <c r="LW42" s="11">
        <f>LU42/LV42</f>
        <v>1.0175438596491229</v>
      </c>
      <c r="LX42" s="4">
        <v>15</v>
      </c>
      <c r="LY42" s="11">
        <f>(LU42/LX42)</f>
        <v>3.8666666666666667</v>
      </c>
      <c r="LZ42" s="4">
        <v>100</v>
      </c>
      <c r="MA42" s="4">
        <v>18</v>
      </c>
      <c r="MB42">
        <v>15.7</v>
      </c>
      <c r="MC42" s="11">
        <f>(MA42+IR42)</f>
        <v>18</v>
      </c>
      <c r="MD42" s="4">
        <f>MC42/LS42</f>
        <v>0.6428571428571429</v>
      </c>
      <c r="ME42" s="4">
        <f>LR42/MB42</f>
        <v>2.9936305732484079</v>
      </c>
      <c r="MF42" s="4">
        <f>LL42/MB42</f>
        <v>1.4331210191082804</v>
      </c>
      <c r="MG42" s="4">
        <v>12</v>
      </c>
      <c r="MH42" s="4">
        <v>8</v>
      </c>
      <c r="MI42" s="4">
        <f>((MG42-MH42)/MG42)*100</f>
        <v>33.333333333333329</v>
      </c>
      <c r="MJ42" s="4">
        <v>19</v>
      </c>
      <c r="MK42" s="4">
        <v>14</v>
      </c>
      <c r="ML42" s="4">
        <f>((MJ42-MK42)/MJ42)*100</f>
        <v>26.315789473684209</v>
      </c>
      <c r="MM42">
        <v>1</v>
      </c>
      <c r="MN42">
        <v>0</v>
      </c>
      <c r="MO42">
        <v>0</v>
      </c>
      <c r="MP42">
        <v>0</v>
      </c>
      <c r="MQ42">
        <v>1</v>
      </c>
      <c r="MR42">
        <v>0</v>
      </c>
      <c r="MS42">
        <v>0</v>
      </c>
      <c r="MT42">
        <v>1</v>
      </c>
      <c r="MU42">
        <v>0</v>
      </c>
      <c r="MV42">
        <v>0</v>
      </c>
      <c r="MY42" t="e">
        <f>(MW42-MX42)/MW42</f>
        <v>#DIV/0!</v>
      </c>
      <c r="NC42" s="2">
        <v>45064</v>
      </c>
      <c r="ND42" s="4">
        <v>1.99</v>
      </c>
      <c r="NE42" s="4">
        <v>30</v>
      </c>
      <c r="NF42" s="4">
        <v>1410</v>
      </c>
      <c r="NG42" s="4">
        <v>6600</v>
      </c>
      <c r="NH42" s="4">
        <v>1.39</v>
      </c>
      <c r="NI42" s="4">
        <v>0.11</v>
      </c>
      <c r="NJ42" s="4">
        <v>0</v>
      </c>
      <c r="NK42" s="4">
        <v>0</v>
      </c>
      <c r="NL42" s="4">
        <v>0</v>
      </c>
      <c r="NM42" s="4">
        <v>87</v>
      </c>
      <c r="NN42" s="4">
        <v>328</v>
      </c>
      <c r="NO42" s="4">
        <v>0</v>
      </c>
      <c r="NP42" s="4">
        <v>11.9</v>
      </c>
      <c r="NQ42" s="4">
        <v>1.0900000000000001</v>
      </c>
      <c r="NR42" s="4">
        <v>25.1</v>
      </c>
      <c r="NS42" s="29">
        <v>1.67</v>
      </c>
      <c r="NT42" s="4">
        <v>0.2</v>
      </c>
      <c r="NU42" s="4">
        <v>526</v>
      </c>
      <c r="NV42" s="4">
        <v>283</v>
      </c>
      <c r="NW42" s="4">
        <v>1</v>
      </c>
      <c r="NX42" s="4">
        <v>0</v>
      </c>
      <c r="NY42" s="4">
        <v>1</v>
      </c>
      <c r="NZ42" s="4">
        <v>44</v>
      </c>
      <c r="OA42" s="4">
        <v>137</v>
      </c>
      <c r="OB42" s="4">
        <v>3.6</v>
      </c>
      <c r="OC42" s="4">
        <v>1.7</v>
      </c>
      <c r="OD42" s="4">
        <v>3</v>
      </c>
      <c r="OE42" s="4">
        <v>9.6</v>
      </c>
      <c r="OF42" s="4">
        <v>6.9</v>
      </c>
      <c r="OG42" s="4">
        <v>4.3</v>
      </c>
      <c r="OH42" s="4">
        <v>42</v>
      </c>
      <c r="OI42" s="4">
        <v>92</v>
      </c>
      <c r="OJ42" s="4">
        <v>217</v>
      </c>
      <c r="OK42" s="4">
        <v>0.5</v>
      </c>
      <c r="OL42" s="4">
        <v>479</v>
      </c>
      <c r="OM42" s="4">
        <v>171</v>
      </c>
      <c r="ON42" s="4">
        <v>0</v>
      </c>
      <c r="OO42" s="4">
        <v>0</v>
      </c>
      <c r="OP42" s="4"/>
      <c r="OQ42">
        <v>101</v>
      </c>
      <c r="OR42">
        <v>37</v>
      </c>
      <c r="OS42">
        <v>56</v>
      </c>
      <c r="OT42">
        <v>77</v>
      </c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>
        <v>0</v>
      </c>
      <c r="PM42" s="4">
        <v>0</v>
      </c>
      <c r="PN42" s="4">
        <v>0</v>
      </c>
      <c r="PO42" s="4">
        <v>13</v>
      </c>
      <c r="PP42" s="4">
        <v>65</v>
      </c>
      <c r="PQ42" s="4">
        <v>10</v>
      </c>
      <c r="PR42" s="4">
        <v>10</v>
      </c>
      <c r="PS42" s="4">
        <v>42</v>
      </c>
      <c r="PT42" s="4">
        <v>28</v>
      </c>
      <c r="PU42" s="4">
        <v>35</v>
      </c>
      <c r="PV42" s="4">
        <v>64</v>
      </c>
      <c r="PW42" s="11">
        <v>50</v>
      </c>
      <c r="PX42" s="4">
        <v>37</v>
      </c>
      <c r="PY42" s="4">
        <v>75</v>
      </c>
      <c r="PZ42" s="4">
        <f>(PY42-PX42)</f>
        <v>38</v>
      </c>
      <c r="QA42" s="11">
        <v>13.5</v>
      </c>
      <c r="QB42" s="4">
        <v>1119</v>
      </c>
      <c r="QC42" s="4">
        <v>90</v>
      </c>
      <c r="QD42" s="4">
        <v>68</v>
      </c>
      <c r="QE42" s="4">
        <v>2.5</v>
      </c>
      <c r="QF42" s="4">
        <f>(QE42/ND42)</f>
        <v>1.256281407035176</v>
      </c>
      <c r="QG42" s="4">
        <v>17.899999999999999</v>
      </c>
      <c r="QH42" s="4">
        <v>281</v>
      </c>
      <c r="QI42" s="4">
        <v>57</v>
      </c>
      <c r="QJ42" s="4">
        <v>4.2</v>
      </c>
      <c r="QK42" s="4">
        <f>(QJ42/ND42)</f>
        <v>2.1105527638190957</v>
      </c>
      <c r="QL42" s="45">
        <f>PW42/QG42</f>
        <v>2.7932960893854752</v>
      </c>
      <c r="QM42" s="45">
        <f>QA42/QG42</f>
        <v>0.75418994413407825</v>
      </c>
      <c r="QN42" s="4">
        <v>10</v>
      </c>
      <c r="QO42" s="4">
        <v>48</v>
      </c>
      <c r="QP42" s="4">
        <v>77</v>
      </c>
      <c r="QQ42" s="11">
        <f>(QO42/QP42)</f>
        <v>0.62337662337662336</v>
      </c>
      <c r="QR42" s="4">
        <v>287</v>
      </c>
      <c r="QS42" s="11">
        <v>8</v>
      </c>
      <c r="QT42" s="4">
        <v>7</v>
      </c>
      <c r="QU42" s="11">
        <f>QO42/((QS42+QT42)/2)</f>
        <v>6.4</v>
      </c>
      <c r="QV42" s="4">
        <v>48</v>
      </c>
      <c r="QW42" s="4">
        <f>QV42/ND42</f>
        <v>24.120603015075378</v>
      </c>
      <c r="QX42" s="4">
        <v>19</v>
      </c>
      <c r="QY42" s="4">
        <v>39</v>
      </c>
      <c r="QZ42" s="11">
        <v>32</v>
      </c>
      <c r="RA42" s="4">
        <v>10</v>
      </c>
      <c r="RB42" s="9">
        <v>22</v>
      </c>
      <c r="RC42" s="4">
        <v>118</v>
      </c>
      <c r="RD42" s="4">
        <v>180</v>
      </c>
      <c r="RE42" s="4">
        <v>66</v>
      </c>
      <c r="RF42" s="4">
        <v>76</v>
      </c>
      <c r="RG42" s="4">
        <v>97</v>
      </c>
      <c r="RH42" s="4">
        <f>QH42</f>
        <v>281</v>
      </c>
      <c r="RI42" s="9">
        <f>RL42/RN42</f>
        <v>2.8976224552548837</v>
      </c>
      <c r="RJ42" s="9">
        <f>RG42/RH42</f>
        <v>0.34519572953736655</v>
      </c>
      <c r="RK42" s="9">
        <f>0.35695-7.2266*RJ42+74.249*(RJ42^2)-307.39*(RJ42^3)+684.54*(RJ42^4)-856.92*(RJ42^5)+571.95*(RJ42^6)-159.1*(RJ42^7)</f>
        <v>0.46032664392511558</v>
      </c>
      <c r="RL42" s="9">
        <f>(OQ42*0.9)/QI42</f>
        <v>1.5947368421052632</v>
      </c>
      <c r="RM42" s="9">
        <f>0.0275-0.165*(PW42/100)+0.3656*((OR42/OQ42)*0.9)+0.515*RK42</f>
        <v>0.30260762756202858</v>
      </c>
      <c r="RN42" s="9">
        <f>(OR42-(RM42*OQ42*0.9))/(RM42*QI42)</f>
        <v>0.55036046508170278</v>
      </c>
      <c r="RO42" s="11">
        <v>15.6</v>
      </c>
      <c r="RP42" s="11">
        <v>41</v>
      </c>
      <c r="RQ42" s="4">
        <v>21</v>
      </c>
      <c r="RR42" s="4">
        <v>27</v>
      </c>
      <c r="RS42" s="4">
        <v>29</v>
      </c>
      <c r="RT42" s="4">
        <f>RS42/ND42</f>
        <v>14.572864321608041</v>
      </c>
      <c r="RU42" s="11">
        <v>45</v>
      </c>
      <c r="RV42" s="11">
        <v>21</v>
      </c>
      <c r="RW42" s="4">
        <v>12</v>
      </c>
      <c r="RX42" s="4">
        <v>48</v>
      </c>
      <c r="RY42" s="4">
        <v>55</v>
      </c>
      <c r="RZ42" s="11">
        <f>RX42/RY42</f>
        <v>0.87272727272727268</v>
      </c>
      <c r="SA42" s="4">
        <v>8</v>
      </c>
      <c r="SB42" s="11">
        <f>(RX42/SA42)</f>
        <v>6</v>
      </c>
      <c r="SC42" s="4">
        <v>173</v>
      </c>
      <c r="SD42" s="4">
        <v>11.4</v>
      </c>
      <c r="SE42">
        <v>12.7</v>
      </c>
      <c r="SF42" s="11">
        <f>(SD42+OU42)</f>
        <v>11.4</v>
      </c>
      <c r="SG42" s="4">
        <f>SF42/RV42</f>
        <v>0.54285714285714293</v>
      </c>
      <c r="SH42" s="4">
        <f>RU42/SE42</f>
        <v>3.5433070866141736</v>
      </c>
      <c r="SI42" s="4">
        <f>RO42/SE42</f>
        <v>1.2283464566929134</v>
      </c>
      <c r="SJ42" s="4">
        <v>17</v>
      </c>
      <c r="SK42" s="4">
        <v>13</v>
      </c>
      <c r="SL42" s="4">
        <f>((SJ42-SK42)/SJ42)*100</f>
        <v>23.52941176470588</v>
      </c>
      <c r="SM42" s="4">
        <v>28</v>
      </c>
      <c r="SN42" s="4">
        <v>21</v>
      </c>
      <c r="SO42" s="4">
        <f>((SM42-SN42)/SM42)*100</f>
        <v>25</v>
      </c>
      <c r="SP42">
        <v>1</v>
      </c>
      <c r="SQ42">
        <v>0</v>
      </c>
      <c r="SR42">
        <v>0</v>
      </c>
      <c r="SS42">
        <v>1</v>
      </c>
      <c r="ST42">
        <v>0</v>
      </c>
      <c r="SU42">
        <v>0</v>
      </c>
      <c r="SV42">
        <v>1</v>
      </c>
      <c r="SW42">
        <v>0</v>
      </c>
      <c r="SX42">
        <v>0</v>
      </c>
      <c r="SY42">
        <v>1</v>
      </c>
      <c r="SZ42">
        <v>63</v>
      </c>
      <c r="TA42">
        <v>21</v>
      </c>
      <c r="TB42">
        <f>(SZ42-TA42)/SZ42</f>
        <v>0.66666666666666663</v>
      </c>
      <c r="TC42">
        <v>1</v>
      </c>
      <c r="TD42">
        <v>0</v>
      </c>
      <c r="TF42" s="2">
        <v>45222</v>
      </c>
      <c r="TG42" s="4">
        <v>1.99</v>
      </c>
      <c r="TH42">
        <v>180</v>
      </c>
      <c r="TI42" s="4"/>
      <c r="TJ42" s="4"/>
      <c r="TK42" s="4"/>
      <c r="TL42" s="4"/>
      <c r="TM42" s="4">
        <v>0</v>
      </c>
      <c r="TN42" s="4">
        <v>0</v>
      </c>
      <c r="TO42" s="4">
        <v>0</v>
      </c>
      <c r="TP42" s="4"/>
      <c r="TQ42" s="4"/>
      <c r="TR42" s="4">
        <v>0</v>
      </c>
      <c r="TS42" s="4"/>
      <c r="TT42" s="4"/>
      <c r="TU42" s="4"/>
      <c r="TV42" s="29"/>
      <c r="TW42" s="4"/>
      <c r="TX42" s="4"/>
      <c r="TY42" s="4"/>
      <c r="TZ42" s="4">
        <v>1</v>
      </c>
      <c r="UA42" s="4">
        <v>0</v>
      </c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>
        <v>0</v>
      </c>
      <c r="UR42" s="4">
        <v>0</v>
      </c>
      <c r="US42" s="4"/>
      <c r="UT42">
        <v>111</v>
      </c>
      <c r="UU42">
        <v>62</v>
      </c>
      <c r="UV42">
        <v>81</v>
      </c>
      <c r="UW42">
        <v>72</v>
      </c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>
        <v>0</v>
      </c>
      <c r="VP42" s="4">
        <v>0</v>
      </c>
      <c r="VQ42" s="4">
        <v>0</v>
      </c>
      <c r="VR42" s="4"/>
      <c r="VS42" s="4"/>
      <c r="VT42" s="4">
        <v>8</v>
      </c>
      <c r="VU42" s="4">
        <v>10</v>
      </c>
      <c r="VV42" s="4">
        <v>35</v>
      </c>
      <c r="VW42" s="4">
        <v>14</v>
      </c>
      <c r="VX42" s="4">
        <v>60</v>
      </c>
      <c r="VY42" s="4">
        <v>90</v>
      </c>
      <c r="VZ42" s="11">
        <v>46</v>
      </c>
      <c r="WA42" s="4">
        <v>30</v>
      </c>
      <c r="WB42" s="4">
        <v>56</v>
      </c>
      <c r="WC42" s="4">
        <f>(WB42-WA42)</f>
        <v>26</v>
      </c>
      <c r="WD42" s="11">
        <v>15.4</v>
      </c>
      <c r="WE42" s="4">
        <v>967</v>
      </c>
      <c r="WF42" s="4">
        <v>93</v>
      </c>
      <c r="WG42" s="4">
        <v>110</v>
      </c>
      <c r="WH42" s="4">
        <v>2.9</v>
      </c>
      <c r="WI42" s="4">
        <f>(WH42/TG42)</f>
        <v>1.4572864321608039</v>
      </c>
      <c r="WJ42" s="4">
        <v>18</v>
      </c>
      <c r="WK42" s="4">
        <v>239</v>
      </c>
      <c r="WL42" s="4">
        <v>34</v>
      </c>
      <c r="WM42" s="4">
        <v>3.76</v>
      </c>
      <c r="WN42" s="4">
        <f>(WM42/TG42)</f>
        <v>1.8894472361809045</v>
      </c>
      <c r="WO42" s="45">
        <f>VZ42/WJ42</f>
        <v>2.5555555555555554</v>
      </c>
      <c r="WP42" s="45">
        <f>WD42/WJ42</f>
        <v>0.85555555555555562</v>
      </c>
      <c r="WQ42" s="4">
        <v>14</v>
      </c>
      <c r="WR42" s="4">
        <v>69</v>
      </c>
      <c r="WS42" s="4">
        <v>108</v>
      </c>
      <c r="WT42" s="11">
        <f>(WR42/WS42)</f>
        <v>0.63888888888888884</v>
      </c>
      <c r="WU42" s="4">
        <v>112</v>
      </c>
      <c r="WV42" s="11">
        <v>12</v>
      </c>
      <c r="WW42" s="4">
        <v>5</v>
      </c>
      <c r="WX42" s="11">
        <f>WR42/((WV42+WW42)/2)</f>
        <v>8.117647058823529</v>
      </c>
      <c r="WY42" s="4">
        <v>37</v>
      </c>
      <c r="WZ42" s="4">
        <f>WY42/TG42</f>
        <v>18.592964824120603</v>
      </c>
      <c r="XA42" s="4">
        <v>16</v>
      </c>
      <c r="XB42" s="4">
        <v>28</v>
      </c>
      <c r="XC42" s="11">
        <v>25</v>
      </c>
      <c r="XD42" s="4">
        <v>12</v>
      </c>
      <c r="XE42" s="9">
        <v>13</v>
      </c>
      <c r="XF42" s="4">
        <v>38</v>
      </c>
      <c r="XG42" s="4">
        <v>126</v>
      </c>
      <c r="XH42" s="4">
        <v>31</v>
      </c>
      <c r="XI42" s="4">
        <v>41</v>
      </c>
      <c r="XJ42" s="4">
        <v>76</v>
      </c>
      <c r="XK42" s="4">
        <f>WK42</f>
        <v>239</v>
      </c>
      <c r="XL42" s="9">
        <f>XO42/XQ42</f>
        <v>1.3761639666264909</v>
      </c>
      <c r="XM42" s="9">
        <f>XJ42/XK42</f>
        <v>0.31799163179916318</v>
      </c>
      <c r="XN42" s="9">
        <f>0.35695-7.2266*XM42+74.249*(XM42^2)-307.39*(XM42^3)+684.54*(XM42^4)-856.92*(XM42^5)+571.95*(XM42^6)-159.1*(XM42^7)</f>
        <v>0.43504188722718662</v>
      </c>
      <c r="XO42" s="9">
        <f>(UT42*0.9)/WL42</f>
        <v>2.9382352941176473</v>
      </c>
      <c r="XP42" s="9">
        <f>0.0275-0.165*(VZ42/100)+0.3656*((UU42/UT42)*0.9)+0.515*XN42</f>
        <v>0.3594346800301092</v>
      </c>
      <c r="XQ42" s="9">
        <f>(UU42-(XP42*UT42*0.9))/(XP42*WL42)</f>
        <v>2.1350909959664155</v>
      </c>
      <c r="XR42" s="11">
        <v>19.5</v>
      </c>
      <c r="XS42" s="11">
        <v>18</v>
      </c>
      <c r="XT42" s="4">
        <v>11</v>
      </c>
      <c r="XU42" s="4">
        <v>7</v>
      </c>
      <c r="XV42" s="4">
        <v>9</v>
      </c>
      <c r="XW42" s="4">
        <f>XV42/TG42</f>
        <v>4.5226130653266328</v>
      </c>
      <c r="XX42" s="11">
        <v>59</v>
      </c>
      <c r="XY42" s="11">
        <v>18</v>
      </c>
      <c r="XZ42" s="4">
        <v>10</v>
      </c>
      <c r="YA42" s="4">
        <v>49</v>
      </c>
      <c r="YB42" s="4">
        <v>58</v>
      </c>
      <c r="YC42" s="11">
        <f>YA42/YB42</f>
        <v>0.84482758620689657</v>
      </c>
      <c r="YD42" s="4">
        <v>6</v>
      </c>
      <c r="YE42" s="11">
        <f>(YA42/YD42)</f>
        <v>8.1666666666666661</v>
      </c>
      <c r="YF42" s="4">
        <v>65</v>
      </c>
      <c r="YG42" s="4">
        <v>21.5</v>
      </c>
      <c r="YH42">
        <v>14.1</v>
      </c>
      <c r="YI42" s="11">
        <f>(YG42+UX42)</f>
        <v>21.5</v>
      </c>
      <c r="YJ42" s="4">
        <f>YI42/XY42</f>
        <v>1.1944444444444444</v>
      </c>
      <c r="YK42" s="4">
        <f>XX42/YH42</f>
        <v>4.1843971631205674</v>
      </c>
      <c r="YL42" s="4">
        <f>XR42/YH42</f>
        <v>1.3829787234042554</v>
      </c>
      <c r="YM42" s="4">
        <v>11</v>
      </c>
      <c r="YN42" s="4">
        <v>7</v>
      </c>
      <c r="YO42" s="4">
        <f>((YM42-YN42)/YM42)*100</f>
        <v>36.363636363636367</v>
      </c>
      <c r="YP42" s="4">
        <v>17</v>
      </c>
      <c r="YQ42" s="4">
        <v>13</v>
      </c>
      <c r="YR42" s="4">
        <f>((YP42-YQ42)/YP42)*100</f>
        <v>23.52941176470588</v>
      </c>
      <c r="YS42">
        <v>1</v>
      </c>
      <c r="YT42">
        <v>0</v>
      </c>
      <c r="YU42">
        <v>0</v>
      </c>
      <c r="YV42">
        <v>1</v>
      </c>
      <c r="YW42">
        <v>0</v>
      </c>
      <c r="YX42">
        <v>0</v>
      </c>
      <c r="YY42">
        <v>0</v>
      </c>
      <c r="YZ42">
        <v>1</v>
      </c>
      <c r="ZA42">
        <v>0</v>
      </c>
      <c r="ZB42">
        <v>0</v>
      </c>
      <c r="ZE42" t="e">
        <f>(ZC42-ZD42)/ZC42</f>
        <v>#DIV/0!</v>
      </c>
    </row>
    <row r="43" spans="1:683" x14ac:dyDescent="0.35">
      <c r="A43" s="54">
        <v>40</v>
      </c>
      <c r="B43" s="2">
        <v>45038</v>
      </c>
      <c r="C43" s="2">
        <v>27434</v>
      </c>
      <c r="D43" s="4">
        <v>48</v>
      </c>
      <c r="E43" s="4" t="s">
        <v>176</v>
      </c>
      <c r="F43" s="4">
        <v>60</v>
      </c>
      <c r="G43" s="4">
        <v>160</v>
      </c>
      <c r="H43" s="4">
        <v>1.62</v>
      </c>
      <c r="I43" s="4">
        <v>1</v>
      </c>
      <c r="J43" s="2">
        <v>45037</v>
      </c>
      <c r="K43" s="2">
        <v>45037</v>
      </c>
      <c r="L43" s="77">
        <v>45038</v>
      </c>
      <c r="M43" s="2">
        <v>45038</v>
      </c>
      <c r="N43" s="4">
        <v>1</v>
      </c>
      <c r="O43" s="2">
        <v>45038</v>
      </c>
      <c r="P43" s="78">
        <f t="shared" si="118"/>
        <v>1</v>
      </c>
      <c r="Q43" s="46">
        <f t="shared" si="119"/>
        <v>1</v>
      </c>
      <c r="R43" s="46">
        <f t="shared" si="120"/>
        <v>1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20</v>
      </c>
      <c r="AC43" s="4">
        <v>43</v>
      </c>
      <c r="AD43" s="4">
        <v>9</v>
      </c>
      <c r="AE43" s="4">
        <v>11</v>
      </c>
      <c r="AF43" s="4">
        <f t="shared" si="121"/>
        <v>2</v>
      </c>
      <c r="AG43" s="4">
        <v>1520</v>
      </c>
      <c r="AH43" s="4">
        <v>30400</v>
      </c>
      <c r="AI43" s="4">
        <v>34.6</v>
      </c>
      <c r="AJ43" s="4">
        <v>100</v>
      </c>
      <c r="AK43" s="4">
        <v>0</v>
      </c>
      <c r="AL43" s="4">
        <v>0</v>
      </c>
      <c r="AM43" s="4">
        <v>0</v>
      </c>
      <c r="AP43" s="4">
        <v>0</v>
      </c>
      <c r="AQ43" s="4">
        <v>10.7</v>
      </c>
      <c r="AR43" s="4">
        <v>1.63</v>
      </c>
      <c r="AS43" s="4">
        <v>47</v>
      </c>
      <c r="AV43" s="4">
        <v>635</v>
      </c>
      <c r="AW43" s="4">
        <v>213</v>
      </c>
      <c r="AX43" s="4">
        <v>1</v>
      </c>
      <c r="AY43" s="4">
        <v>1</v>
      </c>
      <c r="AZ43" s="4">
        <v>2.1</v>
      </c>
      <c r="BA43" s="4">
        <v>69</v>
      </c>
      <c r="BB43" s="4">
        <v>146</v>
      </c>
      <c r="BC43" s="4">
        <v>3.4</v>
      </c>
      <c r="BD43" s="4">
        <v>2.2999999999999998</v>
      </c>
      <c r="BE43" s="4">
        <v>4.4000000000000004</v>
      </c>
      <c r="BF43" s="4">
        <v>7.1</v>
      </c>
      <c r="BG43" s="4">
        <v>3.8</v>
      </c>
      <c r="BI43" s="4">
        <v>3039</v>
      </c>
      <c r="BJ43" s="4">
        <v>1123</v>
      </c>
      <c r="BK43" s="4">
        <v>2208</v>
      </c>
      <c r="BL43" s="4">
        <v>0.7</v>
      </c>
      <c r="BM43" s="4">
        <v>151</v>
      </c>
      <c r="BN43" s="4">
        <v>2156</v>
      </c>
      <c r="BO43" s="4">
        <v>1</v>
      </c>
      <c r="BP43" s="4">
        <v>2</v>
      </c>
      <c r="BQ43" s="4">
        <v>111</v>
      </c>
      <c r="BR43">
        <v>123</v>
      </c>
      <c r="BS43" s="79">
        <v>53</v>
      </c>
      <c r="BT43">
        <v>65</v>
      </c>
      <c r="BU43">
        <v>135</v>
      </c>
      <c r="BV43">
        <v>15</v>
      </c>
      <c r="BW43">
        <v>1803</v>
      </c>
      <c r="BX43">
        <v>150</v>
      </c>
      <c r="BY43">
        <v>5.4</v>
      </c>
      <c r="BZ43">
        <v>86.2</v>
      </c>
      <c r="CA43">
        <v>5</v>
      </c>
      <c r="CB43" s="4">
        <v>4.3</v>
      </c>
      <c r="CC43" s="4">
        <v>32</v>
      </c>
      <c r="CD43" s="4">
        <v>76</v>
      </c>
      <c r="CE43" s="4">
        <v>15</v>
      </c>
      <c r="CF43" s="4">
        <v>12</v>
      </c>
      <c r="CG43" s="4">
        <v>1498</v>
      </c>
      <c r="CH43" s="4">
        <f t="shared" si="122"/>
        <v>930.23255813953494</v>
      </c>
      <c r="CI43" s="4">
        <v>7.19</v>
      </c>
      <c r="CJ43" s="4">
        <v>37.799999999999997</v>
      </c>
      <c r="CK43" s="4">
        <v>67.8</v>
      </c>
      <c r="CL43" s="4">
        <v>13.8</v>
      </c>
      <c r="CM43" s="4">
        <v>4.3</v>
      </c>
      <c r="CN43" s="4">
        <v>1</v>
      </c>
      <c r="CO43" s="4">
        <v>0</v>
      </c>
      <c r="CP43" s="4">
        <v>8462</v>
      </c>
      <c r="CR43" s="4">
        <v>1</v>
      </c>
      <c r="CS43" s="4">
        <v>0</v>
      </c>
      <c r="CT43" s="4"/>
      <c r="CU43" s="4">
        <v>1</v>
      </c>
      <c r="CV43" s="4">
        <v>1</v>
      </c>
      <c r="CW43" s="4">
        <v>1</v>
      </c>
      <c r="CX43" s="4">
        <v>1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1</v>
      </c>
      <c r="DE43" s="4">
        <v>1</v>
      </c>
      <c r="DF43" s="4">
        <v>1</v>
      </c>
      <c r="DG43" s="4">
        <v>1</v>
      </c>
      <c r="DH43" s="4">
        <v>1</v>
      </c>
      <c r="DI43" s="4">
        <v>0</v>
      </c>
      <c r="DJ43" s="4">
        <v>1</v>
      </c>
      <c r="DK43" s="4">
        <v>10</v>
      </c>
      <c r="DL43" s="4">
        <v>7</v>
      </c>
      <c r="DM43" s="4">
        <v>47</v>
      </c>
      <c r="DN43" s="4">
        <v>35</v>
      </c>
      <c r="DO43" s="4">
        <v>26</v>
      </c>
      <c r="DP43" s="4">
        <v>51</v>
      </c>
      <c r="DQ43" s="11">
        <v>36</v>
      </c>
      <c r="DR43" s="4">
        <v>48</v>
      </c>
      <c r="DS43" s="4">
        <v>75</v>
      </c>
      <c r="DT43" s="4">
        <f t="shared" si="136"/>
        <v>27</v>
      </c>
      <c r="DU43" s="11">
        <v>11.2</v>
      </c>
      <c r="DV43" s="4">
        <v>625</v>
      </c>
      <c r="DW43" s="4">
        <v>85</v>
      </c>
      <c r="DX43" s="4">
        <v>121</v>
      </c>
      <c r="DY43" s="4">
        <v>2.9</v>
      </c>
      <c r="DZ43" s="4">
        <f t="shared" si="134"/>
        <v>1.7901234567901232</v>
      </c>
      <c r="EA43" s="4">
        <v>12.3</v>
      </c>
      <c r="EB43" s="4">
        <v>152</v>
      </c>
      <c r="EC43" s="4">
        <v>36</v>
      </c>
      <c r="ED43" s="4">
        <v>4.5</v>
      </c>
      <c r="EE43" s="4">
        <f t="shared" si="137"/>
        <v>2.7777777777777777</v>
      </c>
      <c r="EF43" s="45">
        <f t="shared" si="123"/>
        <v>2.9268292682926829</v>
      </c>
      <c r="EG43" s="45">
        <f t="shared" si="124"/>
        <v>0.91056910569105676</v>
      </c>
      <c r="EH43" s="4">
        <v>10</v>
      </c>
      <c r="EI43" s="4">
        <v>72</v>
      </c>
      <c r="EJ43" s="4">
        <v>39</v>
      </c>
      <c r="EK43" s="11">
        <f t="shared" si="138"/>
        <v>1.8461538461538463</v>
      </c>
      <c r="EL43" s="4">
        <v>136</v>
      </c>
      <c r="EM43" s="11">
        <v>10</v>
      </c>
      <c r="EN43" s="4">
        <v>9</v>
      </c>
      <c r="EO43" s="11">
        <f t="shared" si="182"/>
        <v>7.5789473684210522</v>
      </c>
      <c r="EP43" s="4">
        <v>49</v>
      </c>
      <c r="EQ43" s="4">
        <f t="shared" si="125"/>
        <v>30.246913580246911</v>
      </c>
      <c r="ER43" s="4">
        <v>23</v>
      </c>
      <c r="ES43" s="4">
        <v>36</v>
      </c>
      <c r="ET43" s="11">
        <v>20</v>
      </c>
      <c r="EU43" s="4">
        <v>11</v>
      </c>
      <c r="EV43" s="9">
        <v>8</v>
      </c>
      <c r="EW43" s="4">
        <v>66</v>
      </c>
      <c r="EX43" s="4">
        <v>93</v>
      </c>
      <c r="EY43" s="4">
        <v>59</v>
      </c>
      <c r="EZ43" s="4">
        <v>76</v>
      </c>
      <c r="FA43" s="4">
        <v>80</v>
      </c>
      <c r="FB43" s="4">
        <f t="shared" si="111"/>
        <v>152</v>
      </c>
      <c r="FC43" s="83">
        <f t="shared" si="126"/>
        <v>7.165321231825323</v>
      </c>
      <c r="FD43" s="83">
        <f t="shared" si="112"/>
        <v>0.52631578947368418</v>
      </c>
      <c r="FE43" s="83">
        <f t="shared" si="127"/>
        <v>0.60243738838022609</v>
      </c>
      <c r="FF43" s="83">
        <f t="shared" si="113"/>
        <v>3.0750000000000002</v>
      </c>
      <c r="FG43" s="83">
        <f t="shared" si="114"/>
        <v>0.42013671843045064</v>
      </c>
      <c r="FH43" s="83">
        <f t="shared" si="115"/>
        <v>0.4291503340202184</v>
      </c>
      <c r="FI43" s="11">
        <v>10</v>
      </c>
      <c r="FJ43" s="11">
        <v>19</v>
      </c>
      <c r="FK43" s="4">
        <v>12</v>
      </c>
      <c r="FL43" s="4">
        <v>8</v>
      </c>
      <c r="FM43" s="4">
        <v>28</v>
      </c>
      <c r="FN43" s="4">
        <f t="shared" si="211"/>
        <v>17.283950617283949</v>
      </c>
      <c r="FO43" s="11">
        <v>32</v>
      </c>
      <c r="FP43" s="11">
        <v>13</v>
      </c>
      <c r="FQ43" s="4">
        <v>12</v>
      </c>
      <c r="FR43" s="4">
        <v>51</v>
      </c>
      <c r="FS43" s="4">
        <v>29</v>
      </c>
      <c r="FT43" s="11">
        <f t="shared" si="128"/>
        <v>1.7586206896551724</v>
      </c>
      <c r="FU43" s="4">
        <v>15</v>
      </c>
      <c r="FV43" s="11">
        <f t="shared" si="183"/>
        <v>3.4</v>
      </c>
      <c r="FW43" s="4">
        <v>76</v>
      </c>
      <c r="FX43" s="4">
        <v>20.9</v>
      </c>
      <c r="FY43">
        <v>8.3000000000000007</v>
      </c>
      <c r="FZ43" s="11">
        <f t="shared" si="117"/>
        <v>35.9</v>
      </c>
      <c r="GA43" s="4">
        <f t="shared" si="129"/>
        <v>2.7615384615384615</v>
      </c>
      <c r="GB43" s="4">
        <f t="shared" si="130"/>
        <v>3.8554216867469875</v>
      </c>
      <c r="GC43" s="4">
        <f t="shared" si="131"/>
        <v>1.2048192771084336</v>
      </c>
      <c r="GD43" s="4">
        <v>20</v>
      </c>
      <c r="GE43" s="4">
        <v>19</v>
      </c>
      <c r="GF43" s="4">
        <f t="shared" si="132"/>
        <v>5</v>
      </c>
      <c r="GG43" s="4">
        <v>27</v>
      </c>
      <c r="GH43" s="4">
        <v>21</v>
      </c>
      <c r="GI43" s="4">
        <f t="shared" si="133"/>
        <v>22.222222222222221</v>
      </c>
      <c r="GJ43">
        <v>1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1</v>
      </c>
      <c r="GQ43">
        <v>1</v>
      </c>
      <c r="GR43">
        <v>0</v>
      </c>
      <c r="GS43">
        <v>0</v>
      </c>
      <c r="GV43" t="e">
        <f t="shared" si="135"/>
        <v>#DIV/0!</v>
      </c>
    </row>
    <row r="44" spans="1:683" x14ac:dyDescent="0.35">
      <c r="A44" s="54">
        <v>41</v>
      </c>
      <c r="B44" s="2">
        <v>45040</v>
      </c>
      <c r="C44" s="2">
        <v>25243</v>
      </c>
      <c r="D44" s="4">
        <v>54</v>
      </c>
      <c r="E44" s="4" t="s">
        <v>176</v>
      </c>
      <c r="F44" s="4">
        <v>80</v>
      </c>
      <c r="G44" s="4">
        <v>158</v>
      </c>
      <c r="H44" s="4">
        <v>1.82</v>
      </c>
      <c r="I44" s="4">
        <v>1</v>
      </c>
      <c r="J44" s="2">
        <v>45036</v>
      </c>
      <c r="K44" s="2">
        <v>45040</v>
      </c>
      <c r="L44" s="2">
        <v>45046</v>
      </c>
      <c r="M44" s="2">
        <v>45080</v>
      </c>
      <c r="N44" s="4">
        <v>0</v>
      </c>
      <c r="P44" s="46">
        <f t="shared" si="118"/>
        <v>6</v>
      </c>
      <c r="Q44" s="46">
        <f t="shared" si="119"/>
        <v>44</v>
      </c>
      <c r="R44" s="46"/>
      <c r="S44" s="4">
        <v>1</v>
      </c>
      <c r="T44" s="4">
        <v>1</v>
      </c>
      <c r="U44" s="4">
        <v>1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1</v>
      </c>
      <c r="AB44" s="4">
        <v>9</v>
      </c>
      <c r="AC44" s="4">
        <v>23</v>
      </c>
      <c r="AD44" s="4">
        <v>1</v>
      </c>
      <c r="AE44" s="4">
        <v>6</v>
      </c>
      <c r="AF44" s="4">
        <f t="shared" si="121"/>
        <v>5</v>
      </c>
      <c r="AG44" s="4">
        <v>270</v>
      </c>
      <c r="AH44" s="4">
        <v>4700</v>
      </c>
      <c r="AI44" s="4">
        <v>40.47</v>
      </c>
      <c r="AJ44" s="4">
        <v>4.21</v>
      </c>
      <c r="AK44" s="4">
        <v>0</v>
      </c>
      <c r="AL44" s="4">
        <v>1</v>
      </c>
      <c r="AM44" s="4" t="s">
        <v>580</v>
      </c>
      <c r="AN44" s="4">
        <v>83</v>
      </c>
      <c r="AO44" s="4">
        <v>308</v>
      </c>
      <c r="AP44" s="4">
        <v>0</v>
      </c>
      <c r="AQ44" s="4">
        <v>11.1</v>
      </c>
      <c r="AR44" s="4">
        <v>1.26</v>
      </c>
      <c r="AS44" s="4">
        <v>29</v>
      </c>
      <c r="AT44" s="29">
        <v>6.41</v>
      </c>
      <c r="AU44" s="4">
        <v>2.63</v>
      </c>
      <c r="AV44" s="4">
        <v>832</v>
      </c>
      <c r="AW44" s="4">
        <v>288</v>
      </c>
      <c r="AX44" s="4">
        <v>1</v>
      </c>
      <c r="AY44" s="4">
        <v>0</v>
      </c>
      <c r="AZ44" s="4">
        <v>1.18</v>
      </c>
      <c r="BA44" s="4">
        <v>47</v>
      </c>
      <c r="BB44" s="4">
        <v>147</v>
      </c>
      <c r="BC44" s="4">
        <v>4.5999999999999996</v>
      </c>
      <c r="BD44" s="4">
        <v>2.2999999999999998</v>
      </c>
      <c r="BE44" s="4">
        <v>4.7</v>
      </c>
      <c r="BF44" s="4">
        <v>7.9</v>
      </c>
      <c r="BG44" s="4">
        <v>4.2</v>
      </c>
      <c r="BH44" s="4">
        <v>2.2200000000000002</v>
      </c>
      <c r="BI44" s="4">
        <v>133</v>
      </c>
      <c r="BJ44" s="4">
        <v>15</v>
      </c>
      <c r="BK44" s="4">
        <v>29</v>
      </c>
      <c r="BL44" s="4">
        <v>0.3</v>
      </c>
      <c r="BM44" s="4">
        <v>49</v>
      </c>
      <c r="BN44" s="4">
        <v>229</v>
      </c>
      <c r="BO44" s="4">
        <v>0</v>
      </c>
      <c r="BP44" s="4">
        <v>0</v>
      </c>
      <c r="BQ44" s="4">
        <v>206</v>
      </c>
      <c r="BR44">
        <v>99</v>
      </c>
      <c r="BS44">
        <v>58</v>
      </c>
      <c r="BT44">
        <v>72</v>
      </c>
      <c r="BU44">
        <v>135</v>
      </c>
      <c r="BV44">
        <v>9</v>
      </c>
      <c r="BW44">
        <v>376</v>
      </c>
      <c r="BX44">
        <v>280</v>
      </c>
      <c r="BY44">
        <v>3.1</v>
      </c>
      <c r="BZ44">
        <v>69</v>
      </c>
      <c r="CA44">
        <v>6</v>
      </c>
      <c r="CB44" s="4">
        <v>4.5999999999999996</v>
      </c>
      <c r="CC44" s="4">
        <v>34</v>
      </c>
      <c r="CD44" s="4">
        <v>67</v>
      </c>
      <c r="CE44" s="4">
        <v>9</v>
      </c>
      <c r="CF44" s="4">
        <v>7</v>
      </c>
      <c r="CG44" s="4">
        <v>1592</v>
      </c>
      <c r="CH44" s="4">
        <f t="shared" si="122"/>
        <v>1095.6521739130435</v>
      </c>
      <c r="CI44" s="4">
        <v>7.38</v>
      </c>
      <c r="CJ44" s="4">
        <v>34.6</v>
      </c>
      <c r="CK44" s="4">
        <v>82.4</v>
      </c>
      <c r="CL44" s="4">
        <v>20.3</v>
      </c>
      <c r="CM44" s="4">
        <v>0.12</v>
      </c>
      <c r="CN44" s="4">
        <v>0</v>
      </c>
      <c r="CO44" s="4">
        <v>0</v>
      </c>
      <c r="CP44" s="4">
        <v>13</v>
      </c>
      <c r="CQ44" s="4">
        <v>7726</v>
      </c>
      <c r="CR44" s="4">
        <v>1</v>
      </c>
      <c r="CS44" s="4">
        <v>0</v>
      </c>
      <c r="CT44" s="4"/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1</v>
      </c>
      <c r="DE44" s="4">
        <v>1</v>
      </c>
      <c r="DF44" s="4">
        <v>1</v>
      </c>
      <c r="DG44" s="4">
        <v>1</v>
      </c>
      <c r="DH44" s="4">
        <v>0</v>
      </c>
      <c r="DI44" s="4">
        <v>0</v>
      </c>
      <c r="DJ44" s="4">
        <v>0</v>
      </c>
      <c r="DK44" s="4">
        <v>12</v>
      </c>
      <c r="DL44" s="4">
        <v>11</v>
      </c>
      <c r="DM44" s="4">
        <v>51</v>
      </c>
      <c r="DN44" s="4">
        <v>26</v>
      </c>
      <c r="DO44" s="4">
        <v>49</v>
      </c>
      <c r="DP44" s="4">
        <v>80</v>
      </c>
      <c r="DQ44" s="11">
        <v>56</v>
      </c>
      <c r="DR44" s="4">
        <v>43</v>
      </c>
      <c r="DS44" s="4">
        <v>99</v>
      </c>
      <c r="DT44" s="4">
        <f t="shared" si="136"/>
        <v>56</v>
      </c>
      <c r="DU44" s="11">
        <v>15.3</v>
      </c>
      <c r="DV44" s="4">
        <v>1067</v>
      </c>
      <c r="DW44" s="4">
        <v>88</v>
      </c>
      <c r="DX44" s="4">
        <v>97</v>
      </c>
      <c r="DY44" s="4">
        <v>5.4</v>
      </c>
      <c r="DZ44" s="4">
        <f t="shared" si="134"/>
        <v>2.9670329670329672</v>
      </c>
      <c r="EA44" s="4">
        <v>23.4</v>
      </c>
      <c r="EB44" s="4">
        <v>263</v>
      </c>
      <c r="EC44" s="4">
        <v>64</v>
      </c>
      <c r="ED44" s="4">
        <v>6.1</v>
      </c>
      <c r="EE44" s="4">
        <f t="shared" si="137"/>
        <v>3.3516483516483513</v>
      </c>
      <c r="EF44" s="45">
        <f t="shared" si="123"/>
        <v>2.3931623931623931</v>
      </c>
      <c r="EG44" s="45">
        <f t="shared" si="124"/>
        <v>0.65384615384615397</v>
      </c>
      <c r="EH44" s="4">
        <v>11</v>
      </c>
      <c r="EI44" s="4">
        <v>75</v>
      </c>
      <c r="EJ44" s="4">
        <v>92</v>
      </c>
      <c r="EK44" s="11">
        <f t="shared" si="138"/>
        <v>0.81521739130434778</v>
      </c>
      <c r="EL44" s="4">
        <v>143</v>
      </c>
      <c r="EM44" s="11">
        <v>8</v>
      </c>
      <c r="EN44" s="4">
        <v>8</v>
      </c>
      <c r="EO44" s="11">
        <f t="shared" si="182"/>
        <v>9.375</v>
      </c>
      <c r="EP44" s="4">
        <v>39</v>
      </c>
      <c r="EQ44" s="4">
        <f t="shared" si="125"/>
        <v>21.428571428571427</v>
      </c>
      <c r="ER44" s="4">
        <v>10</v>
      </c>
      <c r="ES44" s="4">
        <v>31</v>
      </c>
      <c r="ET44" s="11">
        <v>27</v>
      </c>
      <c r="EU44" s="4">
        <v>10</v>
      </c>
      <c r="EV44" s="9">
        <v>17</v>
      </c>
      <c r="EW44" s="4">
        <v>93</v>
      </c>
      <c r="EX44" s="4">
        <v>114</v>
      </c>
      <c r="EY44" s="4">
        <v>70</v>
      </c>
      <c r="EZ44" s="4">
        <v>80</v>
      </c>
      <c r="FA44" s="4">
        <v>80</v>
      </c>
      <c r="FB44" s="4">
        <f t="shared" si="111"/>
        <v>263</v>
      </c>
      <c r="FC44" s="9">
        <f t="shared" si="126"/>
        <v>1.1251995330854292</v>
      </c>
      <c r="FD44" s="9">
        <f t="shared" si="112"/>
        <v>0.30418250950570341</v>
      </c>
      <c r="FE44" s="9">
        <f t="shared" si="127"/>
        <v>0.42093310610444196</v>
      </c>
      <c r="FF44" s="9">
        <f t="shared" si="113"/>
        <v>1.3921875000000001</v>
      </c>
      <c r="FG44" s="9">
        <f t="shared" si="114"/>
        <v>0.34465145873469671</v>
      </c>
      <c r="FH44" s="9">
        <f t="shared" si="115"/>
        <v>1.2372805525278334</v>
      </c>
      <c r="FI44" s="11">
        <v>13.3</v>
      </c>
      <c r="FJ44" s="11">
        <v>16</v>
      </c>
      <c r="FK44" s="4">
        <v>2</v>
      </c>
      <c r="FL44" s="4">
        <v>14</v>
      </c>
      <c r="FM44" s="4">
        <v>5</v>
      </c>
      <c r="FN44" s="4">
        <f t="shared" si="211"/>
        <v>2.7472527472527473</v>
      </c>
      <c r="FO44" s="11">
        <v>45</v>
      </c>
      <c r="FP44" s="11">
        <v>16</v>
      </c>
      <c r="FQ44" s="4">
        <v>24</v>
      </c>
      <c r="FR44" s="4">
        <v>72</v>
      </c>
      <c r="FS44" s="4">
        <v>58</v>
      </c>
      <c r="FT44" s="11">
        <f t="shared" si="128"/>
        <v>1.2413793103448276</v>
      </c>
      <c r="FU44" s="4">
        <v>10</v>
      </c>
      <c r="FV44" s="11">
        <f t="shared" si="183"/>
        <v>7.2</v>
      </c>
      <c r="FW44" s="4">
        <v>111</v>
      </c>
      <c r="FX44" s="4">
        <v>13.3</v>
      </c>
      <c r="FY44">
        <v>26.1</v>
      </c>
      <c r="FZ44" s="11">
        <f t="shared" si="117"/>
        <v>22.3</v>
      </c>
      <c r="GA44" s="4">
        <f t="shared" si="129"/>
        <v>1.39375</v>
      </c>
      <c r="GB44" s="4">
        <f t="shared" si="130"/>
        <v>1.7241379310344827</v>
      </c>
      <c r="GC44" s="4">
        <f t="shared" si="131"/>
        <v>0.50957854406130265</v>
      </c>
      <c r="GD44" s="4">
        <v>19</v>
      </c>
      <c r="GE44" s="4">
        <v>10</v>
      </c>
      <c r="GF44" s="4">
        <f t="shared" si="132"/>
        <v>47.368421052631575</v>
      </c>
      <c r="GG44" s="4">
        <v>26</v>
      </c>
      <c r="GH44" s="4">
        <v>19</v>
      </c>
      <c r="GI44" s="4">
        <f t="shared" si="133"/>
        <v>26.923076923076923</v>
      </c>
      <c r="GJ44">
        <v>1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1</v>
      </c>
      <c r="GR44">
        <v>0</v>
      </c>
      <c r="GS44">
        <v>0</v>
      </c>
      <c r="GV44" t="e">
        <f t="shared" si="135"/>
        <v>#DIV/0!</v>
      </c>
      <c r="GZ44" s="2">
        <v>45048</v>
      </c>
      <c r="HA44" s="4">
        <v>1.82</v>
      </c>
      <c r="HB44" s="4">
        <v>9</v>
      </c>
      <c r="HC44" s="4">
        <v>880</v>
      </c>
      <c r="HD44" s="4">
        <v>15800</v>
      </c>
      <c r="HE44" s="4">
        <v>21.72</v>
      </c>
      <c r="HF44" s="4">
        <v>0.61</v>
      </c>
      <c r="HG44" s="4">
        <v>0</v>
      </c>
      <c r="HH44" s="4">
        <v>1</v>
      </c>
      <c r="HI44" s="4" t="s">
        <v>580</v>
      </c>
      <c r="HJ44" s="4">
        <v>109</v>
      </c>
      <c r="HK44" s="4">
        <v>513</v>
      </c>
      <c r="HL44" s="4">
        <v>0</v>
      </c>
      <c r="HM44" s="4">
        <v>7.3</v>
      </c>
      <c r="HN44" s="4">
        <v>1.47</v>
      </c>
      <c r="HO44" s="4">
        <v>34.4</v>
      </c>
      <c r="HP44" s="29">
        <v>3.79</v>
      </c>
      <c r="HQ44" s="4">
        <v>4.03</v>
      </c>
      <c r="HR44" s="4">
        <v>779</v>
      </c>
      <c r="HS44" s="4">
        <v>611</v>
      </c>
      <c r="HT44" s="4">
        <v>1</v>
      </c>
      <c r="HU44" s="4">
        <v>0</v>
      </c>
      <c r="HV44" s="4">
        <v>0.8</v>
      </c>
      <c r="HW44" s="4">
        <v>37</v>
      </c>
      <c r="HX44" s="4">
        <v>138</v>
      </c>
      <c r="HY44" s="4">
        <v>3</v>
      </c>
      <c r="HZ44" s="4">
        <v>1.5</v>
      </c>
      <c r="IA44" s="4">
        <v>1.7</v>
      </c>
      <c r="IB44" s="4">
        <v>8.1999999999999993</v>
      </c>
      <c r="IC44" s="4">
        <v>5.4</v>
      </c>
      <c r="ID44" s="4">
        <v>1.9</v>
      </c>
      <c r="IE44" s="4">
        <v>43</v>
      </c>
      <c r="IF44" s="4">
        <v>24</v>
      </c>
      <c r="IG44" s="4">
        <v>12</v>
      </c>
      <c r="IH44" s="4">
        <v>0.7</v>
      </c>
      <c r="II44" s="4">
        <v>92</v>
      </c>
      <c r="IJ44" s="4">
        <v>282</v>
      </c>
      <c r="IK44" s="4">
        <v>0</v>
      </c>
      <c r="IL44" s="4">
        <v>0</v>
      </c>
      <c r="IM44" s="4"/>
      <c r="IN44">
        <v>111</v>
      </c>
      <c r="IO44">
        <v>63</v>
      </c>
      <c r="IP44">
        <v>84</v>
      </c>
      <c r="IQ44">
        <v>82</v>
      </c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>
        <v>0</v>
      </c>
      <c r="JJ44" s="4">
        <v>0</v>
      </c>
      <c r="JK44" s="4">
        <v>0</v>
      </c>
      <c r="JL44" s="4">
        <v>24</v>
      </c>
      <c r="JM44" s="4">
        <v>450</v>
      </c>
      <c r="JN44" s="4">
        <v>9</v>
      </c>
      <c r="JO44" s="4">
        <v>10</v>
      </c>
      <c r="JP44" s="4">
        <v>51</v>
      </c>
      <c r="JQ44" s="4">
        <v>30</v>
      </c>
      <c r="JR44" s="4">
        <v>41</v>
      </c>
      <c r="JS44" s="4">
        <v>72</v>
      </c>
      <c r="JT44" s="11">
        <v>52</v>
      </c>
      <c r="JU44" s="4">
        <v>39</v>
      </c>
      <c r="JV44" s="4">
        <v>82</v>
      </c>
      <c r="JW44" s="4">
        <f>(JV44-JU44)</f>
        <v>43</v>
      </c>
      <c r="JX44" s="11">
        <v>14.3</v>
      </c>
      <c r="JY44" s="4">
        <v>1250</v>
      </c>
      <c r="JZ44" s="4">
        <v>85</v>
      </c>
      <c r="KA44" s="4">
        <v>105</v>
      </c>
      <c r="KB44" s="4">
        <v>4.5</v>
      </c>
      <c r="KC44" s="4">
        <f>(KB44/HA44)</f>
        <v>2.4725274725274726</v>
      </c>
      <c r="KD44" s="4">
        <v>21</v>
      </c>
      <c r="KE44" s="4">
        <v>269</v>
      </c>
      <c r="KF44" s="4">
        <v>54</v>
      </c>
      <c r="KG44" s="4">
        <v>5.0999999999999996</v>
      </c>
      <c r="KH44" s="4">
        <f>(KG44/HA44)</f>
        <v>2.802197802197802</v>
      </c>
      <c r="KI44" s="45">
        <f>JT44/KD44</f>
        <v>2.4761904761904763</v>
      </c>
      <c r="KJ44" s="45">
        <f>JX44/KD44</f>
        <v>0.68095238095238098</v>
      </c>
      <c r="KK44" s="4">
        <v>14</v>
      </c>
      <c r="KL44" s="4">
        <v>58</v>
      </c>
      <c r="KM44" s="4">
        <v>63</v>
      </c>
      <c r="KN44" s="11">
        <f>(KL44/KM44)</f>
        <v>0.92063492063492058</v>
      </c>
      <c r="KO44" s="4">
        <v>135</v>
      </c>
      <c r="KP44" s="11">
        <v>10</v>
      </c>
      <c r="KQ44" s="4">
        <v>10</v>
      </c>
      <c r="KR44" s="11">
        <f>KL44/((KP44+KQ44)/2)</f>
        <v>5.8</v>
      </c>
      <c r="KS44" s="4">
        <v>40</v>
      </c>
      <c r="KT44" s="4">
        <f>KS44/HA44</f>
        <v>21.978021978021978</v>
      </c>
      <c r="KU44" s="4">
        <v>30</v>
      </c>
      <c r="KV44" s="4">
        <v>35</v>
      </c>
      <c r="KW44" s="11">
        <v>17</v>
      </c>
      <c r="KX44" s="4">
        <v>10</v>
      </c>
      <c r="KY44" s="9">
        <v>8</v>
      </c>
      <c r="KZ44" s="4">
        <v>100</v>
      </c>
      <c r="LA44" s="4">
        <v>145</v>
      </c>
      <c r="LB44" s="4">
        <v>49</v>
      </c>
      <c r="LC44" s="4">
        <v>55</v>
      </c>
      <c r="LD44" s="4">
        <v>80</v>
      </c>
      <c r="LE44" s="4">
        <f>KE44</f>
        <v>269</v>
      </c>
      <c r="LF44" s="9">
        <f>LI44/LK44</f>
        <v>1.1809399203611681</v>
      </c>
      <c r="LG44" s="9">
        <f>LD44/LE44</f>
        <v>0.29739776951672864</v>
      </c>
      <c r="LH44" s="9">
        <f>0.35695-7.2266*LG44+74.249*(LG44^2)-307.39*(LG44^3)+684.54*(LG44^4)-856.92*(LG44^5)+571.95*(LG44^6)-159.1*(LG44^7)</f>
        <v>0.41363643406254297</v>
      </c>
      <c r="LI44" s="9">
        <f>(IN44*0.9)/KF44</f>
        <v>1.85</v>
      </c>
      <c r="LJ44" s="9">
        <f>0.0275-0.165*(JT44/100)+0.3656*((IO44/IN44)*0.9)+0.515*LH44</f>
        <v>0.34147519597464204</v>
      </c>
      <c r="LK44" s="9">
        <f>(IO44-(LJ44*IN44*0.9))/(LJ44*KF44)</f>
        <v>1.5665487872018187</v>
      </c>
      <c r="LL44" s="11">
        <v>13.8</v>
      </c>
      <c r="LM44" s="11">
        <v>24</v>
      </c>
      <c r="LN44" s="4">
        <v>2</v>
      </c>
      <c r="LO44" s="4">
        <v>22</v>
      </c>
      <c r="LP44" s="4">
        <v>48</v>
      </c>
      <c r="LQ44" s="4">
        <f>LP44/HA44</f>
        <v>26.373626373626372</v>
      </c>
      <c r="LR44" s="11">
        <v>42</v>
      </c>
      <c r="LS44" s="11">
        <v>16</v>
      </c>
      <c r="LT44" s="4">
        <v>18</v>
      </c>
      <c r="LU44" s="4">
        <v>68</v>
      </c>
      <c r="LV44" s="4">
        <v>84</v>
      </c>
      <c r="LW44" s="11">
        <f>LU44/LV44</f>
        <v>0.80952380952380953</v>
      </c>
      <c r="LX44" s="4">
        <v>12</v>
      </c>
      <c r="LY44" s="11">
        <f>(LU44/LX44)</f>
        <v>5.666666666666667</v>
      </c>
      <c r="LZ44" s="4"/>
      <c r="MA44" s="4"/>
      <c r="MC44" s="11"/>
      <c r="MD44" s="4"/>
      <c r="ME44" s="4"/>
      <c r="MF44" s="4"/>
      <c r="MG44" s="4">
        <v>9</v>
      </c>
      <c r="MH44" s="4">
        <v>4</v>
      </c>
      <c r="MI44" s="4">
        <f>((MG44-MH44)/MG44)*100</f>
        <v>55.555555555555557</v>
      </c>
      <c r="MJ44" s="4"/>
      <c r="MK44" s="4"/>
      <c r="ML44" s="4"/>
      <c r="MY44" t="e">
        <f>(MW44-MX44)/MW44</f>
        <v>#DIV/0!</v>
      </c>
      <c r="NC44" s="2">
        <v>45069</v>
      </c>
      <c r="ND44" s="4">
        <v>1.82</v>
      </c>
      <c r="NE44" s="4">
        <v>30</v>
      </c>
      <c r="NF44" s="4">
        <v>1270</v>
      </c>
      <c r="NG44" s="4">
        <v>7900</v>
      </c>
      <c r="NH44" s="4">
        <v>13.59</v>
      </c>
      <c r="NI44" s="4">
        <v>0.08</v>
      </c>
      <c r="NJ44" s="4">
        <v>0</v>
      </c>
      <c r="NK44" s="4">
        <v>1</v>
      </c>
      <c r="NL44" s="4" t="s">
        <v>580</v>
      </c>
      <c r="NM44" s="4">
        <v>120</v>
      </c>
      <c r="NN44" s="4">
        <v>209</v>
      </c>
      <c r="NO44" s="4">
        <v>0</v>
      </c>
      <c r="NP44" s="4">
        <v>8.1</v>
      </c>
      <c r="NQ44" s="4">
        <v>1.42</v>
      </c>
      <c r="NR44" s="4">
        <v>33.299999999999997</v>
      </c>
      <c r="NS44" s="29">
        <v>2.23</v>
      </c>
      <c r="NT44" s="4">
        <v>2.23</v>
      </c>
      <c r="NU44" s="4">
        <v>501</v>
      </c>
      <c r="NV44" s="4">
        <v>550</v>
      </c>
      <c r="NW44" s="4">
        <v>1</v>
      </c>
      <c r="NX44" s="4">
        <v>0</v>
      </c>
      <c r="NY44" s="4">
        <v>0.6</v>
      </c>
      <c r="NZ44" s="4">
        <v>18</v>
      </c>
      <c r="OA44" s="4">
        <v>137</v>
      </c>
      <c r="OB44" s="4">
        <v>4.4000000000000004</v>
      </c>
      <c r="OC44" s="4">
        <v>2.1</v>
      </c>
      <c r="OD44" s="4">
        <v>4</v>
      </c>
      <c r="OE44" s="4">
        <v>8.6999999999999993</v>
      </c>
      <c r="OF44" s="4">
        <v>6.9</v>
      </c>
      <c r="OG44" s="4">
        <v>2.7</v>
      </c>
      <c r="OH44" s="4">
        <v>12</v>
      </c>
      <c r="OI44" s="4">
        <v>20</v>
      </c>
      <c r="OJ44" s="4">
        <v>11</v>
      </c>
      <c r="OK44" s="4">
        <v>0.3</v>
      </c>
      <c r="OL44" s="4">
        <v>236</v>
      </c>
      <c r="OM44" s="4">
        <v>194</v>
      </c>
      <c r="ON44" s="4">
        <v>0</v>
      </c>
      <c r="OO44" s="4">
        <v>0</v>
      </c>
      <c r="OP44" s="4"/>
      <c r="OQ44">
        <v>124</v>
      </c>
      <c r="OR44">
        <v>70</v>
      </c>
      <c r="OS44">
        <v>89</v>
      </c>
      <c r="OT44">
        <v>74</v>
      </c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>
        <v>0</v>
      </c>
      <c r="PM44" s="4">
        <v>0</v>
      </c>
      <c r="PN44" s="4">
        <v>0</v>
      </c>
      <c r="PO44" s="4">
        <v>13</v>
      </c>
      <c r="PP44" s="4">
        <v>97</v>
      </c>
      <c r="PQ44" s="4">
        <v>12</v>
      </c>
      <c r="PR44" s="4">
        <v>11</v>
      </c>
      <c r="PS44" s="4">
        <v>51</v>
      </c>
      <c r="PT44" s="4">
        <v>26</v>
      </c>
      <c r="PU44" s="4">
        <v>49</v>
      </c>
      <c r="PV44" s="4">
        <v>80</v>
      </c>
      <c r="PW44" s="11">
        <v>56</v>
      </c>
      <c r="PX44" s="4">
        <v>43</v>
      </c>
      <c r="PY44" s="4">
        <v>99</v>
      </c>
      <c r="PZ44" s="4">
        <f>(PY44-PX44)</f>
        <v>56</v>
      </c>
      <c r="QA44" s="11">
        <v>15.3</v>
      </c>
      <c r="QB44" s="4">
        <v>1067</v>
      </c>
      <c r="QC44" s="4">
        <v>88</v>
      </c>
      <c r="QD44" s="4">
        <v>97</v>
      </c>
      <c r="QE44" s="4">
        <v>5.4</v>
      </c>
      <c r="QF44" s="4">
        <f>(QE44/ND44)</f>
        <v>2.9670329670329672</v>
      </c>
      <c r="QG44" s="4">
        <v>23.4</v>
      </c>
      <c r="QH44" s="4">
        <v>263</v>
      </c>
      <c r="QI44" s="4">
        <v>64</v>
      </c>
      <c r="QJ44" s="4">
        <v>6.1</v>
      </c>
      <c r="QK44" s="4">
        <f>(QJ44/ND44)</f>
        <v>3.3516483516483513</v>
      </c>
      <c r="QL44" s="45">
        <f>PW44/QG44</f>
        <v>2.3931623931623931</v>
      </c>
      <c r="QM44" s="45">
        <f>QA44/QG44</f>
        <v>0.65384615384615397</v>
      </c>
      <c r="QN44" s="4">
        <v>11</v>
      </c>
      <c r="QO44" s="4">
        <v>75</v>
      </c>
      <c r="QP44" s="4">
        <v>92</v>
      </c>
      <c r="QQ44" s="11">
        <f>(QO44/QP44)</f>
        <v>0.81521739130434778</v>
      </c>
      <c r="QR44" s="4">
        <v>143</v>
      </c>
      <c r="QS44" s="11">
        <v>8</v>
      </c>
      <c r="QT44" s="4">
        <v>8</v>
      </c>
      <c r="QU44" s="11">
        <f>QO44/((QS44+QT44)/2)</f>
        <v>9.375</v>
      </c>
      <c r="QV44" s="4">
        <v>39</v>
      </c>
      <c r="QW44" s="4">
        <f>QV44/ND44</f>
        <v>21.428571428571427</v>
      </c>
      <c r="QX44" s="4">
        <v>10</v>
      </c>
      <c r="QY44" s="4">
        <v>31</v>
      </c>
      <c r="QZ44" s="11">
        <v>27</v>
      </c>
      <c r="RA44" s="4">
        <v>10</v>
      </c>
      <c r="RB44" s="9">
        <v>17</v>
      </c>
      <c r="RC44" s="4">
        <v>93</v>
      </c>
      <c r="RD44" s="4">
        <v>114</v>
      </c>
      <c r="RE44" s="4">
        <v>70</v>
      </c>
      <c r="RF44" s="4">
        <v>80</v>
      </c>
      <c r="RG44" s="4">
        <v>80</v>
      </c>
      <c r="RH44" s="4">
        <f>QH44</f>
        <v>263</v>
      </c>
      <c r="RI44" s="9">
        <f>RL44/RN44</f>
        <v>1.1658006631405122</v>
      </c>
      <c r="RJ44" s="9">
        <f>RG44/RH44</f>
        <v>0.30418250950570341</v>
      </c>
      <c r="RK44" s="9">
        <f>0.35695-7.2266*RJ44+74.249*(RJ44^2)-307.39*(RJ44^3)+684.54*(RJ44^4)-856.92*(RJ44^5)+571.95*(RJ44^6)-159.1*(RJ44^7)</f>
        <v>0.42093310610444196</v>
      </c>
      <c r="RL44" s="9">
        <f>(OQ44*0.9)/QI44</f>
        <v>1.7437500000000001</v>
      </c>
      <c r="RM44" s="9">
        <f>0.0275-0.165*(PW44/100)+0.3656*((OR44/OQ44)*0.9)+0.515*RK44</f>
        <v>0.33762893674056182</v>
      </c>
      <c r="RN44" s="9">
        <f>(OR44-(RM44*OQ44*0.9))/(RM44*QI44)</f>
        <v>1.4957531378499727</v>
      </c>
      <c r="RO44" s="11">
        <v>13.3</v>
      </c>
      <c r="RP44" s="11">
        <v>16</v>
      </c>
      <c r="RQ44" s="4">
        <v>2</v>
      </c>
      <c r="RR44" s="4">
        <v>14</v>
      </c>
      <c r="RS44" s="4">
        <v>5</v>
      </c>
      <c r="RT44" s="4">
        <f>RS44/ND44</f>
        <v>2.7472527472527473</v>
      </c>
      <c r="RU44" s="11">
        <v>45</v>
      </c>
      <c r="RV44" s="11">
        <v>16</v>
      </c>
      <c r="RW44" s="4">
        <v>24</v>
      </c>
      <c r="RX44" s="4">
        <v>72</v>
      </c>
      <c r="RY44" s="4">
        <v>58</v>
      </c>
      <c r="RZ44" s="11">
        <f>RX44/RY44</f>
        <v>1.2413793103448276</v>
      </c>
      <c r="SA44" s="4">
        <v>10</v>
      </c>
      <c r="SB44" s="11">
        <f>(RX44/SA44)</f>
        <v>7.2</v>
      </c>
      <c r="SC44" s="4">
        <v>111</v>
      </c>
      <c r="SD44" s="4">
        <v>13.3</v>
      </c>
      <c r="SE44">
        <v>26.1</v>
      </c>
      <c r="SF44" s="11">
        <f>(SD44+OU44)</f>
        <v>13.3</v>
      </c>
      <c r="SG44" s="4">
        <f>SF44/RV44</f>
        <v>0.83125000000000004</v>
      </c>
      <c r="SH44" s="4">
        <f>RU44/SE44</f>
        <v>1.7241379310344827</v>
      </c>
      <c r="SI44" s="4">
        <f>RO44/SE44</f>
        <v>0.50957854406130265</v>
      </c>
      <c r="SJ44" s="4">
        <v>19</v>
      </c>
      <c r="SK44" s="4">
        <v>10</v>
      </c>
      <c r="SL44" s="4">
        <f>((SJ44-SK44)/SJ44)*100</f>
        <v>47.368421052631575</v>
      </c>
      <c r="SM44" s="4">
        <v>26</v>
      </c>
      <c r="SN44" s="4">
        <v>19</v>
      </c>
      <c r="SO44" s="4">
        <f>((SM44-SN44)/SM44)*100</f>
        <v>26.923076923076923</v>
      </c>
      <c r="SP44">
        <v>1</v>
      </c>
      <c r="SQ44">
        <v>0</v>
      </c>
      <c r="SR44">
        <v>0</v>
      </c>
      <c r="SS44">
        <v>0</v>
      </c>
      <c r="ST44">
        <v>1</v>
      </c>
      <c r="SU44">
        <v>0</v>
      </c>
      <c r="SV44">
        <v>0</v>
      </c>
      <c r="SW44">
        <v>1</v>
      </c>
      <c r="SX44">
        <v>0</v>
      </c>
      <c r="SY44">
        <v>0</v>
      </c>
      <c r="TB44" t="e">
        <f>(SZ44-TA44)/SZ44</f>
        <v>#DIV/0!</v>
      </c>
      <c r="TF44" s="2">
        <v>45219</v>
      </c>
      <c r="TG44" s="4">
        <v>1.82</v>
      </c>
      <c r="TH44">
        <v>180</v>
      </c>
      <c r="TI44" s="4">
        <v>3600</v>
      </c>
      <c r="TJ44" s="4">
        <v>1570</v>
      </c>
      <c r="TK44" s="4">
        <v>0.43</v>
      </c>
      <c r="TL44" s="4">
        <v>0.06</v>
      </c>
      <c r="TM44" s="4">
        <v>0</v>
      </c>
      <c r="TN44" s="4">
        <v>1</v>
      </c>
      <c r="TO44" s="4" t="s">
        <v>580</v>
      </c>
      <c r="TP44" s="4">
        <v>47</v>
      </c>
      <c r="TQ44" s="4"/>
      <c r="TR44" s="4">
        <v>0</v>
      </c>
      <c r="TS44" s="4">
        <v>13.9</v>
      </c>
      <c r="TT44" s="4">
        <v>1.1100000000000001</v>
      </c>
      <c r="TU44" s="4">
        <v>25.9</v>
      </c>
      <c r="TV44" s="29"/>
      <c r="TW44" s="4"/>
      <c r="TX44" s="4"/>
      <c r="TY44" s="4">
        <v>206</v>
      </c>
      <c r="TZ44" s="4">
        <v>1</v>
      </c>
      <c r="UA44" s="4">
        <v>0</v>
      </c>
      <c r="UB44" s="4">
        <v>1.5</v>
      </c>
      <c r="UC44" s="4">
        <v>79</v>
      </c>
      <c r="UD44" s="4">
        <v>137</v>
      </c>
      <c r="UE44" s="4">
        <v>4.8</v>
      </c>
      <c r="UF44" s="4">
        <v>2.2999999999999998</v>
      </c>
      <c r="UG44" s="4"/>
      <c r="UH44" s="4">
        <v>9.4</v>
      </c>
      <c r="UI44" s="4">
        <v>6.9</v>
      </c>
      <c r="UJ44" s="4">
        <v>3.7</v>
      </c>
      <c r="UK44" s="4">
        <v>130</v>
      </c>
      <c r="UL44" s="4">
        <v>38</v>
      </c>
      <c r="UM44" s="4">
        <v>34</v>
      </c>
      <c r="UN44" s="4"/>
      <c r="UO44" s="4">
        <v>102</v>
      </c>
      <c r="UP44" s="4">
        <v>257</v>
      </c>
      <c r="UQ44" s="4">
        <v>0</v>
      </c>
      <c r="UR44" s="4">
        <v>0</v>
      </c>
      <c r="US44" s="4"/>
      <c r="UT44">
        <v>121</v>
      </c>
      <c r="UU44">
        <v>71</v>
      </c>
      <c r="UV44">
        <v>88</v>
      </c>
      <c r="UW44">
        <v>74</v>
      </c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>
        <v>0</v>
      </c>
      <c r="VP44" s="4">
        <v>0</v>
      </c>
      <c r="VQ44" s="4">
        <v>0</v>
      </c>
      <c r="VR44" s="4">
        <v>22</v>
      </c>
      <c r="VS44" s="4">
        <v>20</v>
      </c>
      <c r="VT44" s="4">
        <v>9</v>
      </c>
      <c r="VU44" s="4">
        <v>10</v>
      </c>
      <c r="VV44" s="4">
        <v>51</v>
      </c>
      <c r="VW44" s="4">
        <v>30</v>
      </c>
      <c r="VX44" s="4">
        <v>41</v>
      </c>
      <c r="VY44" s="4">
        <v>72</v>
      </c>
      <c r="VZ44" s="11">
        <v>52</v>
      </c>
      <c r="WA44" s="4">
        <v>39</v>
      </c>
      <c r="WB44" s="4">
        <v>82</v>
      </c>
      <c r="WC44" s="4">
        <f>(WB44-WA44)</f>
        <v>43</v>
      </c>
      <c r="WD44" s="11">
        <v>14.3</v>
      </c>
      <c r="WE44" s="4">
        <v>1250</v>
      </c>
      <c r="WF44" s="4">
        <v>85</v>
      </c>
      <c r="WG44" s="4">
        <v>105</v>
      </c>
      <c r="WH44" s="4">
        <v>4.5</v>
      </c>
      <c r="WI44" s="4">
        <f>(WH44/TG44)</f>
        <v>2.4725274725274726</v>
      </c>
      <c r="WJ44" s="4">
        <v>21</v>
      </c>
      <c r="WK44" s="4">
        <v>269</v>
      </c>
      <c r="WL44" s="4">
        <v>54</v>
      </c>
      <c r="WM44" s="4">
        <v>5.0999999999999996</v>
      </c>
      <c r="WN44" s="4">
        <f>(WM44/TG44)</f>
        <v>2.802197802197802</v>
      </c>
      <c r="WO44" s="45">
        <f>VZ44/WJ44</f>
        <v>2.4761904761904763</v>
      </c>
      <c r="WP44" s="45">
        <f>WD44/WJ44</f>
        <v>0.68095238095238098</v>
      </c>
      <c r="WQ44" s="4">
        <v>14</v>
      </c>
      <c r="WR44" s="4">
        <v>58</v>
      </c>
      <c r="WS44" s="4">
        <v>63</v>
      </c>
      <c r="WT44" s="11">
        <f>(WR44/WS44)</f>
        <v>0.92063492063492058</v>
      </c>
      <c r="WU44" s="4">
        <v>135</v>
      </c>
      <c r="WV44" s="11">
        <v>10</v>
      </c>
      <c r="WW44" s="4">
        <v>10</v>
      </c>
      <c r="WX44" s="11">
        <f>WR44/((WV44+WW44)/2)</f>
        <v>5.8</v>
      </c>
      <c r="WY44" s="4">
        <v>40</v>
      </c>
      <c r="WZ44" s="4">
        <f>WY44/TG44</f>
        <v>21.978021978021978</v>
      </c>
      <c r="XA44" s="4">
        <v>30</v>
      </c>
      <c r="XB44" s="4">
        <v>35</v>
      </c>
      <c r="XC44" s="11">
        <v>17</v>
      </c>
      <c r="XD44" s="4">
        <v>10</v>
      </c>
      <c r="XE44" s="9">
        <v>8</v>
      </c>
      <c r="XF44" s="4">
        <v>100</v>
      </c>
      <c r="XG44" s="4">
        <v>145</v>
      </c>
      <c r="XH44" s="4">
        <v>49</v>
      </c>
      <c r="XI44" s="4">
        <v>55</v>
      </c>
      <c r="XJ44" s="4">
        <v>80</v>
      </c>
      <c r="XK44" s="4">
        <f>WK44</f>
        <v>269</v>
      </c>
      <c r="XL44" s="9">
        <f>XO44/XQ44</f>
        <v>1.1433939584452435</v>
      </c>
      <c r="XM44" s="9">
        <f>XJ44/XK44</f>
        <v>0.29739776951672864</v>
      </c>
      <c r="XN44" s="9">
        <f>0.35695-7.2266*XM44+74.249*(XM44^2)-307.39*(XM44^3)+684.54*(XM44^4)-856.92*(XM44^5)+571.95*(XM44^6)-159.1*(XM44^7)</f>
        <v>0.41363643406254297</v>
      </c>
      <c r="XO44" s="9">
        <f>(UT44*0.9)/WL44</f>
        <v>2.0166666666666666</v>
      </c>
      <c r="XP44" s="9">
        <f>0.0275-0.165*(VZ44/100)+0.3656*((UU44/UT44)*0.9)+0.515*XN44</f>
        <v>0.34779582139344933</v>
      </c>
      <c r="XQ44" s="9">
        <f>(UU44-(XP44*UT44*0.9))/(XP44*WL44)</f>
        <v>1.7637548736123076</v>
      </c>
      <c r="XR44" s="11">
        <v>13.8</v>
      </c>
      <c r="XS44" s="11">
        <v>24</v>
      </c>
      <c r="XT44" s="4">
        <v>2</v>
      </c>
      <c r="XU44" s="4">
        <v>22</v>
      </c>
      <c r="XV44" s="4">
        <v>48</v>
      </c>
      <c r="XW44" s="4">
        <f>XV44/TG44</f>
        <v>26.373626373626372</v>
      </c>
      <c r="XX44" s="11">
        <v>42</v>
      </c>
      <c r="XY44" s="11">
        <v>16</v>
      </c>
      <c r="XZ44" s="4">
        <v>18</v>
      </c>
      <c r="YA44" s="4">
        <v>68</v>
      </c>
      <c r="YB44" s="4">
        <v>84</v>
      </c>
      <c r="YC44" s="11">
        <f>YA44/YB44</f>
        <v>0.80952380952380953</v>
      </c>
      <c r="YD44" s="4">
        <v>12</v>
      </c>
      <c r="YE44" s="11">
        <f>(YA44/YD44)</f>
        <v>5.666666666666667</v>
      </c>
      <c r="YF44" s="4"/>
      <c r="YG44" s="4"/>
      <c r="YI44" s="11"/>
      <c r="YJ44" s="4"/>
      <c r="YK44" s="4"/>
      <c r="YL44" s="4"/>
      <c r="YM44" s="4">
        <v>9</v>
      </c>
      <c r="YN44" s="4">
        <v>4</v>
      </c>
      <c r="YO44" s="4">
        <f>((YM44-YN44)/YM44)*100</f>
        <v>55.555555555555557</v>
      </c>
      <c r="YP44" s="4"/>
      <c r="YQ44" s="4"/>
      <c r="YR44" s="4"/>
      <c r="ZE44" t="e">
        <f>(ZC44-ZD44)/ZC44</f>
        <v>#DIV/0!</v>
      </c>
    </row>
    <row r="45" spans="1:683" x14ac:dyDescent="0.35">
      <c r="A45" s="54">
        <v>42</v>
      </c>
      <c r="B45" s="2">
        <v>45042</v>
      </c>
      <c r="C45" s="2">
        <v>19066</v>
      </c>
      <c r="D45" s="4">
        <v>71</v>
      </c>
      <c r="E45" s="4" t="s">
        <v>178</v>
      </c>
      <c r="F45" s="4">
        <v>65</v>
      </c>
      <c r="G45" s="4">
        <v>174</v>
      </c>
      <c r="H45" s="4">
        <v>1.78</v>
      </c>
      <c r="I45" s="4">
        <v>1</v>
      </c>
      <c r="J45" s="2">
        <v>45035</v>
      </c>
      <c r="K45" s="2">
        <v>45040</v>
      </c>
      <c r="L45" s="2">
        <v>45048</v>
      </c>
      <c r="M45" s="2">
        <v>45048</v>
      </c>
      <c r="N45" s="4">
        <v>1</v>
      </c>
      <c r="O45" s="2">
        <v>45048</v>
      </c>
      <c r="P45" s="46">
        <f t="shared" si="118"/>
        <v>8</v>
      </c>
      <c r="Q45" s="46">
        <f t="shared" si="119"/>
        <v>13</v>
      </c>
      <c r="R45" s="46">
        <f t="shared" si="120"/>
        <v>8</v>
      </c>
      <c r="S45" s="4">
        <v>0</v>
      </c>
      <c r="T45" s="4">
        <v>1</v>
      </c>
      <c r="U45" s="4">
        <v>0</v>
      </c>
      <c r="V45" s="4">
        <v>1</v>
      </c>
      <c r="W45" s="4">
        <v>1</v>
      </c>
      <c r="X45" s="4">
        <v>1</v>
      </c>
      <c r="Y45" s="4">
        <v>1</v>
      </c>
      <c r="Z45" s="4">
        <v>0</v>
      </c>
      <c r="AA45" s="4">
        <v>0</v>
      </c>
      <c r="AB45" s="4">
        <v>16</v>
      </c>
      <c r="AC45" s="4">
        <v>54</v>
      </c>
      <c r="AD45" s="4">
        <v>6</v>
      </c>
      <c r="AE45" s="4">
        <v>10</v>
      </c>
      <c r="AF45" s="4">
        <f t="shared" si="121"/>
        <v>4</v>
      </c>
      <c r="AG45">
        <v>360</v>
      </c>
      <c r="AH45">
        <v>15500</v>
      </c>
      <c r="AI45" s="4">
        <v>8.77</v>
      </c>
      <c r="AJ45" s="4">
        <v>7.66</v>
      </c>
      <c r="AK45" s="4">
        <v>0</v>
      </c>
      <c r="AL45" s="4">
        <v>1</v>
      </c>
      <c r="AM45" s="4" t="s">
        <v>575</v>
      </c>
      <c r="AN45" s="4">
        <v>60</v>
      </c>
      <c r="AO45" s="4">
        <v>496.8</v>
      </c>
      <c r="AP45" s="4">
        <v>1</v>
      </c>
      <c r="AQ45" s="4">
        <v>10.9</v>
      </c>
      <c r="AR45" s="4">
        <v>1.5</v>
      </c>
      <c r="AS45" s="4">
        <v>30.6</v>
      </c>
      <c r="AT45" s="29">
        <v>0.4</v>
      </c>
      <c r="AV45" s="4">
        <v>437</v>
      </c>
      <c r="AW45" s="4">
        <v>222</v>
      </c>
      <c r="AX45" s="4">
        <v>1</v>
      </c>
      <c r="AY45" s="4">
        <v>1</v>
      </c>
      <c r="AZ45" s="4">
        <v>2.84</v>
      </c>
      <c r="BA45" s="4">
        <v>195</v>
      </c>
      <c r="BB45" s="4">
        <v>144</v>
      </c>
      <c r="BC45" s="4">
        <v>4.0999999999999996</v>
      </c>
      <c r="BD45" s="4">
        <v>3.1</v>
      </c>
      <c r="BE45" s="4">
        <v>5.4</v>
      </c>
      <c r="BF45" s="4">
        <v>7.9</v>
      </c>
      <c r="BG45" s="4">
        <v>4.7</v>
      </c>
      <c r="BH45" s="4">
        <v>2.4</v>
      </c>
      <c r="BI45" s="4">
        <v>28</v>
      </c>
      <c r="BJ45" s="4">
        <v>34</v>
      </c>
      <c r="BK45" s="4">
        <v>24</v>
      </c>
      <c r="BL45" s="4">
        <v>0.46</v>
      </c>
      <c r="BM45" s="4">
        <v>62</v>
      </c>
      <c r="BN45" s="4">
        <v>285</v>
      </c>
      <c r="BO45" s="4">
        <v>1</v>
      </c>
      <c r="BP45" s="4">
        <v>4</v>
      </c>
      <c r="BQ45">
        <v>198.5</v>
      </c>
      <c r="BR45">
        <v>79</v>
      </c>
      <c r="BS45">
        <v>54</v>
      </c>
      <c r="BT45">
        <v>65</v>
      </c>
      <c r="BU45">
        <v>95</v>
      </c>
      <c r="BV45">
        <v>14</v>
      </c>
      <c r="BW45">
        <v>1178</v>
      </c>
      <c r="BX45">
        <v>461</v>
      </c>
      <c r="BY45">
        <v>3.8</v>
      </c>
      <c r="BZ45">
        <v>70</v>
      </c>
      <c r="CA45">
        <v>2.1</v>
      </c>
      <c r="CB45">
        <v>2.2000000000000002</v>
      </c>
      <c r="CC45">
        <v>23.1</v>
      </c>
      <c r="CD45">
        <v>89</v>
      </c>
      <c r="CE45">
        <v>8</v>
      </c>
      <c r="CF45">
        <v>7</v>
      </c>
      <c r="CG45">
        <v>2085</v>
      </c>
      <c r="CH45" s="4">
        <f t="shared" si="122"/>
        <v>1854.5454545454545</v>
      </c>
      <c r="CI45">
        <v>7.31</v>
      </c>
      <c r="CJ45">
        <v>39.799999999999997</v>
      </c>
      <c r="CK45">
        <v>79.400000000000006</v>
      </c>
      <c r="CL45">
        <v>19.2</v>
      </c>
      <c r="CM45">
        <v>0.2</v>
      </c>
      <c r="CN45" s="4">
        <v>0</v>
      </c>
      <c r="CO45" s="4">
        <v>0</v>
      </c>
      <c r="CP45" s="4">
        <v>252</v>
      </c>
      <c r="CQ45" s="4">
        <v>35000</v>
      </c>
      <c r="CR45" s="4">
        <v>1</v>
      </c>
      <c r="CS45" s="4">
        <v>0</v>
      </c>
      <c r="CT45" s="4"/>
      <c r="CU45" s="4">
        <v>1</v>
      </c>
      <c r="CV45" s="4">
        <v>1</v>
      </c>
      <c r="CW45" s="4">
        <v>1</v>
      </c>
      <c r="CX45" s="4">
        <v>1</v>
      </c>
      <c r="CY45" s="4">
        <v>1</v>
      </c>
      <c r="CZ45" s="4">
        <v>0</v>
      </c>
      <c r="DA45" s="4">
        <v>0</v>
      </c>
      <c r="DB45" s="4">
        <v>0</v>
      </c>
      <c r="DC45" s="4">
        <v>1</v>
      </c>
      <c r="DD45" s="4">
        <v>1</v>
      </c>
      <c r="DE45" s="4">
        <v>1</v>
      </c>
      <c r="DF45" s="4">
        <v>1</v>
      </c>
      <c r="DG45" s="4">
        <v>1</v>
      </c>
      <c r="DH45" s="4">
        <v>1</v>
      </c>
      <c r="DI45" s="4">
        <v>0</v>
      </c>
      <c r="DJ45" s="4">
        <v>1</v>
      </c>
      <c r="DK45" s="4">
        <v>8</v>
      </c>
      <c r="DL45" s="4">
        <v>8</v>
      </c>
      <c r="DM45" s="4">
        <v>81</v>
      </c>
      <c r="DN45" s="4">
        <v>73</v>
      </c>
      <c r="DO45" s="4">
        <v>10</v>
      </c>
      <c r="DP45" s="4">
        <v>20</v>
      </c>
      <c r="DQ45" s="11">
        <v>26</v>
      </c>
      <c r="DR45" s="4">
        <v>172</v>
      </c>
      <c r="DS45" s="4">
        <v>233</v>
      </c>
      <c r="DT45" s="4">
        <f t="shared" si="136"/>
        <v>61</v>
      </c>
      <c r="DU45" s="11">
        <v>4.9000000000000004</v>
      </c>
      <c r="DV45" s="4">
        <v>527</v>
      </c>
      <c r="DW45" s="4">
        <v>67</v>
      </c>
      <c r="DX45" s="4">
        <v>74</v>
      </c>
      <c r="DY45" s="4">
        <v>4.5</v>
      </c>
      <c r="DZ45" s="4">
        <f t="shared" si="134"/>
        <v>2.5280898876404496</v>
      </c>
      <c r="EA45" s="4">
        <v>12.6</v>
      </c>
      <c r="EB45" s="4">
        <v>291</v>
      </c>
      <c r="EC45" s="4">
        <v>42</v>
      </c>
      <c r="ED45" s="4">
        <v>2.5</v>
      </c>
      <c r="EE45" s="4">
        <f t="shared" si="137"/>
        <v>1.4044943820224718</v>
      </c>
      <c r="EF45" s="45">
        <f t="shared" si="123"/>
        <v>2.0634920634920637</v>
      </c>
      <c r="EG45" s="45">
        <f t="shared" si="124"/>
        <v>0.38888888888888895</v>
      </c>
      <c r="EH45" s="4">
        <v>7</v>
      </c>
      <c r="EI45" s="4">
        <v>59</v>
      </c>
      <c r="EJ45" s="4">
        <v>41</v>
      </c>
      <c r="EK45" s="11">
        <f t="shared" si="138"/>
        <v>1.4390243902439024</v>
      </c>
      <c r="EL45" s="4">
        <v>139</v>
      </c>
      <c r="EM45" s="11">
        <v>13</v>
      </c>
      <c r="EN45" s="4">
        <v>4</v>
      </c>
      <c r="EO45" s="11">
        <f t="shared" si="182"/>
        <v>6.9411764705882355</v>
      </c>
      <c r="EP45" s="4">
        <v>34</v>
      </c>
      <c r="EQ45" s="4">
        <f t="shared" si="125"/>
        <v>19.101123595505619</v>
      </c>
      <c r="ER45" s="4">
        <v>17</v>
      </c>
      <c r="ES45" s="4">
        <v>30</v>
      </c>
      <c r="ET45" s="11">
        <v>16</v>
      </c>
      <c r="EU45" s="4">
        <v>6</v>
      </c>
      <c r="EV45" s="9">
        <v>11</v>
      </c>
      <c r="EW45" s="4">
        <v>176</v>
      </c>
      <c r="EX45" s="4">
        <v>218</v>
      </c>
      <c r="EY45" s="4">
        <v>93</v>
      </c>
      <c r="EZ45" s="4">
        <v>118</v>
      </c>
      <c r="FA45" s="4">
        <v>152</v>
      </c>
      <c r="FB45" s="4">
        <f t="shared" ref="FB45:FB70" si="212">EB45</f>
        <v>291</v>
      </c>
      <c r="FC45" s="9">
        <f t="shared" si="126"/>
        <v>2.1457811676528906</v>
      </c>
      <c r="FD45" s="9">
        <f t="shared" ref="FD45:FD70" si="213">FA45/FB45</f>
        <v>0.5223367697594502</v>
      </c>
      <c r="FE45" s="9">
        <f t="shared" si="127"/>
        <v>0.59912193775963085</v>
      </c>
      <c r="FF45" s="9">
        <f t="shared" ref="FF45:FF70" si="214">(BR45*0.9)/EC45</f>
        <v>1.6928571428571431</v>
      </c>
      <c r="FG45" s="9">
        <f t="shared" ref="FG45:FG70" si="215">0.0275-0.165*(DQ45/100)+0.3656*((BS45/BR45)*0.9)+0.515*FE45</f>
        <v>0.51806121566772889</v>
      </c>
      <c r="FH45" s="9">
        <f t="shared" ref="FH45:FH70" si="216">(BS45-(FG45*BR45*0.9))/(FG45*EC45)</f>
        <v>0.78892347848724609</v>
      </c>
      <c r="FI45" s="11">
        <v>7.8</v>
      </c>
      <c r="FJ45" s="11">
        <v>12</v>
      </c>
      <c r="FK45" s="4">
        <v>5</v>
      </c>
      <c r="FL45" s="4">
        <v>8</v>
      </c>
      <c r="FM45" s="4">
        <v>21</v>
      </c>
      <c r="FN45" s="4">
        <f t="shared" si="211"/>
        <v>11.797752808988763</v>
      </c>
      <c r="FO45" s="11">
        <v>46</v>
      </c>
      <c r="FP45" s="11">
        <v>13</v>
      </c>
      <c r="FQ45" s="4">
        <v>13</v>
      </c>
      <c r="FR45" s="4">
        <v>42</v>
      </c>
      <c r="FS45" s="4">
        <v>36</v>
      </c>
      <c r="FT45" s="11">
        <f t="shared" si="128"/>
        <v>1.1666666666666667</v>
      </c>
      <c r="FU45" s="4">
        <v>6</v>
      </c>
      <c r="FV45" s="11">
        <f t="shared" si="183"/>
        <v>7</v>
      </c>
      <c r="FW45" s="4">
        <v>66</v>
      </c>
      <c r="FX45" s="4">
        <v>26.6</v>
      </c>
      <c r="FY45">
        <v>8.4</v>
      </c>
      <c r="FZ45" s="11">
        <f t="shared" ref="FZ45:FZ60" si="217">(FX45+BV45)</f>
        <v>40.6</v>
      </c>
      <c r="GA45" s="4">
        <f t="shared" si="129"/>
        <v>3.1230769230769231</v>
      </c>
      <c r="GB45" s="4">
        <f t="shared" si="130"/>
        <v>5.4761904761904763</v>
      </c>
      <c r="GC45" s="4">
        <f t="shared" si="131"/>
        <v>0.92857142857142849</v>
      </c>
      <c r="GD45" s="4">
        <v>10</v>
      </c>
      <c r="GE45" s="4">
        <v>7</v>
      </c>
      <c r="GF45" s="4">
        <f t="shared" si="132"/>
        <v>30</v>
      </c>
      <c r="GG45" s="4">
        <v>32</v>
      </c>
      <c r="GH45" s="4">
        <v>17</v>
      </c>
      <c r="GI45" s="4">
        <f t="shared" ref="GI45:GI51" si="218">((GG45-GH45)/GG45)*100</f>
        <v>46.875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1</v>
      </c>
      <c r="GP45">
        <v>0</v>
      </c>
      <c r="GQ45">
        <v>0</v>
      </c>
      <c r="GR45">
        <v>1</v>
      </c>
      <c r="GS45">
        <v>0</v>
      </c>
      <c r="GT45">
        <v>50</v>
      </c>
      <c r="GU45">
        <v>15</v>
      </c>
      <c r="GV45">
        <f t="shared" si="135"/>
        <v>0.7</v>
      </c>
      <c r="GW45">
        <v>0</v>
      </c>
      <c r="GX45">
        <v>1</v>
      </c>
      <c r="GZ45" s="2">
        <v>45048</v>
      </c>
      <c r="HA45" s="4">
        <v>1.78</v>
      </c>
      <c r="HB45" s="4">
        <v>7</v>
      </c>
      <c r="HC45" s="4">
        <v>920</v>
      </c>
      <c r="HD45" s="4">
        <v>20000</v>
      </c>
      <c r="HE45" s="4">
        <v>14.75</v>
      </c>
      <c r="HF45" s="4">
        <v>2.9</v>
      </c>
      <c r="HG45" s="4">
        <v>0</v>
      </c>
      <c r="HH45" s="4">
        <v>1</v>
      </c>
      <c r="HI45" s="4" t="s">
        <v>575</v>
      </c>
      <c r="HJ45" s="4">
        <v>65</v>
      </c>
      <c r="HK45" s="4"/>
      <c r="HL45" s="4">
        <v>1</v>
      </c>
      <c r="HM45" s="4">
        <v>9.6</v>
      </c>
      <c r="HN45" s="4">
        <v>1.47</v>
      </c>
      <c r="HO45" s="4">
        <v>33.4</v>
      </c>
      <c r="HP45" s="29"/>
      <c r="HQ45" s="4"/>
      <c r="HR45" s="4"/>
      <c r="HS45" s="4">
        <v>92</v>
      </c>
      <c r="HT45" s="4">
        <v>1</v>
      </c>
      <c r="HU45" s="4">
        <v>1</v>
      </c>
      <c r="HV45" s="4">
        <v>3.5</v>
      </c>
      <c r="HW45" s="4">
        <v>213</v>
      </c>
      <c r="HX45" s="4">
        <v>146</v>
      </c>
      <c r="HY45" s="4">
        <v>5.2</v>
      </c>
      <c r="HZ45" s="4">
        <v>2.5</v>
      </c>
      <c r="IA45" s="4">
        <v>6.7</v>
      </c>
      <c r="IB45" s="4">
        <v>7.4</v>
      </c>
      <c r="IC45" s="4"/>
      <c r="ID45" s="4"/>
      <c r="IE45" s="4">
        <v>99</v>
      </c>
      <c r="IF45" s="4">
        <v>164</v>
      </c>
      <c r="IG45" s="4">
        <v>374</v>
      </c>
      <c r="IH45" s="4">
        <v>0.7</v>
      </c>
      <c r="II45" s="4">
        <v>116</v>
      </c>
      <c r="IJ45" s="4">
        <v>998</v>
      </c>
      <c r="IK45" s="4">
        <v>1</v>
      </c>
      <c r="IL45" s="4">
        <v>4</v>
      </c>
      <c r="IM45" s="4">
        <v>198</v>
      </c>
      <c r="IN45">
        <v>99</v>
      </c>
      <c r="IO45">
        <v>58</v>
      </c>
      <c r="IP45">
        <v>72</v>
      </c>
      <c r="IQ45">
        <v>85</v>
      </c>
      <c r="IS45">
        <v>593</v>
      </c>
      <c r="IT45">
        <v>2200</v>
      </c>
      <c r="IU45">
        <v>4.7</v>
      </c>
      <c r="IX45" s="4"/>
      <c r="IY45" s="4"/>
      <c r="IZ45" s="4"/>
      <c r="JA45" s="4"/>
      <c r="JB45" s="4"/>
      <c r="JC45" s="4"/>
      <c r="JD45" s="4"/>
      <c r="JE45" s="4">
        <v>7.3</v>
      </c>
      <c r="JF45" s="4">
        <v>39.700000000000003</v>
      </c>
      <c r="JG45" s="4">
        <v>79.400000000000006</v>
      </c>
      <c r="JH45" s="4">
        <v>19.2</v>
      </c>
      <c r="JI45" s="4">
        <v>0.1</v>
      </c>
      <c r="JJ45" s="4">
        <v>0</v>
      </c>
      <c r="JK45" s="4">
        <v>0</v>
      </c>
      <c r="JL45" s="4"/>
      <c r="JM45" s="4"/>
      <c r="JN45" s="4">
        <v>5</v>
      </c>
      <c r="JO45" s="4">
        <v>5</v>
      </c>
      <c r="JP45" s="4">
        <v>92</v>
      </c>
      <c r="JQ45" s="4">
        <v>81</v>
      </c>
      <c r="JR45" s="4">
        <v>12</v>
      </c>
      <c r="JS45" s="4">
        <v>25</v>
      </c>
      <c r="JT45" s="11">
        <v>22</v>
      </c>
      <c r="JU45" s="4">
        <v>206</v>
      </c>
      <c r="JV45" s="4">
        <v>263</v>
      </c>
      <c r="JW45" s="4">
        <f>(JV45-JU45)</f>
        <v>57</v>
      </c>
      <c r="JX45" s="11">
        <v>2.2000000000000002</v>
      </c>
      <c r="JY45" s="4">
        <v>37</v>
      </c>
      <c r="JZ45" s="4">
        <v>45</v>
      </c>
      <c r="KA45" s="4">
        <v>54</v>
      </c>
      <c r="KB45" s="4">
        <v>3.1</v>
      </c>
      <c r="KC45" s="4">
        <f>(KB45/HA45)</f>
        <v>1.7415730337078652</v>
      </c>
      <c r="KD45" s="4">
        <v>4.8</v>
      </c>
      <c r="KE45" s="4">
        <v>232</v>
      </c>
      <c r="KF45" s="4">
        <v>16</v>
      </c>
      <c r="KG45" s="4">
        <v>0.7</v>
      </c>
      <c r="KH45" s="4">
        <f>(KG45/HA45)</f>
        <v>0.3932584269662921</v>
      </c>
      <c r="KI45" s="45">
        <f>JT45/KD45</f>
        <v>4.5833333333333339</v>
      </c>
      <c r="KJ45" s="45">
        <f>JX45/KD45</f>
        <v>0.45833333333333337</v>
      </c>
      <c r="KK45" s="4">
        <v>6</v>
      </c>
      <c r="KL45" s="4">
        <v>53</v>
      </c>
      <c r="KM45" s="4">
        <v>24</v>
      </c>
      <c r="KN45" s="11">
        <f>(KL45/KM45)</f>
        <v>2.2083333333333335</v>
      </c>
      <c r="KO45" s="4">
        <v>104</v>
      </c>
      <c r="KP45" s="11">
        <v>4</v>
      </c>
      <c r="KQ45" s="4">
        <v>2</v>
      </c>
      <c r="KR45" s="11">
        <f>KL45/((KP45+KQ45)/2)</f>
        <v>17.666666666666668</v>
      </c>
      <c r="KS45" s="4">
        <v>64</v>
      </c>
      <c r="KT45" s="4">
        <f>KS45/HA45</f>
        <v>35.955056179775283</v>
      </c>
      <c r="KU45" s="4"/>
      <c r="KV45" s="4"/>
      <c r="KW45" s="11">
        <v>8</v>
      </c>
      <c r="KX45" s="4">
        <v>8</v>
      </c>
      <c r="KY45" s="9">
        <v>1</v>
      </c>
      <c r="KZ45" s="4">
        <v>163</v>
      </c>
      <c r="LA45" s="4">
        <v>260</v>
      </c>
      <c r="LB45" s="4">
        <v>145</v>
      </c>
      <c r="LC45" s="4">
        <v>170</v>
      </c>
      <c r="LD45" s="4">
        <v>98</v>
      </c>
      <c r="LE45" s="4">
        <f>KE45</f>
        <v>232</v>
      </c>
      <c r="LF45" s="9">
        <f>LI45/LK45</f>
        <v>2.2806130435237115</v>
      </c>
      <c r="LG45" s="9">
        <f>LD45/LE45</f>
        <v>0.42241379310344829</v>
      </c>
      <c r="LH45" s="9">
        <f>0.35695-7.2266*LG45+74.249*(LG45^2)-307.39*(LG45^3)+684.54*(LG45^4)-856.92*(LG45^5)+571.95*(LG45^6)-159.1*(LG45^7)</f>
        <v>0.52147297253617286</v>
      </c>
      <c r="LI45" s="9">
        <f>(IN45*0.9)/KF45</f>
        <v>5.5687500000000005</v>
      </c>
      <c r="LJ45" s="9">
        <f>0.0275-0.165*(JT45/100)+0.3656*((IO45/IN45)*0.9)+0.515*LH45</f>
        <v>0.45252948994703812</v>
      </c>
      <c r="LK45" s="9">
        <f>(IO45-(LJ45*IN45*0.9))/(LJ45*KF45)</f>
        <v>2.4417776684272052</v>
      </c>
      <c r="LL45" s="11">
        <v>11.1</v>
      </c>
      <c r="LM45" s="11">
        <v>9</v>
      </c>
      <c r="LN45" s="4">
        <v>0</v>
      </c>
      <c r="LO45" s="4">
        <v>9</v>
      </c>
      <c r="LP45" s="4"/>
      <c r="LQ45" s="4"/>
      <c r="LR45" s="11">
        <v>39</v>
      </c>
      <c r="LS45" s="11">
        <v>11</v>
      </c>
      <c r="LT45" s="4">
        <v>12</v>
      </c>
      <c r="LU45" s="4">
        <v>43</v>
      </c>
      <c r="LV45" s="4">
        <v>23</v>
      </c>
      <c r="LW45" s="11">
        <f>LU45/LV45</f>
        <v>1.8695652173913044</v>
      </c>
      <c r="LX45" s="4">
        <v>13</v>
      </c>
      <c r="LY45" s="11">
        <f>(LU45/LX45)</f>
        <v>3.3076923076923075</v>
      </c>
      <c r="LZ45" s="4">
        <v>83</v>
      </c>
      <c r="MA45" s="4">
        <v>12.9</v>
      </c>
      <c r="MB45">
        <v>9.8000000000000007</v>
      </c>
      <c r="MC45" s="11">
        <f>(MA45+IR45)</f>
        <v>12.9</v>
      </c>
      <c r="MD45" s="4">
        <f>MC45/LS45</f>
        <v>1.1727272727272728</v>
      </c>
      <c r="ME45" s="4">
        <f>LR45/MB45</f>
        <v>3.9795918367346936</v>
      </c>
      <c r="MF45" s="4">
        <f>LL45/MB45</f>
        <v>1.1326530612244896</v>
      </c>
      <c r="MG45" s="4">
        <v>15</v>
      </c>
      <c r="MH45" s="4">
        <v>12</v>
      </c>
      <c r="MI45" s="4">
        <f>((MG45-MH45)/MG45)*100</f>
        <v>20</v>
      </c>
      <c r="MJ45" s="4"/>
      <c r="MK45" s="4"/>
      <c r="ML45" s="4"/>
      <c r="MY45" t="e">
        <f>(MW45-MX45)/MW45</f>
        <v>#DIV/0!</v>
      </c>
    </row>
    <row r="46" spans="1:683" x14ac:dyDescent="0.35">
      <c r="A46" s="54">
        <v>43</v>
      </c>
      <c r="B46" s="2">
        <v>45042</v>
      </c>
      <c r="C46" s="2">
        <v>31847</v>
      </c>
      <c r="D46" s="4">
        <v>36</v>
      </c>
      <c r="E46" s="4" t="s">
        <v>178</v>
      </c>
      <c r="F46" s="4">
        <v>75</v>
      </c>
      <c r="G46" s="4">
        <v>175</v>
      </c>
      <c r="H46" s="4">
        <v>1.9</v>
      </c>
      <c r="I46" s="4">
        <v>1</v>
      </c>
      <c r="J46" s="2">
        <v>45012</v>
      </c>
      <c r="K46" s="2">
        <v>45042</v>
      </c>
      <c r="L46" s="2">
        <v>45044</v>
      </c>
      <c r="M46" s="2" t="s">
        <v>201</v>
      </c>
      <c r="N46" s="4">
        <v>0</v>
      </c>
      <c r="P46" s="46">
        <f t="shared" ref="P46:P70" si="219">_xlfn.DAYS(L46,K46)</f>
        <v>2</v>
      </c>
      <c r="Q46" s="46">
        <f t="shared" ref="Q46:Q70" si="220">_xlfn.DAYS(M46,J46)</f>
        <v>51</v>
      </c>
      <c r="R46" s="46"/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38">
        <v>0</v>
      </c>
      <c r="AB46" s="4">
        <v>12</v>
      </c>
      <c r="AC46" s="4">
        <v>20</v>
      </c>
      <c r="AD46" s="4">
        <v>9</v>
      </c>
      <c r="AE46" s="4">
        <v>9</v>
      </c>
      <c r="AF46" s="4">
        <f t="shared" ref="AF46:AF54" si="221">AE46-AD46</f>
        <v>0</v>
      </c>
      <c r="AG46" s="4">
        <v>890</v>
      </c>
      <c r="AH46" s="4">
        <v>12500</v>
      </c>
      <c r="AI46" s="4">
        <v>8.1300000000000008</v>
      </c>
      <c r="AJ46" s="4">
        <v>0.09</v>
      </c>
      <c r="AK46" s="4">
        <v>0</v>
      </c>
      <c r="AL46" s="4">
        <v>0</v>
      </c>
      <c r="AM46" s="4">
        <v>0</v>
      </c>
      <c r="AN46" s="4">
        <v>94</v>
      </c>
      <c r="AO46" s="4">
        <v>293.10000000000002</v>
      </c>
      <c r="AP46" s="4">
        <v>0</v>
      </c>
      <c r="AQ46" s="4">
        <v>9</v>
      </c>
      <c r="AR46" s="4">
        <v>1.1200000000000001</v>
      </c>
      <c r="AS46" s="4">
        <v>30</v>
      </c>
      <c r="AT46" s="29">
        <v>1.93</v>
      </c>
      <c r="AW46" s="4">
        <v>605</v>
      </c>
      <c r="AX46" s="4">
        <v>0</v>
      </c>
      <c r="AY46" s="4">
        <v>0</v>
      </c>
      <c r="AZ46" s="4">
        <v>0.6</v>
      </c>
      <c r="BA46" s="4">
        <v>16</v>
      </c>
      <c r="BB46" s="4">
        <v>136</v>
      </c>
      <c r="BC46" s="4">
        <v>4.5999999999999996</v>
      </c>
      <c r="BD46" s="4">
        <v>2</v>
      </c>
      <c r="BE46" s="4">
        <v>4.7</v>
      </c>
      <c r="BF46" s="4">
        <v>8.9</v>
      </c>
      <c r="BG46" s="4">
        <v>6.2</v>
      </c>
      <c r="BH46" s="4">
        <v>2.9</v>
      </c>
      <c r="BI46" s="4">
        <v>83</v>
      </c>
      <c r="BJ46" s="4">
        <v>43</v>
      </c>
      <c r="BK46" s="4">
        <v>19</v>
      </c>
      <c r="BL46" s="4">
        <v>0.4</v>
      </c>
      <c r="BM46" s="4">
        <v>76</v>
      </c>
      <c r="BN46" s="4">
        <v>143</v>
      </c>
      <c r="BO46" s="4">
        <v>1</v>
      </c>
      <c r="BP46" s="4">
        <v>1</v>
      </c>
      <c r="BQ46" s="4">
        <v>345</v>
      </c>
      <c r="BR46">
        <v>101</v>
      </c>
      <c r="BS46">
        <v>62</v>
      </c>
      <c r="BT46">
        <v>78</v>
      </c>
      <c r="BU46">
        <v>55</v>
      </c>
      <c r="BV46">
        <v>6</v>
      </c>
      <c r="BW46">
        <v>-500</v>
      </c>
      <c r="BX46">
        <v>1155</v>
      </c>
      <c r="BY46">
        <v>1</v>
      </c>
      <c r="BZ46">
        <v>74</v>
      </c>
      <c r="CA46">
        <v>4</v>
      </c>
      <c r="CB46" s="4">
        <v>3.1</v>
      </c>
      <c r="CC46" s="4">
        <v>56</v>
      </c>
      <c r="CD46" s="4">
        <v>42</v>
      </c>
      <c r="CE46" s="4">
        <v>8</v>
      </c>
      <c r="CF46" s="4">
        <v>8</v>
      </c>
      <c r="CG46" s="4">
        <v>1826</v>
      </c>
      <c r="CH46" s="4">
        <f t="shared" ref="CH46:CH70" si="222">((BT46-BV46)/CB46)*80</f>
        <v>1858.0645161290322</v>
      </c>
      <c r="CI46" s="4">
        <v>7.43</v>
      </c>
      <c r="CJ46" s="4">
        <v>34</v>
      </c>
      <c r="CK46" s="4">
        <v>138</v>
      </c>
      <c r="CL46" s="4">
        <v>23</v>
      </c>
      <c r="CM46" s="4">
        <v>0.33</v>
      </c>
      <c r="CN46" s="4">
        <v>0</v>
      </c>
      <c r="CO46" s="4">
        <v>0</v>
      </c>
      <c r="CP46" s="4">
        <v>13</v>
      </c>
      <c r="CQ46" s="4">
        <v>293.10000000000002</v>
      </c>
      <c r="CR46" s="4">
        <v>0</v>
      </c>
      <c r="CS46" s="4">
        <v>3</v>
      </c>
      <c r="CT46" s="4"/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10</v>
      </c>
      <c r="DL46" s="4">
        <v>10</v>
      </c>
      <c r="DM46" s="4">
        <v>54</v>
      </c>
      <c r="DN46" s="4">
        <v>32</v>
      </c>
      <c r="DO46" s="4">
        <v>40</v>
      </c>
      <c r="DP46" s="4">
        <v>70</v>
      </c>
      <c r="DQ46" s="11">
        <v>53</v>
      </c>
      <c r="DR46" s="4">
        <v>56</v>
      </c>
      <c r="DS46" s="4">
        <v>121</v>
      </c>
      <c r="DT46" s="4">
        <f t="shared" si="136"/>
        <v>65</v>
      </c>
      <c r="DU46" s="11">
        <v>17.2</v>
      </c>
      <c r="DV46" s="4">
        <v>1364</v>
      </c>
      <c r="DW46" s="4">
        <v>95</v>
      </c>
      <c r="DX46" s="4">
        <v>56</v>
      </c>
      <c r="DY46" s="4">
        <v>3.7</v>
      </c>
      <c r="DZ46" s="4">
        <f t="shared" si="134"/>
        <v>1.9473684210526319</v>
      </c>
      <c r="EA46" s="4">
        <v>18.3</v>
      </c>
      <c r="EB46" s="4">
        <v>367</v>
      </c>
      <c r="EC46" s="4">
        <v>83</v>
      </c>
      <c r="ED46" s="4">
        <v>4.4000000000000004</v>
      </c>
      <c r="EE46" s="4">
        <f t="shared" si="137"/>
        <v>2.3157894736842106</v>
      </c>
      <c r="EF46" s="45">
        <f t="shared" ref="EF46:EF70" si="223">DQ46/EA46</f>
        <v>2.8961748633879782</v>
      </c>
      <c r="EG46" s="45">
        <f t="shared" ref="EG46:EG70" si="224">DU46/EA46</f>
        <v>0.93989071038251359</v>
      </c>
      <c r="EH46" s="4">
        <v>10</v>
      </c>
      <c r="EI46" s="4">
        <v>61</v>
      </c>
      <c r="EJ46" s="4">
        <v>35</v>
      </c>
      <c r="EK46" s="11">
        <f t="shared" si="138"/>
        <v>1.7428571428571429</v>
      </c>
      <c r="EL46" s="4">
        <v>239</v>
      </c>
      <c r="EM46" s="11">
        <v>13</v>
      </c>
      <c r="EN46" s="4">
        <v>8</v>
      </c>
      <c r="EO46" s="11">
        <f t="shared" si="182"/>
        <v>5.8095238095238093</v>
      </c>
      <c r="EP46" s="4">
        <v>34</v>
      </c>
      <c r="EQ46" s="4">
        <f t="shared" ref="EQ46:EQ70" si="225">EP46/H46</f>
        <v>17.894736842105264</v>
      </c>
      <c r="ER46" s="4">
        <v>11</v>
      </c>
      <c r="ES46" s="4">
        <v>22</v>
      </c>
      <c r="ET46" s="11">
        <v>34</v>
      </c>
      <c r="EU46" s="4">
        <v>20</v>
      </c>
      <c r="EV46" s="9">
        <v>14</v>
      </c>
      <c r="EW46" s="4">
        <v>114</v>
      </c>
      <c r="EX46" s="4">
        <v>246</v>
      </c>
      <c r="EY46" s="4">
        <v>74</v>
      </c>
      <c r="EZ46" s="4">
        <v>97</v>
      </c>
      <c r="FA46" s="4">
        <v>104</v>
      </c>
      <c r="FB46" s="4">
        <f t="shared" si="212"/>
        <v>367</v>
      </c>
      <c r="FC46" s="9">
        <f t="shared" ref="FC46:FC70" si="226">FF46/FH46</f>
        <v>1.034801169631367</v>
      </c>
      <c r="FD46" s="9">
        <f t="shared" si="213"/>
        <v>0.28337874659400547</v>
      </c>
      <c r="FE46" s="9">
        <f t="shared" ref="FE46:FE70" si="227">0.35695-7.2266*FD46+74.249*(FD46^2)-307.39*(FD46^3)+684.54*(FD46^4)-856.92*(FD46^5)+571.95*(FD46^6)-159.1*(FD46^7)</f>
        <v>0.39773175409313877</v>
      </c>
      <c r="FF46" s="9">
        <f t="shared" si="214"/>
        <v>1.0951807228915664</v>
      </c>
      <c r="FG46" s="9">
        <f t="shared" si="215"/>
        <v>0.34686680385301594</v>
      </c>
      <c r="FH46" s="9">
        <f t="shared" si="216"/>
        <v>1.0583489418375018</v>
      </c>
      <c r="FI46" s="11">
        <v>16.3</v>
      </c>
      <c r="FJ46" s="11">
        <v>33</v>
      </c>
      <c r="FK46" s="4">
        <v>20</v>
      </c>
      <c r="FL46" s="4">
        <v>13</v>
      </c>
      <c r="FM46" s="4">
        <v>51</v>
      </c>
      <c r="FN46" s="4">
        <f t="shared" ref="FN46:FN58" si="228">FM46/H46</f>
        <v>26.842105263157897</v>
      </c>
      <c r="FO46" s="11">
        <v>46</v>
      </c>
      <c r="FP46" s="11">
        <v>22</v>
      </c>
      <c r="FQ46" s="4">
        <v>12</v>
      </c>
      <c r="FR46" s="4">
        <v>39</v>
      </c>
      <c r="FS46" s="4">
        <v>27</v>
      </c>
      <c r="FT46" s="11">
        <f t="shared" ref="FT46:FT70" si="229">FR46/FS46</f>
        <v>1.4444444444444444</v>
      </c>
      <c r="FU46" s="4">
        <v>8</v>
      </c>
      <c r="FV46" s="11">
        <f t="shared" si="183"/>
        <v>4.875</v>
      </c>
      <c r="FW46" s="4">
        <v>117</v>
      </c>
      <c r="FX46" s="4">
        <v>14.4</v>
      </c>
      <c r="FY46">
        <v>12.8</v>
      </c>
      <c r="FZ46" s="11">
        <f t="shared" si="217"/>
        <v>20.399999999999999</v>
      </c>
      <c r="GA46" s="4">
        <f t="shared" ref="GA46:GA70" si="230">FZ46/FP46</f>
        <v>0.92727272727272725</v>
      </c>
      <c r="GB46" s="4">
        <f t="shared" ref="GB46:GB70" si="231">FO46/FY46</f>
        <v>3.59375</v>
      </c>
      <c r="GC46" s="4">
        <f t="shared" ref="GC46:GC70" si="232">FI46/FY46</f>
        <v>1.2734375</v>
      </c>
      <c r="GD46" s="4">
        <v>23</v>
      </c>
      <c r="GE46" s="4">
        <v>16</v>
      </c>
      <c r="GF46" s="4">
        <f t="shared" ref="GF46:GF60" si="233">((GD46-GE46)/GD46)*100</f>
        <v>30.434782608695656</v>
      </c>
      <c r="GG46" s="4">
        <v>31</v>
      </c>
      <c r="GH46" s="4">
        <v>21</v>
      </c>
      <c r="GI46" s="4">
        <f t="shared" si="218"/>
        <v>32.258064516129032</v>
      </c>
      <c r="GJ46" s="4">
        <v>1</v>
      </c>
      <c r="GK46" s="4">
        <v>0</v>
      </c>
      <c r="GL46" s="4">
        <v>0</v>
      </c>
      <c r="GM46" s="4">
        <v>0</v>
      </c>
      <c r="GN46" s="4">
        <v>1</v>
      </c>
      <c r="GO46" s="4">
        <v>0</v>
      </c>
      <c r="GP46" s="4">
        <v>0</v>
      </c>
      <c r="GQ46" s="4">
        <v>1</v>
      </c>
      <c r="GR46" s="4">
        <v>0</v>
      </c>
      <c r="GS46" s="4">
        <v>0</v>
      </c>
      <c r="GV46" t="e">
        <f t="shared" si="135"/>
        <v>#DIV/0!</v>
      </c>
      <c r="GZ46" s="2">
        <v>45048</v>
      </c>
      <c r="HA46" s="4">
        <v>1.9</v>
      </c>
      <c r="HB46" s="4">
        <v>7</v>
      </c>
      <c r="HC46" s="4">
        <v>2210</v>
      </c>
      <c r="HD46" s="4">
        <v>10700</v>
      </c>
      <c r="HE46" s="4">
        <v>1.32</v>
      </c>
      <c r="HF46" s="4">
        <v>7.0000000000000007E-2</v>
      </c>
      <c r="HG46" s="4">
        <v>0</v>
      </c>
      <c r="HH46" s="4">
        <v>0</v>
      </c>
      <c r="HI46" s="4">
        <v>0</v>
      </c>
      <c r="HJ46" s="4">
        <v>105</v>
      </c>
      <c r="HK46" s="4">
        <v>215</v>
      </c>
      <c r="HL46" s="4">
        <v>0</v>
      </c>
      <c r="HM46" s="4">
        <v>11.1</v>
      </c>
      <c r="HN46" s="4">
        <v>1.19</v>
      </c>
      <c r="HO46" s="4">
        <v>30.7</v>
      </c>
      <c r="HP46" s="29">
        <v>2.13</v>
      </c>
      <c r="HQ46" s="4">
        <v>1.1499999999999999</v>
      </c>
      <c r="HR46" s="4">
        <v>491</v>
      </c>
      <c r="HS46" s="4">
        <v>617</v>
      </c>
      <c r="HT46" s="4">
        <v>0</v>
      </c>
      <c r="HU46" s="4">
        <v>0</v>
      </c>
      <c r="HV46" s="4">
        <v>0.8</v>
      </c>
      <c r="HW46" s="4">
        <v>23</v>
      </c>
      <c r="HX46" s="4">
        <v>131</v>
      </c>
      <c r="HY46" s="4">
        <v>4.2</v>
      </c>
      <c r="HZ46" s="4">
        <v>1.9</v>
      </c>
      <c r="IA46" s="4">
        <v>3.6</v>
      </c>
      <c r="IB46" s="4">
        <v>9.3000000000000007</v>
      </c>
      <c r="IC46" s="4">
        <v>7.2</v>
      </c>
      <c r="ID46" s="4">
        <v>3.4</v>
      </c>
      <c r="IE46" s="4">
        <v>168</v>
      </c>
      <c r="IF46" s="4">
        <v>189</v>
      </c>
      <c r="IG46" s="4">
        <v>67</v>
      </c>
      <c r="IH46" s="4">
        <v>0.5</v>
      </c>
      <c r="II46" s="4">
        <v>99</v>
      </c>
      <c r="IJ46" s="4">
        <v>166</v>
      </c>
      <c r="IK46" s="4">
        <v>1</v>
      </c>
      <c r="IL46" s="4">
        <v>1</v>
      </c>
      <c r="IM46" s="4"/>
      <c r="IN46">
        <v>111</v>
      </c>
      <c r="IO46">
        <v>63</v>
      </c>
      <c r="IP46">
        <v>84</v>
      </c>
      <c r="IQ46">
        <v>82</v>
      </c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>
        <v>0</v>
      </c>
      <c r="JJ46" s="4">
        <v>0</v>
      </c>
      <c r="JK46" s="4">
        <v>0</v>
      </c>
      <c r="JL46" s="4">
        <v>13</v>
      </c>
      <c r="JM46" s="4">
        <v>20</v>
      </c>
      <c r="JN46" s="4">
        <v>8</v>
      </c>
      <c r="JO46" s="4">
        <v>8</v>
      </c>
      <c r="JP46" s="4">
        <v>52</v>
      </c>
      <c r="JQ46" s="4">
        <v>17</v>
      </c>
      <c r="JR46" s="4">
        <v>67</v>
      </c>
      <c r="JS46" s="4">
        <v>93</v>
      </c>
      <c r="JT46" s="11">
        <v>47</v>
      </c>
      <c r="JU46" s="4">
        <v>49</v>
      </c>
      <c r="JV46" s="4">
        <v>92</v>
      </c>
      <c r="JW46" s="4">
        <f>(JV46-JU46)</f>
        <v>43</v>
      </c>
      <c r="JX46" s="11">
        <v>16.399999999999999</v>
      </c>
      <c r="JY46" s="4">
        <v>1172</v>
      </c>
      <c r="JZ46" s="4">
        <v>94</v>
      </c>
      <c r="KA46" s="4">
        <v>95</v>
      </c>
      <c r="KB46" s="4">
        <v>4.2</v>
      </c>
      <c r="KC46" s="4">
        <f>(KB46/HA46)</f>
        <v>2.2105263157894739</v>
      </c>
      <c r="KD46" s="4">
        <v>16.100000000000001</v>
      </c>
      <c r="KE46" s="4">
        <v>266</v>
      </c>
      <c r="KF46" s="4">
        <v>48</v>
      </c>
      <c r="KG46" s="4">
        <v>4.63</v>
      </c>
      <c r="KH46" s="4">
        <f>(KG46/HA46)</f>
        <v>2.4368421052631581</v>
      </c>
      <c r="KI46" s="45">
        <f>JT46/KD46</f>
        <v>2.9192546583850931</v>
      </c>
      <c r="KJ46" s="45">
        <f>JX46/KD46</f>
        <v>1.0186335403726707</v>
      </c>
      <c r="KK46" s="4">
        <v>16</v>
      </c>
      <c r="KL46" s="4">
        <v>51</v>
      </c>
      <c r="KM46" s="4">
        <v>79</v>
      </c>
      <c r="KN46" s="11">
        <f>(KL46/KM46)</f>
        <v>0.64556962025316456</v>
      </c>
      <c r="KO46" s="4">
        <v>139</v>
      </c>
      <c r="KP46" s="11">
        <v>10</v>
      </c>
      <c r="KQ46" s="4">
        <v>7</v>
      </c>
      <c r="KR46" s="11">
        <f>KL46/((KP46+KQ46)/2)</f>
        <v>6</v>
      </c>
      <c r="KS46" s="4">
        <v>40</v>
      </c>
      <c r="KT46" s="4">
        <f>KS46/HA46</f>
        <v>21.05263157894737</v>
      </c>
      <c r="KU46" s="4">
        <v>21</v>
      </c>
      <c r="KV46" s="4">
        <v>34</v>
      </c>
      <c r="KW46" s="11">
        <v>19</v>
      </c>
      <c r="KX46" s="4">
        <v>8</v>
      </c>
      <c r="KY46" s="9">
        <v>11</v>
      </c>
      <c r="KZ46" s="4">
        <v>100</v>
      </c>
      <c r="LA46" s="4">
        <v>126</v>
      </c>
      <c r="LB46" s="4">
        <v>52</v>
      </c>
      <c r="LC46" s="4">
        <v>80</v>
      </c>
      <c r="LD46" s="4">
        <v>107</v>
      </c>
      <c r="LE46" s="4">
        <f>KE46</f>
        <v>266</v>
      </c>
      <c r="LF46" s="9">
        <f>LI46/LK46</f>
        <v>1.7044648291024813</v>
      </c>
      <c r="LG46" s="9">
        <f>LD46/LE46</f>
        <v>0.40225563909774437</v>
      </c>
      <c r="LH46" s="9">
        <f>0.35695-7.2266*LG46+74.249*(LG46^2)-307.39*(LG46^3)+684.54*(LG46^4)-856.92*(LG46^5)+571.95*(LG46^6)-159.1*(LG46^7)</f>
        <v>0.50630465240472144</v>
      </c>
      <c r="LI46" s="9">
        <f>(IN46*0.9)/KF46</f>
        <v>2.0812500000000003</v>
      </c>
      <c r="LJ46" s="9">
        <f>0.0275-0.165*(JT46/100)+0.3656*((IO46/IN46)*0.9)+0.515*LH46</f>
        <v>0.39744932842086395</v>
      </c>
      <c r="LK46" s="9">
        <f>(IO46-(LJ46*IN46*0.9))/(LJ46*KF46)</f>
        <v>1.2210577563492011</v>
      </c>
      <c r="LL46" s="11">
        <v>16</v>
      </c>
      <c r="LM46" s="11">
        <v>21</v>
      </c>
      <c r="LN46" s="4">
        <v>11</v>
      </c>
      <c r="LO46" s="4">
        <v>10</v>
      </c>
      <c r="LP46" s="4">
        <v>15</v>
      </c>
      <c r="LQ46" s="4">
        <f>LP46/HA46</f>
        <v>7.8947368421052637</v>
      </c>
      <c r="LR46" s="11">
        <v>53</v>
      </c>
      <c r="LS46" s="11">
        <v>18</v>
      </c>
      <c r="LT46" s="4">
        <v>21</v>
      </c>
      <c r="LU46" s="4">
        <v>37</v>
      </c>
      <c r="LV46" s="4">
        <v>52</v>
      </c>
      <c r="LW46" s="11">
        <f>LU46/LV46</f>
        <v>0.71153846153846156</v>
      </c>
      <c r="LX46" s="4">
        <v>9</v>
      </c>
      <c r="LY46" s="11">
        <f>(LU46/LX46)</f>
        <v>4.1111111111111107</v>
      </c>
      <c r="LZ46" s="4">
        <v>107</v>
      </c>
      <c r="MA46" s="4">
        <v>16.600000000000001</v>
      </c>
      <c r="MB46">
        <v>12.5</v>
      </c>
      <c r="MC46" s="11">
        <f>(MA46+IR46)</f>
        <v>16.600000000000001</v>
      </c>
      <c r="MD46" s="4">
        <f>MC46/LS46</f>
        <v>0.92222222222222228</v>
      </c>
      <c r="ME46" s="4">
        <f>LR46/MB46</f>
        <v>4.24</v>
      </c>
      <c r="MF46" s="4">
        <f>LL46/MB46</f>
        <v>1.28</v>
      </c>
      <c r="MG46" s="4">
        <v>12</v>
      </c>
      <c r="MH46" s="4">
        <v>7</v>
      </c>
      <c r="MI46" s="4">
        <f>((MG46-MH46)/MG46)*100</f>
        <v>41.666666666666671</v>
      </c>
      <c r="MJ46" s="4">
        <v>33</v>
      </c>
      <c r="MK46" s="4">
        <v>21</v>
      </c>
      <c r="ML46" s="4">
        <f>((MJ46-MK46)/MJ46)*100</f>
        <v>36.363636363636367</v>
      </c>
      <c r="MM46" s="4">
        <v>1</v>
      </c>
      <c r="MN46" s="4">
        <v>0</v>
      </c>
      <c r="MO46" s="4">
        <v>0</v>
      </c>
      <c r="MP46" s="4">
        <v>0</v>
      </c>
      <c r="MQ46" s="4">
        <v>1</v>
      </c>
      <c r="MR46" s="4">
        <v>0</v>
      </c>
      <c r="MS46" s="4">
        <v>0</v>
      </c>
      <c r="MT46" s="4">
        <v>1</v>
      </c>
      <c r="MU46" s="4">
        <v>0</v>
      </c>
      <c r="MV46" s="4">
        <v>0</v>
      </c>
      <c r="MY46" t="e">
        <f>(MW46-MX46)/MW46</f>
        <v>#DIV/0!</v>
      </c>
    </row>
    <row r="47" spans="1:683" s="37" customFormat="1" x14ac:dyDescent="0.35">
      <c r="A47" s="55">
        <v>44</v>
      </c>
      <c r="B47" s="35">
        <v>45048</v>
      </c>
      <c r="C47" s="35">
        <v>14133</v>
      </c>
      <c r="D47" s="25">
        <v>85</v>
      </c>
      <c r="E47" s="25" t="s">
        <v>176</v>
      </c>
      <c r="F47" s="25">
        <v>60</v>
      </c>
      <c r="G47" s="25">
        <v>155</v>
      </c>
      <c r="H47" s="25">
        <v>1.59</v>
      </c>
      <c r="I47" s="25">
        <v>1</v>
      </c>
      <c r="J47" s="2">
        <v>45030</v>
      </c>
      <c r="K47" s="35">
        <v>45047</v>
      </c>
      <c r="L47" s="35">
        <v>45054</v>
      </c>
      <c r="M47" s="35">
        <v>45054</v>
      </c>
      <c r="N47" s="4">
        <v>1</v>
      </c>
      <c r="O47" s="35">
        <v>45054</v>
      </c>
      <c r="P47" s="46">
        <f t="shared" si="219"/>
        <v>7</v>
      </c>
      <c r="Q47" s="46">
        <f t="shared" si="220"/>
        <v>24</v>
      </c>
      <c r="R47" s="46">
        <f t="shared" ref="R47:R67" si="234">_xlfn.DAYS(O47,K47)</f>
        <v>7</v>
      </c>
      <c r="S47" s="25">
        <v>0</v>
      </c>
      <c r="T47" s="25">
        <v>1</v>
      </c>
      <c r="U47" s="25">
        <v>0</v>
      </c>
      <c r="V47" s="25">
        <v>1</v>
      </c>
      <c r="W47" s="25">
        <v>1</v>
      </c>
      <c r="X47" s="25">
        <v>0</v>
      </c>
      <c r="Y47" s="25">
        <v>0</v>
      </c>
      <c r="Z47" s="25">
        <v>1</v>
      </c>
      <c r="AA47" s="25">
        <v>0</v>
      </c>
      <c r="AB47" s="25">
        <v>21</v>
      </c>
      <c r="AC47" s="25">
        <v>59</v>
      </c>
      <c r="AD47" s="25">
        <v>9</v>
      </c>
      <c r="AE47" s="25">
        <v>13</v>
      </c>
      <c r="AF47" s="4">
        <f t="shared" si="221"/>
        <v>4</v>
      </c>
      <c r="AG47" s="25">
        <v>750</v>
      </c>
      <c r="AH47" s="25">
        <v>10100</v>
      </c>
      <c r="AI47" s="25">
        <v>14.86</v>
      </c>
      <c r="AJ47" s="25">
        <v>2.54</v>
      </c>
      <c r="AK47" s="25">
        <v>0</v>
      </c>
      <c r="AL47" s="25">
        <v>1</v>
      </c>
      <c r="AM47" s="25" t="s">
        <v>581</v>
      </c>
      <c r="AN47" s="25">
        <v>21</v>
      </c>
      <c r="AO47" s="25">
        <v>3815</v>
      </c>
      <c r="AP47" s="25">
        <v>0</v>
      </c>
      <c r="AQ47" s="25">
        <v>7.9</v>
      </c>
      <c r="AR47" s="25">
        <v>1.1000000000000001</v>
      </c>
      <c r="AS47" s="25">
        <v>38.1</v>
      </c>
      <c r="AT47" s="36">
        <v>10.039999999999999</v>
      </c>
      <c r="AU47" s="25">
        <v>1.81</v>
      </c>
      <c r="AV47" s="25">
        <v>481</v>
      </c>
      <c r="AW47" s="25">
        <v>169</v>
      </c>
      <c r="AX47" s="25">
        <v>1</v>
      </c>
      <c r="AY47" s="25">
        <v>0</v>
      </c>
      <c r="AZ47" s="25">
        <v>2.5</v>
      </c>
      <c r="BA47" s="25">
        <v>149</v>
      </c>
      <c r="BB47" s="25">
        <v>145</v>
      </c>
      <c r="BC47" s="25">
        <v>3.9</v>
      </c>
      <c r="BD47" s="25">
        <v>3.3</v>
      </c>
      <c r="BE47" s="25">
        <v>1.8</v>
      </c>
      <c r="BF47" s="25">
        <v>9.4</v>
      </c>
      <c r="BG47" s="25">
        <v>4.7</v>
      </c>
      <c r="BH47" s="25">
        <v>2.8</v>
      </c>
      <c r="BI47" s="25">
        <v>10</v>
      </c>
      <c r="BJ47" s="25">
        <v>7</v>
      </c>
      <c r="BK47" s="25">
        <v>17</v>
      </c>
      <c r="BL47" s="25">
        <v>1.6</v>
      </c>
      <c r="BM47" s="25">
        <v>115</v>
      </c>
      <c r="BN47" s="25">
        <v>232</v>
      </c>
      <c r="BO47" s="25">
        <v>1</v>
      </c>
      <c r="BP47" s="25">
        <v>1</v>
      </c>
      <c r="BQ47" s="25">
        <v>267.8</v>
      </c>
      <c r="BR47" s="37">
        <v>144</v>
      </c>
      <c r="BS47" s="37">
        <v>64</v>
      </c>
      <c r="BT47" s="37">
        <v>96</v>
      </c>
      <c r="BU47" s="37">
        <v>76</v>
      </c>
      <c r="BW47" s="37">
        <v>737</v>
      </c>
      <c r="BX47" s="37">
        <v>110</v>
      </c>
      <c r="BY47" s="37">
        <v>1.4</v>
      </c>
      <c r="BZ47" s="37">
        <v>80.099999999999994</v>
      </c>
      <c r="CA47" s="37">
        <v>11</v>
      </c>
      <c r="CB47" s="25">
        <v>2</v>
      </c>
      <c r="CC47" s="25">
        <v>28</v>
      </c>
      <c r="CD47" s="25">
        <v>100.5</v>
      </c>
      <c r="CE47" s="25">
        <v>17</v>
      </c>
      <c r="CF47" s="25">
        <v>9</v>
      </c>
      <c r="CG47" s="25">
        <v>2820</v>
      </c>
      <c r="CH47" s="4">
        <f t="shared" si="222"/>
        <v>3840</v>
      </c>
      <c r="CI47" s="25">
        <v>7.33</v>
      </c>
      <c r="CJ47" s="25">
        <v>31</v>
      </c>
      <c r="CK47" s="25">
        <v>107</v>
      </c>
      <c r="CL47" s="25">
        <v>16.100000000000001</v>
      </c>
      <c r="CM47" s="25">
        <v>0.55000000000000004</v>
      </c>
      <c r="CN47" s="25">
        <v>0</v>
      </c>
      <c r="CO47" s="25">
        <v>0</v>
      </c>
      <c r="CP47" s="25">
        <v>32.200000000000003</v>
      </c>
      <c r="CQ47" s="25">
        <v>14799</v>
      </c>
      <c r="CR47" s="25">
        <v>0</v>
      </c>
      <c r="CS47" s="25">
        <v>0</v>
      </c>
      <c r="CT47" s="25"/>
      <c r="CU47" s="25">
        <v>0</v>
      </c>
      <c r="CV47" s="25">
        <v>0</v>
      </c>
      <c r="CW47" s="25">
        <v>0</v>
      </c>
      <c r="CX47" s="25">
        <v>0</v>
      </c>
      <c r="CY47" s="25">
        <v>0</v>
      </c>
      <c r="CZ47" s="25">
        <v>0</v>
      </c>
      <c r="DA47" s="25">
        <v>0</v>
      </c>
      <c r="DB47" s="25">
        <v>0</v>
      </c>
      <c r="DC47" s="25">
        <v>0</v>
      </c>
      <c r="DD47" s="25">
        <v>0</v>
      </c>
      <c r="DE47" s="25">
        <v>0</v>
      </c>
      <c r="DF47" s="25">
        <v>0</v>
      </c>
      <c r="DG47" s="25">
        <v>0</v>
      </c>
      <c r="DH47" s="25">
        <v>0</v>
      </c>
      <c r="DI47" s="25">
        <v>0</v>
      </c>
      <c r="DJ47" s="25">
        <v>0</v>
      </c>
      <c r="DK47" s="25">
        <v>10</v>
      </c>
      <c r="DL47" s="25">
        <v>7</v>
      </c>
      <c r="DM47" s="25">
        <v>48</v>
      </c>
      <c r="DN47" s="25">
        <v>37</v>
      </c>
      <c r="DO47" s="25">
        <v>22</v>
      </c>
      <c r="DP47" s="25">
        <v>45</v>
      </c>
      <c r="DQ47" s="59">
        <v>60</v>
      </c>
      <c r="DR47" s="25">
        <v>36</v>
      </c>
      <c r="DS47" s="25">
        <v>90</v>
      </c>
      <c r="DT47" s="4">
        <f t="shared" si="136"/>
        <v>54</v>
      </c>
      <c r="DU47" s="59">
        <v>19.600000000000001</v>
      </c>
      <c r="DV47" s="25">
        <v>1419</v>
      </c>
      <c r="DW47" s="25">
        <v>93</v>
      </c>
      <c r="DX47" s="25">
        <v>77</v>
      </c>
      <c r="DY47" s="25">
        <v>4.4000000000000004</v>
      </c>
      <c r="DZ47" s="4">
        <f t="shared" si="134"/>
        <v>2.767295597484277</v>
      </c>
      <c r="EA47" s="25">
        <v>25.8</v>
      </c>
      <c r="EB47" s="25">
        <v>340</v>
      </c>
      <c r="EC47" s="25">
        <v>85</v>
      </c>
      <c r="ED47" s="25">
        <v>6.3</v>
      </c>
      <c r="EE47" s="4">
        <f t="shared" si="137"/>
        <v>3.9622641509433958</v>
      </c>
      <c r="EF47" s="45">
        <f t="shared" si="223"/>
        <v>2.3255813953488373</v>
      </c>
      <c r="EG47" s="45">
        <f t="shared" si="224"/>
        <v>0.75968992248062017</v>
      </c>
      <c r="EH47" s="25">
        <v>10</v>
      </c>
      <c r="EI47" s="25">
        <v>105</v>
      </c>
      <c r="EJ47" s="25">
        <v>91</v>
      </c>
      <c r="EK47" s="11">
        <f t="shared" si="138"/>
        <v>1.1538461538461537</v>
      </c>
      <c r="EL47" s="25">
        <v>166</v>
      </c>
      <c r="EM47" s="59">
        <v>10</v>
      </c>
      <c r="EN47" s="25">
        <v>8</v>
      </c>
      <c r="EO47" s="11">
        <f t="shared" si="182"/>
        <v>11.666666666666666</v>
      </c>
      <c r="EP47" s="25">
        <v>45</v>
      </c>
      <c r="EQ47" s="4">
        <f t="shared" si="225"/>
        <v>28.30188679245283</v>
      </c>
      <c r="ER47" s="25">
        <v>23</v>
      </c>
      <c r="ES47" s="25">
        <v>40</v>
      </c>
      <c r="ET47" s="59">
        <v>27</v>
      </c>
      <c r="EU47" s="25">
        <v>9</v>
      </c>
      <c r="EV47" s="15">
        <v>17</v>
      </c>
      <c r="EW47" s="25">
        <v>69</v>
      </c>
      <c r="EX47" s="25">
        <v>100</v>
      </c>
      <c r="EY47" s="25">
        <v>35</v>
      </c>
      <c r="EZ47" s="25">
        <v>55</v>
      </c>
      <c r="FA47" s="25">
        <v>66</v>
      </c>
      <c r="FB47" s="4">
        <f t="shared" si="212"/>
        <v>340</v>
      </c>
      <c r="FC47" s="9">
        <f t="shared" si="226"/>
        <v>0.75777042455749222</v>
      </c>
      <c r="FD47" s="9">
        <f t="shared" si="213"/>
        <v>0.19411764705882353</v>
      </c>
      <c r="FE47" s="9">
        <f t="shared" si="227"/>
        <v>0.26824786644373155</v>
      </c>
      <c r="FF47" s="9">
        <f t="shared" si="214"/>
        <v>1.5247058823529411</v>
      </c>
      <c r="FG47" s="9">
        <f t="shared" si="215"/>
        <v>0.21288765121852174</v>
      </c>
      <c r="FH47" s="9">
        <f t="shared" si="216"/>
        <v>2.0120947360057087</v>
      </c>
      <c r="FI47" s="59">
        <v>21.5</v>
      </c>
      <c r="FJ47" s="59">
        <v>33</v>
      </c>
      <c r="FK47" s="25">
        <v>14</v>
      </c>
      <c r="FL47" s="25">
        <v>19</v>
      </c>
      <c r="FM47" s="25">
        <v>37</v>
      </c>
      <c r="FN47" s="4">
        <f t="shared" si="228"/>
        <v>23.270440251572325</v>
      </c>
      <c r="FO47" s="59">
        <v>53</v>
      </c>
      <c r="FP47" s="59">
        <v>20</v>
      </c>
      <c r="FQ47" s="25">
        <v>14</v>
      </c>
      <c r="FR47" s="25">
        <v>73</v>
      </c>
      <c r="FS47" s="25">
        <v>48</v>
      </c>
      <c r="FT47" s="11">
        <f t="shared" si="229"/>
        <v>1.5208333333333333</v>
      </c>
      <c r="FU47" s="25">
        <v>9</v>
      </c>
      <c r="FV47" s="11">
        <f t="shared" si="183"/>
        <v>8.1111111111111107</v>
      </c>
      <c r="FW47" s="25">
        <v>52</v>
      </c>
      <c r="FX47" s="25">
        <v>44.2</v>
      </c>
      <c r="FY47" s="37">
        <v>11.9</v>
      </c>
      <c r="FZ47" s="11">
        <f t="shared" si="217"/>
        <v>44.2</v>
      </c>
      <c r="GA47" s="4">
        <f t="shared" si="230"/>
        <v>2.21</v>
      </c>
      <c r="GB47" s="4">
        <f t="shared" si="231"/>
        <v>4.4537815126050422</v>
      </c>
      <c r="GC47" s="4">
        <f t="shared" si="232"/>
        <v>1.8067226890756303</v>
      </c>
      <c r="GD47" s="25">
        <v>13</v>
      </c>
      <c r="GE47" s="25">
        <v>5</v>
      </c>
      <c r="GF47" s="4">
        <f t="shared" si="233"/>
        <v>61.53846153846154</v>
      </c>
      <c r="GG47" s="25">
        <v>25</v>
      </c>
      <c r="GH47" s="25">
        <v>17</v>
      </c>
      <c r="GI47" s="4">
        <f t="shared" si="218"/>
        <v>32</v>
      </c>
      <c r="GJ47" s="4">
        <v>1</v>
      </c>
      <c r="GK47" s="4">
        <v>0</v>
      </c>
      <c r="GL47" s="4">
        <v>0</v>
      </c>
      <c r="GM47" s="4">
        <v>0</v>
      </c>
      <c r="GN47" s="4">
        <v>1</v>
      </c>
      <c r="GO47" s="4">
        <v>0</v>
      </c>
      <c r="GP47" s="4">
        <v>0</v>
      </c>
      <c r="GQ47" s="4">
        <v>1</v>
      </c>
      <c r="GR47" s="4">
        <v>0</v>
      </c>
      <c r="GS47" s="4">
        <v>0</v>
      </c>
      <c r="GT47" s="4">
        <v>44</v>
      </c>
      <c r="GU47" s="4">
        <v>17</v>
      </c>
      <c r="GV47">
        <f t="shared" si="135"/>
        <v>0.61363636363636365</v>
      </c>
      <c r="GW47" s="4">
        <v>1</v>
      </c>
      <c r="GX47" s="4">
        <v>0</v>
      </c>
      <c r="GY47" s="4"/>
    </row>
    <row r="48" spans="1:683" x14ac:dyDescent="0.35">
      <c r="A48" s="54">
        <v>45</v>
      </c>
      <c r="B48" s="2">
        <v>45054</v>
      </c>
      <c r="C48" s="2">
        <v>18695</v>
      </c>
      <c r="D48" s="4">
        <v>72</v>
      </c>
      <c r="E48" s="4" t="s">
        <v>178</v>
      </c>
      <c r="F48" s="4">
        <v>80</v>
      </c>
      <c r="G48" s="4">
        <v>175</v>
      </c>
      <c r="H48" s="4">
        <v>1.96</v>
      </c>
      <c r="I48" s="4">
        <v>1</v>
      </c>
      <c r="J48" s="2">
        <v>45051</v>
      </c>
      <c r="K48" s="2">
        <v>45051</v>
      </c>
      <c r="L48" s="2">
        <v>45056</v>
      </c>
      <c r="M48" s="2">
        <v>45056</v>
      </c>
      <c r="N48" s="4">
        <v>1</v>
      </c>
      <c r="O48" s="2">
        <v>45056</v>
      </c>
      <c r="P48" s="46">
        <f t="shared" si="219"/>
        <v>5</v>
      </c>
      <c r="Q48" s="46">
        <f t="shared" si="220"/>
        <v>5</v>
      </c>
      <c r="R48" s="46">
        <f t="shared" si="234"/>
        <v>5</v>
      </c>
      <c r="S48" s="4">
        <v>0</v>
      </c>
      <c r="T48" s="4">
        <v>1</v>
      </c>
      <c r="U48" s="4">
        <v>1</v>
      </c>
      <c r="V48" s="4">
        <v>0</v>
      </c>
      <c r="W48" s="4">
        <v>1</v>
      </c>
      <c r="X48" s="4">
        <v>1</v>
      </c>
      <c r="Y48" s="4">
        <v>1</v>
      </c>
      <c r="Z48" s="4">
        <v>0</v>
      </c>
      <c r="AA48" s="4">
        <v>0</v>
      </c>
      <c r="AB48" s="4">
        <v>24</v>
      </c>
      <c r="AC48" s="4">
        <v>63</v>
      </c>
      <c r="AD48" s="4">
        <v>10</v>
      </c>
      <c r="AE48" s="4">
        <v>14</v>
      </c>
      <c r="AF48" s="4">
        <f t="shared" si="221"/>
        <v>4</v>
      </c>
      <c r="AG48" s="4">
        <v>100</v>
      </c>
      <c r="AH48" s="4">
        <v>5800</v>
      </c>
      <c r="AI48" s="4">
        <v>27.95</v>
      </c>
      <c r="AJ48" s="4">
        <v>33.4</v>
      </c>
      <c r="AK48" s="4">
        <v>1</v>
      </c>
      <c r="AL48" s="4">
        <v>0</v>
      </c>
      <c r="AM48" s="4">
        <v>0</v>
      </c>
      <c r="AN48" s="4">
        <v>59</v>
      </c>
      <c r="AO48" s="4">
        <v>5651</v>
      </c>
      <c r="AP48" s="4">
        <v>0</v>
      </c>
      <c r="AQ48" s="4">
        <v>7.1</v>
      </c>
      <c r="AR48" s="4">
        <v>1.4</v>
      </c>
      <c r="AS48" s="4">
        <v>81.3</v>
      </c>
      <c r="AT48" s="29">
        <v>2.21</v>
      </c>
      <c r="AU48" s="4">
        <v>3.24</v>
      </c>
      <c r="AV48" s="4">
        <v>445</v>
      </c>
      <c r="AW48" s="4">
        <v>80</v>
      </c>
      <c r="AX48" s="4">
        <v>1</v>
      </c>
      <c r="AY48" s="4">
        <v>1</v>
      </c>
      <c r="AZ48" s="4">
        <v>3.9</v>
      </c>
      <c r="BA48" s="4">
        <v>188</v>
      </c>
      <c r="BB48" s="4">
        <v>142</v>
      </c>
      <c r="BC48" s="4">
        <v>5</v>
      </c>
      <c r="BD48" s="4">
        <v>2.6</v>
      </c>
      <c r="BE48" s="4">
        <v>7.2</v>
      </c>
      <c r="BF48" s="4">
        <v>7.6</v>
      </c>
      <c r="BG48" s="4">
        <v>4.4000000000000004</v>
      </c>
      <c r="BH48" s="4">
        <v>3</v>
      </c>
      <c r="BI48" s="4">
        <v>9489</v>
      </c>
      <c r="BJ48" s="4">
        <v>226</v>
      </c>
      <c r="BK48" s="4">
        <v>617</v>
      </c>
      <c r="BL48" s="4">
        <v>0.5</v>
      </c>
      <c r="BM48" s="4">
        <v>76</v>
      </c>
      <c r="BN48" s="4">
        <v>921</v>
      </c>
      <c r="BO48" s="4">
        <v>1</v>
      </c>
      <c r="BP48" s="4">
        <v>3</v>
      </c>
      <c r="BQ48" s="4">
        <v>126.6</v>
      </c>
      <c r="BR48">
        <v>105</v>
      </c>
      <c r="BS48">
        <v>48</v>
      </c>
      <c r="BT48">
        <v>65</v>
      </c>
      <c r="BU48">
        <v>105</v>
      </c>
      <c r="BV48">
        <v>5</v>
      </c>
      <c r="BW48">
        <v>2586</v>
      </c>
      <c r="BX48">
        <v>320</v>
      </c>
      <c r="BY48">
        <v>1.6</v>
      </c>
      <c r="BZ48">
        <v>58.5</v>
      </c>
      <c r="CA48">
        <v>6.5</v>
      </c>
      <c r="CB48" s="4">
        <v>2.5</v>
      </c>
      <c r="CC48" s="4">
        <v>24.6</v>
      </c>
      <c r="CD48" s="4">
        <v>69.599999999999994</v>
      </c>
      <c r="CE48" s="4">
        <v>15</v>
      </c>
      <c r="CF48" s="4">
        <v>14</v>
      </c>
      <c r="CG48" s="4">
        <v>1421</v>
      </c>
      <c r="CH48" s="4">
        <f t="shared" si="222"/>
        <v>1920</v>
      </c>
      <c r="CI48" s="4">
        <v>7.32</v>
      </c>
      <c r="CJ48" s="4">
        <v>43</v>
      </c>
      <c r="CK48" s="4">
        <v>76</v>
      </c>
      <c r="CL48" s="4">
        <v>22</v>
      </c>
      <c r="CM48" s="4">
        <v>0.65</v>
      </c>
      <c r="CN48" s="4">
        <v>0</v>
      </c>
      <c r="CO48" s="4">
        <v>0</v>
      </c>
      <c r="CP48" s="4">
        <v>286</v>
      </c>
      <c r="CQ48" s="4">
        <v>12062</v>
      </c>
      <c r="CR48" s="4">
        <v>1</v>
      </c>
      <c r="CS48" s="4">
        <v>0</v>
      </c>
      <c r="CT48" s="4"/>
      <c r="CU48" s="4">
        <v>1</v>
      </c>
      <c r="CV48" s="4">
        <v>1</v>
      </c>
      <c r="CW48" s="4">
        <v>0</v>
      </c>
      <c r="CX48" s="4">
        <v>1</v>
      </c>
      <c r="CY48" s="4">
        <v>1</v>
      </c>
      <c r="CZ48" s="4">
        <v>1</v>
      </c>
      <c r="DA48" s="4">
        <v>0</v>
      </c>
      <c r="DB48" s="4">
        <v>1</v>
      </c>
      <c r="DC48" s="4">
        <v>1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11</v>
      </c>
      <c r="DL48" s="4">
        <v>10</v>
      </c>
      <c r="DM48" s="4">
        <v>43</v>
      </c>
      <c r="DN48" s="4">
        <v>25</v>
      </c>
      <c r="DO48" s="4">
        <v>43</v>
      </c>
      <c r="DP48" s="4">
        <v>74</v>
      </c>
      <c r="DQ48" s="11">
        <v>51</v>
      </c>
      <c r="DR48" s="4">
        <v>49</v>
      </c>
      <c r="DS48" s="4">
        <v>105</v>
      </c>
      <c r="DT48" s="4">
        <f t="shared" si="136"/>
        <v>56</v>
      </c>
      <c r="DU48" s="11">
        <v>12.2</v>
      </c>
      <c r="DV48" s="4">
        <v>814</v>
      </c>
      <c r="DW48" s="4">
        <v>91</v>
      </c>
      <c r="DX48" s="4">
        <v>92</v>
      </c>
      <c r="DY48" s="4">
        <v>4.8</v>
      </c>
      <c r="DZ48" s="4">
        <f t="shared" ref="DZ48:DZ50" si="235">(DY48/H48)</f>
        <v>2.4489795918367347</v>
      </c>
      <c r="EA48" s="4">
        <v>13.8</v>
      </c>
      <c r="EB48" s="4">
        <v>192</v>
      </c>
      <c r="EC48" s="4">
        <v>40</v>
      </c>
      <c r="ED48" s="4">
        <v>3.7</v>
      </c>
      <c r="EE48" s="4">
        <f t="shared" si="137"/>
        <v>1.8877551020408165</v>
      </c>
      <c r="EF48" s="45">
        <f t="shared" si="223"/>
        <v>3.6956521739130435</v>
      </c>
      <c r="EG48" s="45">
        <f t="shared" si="224"/>
        <v>0.88405797101449268</v>
      </c>
      <c r="EH48" s="4">
        <v>10</v>
      </c>
      <c r="EI48" s="4">
        <v>81</v>
      </c>
      <c r="EJ48" s="4">
        <v>60</v>
      </c>
      <c r="EK48" s="11">
        <f t="shared" si="138"/>
        <v>1.35</v>
      </c>
      <c r="EL48" s="4">
        <v>160</v>
      </c>
      <c r="EM48" s="11">
        <v>5</v>
      </c>
      <c r="EN48" s="4">
        <v>5</v>
      </c>
      <c r="EO48" s="11">
        <f t="shared" si="182"/>
        <v>16.2</v>
      </c>
      <c r="EP48" s="4">
        <v>30</v>
      </c>
      <c r="EQ48" s="4">
        <f t="shared" si="225"/>
        <v>15.306122448979592</v>
      </c>
      <c r="ET48" s="11">
        <v>7</v>
      </c>
      <c r="EU48" s="4">
        <v>5</v>
      </c>
      <c r="EV48" s="9">
        <v>2</v>
      </c>
      <c r="EW48" s="4">
        <v>103</v>
      </c>
      <c r="EX48" s="4">
        <v>147</v>
      </c>
      <c r="EY48" s="4">
        <v>57</v>
      </c>
      <c r="EZ48" s="4">
        <v>59</v>
      </c>
      <c r="FA48" s="4">
        <v>101</v>
      </c>
      <c r="FB48" s="4">
        <f t="shared" si="212"/>
        <v>192</v>
      </c>
      <c r="FC48" s="9">
        <f t="shared" si="226"/>
        <v>3.8825517092052073</v>
      </c>
      <c r="FD48" s="9">
        <f t="shared" si="213"/>
        <v>0.52604166666666663</v>
      </c>
      <c r="FE48" s="9">
        <f t="shared" si="227"/>
        <v>0.60220828953072725</v>
      </c>
      <c r="FF48" s="9">
        <f t="shared" si="214"/>
        <v>2.3624999999999998</v>
      </c>
      <c r="FG48" s="9">
        <f t="shared" si="215"/>
        <v>0.40390555482261026</v>
      </c>
      <c r="FH48" s="9">
        <f t="shared" si="216"/>
        <v>0.60849157382726127</v>
      </c>
      <c r="FI48" s="11">
        <v>18</v>
      </c>
      <c r="FJ48" s="11">
        <v>28</v>
      </c>
      <c r="FK48" s="4">
        <v>29</v>
      </c>
      <c r="FL48" s="4">
        <v>0</v>
      </c>
      <c r="FM48" s="4">
        <v>21</v>
      </c>
      <c r="FN48" s="4">
        <f t="shared" si="228"/>
        <v>10.714285714285715</v>
      </c>
      <c r="FO48" s="11">
        <v>45</v>
      </c>
      <c r="FP48" s="11">
        <v>20</v>
      </c>
      <c r="FQ48" s="4">
        <v>15</v>
      </c>
      <c r="FR48" s="4">
        <v>45</v>
      </c>
      <c r="FS48" s="4">
        <v>48</v>
      </c>
      <c r="FT48" s="11">
        <f t="shared" si="229"/>
        <v>0.9375</v>
      </c>
      <c r="FU48" s="4">
        <v>10</v>
      </c>
      <c r="FV48" s="11">
        <f t="shared" si="183"/>
        <v>4.5</v>
      </c>
      <c r="FW48" s="4">
        <v>96</v>
      </c>
      <c r="FX48" s="4">
        <v>7.75</v>
      </c>
      <c r="FY48">
        <v>10.3</v>
      </c>
      <c r="FZ48" s="11">
        <f t="shared" si="217"/>
        <v>12.75</v>
      </c>
      <c r="GA48" s="4">
        <f t="shared" si="230"/>
        <v>0.63749999999999996</v>
      </c>
      <c r="GB48" s="4">
        <f t="shared" si="231"/>
        <v>4.3689320388349513</v>
      </c>
      <c r="GC48" s="4">
        <f t="shared" si="232"/>
        <v>1.7475728155339805</v>
      </c>
      <c r="GD48" s="4">
        <v>12</v>
      </c>
      <c r="GE48" s="4">
        <v>9</v>
      </c>
      <c r="GF48" s="4">
        <f t="shared" si="233"/>
        <v>25</v>
      </c>
      <c r="GG48" s="4">
        <v>16</v>
      </c>
      <c r="GH48" s="4">
        <v>11</v>
      </c>
      <c r="GI48" s="4">
        <f t="shared" si="218"/>
        <v>31.25</v>
      </c>
      <c r="GJ48" s="4">
        <v>1</v>
      </c>
      <c r="GK48" s="4">
        <v>0</v>
      </c>
      <c r="GL48" s="4">
        <v>0</v>
      </c>
      <c r="GM48" s="4">
        <v>0</v>
      </c>
      <c r="GN48" s="4">
        <v>1</v>
      </c>
      <c r="GO48" s="4">
        <v>0</v>
      </c>
      <c r="GP48" s="4">
        <v>0</v>
      </c>
      <c r="GQ48" s="4">
        <v>0</v>
      </c>
      <c r="GR48" s="4">
        <v>1</v>
      </c>
      <c r="GS48" s="4">
        <v>0</v>
      </c>
      <c r="GT48" s="4">
        <v>95</v>
      </c>
      <c r="GU48" s="4">
        <v>28</v>
      </c>
      <c r="GV48">
        <f t="shared" si="135"/>
        <v>0.70526315789473681</v>
      </c>
      <c r="GW48" s="4">
        <v>0</v>
      </c>
      <c r="GX48" s="4">
        <v>1</v>
      </c>
      <c r="GY48" s="4"/>
    </row>
    <row r="49" spans="1:683" x14ac:dyDescent="0.35">
      <c r="A49" s="54">
        <v>46</v>
      </c>
      <c r="B49" s="2">
        <v>45054</v>
      </c>
      <c r="C49" s="2">
        <v>28044</v>
      </c>
      <c r="D49" s="4">
        <v>47</v>
      </c>
      <c r="E49" s="4" t="s">
        <v>178</v>
      </c>
      <c r="F49" s="4">
        <v>125</v>
      </c>
      <c r="G49" s="4">
        <v>85</v>
      </c>
      <c r="H49" s="4">
        <v>2.46</v>
      </c>
      <c r="I49" s="4">
        <v>1</v>
      </c>
      <c r="J49" s="2">
        <v>45053</v>
      </c>
      <c r="K49" s="2">
        <v>45053</v>
      </c>
      <c r="L49" s="2">
        <v>45056</v>
      </c>
      <c r="M49" s="2">
        <v>45056</v>
      </c>
      <c r="N49" s="4">
        <v>0</v>
      </c>
      <c r="P49" s="46">
        <f t="shared" si="219"/>
        <v>3</v>
      </c>
      <c r="Q49" s="46">
        <f t="shared" si="220"/>
        <v>3</v>
      </c>
      <c r="R49" s="46"/>
      <c r="S49" s="4">
        <v>1</v>
      </c>
      <c r="T49" s="4">
        <v>1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22</v>
      </c>
      <c r="AC49" s="4">
        <v>35</v>
      </c>
      <c r="AD49" s="4">
        <v>7</v>
      </c>
      <c r="AE49" s="4">
        <v>11</v>
      </c>
      <c r="AF49" s="4">
        <f t="shared" si="221"/>
        <v>4</v>
      </c>
      <c r="AG49" s="4">
        <v>390</v>
      </c>
      <c r="AH49" s="4">
        <v>4900</v>
      </c>
      <c r="AI49" s="4">
        <v>68.12</v>
      </c>
      <c r="AJ49" s="4">
        <v>100</v>
      </c>
      <c r="AK49" s="4">
        <v>0</v>
      </c>
      <c r="AL49" s="4">
        <v>1</v>
      </c>
      <c r="AM49" s="4" t="s">
        <v>577</v>
      </c>
      <c r="AN49" s="4">
        <v>70</v>
      </c>
      <c r="AO49" s="4">
        <v>1048</v>
      </c>
      <c r="AP49" s="4">
        <v>0</v>
      </c>
      <c r="AQ49" s="4">
        <v>16.899999999999999</v>
      </c>
      <c r="AW49" s="4">
        <v>157</v>
      </c>
      <c r="AX49" s="4">
        <v>1</v>
      </c>
      <c r="AY49" s="4">
        <v>1</v>
      </c>
      <c r="AZ49" s="4">
        <v>6.8</v>
      </c>
      <c r="BA49" s="4">
        <v>154</v>
      </c>
      <c r="BB49" s="4">
        <v>133</v>
      </c>
      <c r="BC49" s="4">
        <v>6.2</v>
      </c>
      <c r="BD49" s="4">
        <v>2.5</v>
      </c>
      <c r="BE49" s="4">
        <v>6.5</v>
      </c>
      <c r="BF49" s="4">
        <v>6.8</v>
      </c>
      <c r="BG49" s="4">
        <v>5.3</v>
      </c>
      <c r="BH49" s="4">
        <v>2.2999999999999998</v>
      </c>
      <c r="BI49" s="4">
        <v>2120</v>
      </c>
      <c r="BJ49" s="4">
        <v>33</v>
      </c>
      <c r="BK49" s="4">
        <v>50</v>
      </c>
      <c r="BL49" s="4">
        <v>1.1000000000000001</v>
      </c>
      <c r="BM49" s="4">
        <v>45</v>
      </c>
      <c r="BN49" s="4">
        <v>495</v>
      </c>
      <c r="BO49" s="4">
        <v>1</v>
      </c>
      <c r="BP49" s="4">
        <v>3</v>
      </c>
      <c r="BQ49" s="4">
        <v>156</v>
      </c>
      <c r="BR49">
        <v>102</v>
      </c>
      <c r="BS49">
        <v>65</v>
      </c>
      <c r="BT49">
        <v>76</v>
      </c>
      <c r="BU49">
        <v>127</v>
      </c>
      <c r="BV49">
        <v>16</v>
      </c>
      <c r="BW49">
        <v>1282</v>
      </c>
      <c r="BX49">
        <v>505</v>
      </c>
      <c r="BY49">
        <v>2.8</v>
      </c>
      <c r="BZ49">
        <v>78.900000000000006</v>
      </c>
      <c r="CA49">
        <v>10.5</v>
      </c>
      <c r="CB49" s="4">
        <v>2.6</v>
      </c>
      <c r="CC49" s="4">
        <v>20</v>
      </c>
      <c r="CD49" s="4">
        <v>48.6</v>
      </c>
      <c r="CE49" s="4">
        <v>15</v>
      </c>
      <c r="CF49" s="4">
        <v>13</v>
      </c>
      <c r="CG49" s="4">
        <v>2308</v>
      </c>
      <c r="CH49" s="4">
        <f t="shared" si="222"/>
        <v>1846.1538461538462</v>
      </c>
      <c r="CI49" s="4">
        <v>7.21</v>
      </c>
      <c r="CJ49" s="4">
        <v>68.5</v>
      </c>
      <c r="CK49" s="4">
        <v>81.900000000000006</v>
      </c>
      <c r="CL49" s="4">
        <v>26.5</v>
      </c>
      <c r="CM49" s="4">
        <v>0.75</v>
      </c>
      <c r="CN49" s="4">
        <v>1</v>
      </c>
      <c r="CO49" s="4">
        <v>0</v>
      </c>
      <c r="CP49" s="4">
        <v>65.5</v>
      </c>
      <c r="CQ49" s="4">
        <v>8410</v>
      </c>
      <c r="CR49" s="4">
        <v>1</v>
      </c>
      <c r="CS49" s="4">
        <v>2</v>
      </c>
      <c r="CT49" s="4">
        <v>7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0</v>
      </c>
      <c r="DA49" s="4">
        <v>0</v>
      </c>
      <c r="DB49" s="4">
        <v>0</v>
      </c>
      <c r="DC49" s="4">
        <v>1</v>
      </c>
      <c r="DD49" s="4">
        <v>1</v>
      </c>
      <c r="DE49" s="4">
        <v>1</v>
      </c>
      <c r="DF49" s="4">
        <v>1</v>
      </c>
      <c r="DG49" s="4">
        <v>1</v>
      </c>
      <c r="DH49" s="4">
        <v>1</v>
      </c>
      <c r="DI49" s="4">
        <v>0</v>
      </c>
      <c r="DJ49" s="4">
        <v>1</v>
      </c>
      <c r="DK49" s="4">
        <v>11</v>
      </c>
      <c r="DL49" s="4">
        <v>10</v>
      </c>
      <c r="DM49" s="4">
        <v>71</v>
      </c>
      <c r="DN49" s="4">
        <v>56</v>
      </c>
      <c r="DO49" s="4">
        <v>21</v>
      </c>
      <c r="DP49" s="4">
        <v>42</v>
      </c>
      <c r="DQ49" s="11">
        <v>33</v>
      </c>
      <c r="DR49" s="4">
        <v>76</v>
      </c>
      <c r="DS49" s="4">
        <v>112</v>
      </c>
      <c r="DT49" s="4">
        <f t="shared" si="136"/>
        <v>36</v>
      </c>
      <c r="DU49" s="11">
        <v>5.7</v>
      </c>
      <c r="DV49" s="4">
        <v>272</v>
      </c>
      <c r="DW49" s="4">
        <v>74</v>
      </c>
      <c r="DX49" s="4">
        <v>127</v>
      </c>
      <c r="DY49" s="4">
        <v>4.7</v>
      </c>
      <c r="DZ49" s="4">
        <f t="shared" si="235"/>
        <v>1.910569105691057</v>
      </c>
      <c r="EA49" s="4">
        <v>10.8</v>
      </c>
      <c r="EB49" s="4">
        <v>167</v>
      </c>
      <c r="EC49" s="4">
        <v>40</v>
      </c>
      <c r="ED49" s="4">
        <v>4.8</v>
      </c>
      <c r="EE49" s="4">
        <f t="shared" si="137"/>
        <v>1.9512195121951219</v>
      </c>
      <c r="EF49" s="45">
        <f t="shared" si="223"/>
        <v>3.0555555555555554</v>
      </c>
      <c r="EG49" s="45">
        <f t="shared" si="224"/>
        <v>0.52777777777777779</v>
      </c>
      <c r="EH49" s="4">
        <v>14</v>
      </c>
      <c r="EI49" s="4">
        <v>40</v>
      </c>
      <c r="EJ49" s="4">
        <v>32</v>
      </c>
      <c r="EK49" s="11">
        <f t="shared" si="138"/>
        <v>1.25</v>
      </c>
      <c r="EL49" s="4">
        <v>52</v>
      </c>
      <c r="EM49" s="11">
        <v>18</v>
      </c>
      <c r="EN49" s="4">
        <v>8</v>
      </c>
      <c r="EO49" s="11">
        <f t="shared" si="182"/>
        <v>3.0769230769230771</v>
      </c>
      <c r="EP49" s="4">
        <v>32</v>
      </c>
      <c r="EQ49" s="4">
        <f t="shared" si="225"/>
        <v>13.008130081300813</v>
      </c>
      <c r="ER49" s="4">
        <v>22</v>
      </c>
      <c r="ES49" s="4">
        <v>26</v>
      </c>
      <c r="ET49" s="11">
        <v>12</v>
      </c>
      <c r="EU49" s="4">
        <v>11</v>
      </c>
      <c r="EV49" s="9">
        <v>0</v>
      </c>
      <c r="EW49" s="4">
        <v>52</v>
      </c>
      <c r="EX49" s="4">
        <v>72</v>
      </c>
      <c r="EY49" s="4">
        <v>22</v>
      </c>
      <c r="EZ49" s="4">
        <v>59</v>
      </c>
      <c r="FA49" s="4">
        <v>86</v>
      </c>
      <c r="FB49" s="4">
        <f t="shared" si="212"/>
        <v>167</v>
      </c>
      <c r="FC49" s="9">
        <f t="shared" si="226"/>
        <v>2.219732282439598</v>
      </c>
      <c r="FD49" s="9">
        <f t="shared" si="213"/>
        <v>0.51497005988023947</v>
      </c>
      <c r="FE49" s="9">
        <f t="shared" si="227"/>
        <v>0.59304008550489029</v>
      </c>
      <c r="FF49" s="9">
        <f t="shared" si="214"/>
        <v>2.2949999999999999</v>
      </c>
      <c r="FG49" s="9">
        <f t="shared" si="215"/>
        <v>0.48814799697619499</v>
      </c>
      <c r="FH49" s="9">
        <f t="shared" si="216"/>
        <v>1.0339084664199589</v>
      </c>
      <c r="FI49" s="11">
        <v>9.1</v>
      </c>
      <c r="FJ49" s="11">
        <v>20</v>
      </c>
      <c r="FK49" s="4">
        <v>20</v>
      </c>
      <c r="FL49" s="4">
        <v>0</v>
      </c>
      <c r="FM49" s="4">
        <v>43</v>
      </c>
      <c r="FN49" s="4">
        <f t="shared" si="228"/>
        <v>17.479674796747968</v>
      </c>
      <c r="FO49" s="11">
        <v>36</v>
      </c>
      <c r="FP49" s="11">
        <v>15</v>
      </c>
      <c r="FQ49" s="4">
        <v>16</v>
      </c>
      <c r="FR49" s="4">
        <v>66</v>
      </c>
      <c r="FS49" s="4">
        <v>23</v>
      </c>
      <c r="FT49" s="11">
        <f t="shared" si="229"/>
        <v>2.8695652173913042</v>
      </c>
      <c r="FU49" s="4">
        <v>17</v>
      </c>
      <c r="FV49" s="11">
        <f t="shared" si="183"/>
        <v>3.8823529411764706</v>
      </c>
      <c r="FW49" s="4">
        <v>113</v>
      </c>
      <c r="FY49">
        <v>9.8000000000000007</v>
      </c>
      <c r="FZ49" s="11">
        <f t="shared" si="217"/>
        <v>16</v>
      </c>
      <c r="GA49" s="4">
        <f t="shared" si="230"/>
        <v>1.0666666666666667</v>
      </c>
      <c r="GB49" s="4">
        <f t="shared" si="231"/>
        <v>3.6734693877551017</v>
      </c>
      <c r="GC49" s="4">
        <f t="shared" si="232"/>
        <v>0.92857142857142849</v>
      </c>
      <c r="GD49" s="4">
        <v>17</v>
      </c>
      <c r="GE49" s="4">
        <v>12</v>
      </c>
      <c r="GF49" s="4">
        <f t="shared" si="233"/>
        <v>29.411764705882355</v>
      </c>
      <c r="GG49" s="4">
        <v>17</v>
      </c>
      <c r="GH49" s="4">
        <v>12</v>
      </c>
      <c r="GI49" s="4">
        <f t="shared" si="218"/>
        <v>29.411764705882355</v>
      </c>
      <c r="GJ49" s="4">
        <v>1</v>
      </c>
      <c r="GK49" s="4">
        <v>0</v>
      </c>
      <c r="GL49" s="4">
        <v>0</v>
      </c>
      <c r="GM49" s="4">
        <v>0</v>
      </c>
      <c r="GN49" s="4">
        <v>1</v>
      </c>
      <c r="GO49" s="4">
        <v>0</v>
      </c>
      <c r="GP49" s="4">
        <v>0</v>
      </c>
      <c r="GQ49" s="4">
        <v>1</v>
      </c>
      <c r="GR49" s="4">
        <v>0</v>
      </c>
      <c r="GS49" s="4">
        <v>0</v>
      </c>
      <c r="GV49" t="e">
        <f t="shared" si="135"/>
        <v>#DIV/0!</v>
      </c>
      <c r="GZ49" s="2">
        <v>45068</v>
      </c>
      <c r="HA49" s="4">
        <v>2.46</v>
      </c>
      <c r="HB49" s="4">
        <v>14</v>
      </c>
      <c r="HC49" s="4">
        <v>450</v>
      </c>
      <c r="HD49" s="4">
        <v>13100</v>
      </c>
      <c r="HE49" s="4">
        <v>4.47</v>
      </c>
      <c r="HF49" s="4">
        <v>2.17</v>
      </c>
      <c r="HG49" s="4">
        <v>0</v>
      </c>
      <c r="HH49" s="4">
        <v>1</v>
      </c>
      <c r="HI49" s="4" t="s">
        <v>577</v>
      </c>
      <c r="HJ49" s="4"/>
      <c r="HK49" s="4"/>
      <c r="HL49" s="4">
        <v>0</v>
      </c>
      <c r="HM49" s="4">
        <v>6.8</v>
      </c>
      <c r="HN49" s="4">
        <v>1.1000000000000001</v>
      </c>
      <c r="HO49" s="4">
        <v>31</v>
      </c>
      <c r="HP49" s="29"/>
      <c r="HQ49" s="4"/>
      <c r="HR49" s="4"/>
      <c r="HS49" s="4">
        <v>332</v>
      </c>
      <c r="HT49" s="4">
        <v>1</v>
      </c>
      <c r="HU49" s="4">
        <v>1</v>
      </c>
      <c r="HV49" s="4">
        <v>5.7</v>
      </c>
      <c r="HW49" s="4">
        <v>235</v>
      </c>
      <c r="HX49" s="4">
        <v>138</v>
      </c>
      <c r="HY49" s="4">
        <v>4.96</v>
      </c>
      <c r="HZ49" s="4">
        <v>2.2999999999999998</v>
      </c>
      <c r="IA49" s="4">
        <v>6.2</v>
      </c>
      <c r="IB49" s="4">
        <v>7.7</v>
      </c>
      <c r="IC49" s="4"/>
      <c r="ID49" s="4"/>
      <c r="IE49" s="4"/>
      <c r="IF49" s="4">
        <v>23</v>
      </c>
      <c r="IG49" s="4">
        <v>14</v>
      </c>
      <c r="IH49" s="4">
        <v>0.34</v>
      </c>
      <c r="II49" s="4">
        <v>88</v>
      </c>
      <c r="IJ49" s="4"/>
      <c r="IK49" s="4">
        <v>1</v>
      </c>
      <c r="IL49" s="4">
        <v>3</v>
      </c>
      <c r="IM49" s="4">
        <v>342</v>
      </c>
      <c r="IN49">
        <v>113</v>
      </c>
      <c r="IO49">
        <v>69</v>
      </c>
      <c r="IP49">
        <v>84</v>
      </c>
      <c r="IQ49">
        <v>89</v>
      </c>
      <c r="IU49">
        <v>1</v>
      </c>
      <c r="IX49" s="4"/>
      <c r="IY49" s="4"/>
      <c r="IZ49" s="4"/>
      <c r="JA49" s="4"/>
      <c r="JB49" s="4"/>
      <c r="JC49" s="4"/>
      <c r="JD49" s="4"/>
      <c r="JE49" s="4">
        <v>7.37</v>
      </c>
      <c r="JF49" s="4">
        <v>40</v>
      </c>
      <c r="JG49" s="4">
        <v>90</v>
      </c>
      <c r="JH49" s="4">
        <v>21.9</v>
      </c>
      <c r="JI49" s="4">
        <v>0</v>
      </c>
      <c r="JJ49" s="4">
        <v>0</v>
      </c>
      <c r="JK49" s="4">
        <v>0</v>
      </c>
      <c r="JL49" s="4"/>
      <c r="JM49" s="4"/>
      <c r="JN49" s="4">
        <v>9</v>
      </c>
      <c r="JO49" s="4">
        <v>10</v>
      </c>
      <c r="JP49" s="4">
        <v>62</v>
      </c>
      <c r="JQ49" s="4">
        <v>42</v>
      </c>
      <c r="JR49" s="4">
        <v>32</v>
      </c>
      <c r="JS49" s="4">
        <v>58</v>
      </c>
      <c r="JT49" s="11">
        <v>54</v>
      </c>
      <c r="JU49" s="4">
        <v>33</v>
      </c>
      <c r="JV49" s="4">
        <v>97</v>
      </c>
      <c r="JW49" s="4">
        <f>(JV49-JU49)</f>
        <v>64</v>
      </c>
      <c r="JX49" s="11">
        <v>13</v>
      </c>
      <c r="JY49" s="4">
        <v>668</v>
      </c>
      <c r="JZ49" s="4">
        <v>88</v>
      </c>
      <c r="KA49" s="4">
        <v>125</v>
      </c>
      <c r="KB49" s="4">
        <v>9.6</v>
      </c>
      <c r="KC49" s="4">
        <f>(KB49/HA49)</f>
        <v>3.9024390243902438</v>
      </c>
      <c r="KD49" s="4">
        <v>17.600000000000001</v>
      </c>
      <c r="KE49" s="4">
        <v>227</v>
      </c>
      <c r="KF49" s="4">
        <v>75</v>
      </c>
      <c r="KG49" s="4">
        <v>9.3000000000000007</v>
      </c>
      <c r="KH49" s="4">
        <f>(KG49/HA49)</f>
        <v>3.780487804878049</v>
      </c>
      <c r="KI49" s="45">
        <f>JT49/KD49</f>
        <v>3.0681818181818179</v>
      </c>
      <c r="KJ49" s="45">
        <f>JX49/KD49</f>
        <v>0.73863636363636354</v>
      </c>
      <c r="KK49" s="4">
        <v>14</v>
      </c>
      <c r="KL49" s="4">
        <v>91</v>
      </c>
      <c r="KM49" s="4">
        <v>46</v>
      </c>
      <c r="KN49" s="11">
        <f>(KL49/KM49)</f>
        <v>1.9782608695652173</v>
      </c>
      <c r="KO49" s="4">
        <v>106</v>
      </c>
      <c r="KP49" s="11">
        <v>15</v>
      </c>
      <c r="KQ49" s="4">
        <v>7</v>
      </c>
      <c r="KR49" s="11">
        <f>KL49/((KP49+KQ49)/2)</f>
        <v>8.2727272727272734</v>
      </c>
      <c r="KS49" s="4">
        <v>30</v>
      </c>
      <c r="KT49" s="4">
        <f>KS49/HA49</f>
        <v>12.195121951219512</v>
      </c>
      <c r="KU49" s="4">
        <v>19</v>
      </c>
      <c r="KV49" s="4">
        <v>22</v>
      </c>
      <c r="KW49" s="11">
        <v>13</v>
      </c>
      <c r="KX49" s="4">
        <v>11</v>
      </c>
      <c r="KY49" s="9">
        <v>2</v>
      </c>
      <c r="KZ49" s="4">
        <v>41</v>
      </c>
      <c r="LA49" s="4">
        <v>86</v>
      </c>
      <c r="LB49" s="4">
        <v>31</v>
      </c>
      <c r="LC49" s="4">
        <v>54</v>
      </c>
      <c r="LD49" s="4">
        <v>65</v>
      </c>
      <c r="LE49" s="4">
        <f>KE49</f>
        <v>227</v>
      </c>
      <c r="LF49" s="9">
        <f>LI49/LK49</f>
        <v>1.0402907088200615</v>
      </c>
      <c r="LG49" s="9">
        <f>LD49/LE49</f>
        <v>0.28634361233480177</v>
      </c>
      <c r="LH49" s="9">
        <f>0.35695-7.2266*LG49+74.249*(LG49^2)-307.39*(LG49^3)+684.54*(LG49^4)-856.92*(LG49^5)+571.95*(LG49^6)-159.1*(LG49^7)</f>
        <v>0.40119189125911275</v>
      </c>
      <c r="LI49" s="9">
        <f>(IN49*0.9)/KF49</f>
        <v>1.3560000000000001</v>
      </c>
      <c r="LJ49" s="9">
        <f>0.0275-0.165*(JT49/100)+0.3656*((IO49/IN49)*0.9)+0.515*LH49</f>
        <v>0.34593205408693861</v>
      </c>
      <c r="LK49" s="9">
        <f>(IO49-(LJ49*IN49*0.9))/(LJ49*KF49)</f>
        <v>1.3034817945630106</v>
      </c>
      <c r="LL49" s="11">
        <v>15.2</v>
      </c>
      <c r="LM49" s="11">
        <v>36</v>
      </c>
      <c r="LN49" s="4">
        <v>19</v>
      </c>
      <c r="LO49" s="4">
        <v>18</v>
      </c>
      <c r="LP49" s="4">
        <v>61</v>
      </c>
      <c r="LQ49" s="4">
        <f>LP49/HA49</f>
        <v>24.796747967479675</v>
      </c>
      <c r="LR49" s="11">
        <v>51</v>
      </c>
      <c r="LS49" s="11">
        <v>27</v>
      </c>
      <c r="LT49" s="4">
        <v>27</v>
      </c>
      <c r="LU49" s="4">
        <v>104</v>
      </c>
      <c r="LV49" s="4">
        <v>50</v>
      </c>
      <c r="LW49" s="11">
        <f>LU49/LV49</f>
        <v>2.08</v>
      </c>
      <c r="LX49" s="4">
        <v>16</v>
      </c>
      <c r="LY49" s="11">
        <f>(LU49/LX49)</f>
        <v>6.5</v>
      </c>
      <c r="LZ49" s="4">
        <v>76</v>
      </c>
      <c r="MA49" s="4">
        <v>17.600000000000001</v>
      </c>
      <c r="MB49">
        <v>18.100000000000001</v>
      </c>
      <c r="MC49" s="11">
        <f>(MA49+IR49)</f>
        <v>17.600000000000001</v>
      </c>
      <c r="MD49" s="4">
        <f>MC49/LS49</f>
        <v>0.6518518518518519</v>
      </c>
      <c r="ME49" s="4">
        <f>LR49/MB49</f>
        <v>2.8176795580110494</v>
      </c>
      <c r="MF49" s="4">
        <f>LL49/MB49</f>
        <v>0.83977900552486173</v>
      </c>
      <c r="MG49" s="4">
        <v>15</v>
      </c>
      <c r="MH49" s="4">
        <v>13</v>
      </c>
      <c r="MI49" s="4">
        <f>((MG49-MH49)/MG49)*100</f>
        <v>13.333333333333334</v>
      </c>
      <c r="MJ49" s="4">
        <v>41</v>
      </c>
      <c r="MK49" s="4">
        <v>31</v>
      </c>
      <c r="ML49" s="4">
        <f>((MJ49-MK49)/MJ49)*100</f>
        <v>24.390243902439025</v>
      </c>
      <c r="MM49" s="4">
        <v>1</v>
      </c>
      <c r="MN49" s="4">
        <v>0</v>
      </c>
      <c r="MO49" s="4">
        <v>0</v>
      </c>
      <c r="MP49" s="4">
        <v>0</v>
      </c>
      <c r="MQ49" s="4">
        <v>1</v>
      </c>
      <c r="MR49" s="4">
        <v>0</v>
      </c>
      <c r="MS49" s="4">
        <v>0</v>
      </c>
      <c r="MT49" s="4">
        <v>1</v>
      </c>
      <c r="MU49" s="4">
        <v>0</v>
      </c>
      <c r="MV49" s="4">
        <v>0</v>
      </c>
      <c r="NC49" s="2">
        <v>45083</v>
      </c>
      <c r="ND49" s="4">
        <v>2.46</v>
      </c>
      <c r="NE49" s="4">
        <v>30</v>
      </c>
      <c r="NF49" s="4">
        <v>970</v>
      </c>
      <c r="NG49" s="4">
        <v>9600</v>
      </c>
      <c r="NH49" s="4">
        <v>18.79</v>
      </c>
      <c r="NI49" s="4">
        <v>0.19</v>
      </c>
      <c r="NJ49" s="4">
        <v>0</v>
      </c>
      <c r="NK49" s="4">
        <v>1</v>
      </c>
      <c r="NL49" s="4" t="s">
        <v>577</v>
      </c>
      <c r="NM49" s="4">
        <v>107</v>
      </c>
      <c r="NN49" s="4">
        <v>1111</v>
      </c>
      <c r="NO49" s="4">
        <v>0</v>
      </c>
      <c r="NP49" s="4">
        <v>7.6</v>
      </c>
      <c r="NQ49" s="4"/>
      <c r="NR49" s="4"/>
      <c r="NS49" s="29"/>
      <c r="NT49" s="4"/>
      <c r="NU49" s="4"/>
      <c r="NV49" s="4">
        <v>440</v>
      </c>
      <c r="NW49" s="4">
        <v>1</v>
      </c>
      <c r="NX49" s="4">
        <v>1</v>
      </c>
      <c r="NY49" s="4">
        <v>0.8</v>
      </c>
      <c r="NZ49" s="4">
        <v>15</v>
      </c>
      <c r="OA49" s="4">
        <v>137</v>
      </c>
      <c r="OB49" s="4">
        <v>3</v>
      </c>
      <c r="OC49" s="4">
        <v>1.2</v>
      </c>
      <c r="OD49" s="4">
        <v>3.2</v>
      </c>
      <c r="OE49" s="4">
        <v>8.4</v>
      </c>
      <c r="OF49" s="4"/>
      <c r="OG49" s="4"/>
      <c r="OH49" s="4"/>
      <c r="OI49" s="4">
        <v>24</v>
      </c>
      <c r="OJ49" s="4">
        <v>23</v>
      </c>
      <c r="OK49" s="4">
        <v>0.34</v>
      </c>
      <c r="OL49" s="4">
        <v>213</v>
      </c>
      <c r="OM49" s="4">
        <v>230</v>
      </c>
      <c r="ON49" s="4">
        <v>1</v>
      </c>
      <c r="OO49" s="4">
        <v>3</v>
      </c>
      <c r="OP49" s="4"/>
      <c r="OQ49">
        <v>115</v>
      </c>
      <c r="OR49">
        <v>72</v>
      </c>
      <c r="OS49">
        <v>86</v>
      </c>
      <c r="OT49">
        <v>78</v>
      </c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>
        <v>0</v>
      </c>
      <c r="PM49" s="4">
        <v>0</v>
      </c>
      <c r="PN49" s="4">
        <v>0</v>
      </c>
      <c r="PO49" s="4">
        <v>29.39</v>
      </c>
      <c r="PP49" s="4">
        <v>463</v>
      </c>
      <c r="PQ49" s="4">
        <v>12</v>
      </c>
      <c r="PR49" s="4">
        <v>10</v>
      </c>
      <c r="PS49" s="4">
        <v>46</v>
      </c>
      <c r="PT49" s="4">
        <v>25</v>
      </c>
      <c r="PU49" s="4">
        <v>46</v>
      </c>
      <c r="PV49" s="4">
        <v>77</v>
      </c>
      <c r="PW49" s="11">
        <v>38</v>
      </c>
      <c r="PX49" s="4">
        <v>47</v>
      </c>
      <c r="PY49" s="4">
        <v>88</v>
      </c>
      <c r="PZ49" s="4">
        <f>(PY49-PX49)</f>
        <v>41</v>
      </c>
      <c r="QA49" s="11">
        <v>12.6</v>
      </c>
      <c r="QB49" s="4">
        <v>418</v>
      </c>
      <c r="QC49" s="4">
        <v>73</v>
      </c>
      <c r="QD49" s="4">
        <v>98</v>
      </c>
      <c r="QE49" s="4">
        <v>3.2</v>
      </c>
      <c r="QF49" s="4">
        <f>(QE49/ND49)</f>
        <v>1.3008130081300815</v>
      </c>
      <c r="QG49" s="4">
        <v>19.100000000000001</v>
      </c>
      <c r="QH49" s="4">
        <v>220</v>
      </c>
      <c r="QI49" s="4">
        <v>72</v>
      </c>
      <c r="QJ49" s="4">
        <v>7</v>
      </c>
      <c r="QK49" s="4">
        <f>(QJ49/ND49)</f>
        <v>2.845528455284553</v>
      </c>
      <c r="QL49" s="45">
        <f>PW49/QG49</f>
        <v>1.9895287958115182</v>
      </c>
      <c r="QM49" s="45">
        <f>QA49/QG49</f>
        <v>0.65968586387434547</v>
      </c>
      <c r="QN49" s="4">
        <v>9</v>
      </c>
      <c r="QO49" s="4">
        <v>69</v>
      </c>
      <c r="QP49" s="4">
        <v>39</v>
      </c>
      <c r="QQ49" s="11">
        <f>(QO49/QP49)</f>
        <v>1.7692307692307692</v>
      </c>
      <c r="QR49" s="4">
        <v>162</v>
      </c>
      <c r="QS49" s="11">
        <v>8</v>
      </c>
      <c r="QT49" s="4">
        <v>11</v>
      </c>
      <c r="QU49" s="11">
        <f>QO49/((QS49+QT49)/2)</f>
        <v>7.2631578947368425</v>
      </c>
      <c r="QV49" s="4">
        <v>52</v>
      </c>
      <c r="QW49" s="4">
        <f>QV49/ND49</f>
        <v>21.13821138211382</v>
      </c>
      <c r="QX49" s="4">
        <v>14</v>
      </c>
      <c r="QY49" s="4">
        <v>49</v>
      </c>
      <c r="QZ49" s="11">
        <v>17</v>
      </c>
      <c r="RA49" s="4">
        <v>14</v>
      </c>
      <c r="RB49" s="9">
        <v>3</v>
      </c>
      <c r="RC49" s="4">
        <v>59</v>
      </c>
      <c r="RD49" s="4">
        <v>69</v>
      </c>
      <c r="RE49" s="4">
        <v>28</v>
      </c>
      <c r="RF49" s="4">
        <v>35</v>
      </c>
      <c r="RG49" s="4">
        <v>83</v>
      </c>
      <c r="RH49" s="4">
        <f>QH49</f>
        <v>220</v>
      </c>
      <c r="RI49" s="9">
        <f>RL49/RN49</f>
        <v>1.5384068508967208</v>
      </c>
      <c r="RJ49" s="9">
        <f>RG49/RH49</f>
        <v>0.37727272727272726</v>
      </c>
      <c r="RK49" s="9">
        <f>0.35695-7.2266*RJ49+74.249*(RJ49^2)-307.39*(RJ49^3)+684.54*(RJ49^4)-856.92*(RJ49^5)+571.95*(RJ49^6)-159.1*(RJ49^7)</f>
        <v>0.48697829499096273</v>
      </c>
      <c r="RL49" s="9">
        <f>(OQ49*0.9)/QI49</f>
        <v>1.4375</v>
      </c>
      <c r="RM49" s="9">
        <f>0.0275-0.165*(PW49/100)+0.3656*((OR49/OQ49)*0.9)+0.515*RK49</f>
        <v>0.42160147409425885</v>
      </c>
      <c r="RN49" s="9">
        <f>(OR49-(RM49*OQ49*0.9))/(RM49*QI49)</f>
        <v>0.9344082153313974</v>
      </c>
      <c r="RO49" s="11">
        <v>18.899999999999999</v>
      </c>
      <c r="RP49" s="11">
        <v>15</v>
      </c>
      <c r="RQ49" s="4">
        <v>5</v>
      </c>
      <c r="RR49" s="4">
        <v>10</v>
      </c>
      <c r="RS49" s="4">
        <v>57</v>
      </c>
      <c r="RT49" s="4">
        <f>RS49/ND49</f>
        <v>23.170731707317074</v>
      </c>
      <c r="RU49" s="11">
        <v>49</v>
      </c>
      <c r="RV49" s="11">
        <v>21</v>
      </c>
      <c r="RW49" s="4">
        <v>16</v>
      </c>
      <c r="RX49" s="4">
        <v>58</v>
      </c>
      <c r="RY49" s="4">
        <v>68</v>
      </c>
      <c r="RZ49" s="11">
        <f>RX49/RY49</f>
        <v>0.8529411764705882</v>
      </c>
      <c r="SA49" s="4">
        <v>11</v>
      </c>
      <c r="SB49" s="11">
        <f>(RX49/SA49)</f>
        <v>5.2727272727272725</v>
      </c>
      <c r="SC49" s="4">
        <v>80</v>
      </c>
      <c r="SD49" s="4">
        <v>15.6</v>
      </c>
      <c r="SE49">
        <v>16.3</v>
      </c>
      <c r="SF49" s="11">
        <f>(SD49+OU49)</f>
        <v>15.6</v>
      </c>
      <c r="SG49" s="4">
        <f>SF49/RV49</f>
        <v>0.74285714285714288</v>
      </c>
      <c r="SH49" s="4">
        <f>RU49/SE49</f>
        <v>3.0061349693251533</v>
      </c>
      <c r="SI49" s="4">
        <f>RO49/SE49</f>
        <v>1.1595092024539877</v>
      </c>
      <c r="SJ49" s="4">
        <v>27</v>
      </c>
      <c r="SK49" s="4">
        <v>22</v>
      </c>
      <c r="SL49" s="4">
        <f>((SJ49-SK49)/SJ49)*100</f>
        <v>18.518518518518519</v>
      </c>
      <c r="SM49" s="4">
        <v>29</v>
      </c>
      <c r="SN49" s="4">
        <v>23</v>
      </c>
      <c r="SO49" s="4">
        <f>((SM49-SN49)/SM49)*100</f>
        <v>20.689655172413794</v>
      </c>
      <c r="SP49" s="4">
        <v>0</v>
      </c>
      <c r="SQ49" s="4">
        <v>1</v>
      </c>
      <c r="SR49" s="4">
        <v>0</v>
      </c>
      <c r="SS49" s="4">
        <v>0</v>
      </c>
      <c r="ST49" s="4">
        <v>1</v>
      </c>
      <c r="SU49" s="4">
        <v>0</v>
      </c>
      <c r="SV49" s="4">
        <v>0</v>
      </c>
      <c r="SW49" s="4">
        <v>1</v>
      </c>
      <c r="SX49" s="4">
        <v>0</v>
      </c>
      <c r="SY49" s="4">
        <v>0</v>
      </c>
    </row>
    <row r="50" spans="1:683" x14ac:dyDescent="0.35">
      <c r="A50" s="54">
        <v>47</v>
      </c>
      <c r="B50" s="2">
        <v>45056</v>
      </c>
      <c r="C50" s="2">
        <v>19651</v>
      </c>
      <c r="D50" s="4">
        <v>70</v>
      </c>
      <c r="E50" s="4" t="s">
        <v>176</v>
      </c>
      <c r="F50" s="4">
        <v>65</v>
      </c>
      <c r="G50" s="4">
        <v>165</v>
      </c>
      <c r="H50" s="4">
        <v>1.72</v>
      </c>
      <c r="I50" s="4">
        <v>1</v>
      </c>
      <c r="J50" s="2">
        <v>45052</v>
      </c>
      <c r="K50" s="2">
        <v>45054</v>
      </c>
      <c r="L50" s="2">
        <v>45090</v>
      </c>
      <c r="M50" s="2">
        <v>45102</v>
      </c>
      <c r="N50" s="4">
        <v>0</v>
      </c>
      <c r="P50" s="46">
        <f t="shared" si="219"/>
        <v>36</v>
      </c>
      <c r="Q50" s="46">
        <f t="shared" si="220"/>
        <v>50</v>
      </c>
      <c r="R50" s="46"/>
      <c r="S50" s="4">
        <v>0</v>
      </c>
      <c r="T50" s="4">
        <v>1</v>
      </c>
      <c r="U50" s="4">
        <v>0</v>
      </c>
      <c r="V50" s="4">
        <v>1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26</v>
      </c>
      <c r="AC50" s="4">
        <v>57</v>
      </c>
      <c r="AD50" s="4">
        <v>10</v>
      </c>
      <c r="AE50" s="4">
        <v>12</v>
      </c>
      <c r="AF50" s="4">
        <f t="shared" si="221"/>
        <v>2</v>
      </c>
      <c r="AG50" s="4">
        <v>1210</v>
      </c>
      <c r="AH50" s="4">
        <v>21300</v>
      </c>
      <c r="AI50" s="4">
        <v>50.41</v>
      </c>
      <c r="AJ50" s="4">
        <v>100</v>
      </c>
      <c r="AK50" s="4">
        <v>0</v>
      </c>
      <c r="AL50" s="4">
        <v>1</v>
      </c>
      <c r="AM50" s="4" t="s">
        <v>578</v>
      </c>
      <c r="AN50" s="4">
        <v>11</v>
      </c>
      <c r="AO50" s="4">
        <v>521.20000000000005</v>
      </c>
      <c r="AP50" s="4">
        <v>0</v>
      </c>
      <c r="AQ50" s="4">
        <v>13.2</v>
      </c>
      <c r="AR50" s="4">
        <v>1.37</v>
      </c>
      <c r="AS50" s="4">
        <v>39.6</v>
      </c>
      <c r="AT50" s="29">
        <v>1.8</v>
      </c>
      <c r="AU50" s="4">
        <v>0.9</v>
      </c>
      <c r="AV50" s="4">
        <v>832</v>
      </c>
      <c r="AW50" s="4">
        <v>174</v>
      </c>
      <c r="AX50" s="4">
        <v>1</v>
      </c>
      <c r="AY50" s="4">
        <v>1</v>
      </c>
      <c r="AZ50" s="4">
        <v>3.5</v>
      </c>
      <c r="BA50" s="4">
        <v>110</v>
      </c>
      <c r="BB50" s="4">
        <v>144</v>
      </c>
      <c r="BC50" s="4">
        <v>4.9000000000000004</v>
      </c>
      <c r="BD50" s="4">
        <v>2.2999999999999998</v>
      </c>
      <c r="BE50" s="4">
        <v>7.6</v>
      </c>
      <c r="BF50" s="4">
        <v>7.2</v>
      </c>
      <c r="BG50" s="4">
        <v>4.9000000000000004</v>
      </c>
      <c r="BH50" s="4">
        <v>2.1</v>
      </c>
      <c r="BI50" s="4">
        <v>723</v>
      </c>
      <c r="BJ50" s="4">
        <v>22</v>
      </c>
      <c r="BK50" s="4">
        <v>57</v>
      </c>
      <c r="BL50" s="4">
        <v>0.5</v>
      </c>
      <c r="BM50" s="4">
        <v>73</v>
      </c>
      <c r="BN50" s="4">
        <v>663</v>
      </c>
      <c r="BO50" s="4">
        <v>1</v>
      </c>
      <c r="BP50" s="4">
        <v>10</v>
      </c>
      <c r="BQ50" s="4">
        <v>70</v>
      </c>
      <c r="BR50">
        <v>91</v>
      </c>
      <c r="BS50">
        <v>51</v>
      </c>
      <c r="BT50">
        <v>65</v>
      </c>
      <c r="BU50">
        <v>138</v>
      </c>
      <c r="BV50">
        <v>8</v>
      </c>
      <c r="BW50">
        <v>3269</v>
      </c>
      <c r="BX50">
        <v>225</v>
      </c>
      <c r="BY50">
        <v>3.1</v>
      </c>
      <c r="BZ50">
        <v>83.6</v>
      </c>
      <c r="CA50">
        <v>8.8000000000000007</v>
      </c>
      <c r="CB50" s="4">
        <v>4.3</v>
      </c>
      <c r="CC50" s="4">
        <v>32</v>
      </c>
      <c r="CD50" s="4">
        <v>76</v>
      </c>
      <c r="CE50" s="4">
        <v>15</v>
      </c>
      <c r="CF50" s="4">
        <v>12</v>
      </c>
      <c r="CG50" s="4">
        <v>1498</v>
      </c>
      <c r="CH50" s="4">
        <f t="shared" si="222"/>
        <v>1060.4651162790699</v>
      </c>
      <c r="CI50" s="4">
        <v>7.2</v>
      </c>
      <c r="CJ50" s="4">
        <v>53.9</v>
      </c>
      <c r="CK50" s="4">
        <v>70</v>
      </c>
      <c r="CL50" s="4">
        <v>18</v>
      </c>
      <c r="CM50" s="4">
        <v>0.72</v>
      </c>
      <c r="CN50" s="4">
        <v>0</v>
      </c>
      <c r="CO50" s="4">
        <v>0</v>
      </c>
      <c r="CP50" s="4">
        <v>192.7</v>
      </c>
      <c r="CQ50" s="4">
        <v>7520</v>
      </c>
      <c r="CR50" s="4">
        <v>1</v>
      </c>
      <c r="CS50" s="4">
        <v>1</v>
      </c>
      <c r="CT50" s="4">
        <v>30</v>
      </c>
      <c r="CU50" s="4">
        <v>1</v>
      </c>
      <c r="CV50" s="4">
        <v>1</v>
      </c>
      <c r="CW50" s="4">
        <v>1</v>
      </c>
      <c r="CX50" s="4">
        <v>1</v>
      </c>
      <c r="CY50" s="4">
        <v>1</v>
      </c>
      <c r="CZ50" s="4">
        <v>1</v>
      </c>
      <c r="DA50" s="4">
        <v>0</v>
      </c>
      <c r="DB50" s="4">
        <v>0</v>
      </c>
      <c r="DC50" s="4">
        <v>1</v>
      </c>
      <c r="DD50" s="4">
        <v>1</v>
      </c>
      <c r="DE50" s="4">
        <v>1</v>
      </c>
      <c r="DF50" s="4">
        <v>0</v>
      </c>
      <c r="DG50" s="4">
        <v>1</v>
      </c>
      <c r="DH50" s="4">
        <v>0</v>
      </c>
      <c r="DI50" s="4">
        <v>0</v>
      </c>
      <c r="DJ50" s="4">
        <v>0</v>
      </c>
      <c r="DK50" s="4">
        <v>8</v>
      </c>
      <c r="DL50" s="4">
        <v>7</v>
      </c>
      <c r="DM50" s="4">
        <v>40</v>
      </c>
      <c r="DN50" s="4">
        <v>17</v>
      </c>
      <c r="DO50" s="4">
        <v>56</v>
      </c>
      <c r="DP50" s="4">
        <v>87</v>
      </c>
      <c r="DQ50" s="11">
        <v>46</v>
      </c>
      <c r="DR50" s="4">
        <v>29</v>
      </c>
      <c r="DS50" s="4">
        <v>54</v>
      </c>
      <c r="DT50" s="4">
        <f t="shared" si="136"/>
        <v>25</v>
      </c>
      <c r="DU50" s="11">
        <v>11</v>
      </c>
      <c r="DV50" s="4">
        <v>686</v>
      </c>
      <c r="DW50" s="4">
        <v>83</v>
      </c>
      <c r="DX50" s="4">
        <v>127</v>
      </c>
      <c r="DY50" s="4">
        <v>3</v>
      </c>
      <c r="DZ50" s="4">
        <f t="shared" si="235"/>
        <v>1.7441860465116279</v>
      </c>
      <c r="EA50" s="4">
        <v>18.8</v>
      </c>
      <c r="EB50" s="4">
        <v>201</v>
      </c>
      <c r="EC50" s="4">
        <v>57</v>
      </c>
      <c r="ED50" s="4">
        <v>7.3</v>
      </c>
      <c r="EE50" s="4">
        <f t="shared" si="137"/>
        <v>4.2441860465116275</v>
      </c>
      <c r="EF50" s="45">
        <f t="shared" si="223"/>
        <v>2.4468085106382977</v>
      </c>
      <c r="EG50" s="45">
        <f t="shared" si="224"/>
        <v>0.58510638297872342</v>
      </c>
      <c r="EH50" s="4">
        <v>11</v>
      </c>
      <c r="EI50" s="4">
        <v>54</v>
      </c>
      <c r="EJ50" s="4">
        <v>77</v>
      </c>
      <c r="EK50" s="11">
        <f t="shared" si="138"/>
        <v>0.70129870129870131</v>
      </c>
      <c r="EL50" s="4">
        <v>95</v>
      </c>
      <c r="EM50" s="11">
        <v>5</v>
      </c>
      <c r="EN50" s="4">
        <v>5</v>
      </c>
      <c r="EO50" s="11">
        <f t="shared" si="182"/>
        <v>10.8</v>
      </c>
      <c r="EP50" s="4">
        <v>27</v>
      </c>
      <c r="EQ50" s="4">
        <f t="shared" si="225"/>
        <v>15.697674418604651</v>
      </c>
      <c r="ER50" s="4">
        <v>17</v>
      </c>
      <c r="ES50" s="4">
        <v>25</v>
      </c>
      <c r="ET50" s="11">
        <v>14</v>
      </c>
      <c r="EU50" s="4">
        <v>4</v>
      </c>
      <c r="EV50" s="9">
        <v>10</v>
      </c>
      <c r="EW50" s="4">
        <v>73</v>
      </c>
      <c r="EX50" s="4">
        <v>83</v>
      </c>
      <c r="EY50" s="4">
        <v>31</v>
      </c>
      <c r="EZ50" s="4">
        <v>45</v>
      </c>
      <c r="FA50" s="4">
        <v>55</v>
      </c>
      <c r="FB50" s="4">
        <f t="shared" si="212"/>
        <v>201</v>
      </c>
      <c r="FC50" s="9">
        <f t="shared" si="226"/>
        <v>1.1627502222829362</v>
      </c>
      <c r="FD50" s="9">
        <f t="shared" si="213"/>
        <v>0.27363184079601988</v>
      </c>
      <c r="FE50" s="9">
        <f t="shared" si="227"/>
        <v>0.38597715737063371</v>
      </c>
      <c r="FF50" s="9">
        <f t="shared" si="214"/>
        <v>1.4368421052631579</v>
      </c>
      <c r="FG50" s="9">
        <f t="shared" si="215"/>
        <v>0.33478526901290928</v>
      </c>
      <c r="FH50" s="9">
        <f t="shared" si="216"/>
        <v>1.235727224753457</v>
      </c>
      <c r="FI50" s="11">
        <v>13.2</v>
      </c>
      <c r="FJ50" s="11">
        <v>20</v>
      </c>
      <c r="FK50" s="4">
        <v>7</v>
      </c>
      <c r="FL50" s="4">
        <v>14</v>
      </c>
      <c r="FM50" s="4">
        <v>25</v>
      </c>
      <c r="FN50" s="4">
        <f t="shared" si="228"/>
        <v>14.534883720930234</v>
      </c>
      <c r="FO50" s="11">
        <v>51</v>
      </c>
      <c r="FP50" s="11">
        <v>20</v>
      </c>
      <c r="FQ50" s="4">
        <v>16</v>
      </c>
      <c r="FR50" s="4">
        <v>40</v>
      </c>
      <c r="FS50" s="4">
        <v>64</v>
      </c>
      <c r="FT50" s="11">
        <f t="shared" si="229"/>
        <v>0.625</v>
      </c>
      <c r="FU50" s="4">
        <v>16</v>
      </c>
      <c r="FV50" s="11">
        <f t="shared" si="183"/>
        <v>2.5</v>
      </c>
      <c r="FW50" s="4">
        <v>104</v>
      </c>
      <c r="FX50" s="4">
        <v>21.6</v>
      </c>
      <c r="FY50">
        <v>9.3000000000000007</v>
      </c>
      <c r="FZ50" s="11">
        <f t="shared" si="217"/>
        <v>29.6</v>
      </c>
      <c r="GA50" s="4">
        <f t="shared" si="230"/>
        <v>1.48</v>
      </c>
      <c r="GB50" s="4">
        <f t="shared" si="231"/>
        <v>5.4838709677419351</v>
      </c>
      <c r="GC50" s="4">
        <f t="shared" si="232"/>
        <v>1.4193548387096773</v>
      </c>
      <c r="GD50" s="4">
        <v>15</v>
      </c>
      <c r="GE50" s="4">
        <v>5</v>
      </c>
      <c r="GF50" s="4">
        <f t="shared" si="233"/>
        <v>66.666666666666657</v>
      </c>
      <c r="GG50" s="4">
        <v>32</v>
      </c>
      <c r="GH50" s="4">
        <v>19</v>
      </c>
      <c r="GI50" s="4">
        <f t="shared" si="218"/>
        <v>40.625</v>
      </c>
      <c r="GJ50" s="4">
        <v>1</v>
      </c>
      <c r="GK50" s="4">
        <v>0</v>
      </c>
      <c r="GL50" s="4">
        <v>0</v>
      </c>
      <c r="GM50" s="4">
        <v>0</v>
      </c>
      <c r="GN50" s="4">
        <v>1</v>
      </c>
      <c r="GO50" s="4">
        <v>0</v>
      </c>
      <c r="GP50" s="4">
        <v>0</v>
      </c>
      <c r="GQ50" s="4">
        <v>1</v>
      </c>
      <c r="GR50" s="4">
        <v>0</v>
      </c>
      <c r="GS50" s="4">
        <v>0</v>
      </c>
      <c r="GT50" s="4">
        <v>67</v>
      </c>
      <c r="GU50" s="4">
        <v>19</v>
      </c>
      <c r="GV50">
        <f t="shared" ref="GV50:GV51" si="236">(GT50-GU50)/GT50</f>
        <v>0.71641791044776115</v>
      </c>
      <c r="GW50" s="4">
        <v>0</v>
      </c>
      <c r="GX50" s="4">
        <v>1</v>
      </c>
      <c r="GY50" s="4"/>
      <c r="GZ50" s="2">
        <v>45062</v>
      </c>
      <c r="HA50" s="4">
        <v>1.72</v>
      </c>
      <c r="HB50" s="4">
        <v>7</v>
      </c>
      <c r="HC50" s="4">
        <v>730</v>
      </c>
      <c r="HD50" s="4">
        <v>25200</v>
      </c>
      <c r="HE50" s="4">
        <v>4.34</v>
      </c>
      <c r="HF50" s="4">
        <v>6.47</v>
      </c>
      <c r="HG50" s="4">
        <v>0</v>
      </c>
      <c r="HH50" s="4">
        <v>1</v>
      </c>
      <c r="HI50" s="4" t="s">
        <v>578</v>
      </c>
      <c r="HJ50" s="4">
        <v>113</v>
      </c>
      <c r="HK50" s="4">
        <v>179.6</v>
      </c>
      <c r="HL50" s="4">
        <v>0</v>
      </c>
      <c r="HM50" s="4">
        <v>8.4</v>
      </c>
      <c r="HN50" s="4">
        <v>1.03</v>
      </c>
      <c r="HO50" s="4">
        <v>26.1</v>
      </c>
      <c r="HP50" s="29">
        <v>1.69</v>
      </c>
      <c r="HQ50" s="4"/>
      <c r="HR50" s="4"/>
      <c r="HS50" s="4">
        <v>286</v>
      </c>
      <c r="HT50" s="4">
        <v>1</v>
      </c>
      <c r="HU50" s="4">
        <v>1</v>
      </c>
      <c r="HV50" s="4">
        <v>1.1100000000000001</v>
      </c>
      <c r="HW50" s="4">
        <v>78</v>
      </c>
      <c r="HX50" s="4">
        <v>130</v>
      </c>
      <c r="HY50" s="4">
        <v>4.5</v>
      </c>
      <c r="HZ50" s="4">
        <v>1.8</v>
      </c>
      <c r="IA50" s="4">
        <v>2.8</v>
      </c>
      <c r="IB50" s="4">
        <v>9.1</v>
      </c>
      <c r="IC50" s="4">
        <v>5</v>
      </c>
      <c r="ID50" s="4">
        <v>1.7</v>
      </c>
      <c r="IE50" s="4">
        <v>108</v>
      </c>
      <c r="IF50" s="4">
        <v>22</v>
      </c>
      <c r="IG50" s="4">
        <v>26</v>
      </c>
      <c r="IH50" s="4">
        <v>0.4</v>
      </c>
      <c r="II50" s="4">
        <v>131</v>
      </c>
      <c r="IJ50" s="4">
        <v>356</v>
      </c>
      <c r="IK50" s="4">
        <v>1</v>
      </c>
      <c r="IL50" s="4">
        <v>10</v>
      </c>
      <c r="IM50" s="4">
        <v>191.1</v>
      </c>
      <c r="IN50">
        <v>134</v>
      </c>
      <c r="IO50">
        <v>54</v>
      </c>
      <c r="IP50">
        <v>76</v>
      </c>
      <c r="IQ50">
        <v>110</v>
      </c>
      <c r="IR50">
        <v>6</v>
      </c>
      <c r="IS50">
        <v>1585</v>
      </c>
      <c r="IT50">
        <v>526</v>
      </c>
      <c r="IU50">
        <v>1.1000000000000001</v>
      </c>
      <c r="IX50" s="4"/>
      <c r="IY50" s="4"/>
      <c r="IZ50" s="4"/>
      <c r="JA50" s="4"/>
      <c r="JB50" s="4"/>
      <c r="JC50" s="4"/>
      <c r="JD50" s="4"/>
      <c r="JE50" s="4">
        <v>7.36</v>
      </c>
      <c r="JF50" s="4">
        <v>52.6</v>
      </c>
      <c r="JG50" s="4">
        <v>86</v>
      </c>
      <c r="JH50" s="4">
        <v>29</v>
      </c>
      <c r="JI50" s="4">
        <v>0.21</v>
      </c>
      <c r="JJ50" s="4">
        <v>0</v>
      </c>
      <c r="JK50" s="4">
        <v>0</v>
      </c>
      <c r="JL50" s="4">
        <v>89.8</v>
      </c>
      <c r="JM50" s="4">
        <v>873</v>
      </c>
      <c r="JN50" s="4">
        <v>9</v>
      </c>
      <c r="JO50" s="4">
        <v>9</v>
      </c>
      <c r="JP50" s="4">
        <v>45</v>
      </c>
      <c r="JQ50" s="4">
        <v>15</v>
      </c>
      <c r="JR50" s="4">
        <v>34</v>
      </c>
      <c r="JS50" s="4">
        <v>65</v>
      </c>
      <c r="JT50" s="11">
        <v>51</v>
      </c>
      <c r="JU50" s="4">
        <v>28</v>
      </c>
      <c r="JV50" s="4">
        <v>65</v>
      </c>
      <c r="JW50" s="4">
        <f>(JV50-JU50)</f>
        <v>37</v>
      </c>
      <c r="JX50" s="11">
        <v>12.9</v>
      </c>
      <c r="JY50" s="4">
        <v>791</v>
      </c>
      <c r="JZ50" s="4">
        <v>83</v>
      </c>
      <c r="KA50" s="4">
        <v>112</v>
      </c>
      <c r="KB50" s="4">
        <v>3.7</v>
      </c>
      <c r="KC50" s="4">
        <f>(KB50/HA50)</f>
        <v>2.1511627906976747</v>
      </c>
      <c r="KD50" s="4">
        <v>17.899999999999999</v>
      </c>
      <c r="KE50" s="4">
        <v>161</v>
      </c>
      <c r="KF50" s="4">
        <v>46</v>
      </c>
      <c r="KG50" s="4">
        <v>5</v>
      </c>
      <c r="KH50" s="4">
        <f>(KG50/HA50)</f>
        <v>2.9069767441860463</v>
      </c>
      <c r="KI50" s="45">
        <f>JT50/KD50</f>
        <v>2.8491620111731848</v>
      </c>
      <c r="KJ50" s="45">
        <f>JX50/KD50</f>
        <v>0.72067039106145259</v>
      </c>
      <c r="KK50" s="4">
        <v>6</v>
      </c>
      <c r="KL50" s="4">
        <v>46</v>
      </c>
      <c r="KM50" s="4">
        <v>87</v>
      </c>
      <c r="KN50" s="11">
        <f>(KL50/KM50)</f>
        <v>0.52873563218390807</v>
      </c>
      <c r="KO50" s="4">
        <v>183</v>
      </c>
      <c r="KP50" s="11">
        <v>3</v>
      </c>
      <c r="KQ50" s="4">
        <v>5</v>
      </c>
      <c r="KR50" s="11">
        <f>KL50/((KP50+KQ50)/2)</f>
        <v>11.5</v>
      </c>
      <c r="KS50" s="4">
        <v>23</v>
      </c>
      <c r="KT50" s="4">
        <f>KS50/HA50</f>
        <v>13.372093023255815</v>
      </c>
      <c r="KU50" s="4">
        <v>10</v>
      </c>
      <c r="KV50" s="4">
        <v>20</v>
      </c>
      <c r="KW50" s="11">
        <v>18</v>
      </c>
      <c r="KX50" s="4">
        <v>5</v>
      </c>
      <c r="KY50" s="9">
        <v>13</v>
      </c>
      <c r="KZ50" s="4">
        <v>88</v>
      </c>
      <c r="LA50" s="4">
        <v>96</v>
      </c>
      <c r="LB50" s="4">
        <v>29</v>
      </c>
      <c r="LC50" s="4">
        <v>42</v>
      </c>
      <c r="LD50" s="4">
        <v>80</v>
      </c>
      <c r="LE50" s="4">
        <f>KE50</f>
        <v>161</v>
      </c>
      <c r="LF50" s="9">
        <f>LI50/LK50</f>
        <v>5.0566971656186821</v>
      </c>
      <c r="LG50" s="9">
        <f>LD50/LE50</f>
        <v>0.49689440993788819</v>
      </c>
      <c r="LH50" s="9">
        <f>0.35695-7.2266*LG50+74.249*(LG50^2)-307.39*(LG50^3)+684.54*(LG50^4)-856.92*(LG50^5)+571.95*(LG50^6)-159.1*(LG50^7)</f>
        <v>0.57841690623309105</v>
      </c>
      <c r="LI50" s="9">
        <f>(IN50*0.9)/KF50</f>
        <v>2.6217391304347828</v>
      </c>
      <c r="LJ50" s="9">
        <f>0.0275-0.165*(JT50/100)+0.3656*((IO50/IN50)*0.9)+0.515*LH50</f>
        <v>0.37383291566526577</v>
      </c>
      <c r="LK50" s="9">
        <f>(IO50-(LJ50*IN50*0.9))/(LJ50*KF50)</f>
        <v>0.51846868510545174</v>
      </c>
      <c r="LL50" s="11">
        <v>14.3</v>
      </c>
      <c r="LM50" s="11">
        <v>36</v>
      </c>
      <c r="LN50" s="4">
        <v>17</v>
      </c>
      <c r="LO50" s="4">
        <v>19</v>
      </c>
      <c r="LP50" s="4">
        <v>19</v>
      </c>
      <c r="LQ50" s="4">
        <f>LP50/HA50</f>
        <v>11.046511627906977</v>
      </c>
      <c r="LR50" s="11">
        <v>49</v>
      </c>
      <c r="LS50" s="11">
        <v>18</v>
      </c>
      <c r="LT50" s="4"/>
      <c r="LU50" s="4"/>
      <c r="LV50" s="4"/>
      <c r="LW50" s="11"/>
      <c r="LX50" s="4"/>
      <c r="LY50" s="11"/>
      <c r="LZ50" s="4">
        <v>93</v>
      </c>
      <c r="MA50" s="4"/>
      <c r="MB50">
        <v>15.3</v>
      </c>
      <c r="MC50" s="11"/>
      <c r="MD50" s="4"/>
      <c r="ME50" s="4">
        <f>LR50/MB50</f>
        <v>3.202614379084967</v>
      </c>
      <c r="MF50" s="4">
        <f>LL50/MB50</f>
        <v>0.934640522875817</v>
      </c>
      <c r="MG50" s="4">
        <v>17</v>
      </c>
      <c r="MH50" s="4">
        <v>13</v>
      </c>
      <c r="MI50" s="4">
        <f>((MG50-MH50)/MG50)*100</f>
        <v>23.52941176470588</v>
      </c>
      <c r="MJ50" s="4">
        <v>35</v>
      </c>
      <c r="MK50" s="4">
        <v>25</v>
      </c>
      <c r="ML50" s="4">
        <f>((MJ50-MK50)/MJ50)*100</f>
        <v>28.571428571428569</v>
      </c>
      <c r="MM50" s="4">
        <v>1</v>
      </c>
      <c r="MN50" s="4">
        <v>0</v>
      </c>
      <c r="MO50" s="4">
        <v>0</v>
      </c>
      <c r="MP50" s="4">
        <v>0</v>
      </c>
      <c r="MQ50" s="4">
        <v>1</v>
      </c>
      <c r="MR50" s="4">
        <v>0</v>
      </c>
      <c r="MS50" s="4">
        <v>0</v>
      </c>
      <c r="MT50" s="4">
        <v>1</v>
      </c>
      <c r="MU50" s="4">
        <v>0</v>
      </c>
      <c r="MV50" s="4">
        <v>0</v>
      </c>
      <c r="MW50" s="4">
        <v>59</v>
      </c>
      <c r="MX50" s="4">
        <v>23</v>
      </c>
      <c r="MY50">
        <f>(MW50-MX50)/MW50</f>
        <v>0.61016949152542377</v>
      </c>
      <c r="MZ50" s="4">
        <v>1</v>
      </c>
      <c r="NA50" s="4">
        <v>0</v>
      </c>
      <c r="NB50" s="4"/>
      <c r="NC50" s="2">
        <v>45083</v>
      </c>
      <c r="ND50" s="4">
        <v>1.72</v>
      </c>
      <c r="NE50" s="4">
        <v>26</v>
      </c>
      <c r="NF50" s="4">
        <v>1780</v>
      </c>
      <c r="NG50" s="4">
        <v>7400</v>
      </c>
      <c r="NH50" s="4">
        <v>1.49</v>
      </c>
      <c r="NI50" s="4">
        <v>1.94</v>
      </c>
      <c r="NJ50" s="4">
        <v>0</v>
      </c>
      <c r="NK50" s="4">
        <v>1</v>
      </c>
      <c r="NL50" s="4" t="s">
        <v>578</v>
      </c>
      <c r="NM50" s="4">
        <v>82</v>
      </c>
      <c r="NN50" s="4">
        <v>155.5</v>
      </c>
      <c r="NO50" s="4">
        <v>0</v>
      </c>
      <c r="NP50" s="4">
        <v>11.7</v>
      </c>
      <c r="NQ50" s="4">
        <v>0.93</v>
      </c>
      <c r="NR50" s="4">
        <v>28.6</v>
      </c>
      <c r="NS50" s="29"/>
      <c r="NT50" s="4"/>
      <c r="NU50" s="4"/>
      <c r="NV50" s="4">
        <v>409</v>
      </c>
      <c r="NW50" s="4">
        <v>1</v>
      </c>
      <c r="NX50" s="4">
        <v>1</v>
      </c>
      <c r="NY50" s="4">
        <v>0.8</v>
      </c>
      <c r="NZ50" s="4">
        <v>52</v>
      </c>
      <c r="OA50" s="4">
        <v>137</v>
      </c>
      <c r="OB50" s="4">
        <v>4.3</v>
      </c>
      <c r="OC50" s="4">
        <v>3.1</v>
      </c>
      <c r="OD50" s="4">
        <v>3.3</v>
      </c>
      <c r="OE50" s="4"/>
      <c r="OF50" s="4"/>
      <c r="OG50" s="4"/>
      <c r="OH50" s="4">
        <v>57</v>
      </c>
      <c r="OI50" s="4">
        <v>29</v>
      </c>
      <c r="OJ50" s="4">
        <v>24</v>
      </c>
      <c r="OK50" s="4">
        <v>0.2</v>
      </c>
      <c r="OL50" s="4">
        <v>88</v>
      </c>
      <c r="OM50" s="4">
        <v>337</v>
      </c>
      <c r="ON50" s="4">
        <v>1</v>
      </c>
      <c r="OO50" s="4">
        <v>10</v>
      </c>
      <c r="OP50" s="4"/>
      <c r="OQ50">
        <v>121</v>
      </c>
      <c r="OR50">
        <v>68</v>
      </c>
      <c r="OS50">
        <v>92</v>
      </c>
      <c r="OT50">
        <v>74</v>
      </c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>
        <v>0</v>
      </c>
      <c r="PM50" s="4">
        <v>0</v>
      </c>
      <c r="PN50" s="4">
        <v>0</v>
      </c>
      <c r="PO50" s="4">
        <v>308.39999999999998</v>
      </c>
      <c r="PP50" s="4">
        <v>342</v>
      </c>
      <c r="PQ50" s="4">
        <v>10</v>
      </c>
      <c r="PR50" s="4">
        <v>10</v>
      </c>
      <c r="PS50" s="4">
        <v>60</v>
      </c>
      <c r="PT50" s="4">
        <v>37</v>
      </c>
      <c r="PU50" s="4">
        <v>38</v>
      </c>
      <c r="PV50" s="4">
        <v>68</v>
      </c>
      <c r="PW50" s="11">
        <v>56</v>
      </c>
      <c r="PX50" s="4">
        <v>36</v>
      </c>
      <c r="PY50" s="4">
        <v>82</v>
      </c>
      <c r="PZ50" s="4">
        <f>(PY50-PX50)</f>
        <v>46</v>
      </c>
      <c r="QA50" s="11">
        <v>16.899999999999999</v>
      </c>
      <c r="QB50" s="4">
        <v>1461</v>
      </c>
      <c r="QC50" s="4">
        <v>93</v>
      </c>
      <c r="QD50" s="4">
        <v>84</v>
      </c>
      <c r="QE50" s="4">
        <v>3.6</v>
      </c>
      <c r="QF50" s="4">
        <f>(QE50/ND50)</f>
        <v>2.0930232558139537</v>
      </c>
      <c r="QG50" s="4">
        <v>38</v>
      </c>
      <c r="QH50" s="4">
        <v>300</v>
      </c>
      <c r="QI50" s="4">
        <v>91</v>
      </c>
      <c r="QJ50" s="4">
        <v>7.6</v>
      </c>
      <c r="QK50" s="4">
        <f>(QJ50/ND50)</f>
        <v>4.4186046511627906</v>
      </c>
      <c r="QL50" s="45">
        <f>PW50/QG50</f>
        <v>1.4736842105263157</v>
      </c>
      <c r="QM50" s="45">
        <f>QA50/QG50</f>
        <v>0.4447368421052631</v>
      </c>
      <c r="QN50" s="4">
        <v>12</v>
      </c>
      <c r="QO50" s="4">
        <v>86</v>
      </c>
      <c r="QP50" s="4">
        <v>108</v>
      </c>
      <c r="QQ50" s="11">
        <f>(QO50/QP50)</f>
        <v>0.79629629629629628</v>
      </c>
      <c r="QR50" s="4">
        <v>150</v>
      </c>
      <c r="QS50" s="11">
        <v>8</v>
      </c>
      <c r="QT50" s="4">
        <v>10</v>
      </c>
      <c r="QU50" s="11">
        <f>QO50/((QS50+QT50)/2)</f>
        <v>9.5555555555555554</v>
      </c>
      <c r="QV50" s="4">
        <v>43</v>
      </c>
      <c r="QW50" s="4">
        <f>QV50/ND50</f>
        <v>25</v>
      </c>
      <c r="QX50" s="4">
        <v>18</v>
      </c>
      <c r="QY50" s="4">
        <v>31</v>
      </c>
      <c r="QZ50" s="11">
        <v>25</v>
      </c>
      <c r="RA50" s="4">
        <v>13</v>
      </c>
      <c r="RB50" s="9">
        <v>12</v>
      </c>
      <c r="RC50" s="4">
        <v>86</v>
      </c>
      <c r="RD50" s="4">
        <v>103</v>
      </c>
      <c r="RE50" s="4">
        <v>27</v>
      </c>
      <c r="RF50" s="4">
        <v>58</v>
      </c>
      <c r="RG50" s="4">
        <v>62</v>
      </c>
      <c r="RH50" s="4">
        <f>QH50</f>
        <v>300</v>
      </c>
      <c r="RI50" s="9">
        <f>RL50/RN50</f>
        <v>0.75632416137194458</v>
      </c>
      <c r="RJ50" s="9">
        <f>RG50/RH50</f>
        <v>0.20666666666666667</v>
      </c>
      <c r="RK50" s="9">
        <f>0.35695-7.2266*RJ50+74.249*(RJ50^2)-307.39*(RJ50^3)+684.54*(RJ50^4)-856.92*(RJ50^5)+571.95*(RJ50^6)-159.1*(RJ50^7)</f>
        <v>0.2890892277912358</v>
      </c>
      <c r="RL50" s="9">
        <f>(OQ50*0.9)/QI50</f>
        <v>1.1967032967032967</v>
      </c>
      <c r="RM50" s="9">
        <f>0.0275-0.165*(PW50/100)+0.3656*((OR50/OQ50)*0.9)+0.515*RK50</f>
        <v>0.26889599363480049</v>
      </c>
      <c r="RN50" s="9">
        <f>(OR50-(RM50*OQ50*0.9))/(RM50*QI50)</f>
        <v>1.5822624184483547</v>
      </c>
      <c r="RO50" s="11">
        <v>21.4</v>
      </c>
      <c r="RP50" s="11">
        <v>35</v>
      </c>
      <c r="RQ50" s="4">
        <v>17</v>
      </c>
      <c r="RR50" s="4">
        <v>18</v>
      </c>
      <c r="RS50" s="4">
        <v>48</v>
      </c>
      <c r="RT50" s="4">
        <f>RS50/ND50</f>
        <v>27.906976744186046</v>
      </c>
      <c r="RU50" s="11">
        <v>50</v>
      </c>
      <c r="RV50" s="11">
        <v>19</v>
      </c>
      <c r="RW50" s="4">
        <v>15</v>
      </c>
      <c r="RX50" s="4">
        <v>53</v>
      </c>
      <c r="RY50" s="4">
        <v>46</v>
      </c>
      <c r="RZ50" s="11">
        <f>RX50/RY50</f>
        <v>1.1521739130434783</v>
      </c>
      <c r="SA50" s="4">
        <v>12</v>
      </c>
      <c r="SB50" s="11">
        <f>(RX50/SA50)</f>
        <v>4.416666666666667</v>
      </c>
      <c r="SC50" s="4">
        <v>72</v>
      </c>
      <c r="SD50" s="4">
        <v>29.3</v>
      </c>
      <c r="SE50">
        <v>19.399999999999999</v>
      </c>
      <c r="SF50" s="11">
        <f>(SD50+OU50)</f>
        <v>29.3</v>
      </c>
      <c r="SG50" s="4">
        <f>SF50/RV50</f>
        <v>1.5421052631578949</v>
      </c>
      <c r="SH50" s="4">
        <f>RU50/SE50</f>
        <v>2.5773195876288661</v>
      </c>
      <c r="SI50" s="4">
        <f>RO50/SE50</f>
        <v>1.1030927835051547</v>
      </c>
      <c r="SJ50" s="4">
        <v>17</v>
      </c>
      <c r="SK50" s="4">
        <v>8</v>
      </c>
      <c r="SL50" s="4">
        <f>((SJ50-SK50)/SJ50)*100</f>
        <v>52.941176470588239</v>
      </c>
      <c r="SM50" s="4"/>
      <c r="SN50" s="4"/>
      <c r="SO50" s="4"/>
      <c r="TB50" t="e">
        <f>(SZ50-TA50)/SZ50</f>
        <v>#DIV/0!</v>
      </c>
      <c r="TF50" s="2">
        <v>45231</v>
      </c>
      <c r="TG50" s="4">
        <v>1.72</v>
      </c>
      <c r="TH50" s="4">
        <v>180</v>
      </c>
      <c r="TI50" s="4"/>
      <c r="TJ50" s="4"/>
      <c r="TK50" s="4"/>
      <c r="TL50" s="4"/>
      <c r="TM50" s="4">
        <v>0</v>
      </c>
      <c r="TN50" s="4">
        <v>1</v>
      </c>
      <c r="TO50" s="4" t="s">
        <v>578</v>
      </c>
      <c r="TP50" s="4"/>
      <c r="TQ50" s="4"/>
      <c r="TR50" s="4">
        <v>0</v>
      </c>
      <c r="TS50" s="4"/>
      <c r="TT50" s="4"/>
      <c r="TU50" s="4"/>
      <c r="TV50" s="29"/>
      <c r="TW50" s="4"/>
      <c r="TX50" s="4"/>
      <c r="TY50" s="4"/>
      <c r="TZ50" s="4">
        <v>1</v>
      </c>
      <c r="UA50" s="4">
        <v>1</v>
      </c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>
        <v>1</v>
      </c>
      <c r="UR50" s="4">
        <v>10</v>
      </c>
      <c r="US50" s="4"/>
      <c r="UT50">
        <v>125</v>
      </c>
      <c r="UU50">
        <v>71</v>
      </c>
      <c r="UV50">
        <v>98</v>
      </c>
      <c r="UW50">
        <v>73</v>
      </c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>
        <v>0</v>
      </c>
      <c r="VP50" s="4">
        <v>0</v>
      </c>
      <c r="VQ50" s="4">
        <v>0</v>
      </c>
      <c r="VR50" s="4"/>
      <c r="VS50" s="4"/>
      <c r="VT50" s="4">
        <v>9</v>
      </c>
      <c r="VU50" s="4">
        <v>9</v>
      </c>
      <c r="VV50" s="4">
        <v>52</v>
      </c>
      <c r="VW50" s="4">
        <v>26</v>
      </c>
      <c r="VX50" s="4">
        <v>36</v>
      </c>
      <c r="VY50" s="4">
        <v>66</v>
      </c>
      <c r="VZ50" s="11">
        <v>52</v>
      </c>
      <c r="WA50" s="4">
        <v>32</v>
      </c>
      <c r="WB50" s="4">
        <v>73</v>
      </c>
      <c r="WC50" s="4">
        <f>(WB50-WA50)</f>
        <v>41</v>
      </c>
      <c r="WD50" s="11">
        <v>14.9</v>
      </c>
      <c r="WE50" s="4">
        <v>1126</v>
      </c>
      <c r="WF50" s="4">
        <v>88</v>
      </c>
      <c r="WG50" s="4">
        <v>98</v>
      </c>
      <c r="WH50" s="4">
        <v>3.6</v>
      </c>
      <c r="WI50" s="4">
        <v>2.1</v>
      </c>
      <c r="WJ50" s="4">
        <v>22.5</v>
      </c>
      <c r="WK50" s="4">
        <v>230</v>
      </c>
      <c r="WL50" s="4">
        <v>68</v>
      </c>
      <c r="WM50" s="4">
        <v>6.3</v>
      </c>
      <c r="WN50" s="4">
        <f>(WM50/TG50)</f>
        <v>3.6627906976744184</v>
      </c>
      <c r="WO50" s="45">
        <f>VZ50/WJ50</f>
        <v>2.3111111111111109</v>
      </c>
      <c r="WP50" s="45">
        <f>WD50/WJ50</f>
        <v>0.66222222222222227</v>
      </c>
      <c r="WQ50" s="4">
        <v>10</v>
      </c>
      <c r="WR50" s="4">
        <v>66</v>
      </c>
      <c r="WS50" s="4">
        <v>98</v>
      </c>
      <c r="WT50" s="11">
        <f>(WR50/WS50)</f>
        <v>0.67346938775510201</v>
      </c>
      <c r="WU50" s="4">
        <v>160</v>
      </c>
      <c r="WV50" s="11">
        <v>8</v>
      </c>
      <c r="WW50" s="4">
        <v>8</v>
      </c>
      <c r="WX50" s="11">
        <f>WR50/((WV50+WW50)/2)</f>
        <v>8.25</v>
      </c>
      <c r="WY50" s="4">
        <v>33</v>
      </c>
      <c r="WZ50" s="4">
        <f>WY50/TG50</f>
        <v>19.186046511627907</v>
      </c>
      <c r="XA50" s="4">
        <v>14</v>
      </c>
      <c r="XB50" s="4">
        <v>25</v>
      </c>
      <c r="XC50" s="11">
        <v>21</v>
      </c>
      <c r="XD50" s="4">
        <v>9</v>
      </c>
      <c r="XE50" s="9">
        <v>12</v>
      </c>
      <c r="XF50" s="4">
        <v>87</v>
      </c>
      <c r="XG50" s="4">
        <v>99</v>
      </c>
      <c r="XH50" s="4">
        <v>28</v>
      </c>
      <c r="XI50" s="4">
        <v>50</v>
      </c>
      <c r="XJ50" s="4">
        <v>71</v>
      </c>
      <c r="XK50" s="4">
        <f>WK50</f>
        <v>230</v>
      </c>
      <c r="XL50" s="9">
        <f>XO50/XQ50</f>
        <v>1.2276621739555664</v>
      </c>
      <c r="XM50" s="9">
        <f>XJ50/XK50</f>
        <v>0.30869565217391304</v>
      </c>
      <c r="XN50" s="9">
        <f>0.35695-7.2266*XM50+74.249*(XM50^2)-307.39*(XM50^3)+684.54*(XM50^4)-856.92*(XM50^5)+571.95*(XM50^6)-159.1*(XM50^7)</f>
        <v>0.42565032854549917</v>
      </c>
      <c r="XO50" s="9">
        <f>(UT50*0.9)/WL50</f>
        <v>1.6544117647058822</v>
      </c>
      <c r="XP50" s="9">
        <f>0.0275-0.165*(VZ50/100)+0.3656*((UU50/UT50)*0.9)+0.515*XN50</f>
        <v>0.34780463920093208</v>
      </c>
      <c r="XQ50" s="9">
        <f>(UU50-(XP50*UT50*0.9))/(XP50*WL50)</f>
        <v>1.3476115822444175</v>
      </c>
      <c r="XR50" s="11">
        <v>17.8</v>
      </c>
      <c r="XS50" s="11">
        <v>35</v>
      </c>
      <c r="XT50" s="4">
        <v>17</v>
      </c>
      <c r="XU50" s="4">
        <v>18</v>
      </c>
      <c r="XV50" s="4">
        <v>33</v>
      </c>
      <c r="XW50" s="4">
        <f>XV50/TG50</f>
        <v>19.186046511627907</v>
      </c>
      <c r="XX50" s="11">
        <v>49</v>
      </c>
      <c r="XY50" s="11">
        <v>19</v>
      </c>
      <c r="XZ50" s="4">
        <v>15</v>
      </c>
      <c r="YA50" s="4">
        <v>51</v>
      </c>
      <c r="YB50" s="4">
        <v>44</v>
      </c>
      <c r="YC50" s="11">
        <f>YA50/YB50</f>
        <v>1.1590909090909092</v>
      </c>
      <c r="YD50" s="4">
        <v>11</v>
      </c>
      <c r="YE50" s="11">
        <f>(YA50/YD50)</f>
        <v>4.6363636363636367</v>
      </c>
      <c r="YF50" s="4">
        <v>82</v>
      </c>
      <c r="YG50" s="4">
        <v>29</v>
      </c>
      <c r="YH50">
        <v>17.3</v>
      </c>
      <c r="YI50" s="11">
        <f>(YG50+UX50)</f>
        <v>29</v>
      </c>
      <c r="YJ50" s="4">
        <f>YI50/XY50</f>
        <v>1.5263157894736843</v>
      </c>
      <c r="YK50" s="4">
        <f>XX50/YH50</f>
        <v>2.8323699421965318</v>
      </c>
      <c r="YL50" s="4">
        <f>XR50/YH50</f>
        <v>1.0289017341040463</v>
      </c>
      <c r="YM50" s="4">
        <v>15</v>
      </c>
      <c r="YN50" s="4">
        <v>7</v>
      </c>
      <c r="YO50" s="4">
        <f>((YM50-YN50)/YM50)*100</f>
        <v>53.333333333333336</v>
      </c>
      <c r="YP50" s="4">
        <v>35</v>
      </c>
      <c r="YQ50" s="4">
        <v>25</v>
      </c>
      <c r="YR50" s="4">
        <f>((YP50-YQ50)/YP50)*100</f>
        <v>28.571428571428569</v>
      </c>
      <c r="YS50" s="4">
        <v>1</v>
      </c>
      <c r="YT50" s="4">
        <v>0</v>
      </c>
      <c r="YU50" s="4">
        <v>0</v>
      </c>
      <c r="YV50" s="4">
        <v>0</v>
      </c>
      <c r="YW50" s="4">
        <v>1</v>
      </c>
      <c r="YX50" s="4">
        <v>0</v>
      </c>
      <c r="YY50" s="4">
        <v>0</v>
      </c>
      <c r="YZ50" s="4">
        <v>1</v>
      </c>
      <c r="ZA50" s="4">
        <v>0</v>
      </c>
      <c r="ZB50" s="4">
        <v>0</v>
      </c>
      <c r="ZC50" s="4"/>
      <c r="ZD50" s="4"/>
      <c r="ZE50" t="e">
        <f>(ZC50-ZD50)/ZC50</f>
        <v>#DIV/0!</v>
      </c>
      <c r="ZF50" s="4"/>
      <c r="ZG50" s="4"/>
    </row>
    <row r="51" spans="1:683" x14ac:dyDescent="0.35">
      <c r="A51" s="54">
        <v>48</v>
      </c>
      <c r="B51" s="2">
        <v>45058</v>
      </c>
      <c r="C51" s="2">
        <v>24072</v>
      </c>
      <c r="D51" s="4">
        <v>58</v>
      </c>
      <c r="E51" s="4" t="s">
        <v>178</v>
      </c>
      <c r="F51" s="4">
        <v>75</v>
      </c>
      <c r="G51" s="4">
        <v>175</v>
      </c>
      <c r="H51" s="4">
        <v>1.9</v>
      </c>
      <c r="I51" s="4">
        <v>1</v>
      </c>
      <c r="J51" s="2">
        <v>45058</v>
      </c>
      <c r="K51" s="2">
        <v>45058</v>
      </c>
      <c r="L51" s="2">
        <v>45063</v>
      </c>
      <c r="M51" s="2">
        <v>45063</v>
      </c>
      <c r="N51" s="4">
        <v>0</v>
      </c>
      <c r="P51" s="46">
        <f t="shared" si="219"/>
        <v>5</v>
      </c>
      <c r="Q51" s="46">
        <f t="shared" si="220"/>
        <v>5</v>
      </c>
      <c r="R51" s="46"/>
      <c r="S51" s="4">
        <v>0</v>
      </c>
      <c r="T51" s="4">
        <v>1</v>
      </c>
      <c r="U51" s="4">
        <v>1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11</v>
      </c>
      <c r="AC51" s="4">
        <v>21</v>
      </c>
      <c r="AD51" s="4">
        <v>8</v>
      </c>
      <c r="AE51" s="4">
        <v>8</v>
      </c>
      <c r="AF51" s="4">
        <f t="shared" si="221"/>
        <v>0</v>
      </c>
      <c r="AG51" s="4">
        <v>2600</v>
      </c>
      <c r="AH51" s="4">
        <v>11500</v>
      </c>
      <c r="AI51" s="4">
        <v>25.22</v>
      </c>
      <c r="AJ51" s="4">
        <v>47.76</v>
      </c>
      <c r="AK51" s="4">
        <v>0</v>
      </c>
      <c r="AL51" s="4">
        <v>1</v>
      </c>
      <c r="AM51" s="4" t="s">
        <v>567</v>
      </c>
      <c r="AN51" s="4">
        <v>72</v>
      </c>
      <c r="AO51" s="4">
        <v>744.4</v>
      </c>
      <c r="AP51" s="4">
        <v>0</v>
      </c>
      <c r="AQ51" s="4">
        <v>12.3</v>
      </c>
      <c r="AR51" s="4">
        <v>1.86</v>
      </c>
      <c r="AS51" s="4">
        <v>34.200000000000003</v>
      </c>
      <c r="AU51" s="4">
        <v>0.56999999999999995</v>
      </c>
      <c r="AV51" s="4">
        <v>805</v>
      </c>
      <c r="AW51" s="4">
        <v>86</v>
      </c>
      <c r="AX51" s="4">
        <v>0</v>
      </c>
      <c r="AY51" s="4">
        <v>0</v>
      </c>
      <c r="AZ51" s="4">
        <v>0.97</v>
      </c>
      <c r="BA51" s="4">
        <v>50</v>
      </c>
      <c r="BB51" s="4">
        <v>138</v>
      </c>
      <c r="BC51" s="4">
        <v>3.7</v>
      </c>
      <c r="BD51" s="4">
        <v>1.9</v>
      </c>
      <c r="BE51" s="4">
        <v>2</v>
      </c>
      <c r="BF51" s="4">
        <v>7.8</v>
      </c>
      <c r="BG51" s="4">
        <v>5.6</v>
      </c>
      <c r="BI51" s="4">
        <v>161</v>
      </c>
      <c r="BJ51" s="4">
        <v>18</v>
      </c>
      <c r="BK51" s="4">
        <v>20</v>
      </c>
      <c r="BL51" s="4">
        <v>0.4</v>
      </c>
      <c r="BM51" s="4">
        <v>73</v>
      </c>
      <c r="BN51" s="4">
        <v>142</v>
      </c>
      <c r="BO51" s="4">
        <v>0</v>
      </c>
      <c r="BP51" s="4">
        <v>0</v>
      </c>
      <c r="BQ51" s="4">
        <v>367</v>
      </c>
      <c r="BR51">
        <v>115</v>
      </c>
      <c r="BS51">
        <v>55</v>
      </c>
      <c r="BT51">
        <v>72</v>
      </c>
      <c r="BU51">
        <v>104</v>
      </c>
      <c r="BW51">
        <v>1440</v>
      </c>
      <c r="BX51">
        <v>920</v>
      </c>
      <c r="BY51">
        <v>1.2</v>
      </c>
      <c r="BZ51">
        <v>56</v>
      </c>
      <c r="CA51">
        <v>3</v>
      </c>
      <c r="CB51" s="4">
        <v>1.8</v>
      </c>
      <c r="CC51" s="4">
        <v>32</v>
      </c>
      <c r="CD51" s="4">
        <v>56</v>
      </c>
      <c r="CE51" s="4">
        <v>32</v>
      </c>
      <c r="CG51" s="4">
        <v>3515</v>
      </c>
      <c r="CH51" s="4">
        <f t="shared" si="222"/>
        <v>3200</v>
      </c>
      <c r="CI51" s="4">
        <v>7.4</v>
      </c>
      <c r="CJ51" s="4">
        <v>36</v>
      </c>
      <c r="CK51" s="4">
        <v>77</v>
      </c>
      <c r="CL51" s="4">
        <v>22</v>
      </c>
      <c r="CM51" s="4">
        <v>0.2</v>
      </c>
      <c r="CN51" s="4">
        <v>0</v>
      </c>
      <c r="CO51" s="4">
        <v>0</v>
      </c>
      <c r="CP51" s="4">
        <v>45.35</v>
      </c>
      <c r="CQ51" s="4">
        <v>2372</v>
      </c>
      <c r="CR51" s="4">
        <v>0</v>
      </c>
      <c r="CS51" s="4">
        <v>0</v>
      </c>
      <c r="CT51" s="4"/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8</v>
      </c>
      <c r="DL51" s="4">
        <v>8</v>
      </c>
      <c r="DM51" s="4">
        <v>56</v>
      </c>
      <c r="DN51" s="4">
        <v>31</v>
      </c>
      <c r="DO51" s="4">
        <v>44</v>
      </c>
      <c r="DP51" s="4">
        <v>75</v>
      </c>
      <c r="DQ51" s="11">
        <v>58</v>
      </c>
      <c r="DR51" s="4">
        <v>70</v>
      </c>
      <c r="DS51" s="4">
        <v>159</v>
      </c>
      <c r="DT51" s="4">
        <f t="shared" ref="DT51:DT74" si="237">(DS51-DR51)</f>
        <v>89</v>
      </c>
      <c r="DU51" s="11">
        <v>19.600000000000001</v>
      </c>
      <c r="DV51" s="4">
        <v>1792</v>
      </c>
      <c r="DW51" s="4">
        <v>92</v>
      </c>
      <c r="DX51" s="4">
        <v>71</v>
      </c>
      <c r="DY51" s="4">
        <v>5.4</v>
      </c>
      <c r="DZ51" s="4">
        <f t="shared" ref="DZ51:DZ75" si="238">(DY51/H51)</f>
        <v>2.8421052631578951</v>
      </c>
      <c r="EA51" s="4">
        <v>22</v>
      </c>
      <c r="EB51" s="4">
        <v>320</v>
      </c>
      <c r="EC51" s="4">
        <v>69</v>
      </c>
      <c r="ED51" s="4">
        <v>7.5</v>
      </c>
      <c r="EE51" s="4">
        <f t="shared" ref="EE51" si="239">(ED51/H51)</f>
        <v>3.9473684210526319</v>
      </c>
      <c r="EF51" s="45">
        <f t="shared" si="223"/>
        <v>2.6363636363636362</v>
      </c>
      <c r="EG51" s="45">
        <f t="shared" si="224"/>
        <v>0.89090909090909098</v>
      </c>
      <c r="EH51" s="4">
        <v>10</v>
      </c>
      <c r="EI51" s="4">
        <v>86</v>
      </c>
      <c r="EJ51" s="4">
        <v>52</v>
      </c>
      <c r="EK51" s="11">
        <f t="shared" ref="EK51" si="240">(EI51/EJ51)</f>
        <v>1.6538461538461537</v>
      </c>
      <c r="EL51" s="4">
        <v>217</v>
      </c>
      <c r="EM51" s="11">
        <v>12</v>
      </c>
      <c r="EN51" s="4">
        <v>10</v>
      </c>
      <c r="EO51" s="11">
        <f t="shared" si="182"/>
        <v>7.8181818181818183</v>
      </c>
      <c r="EP51" s="4">
        <v>64</v>
      </c>
      <c r="EQ51" s="4">
        <f t="shared" si="225"/>
        <v>33.684210526315788</v>
      </c>
      <c r="ER51" s="4">
        <v>23</v>
      </c>
      <c r="ES51" s="4">
        <v>32</v>
      </c>
      <c r="ET51" s="11">
        <v>33</v>
      </c>
      <c r="EU51" s="4">
        <v>15</v>
      </c>
      <c r="EV51" s="9">
        <v>19</v>
      </c>
      <c r="EW51" s="4">
        <v>69</v>
      </c>
      <c r="EX51" s="4">
        <v>110</v>
      </c>
      <c r="EY51" s="4">
        <v>38</v>
      </c>
      <c r="EZ51" s="4">
        <v>65</v>
      </c>
      <c r="FA51" s="4">
        <v>72</v>
      </c>
      <c r="FB51" s="4">
        <f t="shared" si="212"/>
        <v>320</v>
      </c>
      <c r="FC51" s="9">
        <f t="shared" si="226"/>
        <v>0.90931117523875882</v>
      </c>
      <c r="FD51" s="9">
        <f t="shared" si="213"/>
        <v>0.22500000000000001</v>
      </c>
      <c r="FE51" s="9">
        <f t="shared" si="227"/>
        <v>0.31827812537902755</v>
      </c>
      <c r="FF51" s="9">
        <f t="shared" si="214"/>
        <v>1.5</v>
      </c>
      <c r="FG51" s="9">
        <f t="shared" si="215"/>
        <v>0.2530801910919383</v>
      </c>
      <c r="FH51" s="9">
        <f t="shared" si="216"/>
        <v>1.6496003137827304</v>
      </c>
      <c r="FI51" s="11">
        <v>15.8</v>
      </c>
      <c r="FJ51" s="11">
        <v>24</v>
      </c>
      <c r="FK51" s="4">
        <v>19</v>
      </c>
      <c r="FL51" s="4">
        <v>4</v>
      </c>
      <c r="FM51" s="4">
        <v>49</v>
      </c>
      <c r="FN51" s="4">
        <f t="shared" si="228"/>
        <v>25.789473684210527</v>
      </c>
      <c r="FO51" s="11">
        <v>48</v>
      </c>
      <c r="FP51" s="11">
        <v>19</v>
      </c>
      <c r="FQ51" s="4">
        <v>14</v>
      </c>
      <c r="FR51" s="4">
        <v>62</v>
      </c>
      <c r="FS51" s="4">
        <v>39</v>
      </c>
      <c r="FT51" s="11">
        <f t="shared" si="229"/>
        <v>1.5897435897435896</v>
      </c>
      <c r="FU51" s="4">
        <v>11</v>
      </c>
      <c r="FV51" s="11">
        <f t="shared" si="183"/>
        <v>5.6363636363636367</v>
      </c>
      <c r="FW51" s="4">
        <v>100</v>
      </c>
      <c r="FX51" s="4">
        <v>27.6</v>
      </c>
      <c r="FY51">
        <v>22</v>
      </c>
      <c r="FZ51" s="11">
        <f t="shared" si="217"/>
        <v>27.6</v>
      </c>
      <c r="GA51" s="4">
        <f t="shared" si="230"/>
        <v>1.4526315789473685</v>
      </c>
      <c r="GB51" s="4">
        <f t="shared" si="231"/>
        <v>2.1818181818181817</v>
      </c>
      <c r="GC51" s="4">
        <f t="shared" si="232"/>
        <v>0.71818181818181825</v>
      </c>
      <c r="GD51" s="4">
        <v>15</v>
      </c>
      <c r="GE51" s="4">
        <v>10</v>
      </c>
      <c r="GF51" s="4">
        <f t="shared" si="233"/>
        <v>33.333333333333329</v>
      </c>
      <c r="GI51" s="4" t="e">
        <f t="shared" si="218"/>
        <v>#DIV/0!</v>
      </c>
      <c r="GV51" t="e">
        <f t="shared" si="236"/>
        <v>#DIV/0!</v>
      </c>
      <c r="GZ51" s="2">
        <v>45064</v>
      </c>
      <c r="HA51" s="4">
        <v>1.9</v>
      </c>
      <c r="HB51" s="4">
        <v>7</v>
      </c>
      <c r="HC51" s="4">
        <v>2520</v>
      </c>
      <c r="HD51" s="4">
        <v>7000</v>
      </c>
      <c r="HE51" s="4">
        <v>2.0499999999999998</v>
      </c>
      <c r="HF51" s="4">
        <v>1.1100000000000001</v>
      </c>
      <c r="HG51" s="4">
        <v>0</v>
      </c>
      <c r="HH51" s="4">
        <v>1</v>
      </c>
      <c r="HI51" s="4" t="s">
        <v>567</v>
      </c>
      <c r="HJ51" s="4">
        <v>115</v>
      </c>
      <c r="HK51" s="4">
        <v>788</v>
      </c>
      <c r="HL51" s="4">
        <v>0</v>
      </c>
      <c r="HM51" s="4">
        <v>13.7</v>
      </c>
      <c r="HN51" s="4">
        <v>1.1599999999999999</v>
      </c>
      <c r="HO51" s="4">
        <v>31.5</v>
      </c>
      <c r="HP51" s="29">
        <v>1.35</v>
      </c>
      <c r="HQ51" s="4">
        <v>0.52</v>
      </c>
      <c r="HR51" s="4">
        <v>671</v>
      </c>
      <c r="HS51" s="4">
        <v>176</v>
      </c>
      <c r="HT51" s="4">
        <v>0</v>
      </c>
      <c r="HU51" s="4">
        <v>0</v>
      </c>
      <c r="HV51" s="4">
        <v>1</v>
      </c>
      <c r="HW51" s="4">
        <v>46</v>
      </c>
      <c r="HX51" s="4">
        <v>140</v>
      </c>
      <c r="HY51" s="4">
        <v>4.0999999999999996</v>
      </c>
      <c r="HZ51" s="4">
        <v>2.1</v>
      </c>
      <c r="IA51" s="4">
        <v>3.1</v>
      </c>
      <c r="IB51" s="4">
        <v>8.5</v>
      </c>
      <c r="IC51" s="4">
        <v>6.4</v>
      </c>
      <c r="ID51" s="4">
        <v>3.8</v>
      </c>
      <c r="IE51" s="4">
        <v>30</v>
      </c>
      <c r="IF51" s="4">
        <v>72</v>
      </c>
      <c r="IG51" s="4">
        <v>123</v>
      </c>
      <c r="IH51" s="4">
        <v>0.4</v>
      </c>
      <c r="II51" s="4">
        <v>81</v>
      </c>
      <c r="IJ51" s="4">
        <v>250</v>
      </c>
      <c r="IK51" s="4">
        <v>0</v>
      </c>
      <c r="IL51" s="4">
        <v>0</v>
      </c>
      <c r="IM51" s="4"/>
      <c r="IN51">
        <v>133</v>
      </c>
      <c r="IO51">
        <v>58</v>
      </c>
      <c r="IP51">
        <v>83</v>
      </c>
      <c r="IQ51">
        <v>104</v>
      </c>
      <c r="IS51">
        <v>-869</v>
      </c>
      <c r="IT51">
        <v>1370</v>
      </c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>
        <v>0</v>
      </c>
      <c r="JJ51" s="4">
        <v>0</v>
      </c>
      <c r="JK51" s="4">
        <v>0</v>
      </c>
      <c r="JL51" s="4">
        <v>17</v>
      </c>
      <c r="JM51" s="4">
        <v>321</v>
      </c>
      <c r="JN51" s="4">
        <v>10</v>
      </c>
      <c r="JO51" s="4">
        <v>10</v>
      </c>
      <c r="JP51" s="4">
        <v>72</v>
      </c>
      <c r="JQ51" s="4">
        <v>45</v>
      </c>
      <c r="JR51" s="4">
        <v>37</v>
      </c>
      <c r="JS51" s="4">
        <v>66</v>
      </c>
      <c r="JT51" s="11">
        <v>59</v>
      </c>
      <c r="JU51" s="4">
        <v>71</v>
      </c>
      <c r="JV51" s="4">
        <v>174</v>
      </c>
      <c r="JW51" s="4">
        <f>(JV51-JU51)</f>
        <v>103</v>
      </c>
      <c r="JX51" s="11">
        <v>21.6</v>
      </c>
      <c r="JY51" s="4">
        <v>1763</v>
      </c>
      <c r="JZ51" s="4">
        <v>97</v>
      </c>
      <c r="KA51" s="4">
        <v>63</v>
      </c>
      <c r="KB51" s="4">
        <v>6.2</v>
      </c>
      <c r="KC51" s="4">
        <f>(KB51/HA51)</f>
        <v>3.2631578947368425</v>
      </c>
      <c r="KD51" s="4">
        <v>29.7</v>
      </c>
      <c r="KE51" s="4">
        <v>337</v>
      </c>
      <c r="KF51" s="4">
        <v>85</v>
      </c>
      <c r="KG51" s="4">
        <v>5.8</v>
      </c>
      <c r="KH51" s="4">
        <f>(KG51/HA51)</f>
        <v>3.0526315789473686</v>
      </c>
      <c r="KI51" s="45">
        <f>JT51/KD51</f>
        <v>1.9865319865319866</v>
      </c>
      <c r="KJ51" s="45">
        <f>JX51/KD51</f>
        <v>0.72727272727272729</v>
      </c>
      <c r="KK51" s="4">
        <v>10</v>
      </c>
      <c r="KL51" s="4">
        <v>88</v>
      </c>
      <c r="KM51" s="4">
        <v>51</v>
      </c>
      <c r="KN51" s="11">
        <f>(KL51/KM51)</f>
        <v>1.7254901960784315</v>
      </c>
      <c r="KO51" s="4">
        <v>136</v>
      </c>
      <c r="KP51" s="11">
        <v>9</v>
      </c>
      <c r="KQ51" s="4">
        <v>6</v>
      </c>
      <c r="KR51" s="11">
        <f>KL51/((KP51+KQ51)/2)</f>
        <v>11.733333333333333</v>
      </c>
      <c r="KS51" s="4">
        <v>64</v>
      </c>
      <c r="KT51" s="4">
        <f>KS51/HA51</f>
        <v>33.684210526315788</v>
      </c>
      <c r="KU51" s="4">
        <v>27</v>
      </c>
      <c r="KV51" s="4">
        <v>50</v>
      </c>
      <c r="KW51" s="11">
        <v>35</v>
      </c>
      <c r="KX51" s="4">
        <v>17</v>
      </c>
      <c r="KY51" s="9">
        <v>18</v>
      </c>
      <c r="KZ51" s="4">
        <v>93</v>
      </c>
      <c r="LA51" s="4">
        <v>113</v>
      </c>
      <c r="LB51" s="4">
        <v>31</v>
      </c>
      <c r="LC51" s="4">
        <v>69</v>
      </c>
      <c r="LD51" s="4">
        <v>65</v>
      </c>
      <c r="LE51" s="4">
        <f>KE51</f>
        <v>337</v>
      </c>
      <c r="LF51" s="9">
        <f>LI51/LK51</f>
        <v>0.76950615138306255</v>
      </c>
      <c r="LG51" s="9">
        <f>LD51/LE51</f>
        <v>0.19287833827893175</v>
      </c>
      <c r="LH51" s="9">
        <f>0.35695-7.2266*LG51+74.249*(LG51^2)-307.39*(LG51^3)+684.54*(LG51^4)-856.92*(LG51^5)+571.95*(LG51^6)-159.1*(LG51^7)</f>
        <v>0.26616136050340083</v>
      </c>
      <c r="LI51" s="9">
        <f>(IN51*0.9)/KF51</f>
        <v>1.408235294117647</v>
      </c>
      <c r="LJ51" s="9">
        <f>0.0275-0.165*(JT51/100)+0.3656*((IO51/IN51)*0.9)+0.515*LH51</f>
        <v>0.21071422847880028</v>
      </c>
      <c r="LK51" s="9">
        <f>(IO51-(LJ51*IN51*0.9))/(LJ51*KF51)</f>
        <v>1.8300507300514393</v>
      </c>
      <c r="LL51" s="11">
        <v>18.100000000000001</v>
      </c>
      <c r="LM51" s="11">
        <v>35</v>
      </c>
      <c r="LN51" s="4">
        <v>11</v>
      </c>
      <c r="LO51" s="4">
        <v>23</v>
      </c>
      <c r="LP51" s="4">
        <v>85</v>
      </c>
      <c r="LQ51" s="4">
        <f>LP51/HA51</f>
        <v>44.736842105263158</v>
      </c>
      <c r="LR51" s="11">
        <v>48</v>
      </c>
      <c r="LS51" s="11">
        <v>22</v>
      </c>
      <c r="LT51" s="4">
        <v>27</v>
      </c>
      <c r="LU51" s="4">
        <v>57</v>
      </c>
      <c r="LV51" s="4">
        <v>38</v>
      </c>
      <c r="LW51" s="11">
        <f>LU51/LV51</f>
        <v>1.5</v>
      </c>
      <c r="LX51" s="4">
        <v>16</v>
      </c>
      <c r="LY51" s="11">
        <f>(LU51/LX51)</f>
        <v>3.5625</v>
      </c>
      <c r="LZ51" s="4">
        <v>144</v>
      </c>
      <c r="MA51" s="4">
        <v>17.100000000000001</v>
      </c>
      <c r="MB51">
        <v>19.100000000000001</v>
      </c>
      <c r="MC51" s="11">
        <f>(MA51+IR51)</f>
        <v>17.100000000000001</v>
      </c>
      <c r="MD51" s="4">
        <f>MC51/LS51</f>
        <v>0.77727272727272734</v>
      </c>
      <c r="ME51" s="4">
        <f>LR51/MB51</f>
        <v>2.5130890052356021</v>
      </c>
      <c r="MF51" s="4">
        <f>LL51/MB51</f>
        <v>0.94764397905759168</v>
      </c>
      <c r="MG51" s="4">
        <v>18</v>
      </c>
      <c r="MH51" s="4">
        <v>7</v>
      </c>
      <c r="MI51" s="4">
        <f>((MG51-MH51)/MG51)*100</f>
        <v>61.111111111111114</v>
      </c>
      <c r="MJ51" s="4">
        <v>25</v>
      </c>
      <c r="MK51" s="4">
        <v>17</v>
      </c>
      <c r="ML51" s="4">
        <f>((MJ51-MK51)/MJ51)*100</f>
        <v>32</v>
      </c>
      <c r="MM51" s="4">
        <v>1</v>
      </c>
      <c r="MN51" s="4">
        <v>0</v>
      </c>
      <c r="MO51" s="4">
        <v>0</v>
      </c>
      <c r="MP51" s="4">
        <v>0</v>
      </c>
      <c r="MQ51" s="4">
        <v>1</v>
      </c>
      <c r="MR51" s="4">
        <v>0</v>
      </c>
      <c r="MS51" s="4">
        <v>0</v>
      </c>
      <c r="MT51" s="4">
        <v>1</v>
      </c>
      <c r="MU51" s="4">
        <v>0</v>
      </c>
      <c r="MV51" s="4">
        <v>0</v>
      </c>
      <c r="MW51" s="4">
        <v>61</v>
      </c>
      <c r="MX51" s="4">
        <v>19</v>
      </c>
      <c r="MY51">
        <f>(MW51-MX51)/MW51</f>
        <v>0.68852459016393441</v>
      </c>
      <c r="MZ51" s="4">
        <v>1</v>
      </c>
      <c r="NA51" s="4">
        <v>0</v>
      </c>
      <c r="NB51" s="4"/>
      <c r="NC51" s="2">
        <v>45089</v>
      </c>
      <c r="ND51" s="4">
        <v>1.9</v>
      </c>
      <c r="NE51" s="4">
        <v>30</v>
      </c>
      <c r="NF51" s="4">
        <v>2065</v>
      </c>
      <c r="NG51" s="4">
        <v>5600</v>
      </c>
      <c r="NH51" s="4">
        <v>1.39</v>
      </c>
      <c r="NI51" s="4">
        <v>0.04</v>
      </c>
      <c r="NJ51" s="4">
        <v>0</v>
      </c>
      <c r="NK51" s="4">
        <v>1</v>
      </c>
      <c r="NL51" s="4" t="s">
        <v>567</v>
      </c>
      <c r="NM51" s="4"/>
      <c r="NN51" s="4"/>
      <c r="NO51" s="4">
        <v>0</v>
      </c>
      <c r="NP51" s="4">
        <v>12.7</v>
      </c>
      <c r="NQ51" s="4">
        <v>1.34</v>
      </c>
      <c r="NR51" s="4">
        <v>33</v>
      </c>
      <c r="NS51" s="29"/>
      <c r="NT51" s="4"/>
      <c r="NU51" s="4"/>
      <c r="NV51" s="4">
        <v>118</v>
      </c>
      <c r="NW51" s="4">
        <v>0</v>
      </c>
      <c r="NX51" s="4">
        <v>0</v>
      </c>
      <c r="NY51" s="4">
        <v>1</v>
      </c>
      <c r="NZ51" s="4">
        <v>44</v>
      </c>
      <c r="OA51" s="4">
        <v>141</v>
      </c>
      <c r="OB51" s="4">
        <v>4.2</v>
      </c>
      <c r="OC51" s="4">
        <v>2</v>
      </c>
      <c r="OD51" s="4">
        <v>2.4</v>
      </c>
      <c r="OE51" s="4">
        <v>9.1</v>
      </c>
      <c r="OF51" s="4">
        <v>6.3</v>
      </c>
      <c r="OG51" s="4"/>
      <c r="OH51" s="4"/>
      <c r="OI51" s="4">
        <v>17</v>
      </c>
      <c r="OJ51" s="4">
        <v>22</v>
      </c>
      <c r="OK51" s="4">
        <v>0.4</v>
      </c>
      <c r="OL51" s="4">
        <v>79</v>
      </c>
      <c r="OM51" s="4">
        <v>135</v>
      </c>
      <c r="ON51" s="4">
        <v>0</v>
      </c>
      <c r="OO51" s="4">
        <v>0</v>
      </c>
      <c r="OP51" s="4"/>
      <c r="OQ51">
        <v>113</v>
      </c>
      <c r="OR51">
        <v>69</v>
      </c>
      <c r="OS51">
        <v>84</v>
      </c>
      <c r="OT51">
        <v>89</v>
      </c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>
        <v>0</v>
      </c>
      <c r="PM51" s="4">
        <v>0</v>
      </c>
      <c r="PN51" s="4">
        <v>0</v>
      </c>
      <c r="PO51" s="4">
        <v>13</v>
      </c>
      <c r="PP51" s="4"/>
      <c r="PQ51" s="4">
        <v>10</v>
      </c>
      <c r="PR51" s="4">
        <v>9</v>
      </c>
      <c r="PS51" s="4">
        <v>55</v>
      </c>
      <c r="PT51" s="4">
        <v>31</v>
      </c>
      <c r="PU51" s="4">
        <v>33</v>
      </c>
      <c r="PV51" s="4">
        <v>63</v>
      </c>
      <c r="PW51" s="11">
        <v>66</v>
      </c>
      <c r="PX51" s="4">
        <v>51</v>
      </c>
      <c r="PY51" s="4">
        <v>150</v>
      </c>
      <c r="PZ51" s="4">
        <f>(PY51-PX51)</f>
        <v>99</v>
      </c>
      <c r="QA51" s="11">
        <v>18.8</v>
      </c>
      <c r="QB51" s="4">
        <v>1587</v>
      </c>
      <c r="QC51" s="4">
        <v>96</v>
      </c>
      <c r="QD51" s="4">
        <v>71</v>
      </c>
      <c r="QE51" s="4">
        <v>6.5</v>
      </c>
      <c r="QF51" s="4">
        <f>(QE51/ND51)</f>
        <v>3.4210526315789473</v>
      </c>
      <c r="QG51" s="4">
        <v>29.4</v>
      </c>
      <c r="QH51" s="4">
        <v>368</v>
      </c>
      <c r="QI51" s="4">
        <v>84</v>
      </c>
      <c r="QJ51" s="4">
        <v>5.9</v>
      </c>
      <c r="QK51" s="4">
        <f>(QJ51/ND51)</f>
        <v>3.1052631578947372</v>
      </c>
      <c r="QL51" s="45">
        <f>PW51/QG51</f>
        <v>2.2448979591836737</v>
      </c>
      <c r="QM51" s="45">
        <f>QA51/QG51</f>
        <v>0.63945578231292521</v>
      </c>
      <c r="QN51" s="4">
        <v>12</v>
      </c>
      <c r="QO51" s="4">
        <v>73</v>
      </c>
      <c r="QP51" s="4">
        <v>62</v>
      </c>
      <c r="QQ51" s="11">
        <f>(QO51/QP51)</f>
        <v>1.1774193548387097</v>
      </c>
      <c r="QR51" s="4">
        <v>173</v>
      </c>
      <c r="QS51" s="11">
        <v>11</v>
      </c>
      <c r="QT51" s="4">
        <v>12</v>
      </c>
      <c r="QU51" s="11">
        <f>QO51/((QS51+QT51)/2)</f>
        <v>6.3478260869565215</v>
      </c>
      <c r="QV51" s="4">
        <v>68</v>
      </c>
      <c r="QW51" s="4">
        <f>QV51/ND51</f>
        <v>35.789473684210527</v>
      </c>
      <c r="QX51" s="4">
        <v>22</v>
      </c>
      <c r="QY51" s="4">
        <v>47</v>
      </c>
      <c r="QZ51" s="11">
        <v>26</v>
      </c>
      <c r="RA51" s="4">
        <v>15</v>
      </c>
      <c r="RB51" s="9">
        <v>11</v>
      </c>
      <c r="RC51" s="4">
        <v>65</v>
      </c>
      <c r="RD51" s="4">
        <v>96</v>
      </c>
      <c r="RE51" s="4">
        <v>48</v>
      </c>
      <c r="RF51" s="4">
        <v>76</v>
      </c>
      <c r="RG51" s="4">
        <v>72</v>
      </c>
      <c r="RH51" s="4">
        <f>QH51</f>
        <v>368</v>
      </c>
      <c r="RI51" s="9">
        <f>RL51/RN51</f>
        <v>0.61742573015825608</v>
      </c>
      <c r="RJ51" s="9">
        <f>RG51/RH51</f>
        <v>0.19565217391304349</v>
      </c>
      <c r="RK51" s="9">
        <f>0.35695-7.2266*RJ51+74.249*(RJ51^2)-307.39*(RJ51^3)+684.54*(RJ51^4)-856.92*(RJ51^5)+571.95*(RJ51^6)-159.1*(RJ51^7)</f>
        <v>0.27082536098117432</v>
      </c>
      <c r="RL51" s="9">
        <f>(OQ51*0.9)/QI51</f>
        <v>1.2107142857142859</v>
      </c>
      <c r="RM51" s="9">
        <f>0.0275-0.165*(PW51/100)+0.3656*((OR51/OQ51)*0.9)+0.515*RK51</f>
        <v>0.25899329099380031</v>
      </c>
      <c r="RN51" s="9">
        <f>(OR51-(RM51*OQ51*0.9))/(RM51*QI51)</f>
        <v>1.9609067561922962</v>
      </c>
      <c r="RO51" s="11">
        <v>16.399999999999999</v>
      </c>
      <c r="RP51" s="11">
        <v>41</v>
      </c>
      <c r="RQ51" s="4">
        <v>27</v>
      </c>
      <c r="RR51" s="4">
        <v>14</v>
      </c>
      <c r="RS51" s="4">
        <v>90</v>
      </c>
      <c r="RT51" s="4">
        <f>RS51/ND51</f>
        <v>47.368421052631582</v>
      </c>
      <c r="RU51" s="11">
        <v>51</v>
      </c>
      <c r="RV51" s="11">
        <v>20</v>
      </c>
      <c r="RW51" s="4">
        <v>18</v>
      </c>
      <c r="RX51" s="4">
        <v>63</v>
      </c>
      <c r="RY51" s="4">
        <v>42</v>
      </c>
      <c r="RZ51" s="11">
        <f>RX51/RY51</f>
        <v>1.5</v>
      </c>
      <c r="SA51" s="4">
        <v>18</v>
      </c>
      <c r="SB51" s="11">
        <f>(RX51/SA51)</f>
        <v>3.5</v>
      </c>
      <c r="SC51" s="4">
        <v>113</v>
      </c>
      <c r="SD51" s="4">
        <v>19.100000000000001</v>
      </c>
      <c r="SE51">
        <v>26.7</v>
      </c>
      <c r="SF51" s="11">
        <f>(SD51+OU51)</f>
        <v>19.100000000000001</v>
      </c>
      <c r="SG51" s="4">
        <f>SF51/RV51</f>
        <v>0.95500000000000007</v>
      </c>
      <c r="SH51" s="4">
        <f>RU51/SE51</f>
        <v>1.9101123595505618</v>
      </c>
      <c r="SI51" s="4">
        <f>RO51/SE51</f>
        <v>0.61423220973782766</v>
      </c>
      <c r="SJ51" s="4">
        <v>11</v>
      </c>
      <c r="SK51" s="4">
        <v>10</v>
      </c>
      <c r="SL51" s="4">
        <f>((SJ51-SK51)/SJ51)*100</f>
        <v>9.0909090909090917</v>
      </c>
      <c r="SM51" s="4"/>
      <c r="SN51" s="4"/>
      <c r="SO51" s="4"/>
      <c r="TB51" t="e">
        <f>(SZ51-TA51)/SZ51</f>
        <v>#DIV/0!</v>
      </c>
      <c r="TF51" s="2">
        <v>45245</v>
      </c>
      <c r="TG51" s="4">
        <v>1.9</v>
      </c>
      <c r="TH51" s="4">
        <v>180</v>
      </c>
      <c r="TI51" s="4"/>
      <c r="TJ51" s="4"/>
      <c r="TK51" s="4"/>
      <c r="TL51" s="4"/>
      <c r="TM51" s="4">
        <v>0</v>
      </c>
      <c r="TN51" s="4">
        <v>1</v>
      </c>
      <c r="TO51" s="4" t="s">
        <v>567</v>
      </c>
      <c r="TP51" s="4"/>
      <c r="TQ51" s="4"/>
      <c r="TR51" s="4">
        <v>0</v>
      </c>
      <c r="TS51" s="4"/>
      <c r="TT51" s="4"/>
      <c r="TU51" s="4"/>
      <c r="TV51" s="29"/>
      <c r="TW51" s="4"/>
      <c r="TX51" s="4"/>
      <c r="TY51" s="4"/>
      <c r="TZ51" s="4">
        <v>0</v>
      </c>
      <c r="UA51" s="4">
        <v>0</v>
      </c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>
        <v>0</v>
      </c>
      <c r="UR51" s="4">
        <v>0</v>
      </c>
      <c r="US51" s="4"/>
      <c r="UT51">
        <v>115</v>
      </c>
      <c r="UU51">
        <v>72</v>
      </c>
      <c r="UV51">
        <v>86</v>
      </c>
      <c r="UW51">
        <v>78</v>
      </c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>
        <v>0</v>
      </c>
      <c r="VP51" s="4">
        <v>0</v>
      </c>
      <c r="VQ51" s="4">
        <v>0</v>
      </c>
      <c r="VR51" s="4"/>
      <c r="VS51" s="4"/>
      <c r="VT51" s="4">
        <v>8</v>
      </c>
      <c r="VU51" s="4">
        <v>9</v>
      </c>
      <c r="VV51" s="4">
        <v>59</v>
      </c>
      <c r="VW51" s="4">
        <v>40</v>
      </c>
      <c r="VX51" s="4">
        <v>27</v>
      </c>
      <c r="VY51" s="4">
        <v>51</v>
      </c>
      <c r="VZ51" s="11">
        <v>55</v>
      </c>
      <c r="WA51" s="4">
        <v>59</v>
      </c>
      <c r="WB51" s="4">
        <v>131</v>
      </c>
      <c r="WC51" s="4">
        <f>(WB51-WA51)</f>
        <v>72</v>
      </c>
      <c r="WD51" s="11">
        <v>20.3</v>
      </c>
      <c r="WE51" s="4">
        <v>1776</v>
      </c>
      <c r="WF51" s="4">
        <v>94</v>
      </c>
      <c r="WG51" s="4">
        <v>62</v>
      </c>
      <c r="WH51" s="4">
        <v>4.4000000000000004</v>
      </c>
      <c r="WI51" s="4">
        <f>(WH51/TG51)</f>
        <v>2.3157894736842106</v>
      </c>
      <c r="WJ51" s="4">
        <v>19.899999999999999</v>
      </c>
      <c r="WK51" s="4">
        <v>341</v>
      </c>
      <c r="WL51" s="4">
        <v>62</v>
      </c>
      <c r="WM51" s="4">
        <v>3.7</v>
      </c>
      <c r="WN51" s="4">
        <v>1.89</v>
      </c>
      <c r="WO51" s="45">
        <f>VZ51/WJ51</f>
        <v>2.7638190954773871</v>
      </c>
      <c r="WP51" s="45">
        <f>WD51/WJ51</f>
        <v>1.0201005025125629</v>
      </c>
      <c r="WQ51" s="4">
        <v>12</v>
      </c>
      <c r="WR51" s="4">
        <v>56</v>
      </c>
      <c r="WS51" s="4">
        <v>43</v>
      </c>
      <c r="WT51" s="11">
        <v>1.21</v>
      </c>
      <c r="WU51" s="4">
        <v>84</v>
      </c>
      <c r="WV51" s="11">
        <v>14</v>
      </c>
      <c r="WW51" s="4">
        <v>15</v>
      </c>
      <c r="WX51" s="11">
        <f>WR51/((WV51+WW51)/2)</f>
        <v>3.8620689655172415</v>
      </c>
      <c r="WY51" s="4">
        <v>41</v>
      </c>
      <c r="WZ51" s="4">
        <f>WY51/TG51</f>
        <v>21.578947368421055</v>
      </c>
      <c r="XA51" s="4">
        <v>14</v>
      </c>
      <c r="XB51" s="4">
        <v>26</v>
      </c>
      <c r="XC51" s="11">
        <v>42</v>
      </c>
      <c r="XD51" s="4">
        <v>27</v>
      </c>
      <c r="XE51" s="9">
        <v>15</v>
      </c>
      <c r="XF51" s="4">
        <v>80</v>
      </c>
      <c r="XG51" s="4">
        <v>73</v>
      </c>
      <c r="XH51" s="4">
        <v>76</v>
      </c>
      <c r="XI51" s="4">
        <v>52</v>
      </c>
      <c r="XJ51" s="4">
        <v>341</v>
      </c>
      <c r="XK51" s="4">
        <f>WK51</f>
        <v>341</v>
      </c>
      <c r="XL51" s="9">
        <f>XO51/XQ51</f>
        <v>1.1991394286356061</v>
      </c>
      <c r="XM51" s="9">
        <f>XJ51/XK51</f>
        <v>1</v>
      </c>
      <c r="XN51" s="9">
        <f>0.35695-7.2266*XM51+74.249*(XM51^2)-307.39*(XM51^3)+684.54*(XM51^4)-856.92*(XM51^5)+571.95*(XM51^6)-159.1*(XM51^7)</f>
        <v>0.45935000000005743</v>
      </c>
      <c r="XO51" s="9">
        <f>(UT51*0.9)/WL51</f>
        <v>1.6693548387096775</v>
      </c>
      <c r="XP51" s="9">
        <f>0.0275-0.165*(VZ51/100)+0.3656*((UU51/UT51)*0.9)+0.515*XN51</f>
        <v>0.37932290217394266</v>
      </c>
      <c r="XQ51" s="9">
        <f>(UU51-(XP51*UT51*0.9))/(XP51*WL51)</f>
        <v>1.3921273863949981</v>
      </c>
      <c r="XR51" s="11">
        <v>22.9</v>
      </c>
      <c r="XS51" s="11">
        <v>51</v>
      </c>
      <c r="XT51" s="4">
        <v>24</v>
      </c>
      <c r="XU51" s="4">
        <v>17</v>
      </c>
      <c r="XV51" s="4">
        <v>53</v>
      </c>
      <c r="XW51" s="4">
        <f>XV51/TG51</f>
        <v>27.894736842105264</v>
      </c>
      <c r="XX51" s="11">
        <v>40</v>
      </c>
      <c r="XY51" s="11">
        <v>25</v>
      </c>
      <c r="XZ51" s="4">
        <v>14</v>
      </c>
      <c r="YA51" s="4">
        <v>60</v>
      </c>
      <c r="YB51" s="4">
        <v>24</v>
      </c>
      <c r="YC51" s="11">
        <f>YA51/YB51</f>
        <v>2.5</v>
      </c>
      <c r="YD51" s="4">
        <v>14</v>
      </c>
      <c r="YE51" s="63">
        <f>(YA51/YD51)</f>
        <v>4.2857142857142856</v>
      </c>
      <c r="YF51" s="4">
        <v>107</v>
      </c>
      <c r="YG51" s="4">
        <v>15.5</v>
      </c>
      <c r="YI51" s="11">
        <f>(YG51+UX51)</f>
        <v>15.5</v>
      </c>
      <c r="YJ51" s="4">
        <f>YI51/XY51</f>
        <v>0.62</v>
      </c>
      <c r="YK51" s="4"/>
      <c r="YL51" s="4"/>
      <c r="YM51" s="4">
        <v>27</v>
      </c>
      <c r="YN51" s="4">
        <v>26</v>
      </c>
      <c r="YO51" s="4">
        <f>((YM51-YN51)/YM51)*100</f>
        <v>3.7037037037037033</v>
      </c>
      <c r="YP51" s="4">
        <v>18</v>
      </c>
      <c r="YQ51" s="4">
        <v>11</v>
      </c>
      <c r="YR51" s="4">
        <f>((YP51-YQ51)/YP51)*100</f>
        <v>38.888888888888893</v>
      </c>
      <c r="YS51" s="4">
        <v>1</v>
      </c>
      <c r="YT51" s="4">
        <v>0</v>
      </c>
      <c r="YU51" s="4">
        <v>0</v>
      </c>
      <c r="YV51" s="4">
        <v>0</v>
      </c>
      <c r="YW51" s="4">
        <v>1</v>
      </c>
      <c r="YX51" s="4">
        <v>0</v>
      </c>
      <c r="YY51" s="4">
        <v>0</v>
      </c>
      <c r="YZ51" s="4">
        <v>1</v>
      </c>
      <c r="ZA51" s="4">
        <v>0</v>
      </c>
      <c r="ZB51" s="4">
        <v>0</v>
      </c>
      <c r="ZC51" s="4">
        <v>22</v>
      </c>
      <c r="ZD51" s="4">
        <v>10</v>
      </c>
      <c r="ZE51">
        <f>(ZC51-ZD51)/ZC51</f>
        <v>0.54545454545454541</v>
      </c>
      <c r="ZF51" s="4">
        <v>1</v>
      </c>
      <c r="ZG51" s="4">
        <v>0</v>
      </c>
    </row>
    <row r="52" spans="1:683" x14ac:dyDescent="0.35">
      <c r="A52" s="54">
        <v>49</v>
      </c>
      <c r="B52" s="2">
        <v>45067</v>
      </c>
      <c r="C52" s="2">
        <v>16968</v>
      </c>
      <c r="D52" s="4">
        <v>77</v>
      </c>
      <c r="E52" s="4" t="s">
        <v>178</v>
      </c>
      <c r="F52" s="4">
        <v>70</v>
      </c>
      <c r="G52" s="4">
        <v>160</v>
      </c>
      <c r="H52" s="4">
        <v>1.35</v>
      </c>
      <c r="I52" s="4">
        <v>1</v>
      </c>
      <c r="J52" s="2">
        <v>45064</v>
      </c>
      <c r="K52" s="2">
        <v>45064</v>
      </c>
      <c r="L52" s="2">
        <v>45073</v>
      </c>
      <c r="M52" s="2">
        <v>45073</v>
      </c>
      <c r="N52" s="4">
        <v>1</v>
      </c>
      <c r="O52" s="2">
        <v>45073</v>
      </c>
      <c r="P52" s="46">
        <f t="shared" si="219"/>
        <v>9</v>
      </c>
      <c r="Q52" s="46">
        <f t="shared" si="220"/>
        <v>9</v>
      </c>
      <c r="R52" s="46">
        <f t="shared" si="234"/>
        <v>9</v>
      </c>
      <c r="S52" s="4">
        <v>0</v>
      </c>
      <c r="T52" s="4">
        <v>1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1</v>
      </c>
      <c r="AB52" s="4">
        <v>31</v>
      </c>
      <c r="AC52" s="4">
        <v>66</v>
      </c>
      <c r="AD52" s="4">
        <v>9</v>
      </c>
      <c r="AE52" s="4">
        <v>13</v>
      </c>
      <c r="AF52" s="4">
        <f t="shared" si="221"/>
        <v>4</v>
      </c>
      <c r="AG52" s="4">
        <v>520</v>
      </c>
      <c r="AH52" s="4">
        <v>7500</v>
      </c>
      <c r="AI52" s="4">
        <v>54.44</v>
      </c>
      <c r="AJ52" s="4">
        <v>100</v>
      </c>
      <c r="AK52" s="4">
        <v>0</v>
      </c>
      <c r="AL52" s="4">
        <v>1</v>
      </c>
      <c r="AM52" s="4" t="s">
        <v>582</v>
      </c>
      <c r="AN52" s="4">
        <v>115</v>
      </c>
      <c r="AO52" s="4">
        <v>756.9</v>
      </c>
      <c r="AP52" s="4">
        <v>0</v>
      </c>
      <c r="AQ52" s="4">
        <v>9</v>
      </c>
      <c r="AR52" s="4">
        <v>1.44</v>
      </c>
      <c r="AS52" s="4">
        <v>44.8</v>
      </c>
      <c r="AU52" s="4">
        <v>3.57</v>
      </c>
      <c r="AV52" s="4">
        <v>779</v>
      </c>
      <c r="AW52" s="4">
        <v>67</v>
      </c>
      <c r="AX52" s="4">
        <v>1</v>
      </c>
      <c r="AY52" s="4">
        <v>1</v>
      </c>
      <c r="AZ52" s="4">
        <v>3</v>
      </c>
      <c r="BA52" s="4">
        <v>103</v>
      </c>
      <c r="BB52" s="4">
        <v>143</v>
      </c>
      <c r="BC52" s="4">
        <v>3.9</v>
      </c>
      <c r="BD52" s="4">
        <v>2.7</v>
      </c>
      <c r="BE52" s="4">
        <v>4.5</v>
      </c>
      <c r="BF52" s="4">
        <v>7.2</v>
      </c>
      <c r="BG52" s="4">
        <v>4</v>
      </c>
      <c r="BH52" s="4">
        <v>2.2999999999999998</v>
      </c>
      <c r="BI52" s="4">
        <v>1202</v>
      </c>
      <c r="BJ52" s="4">
        <v>72</v>
      </c>
      <c r="BK52" s="4">
        <v>101</v>
      </c>
      <c r="BL52" s="4">
        <v>0.3</v>
      </c>
      <c r="BM52" s="4">
        <v>53</v>
      </c>
      <c r="BN52" s="4">
        <v>379</v>
      </c>
      <c r="BO52" s="4">
        <v>1</v>
      </c>
      <c r="BP52" s="4">
        <v>6</v>
      </c>
      <c r="BQ52" s="4">
        <v>205</v>
      </c>
      <c r="BR52">
        <v>99</v>
      </c>
      <c r="BS52">
        <v>58</v>
      </c>
      <c r="BT52">
        <v>72</v>
      </c>
      <c r="BU52">
        <v>110</v>
      </c>
      <c r="BV52">
        <v>12</v>
      </c>
      <c r="BW52">
        <v>799</v>
      </c>
      <c r="BX52">
        <v>340</v>
      </c>
      <c r="BY52">
        <v>3.9</v>
      </c>
      <c r="BZ52">
        <v>77.3</v>
      </c>
      <c r="CA52">
        <v>2.6</v>
      </c>
      <c r="CB52" s="4">
        <v>3.4</v>
      </c>
      <c r="CC52" s="4">
        <v>32</v>
      </c>
      <c r="CD52" s="4">
        <v>68</v>
      </c>
      <c r="CE52" s="4">
        <v>5</v>
      </c>
      <c r="CF52" s="4">
        <v>5</v>
      </c>
      <c r="CG52" s="4">
        <v>1904</v>
      </c>
      <c r="CH52" s="4">
        <f t="shared" si="222"/>
        <v>1411.7647058823532</v>
      </c>
      <c r="CI52" s="4">
        <v>7.47</v>
      </c>
      <c r="CJ52" s="4">
        <v>33.700000000000003</v>
      </c>
      <c r="CK52" s="4">
        <v>106</v>
      </c>
      <c r="CL52" s="4">
        <v>24.9</v>
      </c>
      <c r="CM52" s="4">
        <v>1.1000000000000001</v>
      </c>
      <c r="CN52" s="4">
        <v>1</v>
      </c>
      <c r="CO52" s="4">
        <v>1</v>
      </c>
      <c r="CP52" s="4">
        <v>196.4</v>
      </c>
      <c r="CQ52" s="4">
        <v>11322</v>
      </c>
      <c r="CR52" s="4">
        <v>1</v>
      </c>
      <c r="CS52" s="4">
        <v>0</v>
      </c>
      <c r="CT52" s="4"/>
      <c r="CU52" s="4">
        <v>1</v>
      </c>
      <c r="CV52" s="4">
        <v>1</v>
      </c>
      <c r="CW52" s="4">
        <v>1</v>
      </c>
      <c r="CX52" s="4">
        <v>1</v>
      </c>
      <c r="CY52" s="4">
        <v>1</v>
      </c>
      <c r="CZ52" s="4">
        <v>1</v>
      </c>
      <c r="DA52" s="4">
        <v>0</v>
      </c>
      <c r="DB52" s="4">
        <v>1</v>
      </c>
      <c r="DC52" s="4">
        <v>1</v>
      </c>
      <c r="DD52" s="4">
        <v>1</v>
      </c>
      <c r="DE52" s="4">
        <v>1</v>
      </c>
      <c r="DF52" s="4">
        <v>1</v>
      </c>
      <c r="DG52" s="4">
        <v>1</v>
      </c>
      <c r="DH52" s="4">
        <v>1</v>
      </c>
      <c r="DI52" s="4">
        <v>0</v>
      </c>
      <c r="DJ52" s="4">
        <v>1</v>
      </c>
      <c r="DK52" s="4">
        <v>9</v>
      </c>
      <c r="DL52" s="4">
        <v>9</v>
      </c>
      <c r="DM52" s="4">
        <v>45</v>
      </c>
      <c r="DN52" s="4">
        <v>34</v>
      </c>
      <c r="DO52" s="4">
        <v>23</v>
      </c>
      <c r="DP52" s="4">
        <v>47</v>
      </c>
      <c r="DQ52" s="11">
        <v>43</v>
      </c>
      <c r="DR52" s="4">
        <v>58</v>
      </c>
      <c r="DS52" s="4">
        <v>102</v>
      </c>
      <c r="DT52" s="4">
        <f t="shared" si="237"/>
        <v>44</v>
      </c>
      <c r="DU52" s="11">
        <v>7.3</v>
      </c>
      <c r="DV52" s="4">
        <v>524</v>
      </c>
      <c r="DW52" s="4">
        <v>70</v>
      </c>
      <c r="DX52" s="4">
        <v>88</v>
      </c>
      <c r="DY52" s="4">
        <v>3.6</v>
      </c>
      <c r="DZ52" s="4">
        <f t="shared" si="238"/>
        <v>2.6666666666666665</v>
      </c>
      <c r="EA52" s="4">
        <v>23.8</v>
      </c>
      <c r="EB52" s="4">
        <v>278</v>
      </c>
      <c r="EC52" s="4">
        <v>77</v>
      </c>
      <c r="ED52" s="4">
        <v>6.8</v>
      </c>
      <c r="EE52" s="4">
        <f t="shared" ref="EE52:EE76" si="241">(ED52/H52)</f>
        <v>5.0370370370370363</v>
      </c>
      <c r="EF52" s="45">
        <f t="shared" si="223"/>
        <v>1.8067226890756303</v>
      </c>
      <c r="EG52" s="45">
        <f t="shared" si="224"/>
        <v>0.30672268907563022</v>
      </c>
      <c r="EH52" s="4">
        <v>10</v>
      </c>
      <c r="EI52" s="4">
        <v>62</v>
      </c>
      <c r="EJ52" s="4">
        <v>61</v>
      </c>
      <c r="EK52" s="11">
        <f t="shared" ref="EK52:EK76" si="242">(EI52/EJ52)</f>
        <v>1.0163934426229508</v>
      </c>
      <c r="EL52" s="4">
        <v>160</v>
      </c>
      <c r="EM52" s="11">
        <v>10</v>
      </c>
      <c r="EN52" s="4">
        <v>7</v>
      </c>
      <c r="EO52" s="11">
        <f t="shared" si="182"/>
        <v>7.2941176470588234</v>
      </c>
      <c r="EP52" s="4">
        <v>48</v>
      </c>
      <c r="EQ52" s="4">
        <f t="shared" si="225"/>
        <v>35.55555555555555</v>
      </c>
      <c r="ER52" s="4">
        <v>22</v>
      </c>
      <c r="ES52" s="4">
        <v>31</v>
      </c>
      <c r="ET52" s="11">
        <v>17</v>
      </c>
      <c r="EU52" s="4">
        <v>8</v>
      </c>
      <c r="EV52" s="9">
        <v>9</v>
      </c>
      <c r="EW52" s="4">
        <v>65</v>
      </c>
      <c r="EX52" s="4">
        <v>107</v>
      </c>
      <c r="EY52" s="4">
        <v>45</v>
      </c>
      <c r="EZ52" s="4">
        <v>65</v>
      </c>
      <c r="FA52" s="4">
        <v>86</v>
      </c>
      <c r="FB52" s="4">
        <f t="shared" si="212"/>
        <v>278</v>
      </c>
      <c r="FC52" s="9">
        <f t="shared" si="226"/>
        <v>1.3077409996031788</v>
      </c>
      <c r="FD52" s="9">
        <f t="shared" si="213"/>
        <v>0.30935251798561153</v>
      </c>
      <c r="FE52" s="9">
        <f t="shared" si="227"/>
        <v>0.42632809136650157</v>
      </c>
      <c r="FF52" s="9">
        <f t="shared" si="214"/>
        <v>1.1571428571428573</v>
      </c>
      <c r="FG52" s="9">
        <f t="shared" si="215"/>
        <v>0.36887987614465745</v>
      </c>
      <c r="FH52" s="9">
        <f t="shared" si="216"/>
        <v>0.88484100253336173</v>
      </c>
      <c r="FI52" s="11">
        <v>9.6</v>
      </c>
      <c r="FJ52" s="11">
        <v>11</v>
      </c>
      <c r="FK52" s="4">
        <v>2</v>
      </c>
      <c r="FL52" s="4">
        <v>10</v>
      </c>
      <c r="FM52" s="4">
        <v>59</v>
      </c>
      <c r="FN52" s="4">
        <f t="shared" si="228"/>
        <v>43.703703703703702</v>
      </c>
      <c r="FO52" s="11">
        <v>28</v>
      </c>
      <c r="FP52" s="11">
        <v>10</v>
      </c>
      <c r="FQ52" s="4">
        <v>9</v>
      </c>
      <c r="FR52" s="4">
        <v>46</v>
      </c>
      <c r="FS52" s="4">
        <v>39</v>
      </c>
      <c r="FT52" s="11">
        <f t="shared" si="229"/>
        <v>1.1794871794871795</v>
      </c>
      <c r="FU52" s="4">
        <v>10</v>
      </c>
      <c r="FV52" s="11">
        <f t="shared" si="183"/>
        <v>4.5999999999999996</v>
      </c>
      <c r="FW52" s="4">
        <v>107</v>
      </c>
      <c r="FX52" s="4">
        <v>24.6</v>
      </c>
      <c r="FY52">
        <v>9</v>
      </c>
      <c r="FZ52" s="11">
        <f t="shared" si="217"/>
        <v>36.6</v>
      </c>
      <c r="GA52" s="4">
        <f t="shared" si="230"/>
        <v>3.66</v>
      </c>
      <c r="GB52" s="4">
        <f t="shared" si="231"/>
        <v>3.1111111111111112</v>
      </c>
      <c r="GC52" s="4">
        <f t="shared" si="232"/>
        <v>1.0666666666666667</v>
      </c>
      <c r="GD52" s="4">
        <v>18</v>
      </c>
      <c r="GE52" s="4">
        <v>16</v>
      </c>
      <c r="GF52" s="4">
        <f t="shared" si="233"/>
        <v>11.111111111111111</v>
      </c>
      <c r="GG52" s="4">
        <v>16</v>
      </c>
      <c r="GH52" s="4">
        <v>11</v>
      </c>
      <c r="GI52" s="4">
        <f t="shared" ref="GI52:GI76" si="243">((GG52-GH52)/GG52)*100</f>
        <v>31.25</v>
      </c>
      <c r="GJ52" s="4">
        <v>0</v>
      </c>
      <c r="GK52" s="4">
        <v>1</v>
      </c>
      <c r="GL52" s="4">
        <v>0</v>
      </c>
      <c r="GM52" s="4">
        <v>0</v>
      </c>
      <c r="GN52" s="4">
        <v>1</v>
      </c>
      <c r="GO52" s="4">
        <v>0</v>
      </c>
      <c r="GP52" s="4">
        <v>0</v>
      </c>
      <c r="GQ52" s="4">
        <v>0</v>
      </c>
      <c r="GR52" s="4">
        <v>1</v>
      </c>
      <c r="GS52" s="4">
        <v>0</v>
      </c>
      <c r="GV52" t="e">
        <f t="shared" ref="GV52:GV59" si="244">(GT52-GU52)/GT52</f>
        <v>#DIV/0!</v>
      </c>
      <c r="GZ52" s="35">
        <v>45073</v>
      </c>
      <c r="HA52" s="4">
        <v>1.35</v>
      </c>
      <c r="HB52" s="25">
        <v>7</v>
      </c>
      <c r="HC52" s="25">
        <v>500</v>
      </c>
      <c r="HD52" s="25">
        <v>16200</v>
      </c>
      <c r="HE52" s="25">
        <v>15.97</v>
      </c>
      <c r="HF52" s="25">
        <v>19.39</v>
      </c>
      <c r="HG52" s="4">
        <v>0</v>
      </c>
      <c r="HH52" s="4">
        <v>1</v>
      </c>
      <c r="HI52" s="4" t="s">
        <v>582</v>
      </c>
      <c r="HJ52" s="25"/>
      <c r="HK52" s="25"/>
      <c r="HL52" s="25">
        <v>0</v>
      </c>
      <c r="HM52" s="25"/>
      <c r="HN52" s="25">
        <v>7</v>
      </c>
      <c r="HO52" s="25"/>
      <c r="HP52" s="36"/>
      <c r="HQ52" s="25"/>
      <c r="HR52" s="25"/>
      <c r="HS52" s="25">
        <v>146</v>
      </c>
      <c r="HT52" s="25">
        <v>1</v>
      </c>
      <c r="HU52" s="25">
        <v>1</v>
      </c>
      <c r="HV52" s="25">
        <v>2.68</v>
      </c>
      <c r="HW52" s="25">
        <v>180</v>
      </c>
      <c r="HX52" s="25">
        <v>144</v>
      </c>
      <c r="HY52" s="25">
        <v>3.5</v>
      </c>
      <c r="HZ52" s="25">
        <v>3.1</v>
      </c>
      <c r="IA52" s="25">
        <v>4.2</v>
      </c>
      <c r="IB52" s="25"/>
      <c r="IC52" s="25"/>
      <c r="ID52" s="25"/>
      <c r="IE52" s="25"/>
      <c r="IF52" s="25"/>
      <c r="IG52" s="25"/>
      <c r="IH52" s="25"/>
      <c r="II52" s="25"/>
      <c r="IJ52" s="25"/>
      <c r="IK52" s="25">
        <v>1</v>
      </c>
      <c r="IL52" s="25">
        <v>6</v>
      </c>
      <c r="IM52" s="25">
        <v>136</v>
      </c>
      <c r="IN52">
        <v>101</v>
      </c>
      <c r="IO52">
        <v>62</v>
      </c>
      <c r="IP52">
        <v>78</v>
      </c>
      <c r="IQ52">
        <v>100</v>
      </c>
      <c r="IR52" s="37">
        <v>9</v>
      </c>
      <c r="IS52" s="37">
        <v>1200</v>
      </c>
      <c r="IT52" s="37">
        <v>890</v>
      </c>
      <c r="IU52" s="37">
        <v>1.7</v>
      </c>
      <c r="IV52" s="37"/>
      <c r="IW52" s="37"/>
      <c r="IX52" s="25"/>
      <c r="IY52" s="25"/>
      <c r="IZ52" s="25"/>
      <c r="JA52" s="25"/>
      <c r="JB52" s="25"/>
      <c r="JC52" s="25"/>
      <c r="JD52" s="4"/>
      <c r="JE52" s="25">
        <v>7.39</v>
      </c>
      <c r="JF52" s="25">
        <v>31</v>
      </c>
      <c r="JG52" s="25">
        <v>61</v>
      </c>
      <c r="JH52" s="25">
        <v>20.100000000000001</v>
      </c>
      <c r="JI52" s="25">
        <v>0.3</v>
      </c>
      <c r="JJ52" s="25">
        <v>0</v>
      </c>
      <c r="JK52" s="25">
        <v>0</v>
      </c>
      <c r="JL52" s="25"/>
      <c r="JM52" s="25"/>
      <c r="JN52" s="25">
        <v>9</v>
      </c>
      <c r="JO52" s="25">
        <v>9</v>
      </c>
      <c r="JP52" s="25">
        <v>52</v>
      </c>
      <c r="JQ52" s="25">
        <v>24</v>
      </c>
      <c r="JR52" s="25">
        <v>54</v>
      </c>
      <c r="JS52" s="25">
        <v>85</v>
      </c>
      <c r="JT52" s="59">
        <v>53</v>
      </c>
      <c r="JU52" s="25">
        <v>33</v>
      </c>
      <c r="JV52" s="25">
        <v>71</v>
      </c>
      <c r="JW52" s="25">
        <f>(JV52-JU52)</f>
        <v>38</v>
      </c>
      <c r="JX52" s="59">
        <v>14.2</v>
      </c>
      <c r="JY52" s="25">
        <v>1297</v>
      </c>
      <c r="JZ52" s="25">
        <v>88</v>
      </c>
      <c r="KA52" s="25">
        <v>79</v>
      </c>
      <c r="KB52" s="25">
        <v>2.8</v>
      </c>
      <c r="KC52" s="4">
        <f>(KB52/HA52)</f>
        <v>2.074074074074074</v>
      </c>
      <c r="KD52" s="25">
        <v>22.7</v>
      </c>
      <c r="KE52" s="25">
        <v>244</v>
      </c>
      <c r="KF52" s="25">
        <v>67</v>
      </c>
      <c r="KG52" s="25">
        <v>5.3</v>
      </c>
      <c r="KH52" s="25">
        <f>(KG52/HA52)</f>
        <v>3.9259259259259256</v>
      </c>
      <c r="KI52" s="45">
        <f>JT52/KD52</f>
        <v>2.3348017621145374</v>
      </c>
      <c r="KJ52" s="45">
        <f>JX52/KD52</f>
        <v>0.62555066079295152</v>
      </c>
      <c r="KK52" s="25">
        <v>10</v>
      </c>
      <c r="KL52" s="25">
        <v>52</v>
      </c>
      <c r="KM52" s="25">
        <v>69</v>
      </c>
      <c r="KN52" s="59">
        <f>(KL52/KM52)</f>
        <v>0.75362318840579712</v>
      </c>
      <c r="KO52" s="25">
        <v>139</v>
      </c>
      <c r="KP52" s="59">
        <v>5</v>
      </c>
      <c r="KQ52" s="25">
        <v>5</v>
      </c>
      <c r="KR52" s="59">
        <f>KL52/((KP52+KQ52)/2)</f>
        <v>10.4</v>
      </c>
      <c r="KS52" s="25">
        <v>51</v>
      </c>
      <c r="KT52" s="4">
        <f>KS52/HA52</f>
        <v>37.777777777777779</v>
      </c>
      <c r="KU52" s="25">
        <v>34</v>
      </c>
      <c r="KV52" s="25">
        <v>50</v>
      </c>
      <c r="KW52" s="59">
        <v>8</v>
      </c>
      <c r="KX52" s="25">
        <v>5</v>
      </c>
      <c r="KY52" s="15">
        <v>3</v>
      </c>
      <c r="KZ52" s="25">
        <v>79</v>
      </c>
      <c r="LA52" s="25">
        <v>89</v>
      </c>
      <c r="LB52" s="25">
        <v>31</v>
      </c>
      <c r="LC52" s="25">
        <v>41</v>
      </c>
      <c r="LD52" s="25">
        <v>96</v>
      </c>
      <c r="LE52" s="25">
        <f>KE52</f>
        <v>244</v>
      </c>
      <c r="LF52" s="9">
        <f>LI52/LK52</f>
        <v>1.4122702723649827</v>
      </c>
      <c r="LG52" s="9">
        <f>LD52/LE52</f>
        <v>0.39344262295081966</v>
      </c>
      <c r="LH52" s="9">
        <f>0.35695-7.2266*LG52+74.249*(LG52^2)-307.39*(LG52^3)+684.54*(LG52^4)-856.92*(LG52^5)+571.95*(LG52^6)-159.1*(LG52^7)</f>
        <v>0.4995801146468884</v>
      </c>
      <c r="LI52" s="9">
        <f>(IN52*0.9)/KF52</f>
        <v>1.3567164179104478</v>
      </c>
      <c r="LJ52" s="9">
        <f>0.0275-0.165*(JT52/100)+0.3656*((IO52/IN52)*0.9)+0.515*LH52</f>
        <v>0.39931870953819704</v>
      </c>
      <c r="LK52" s="9">
        <f>(IO52-(LJ52*IN52*0.9))/(LJ52*KF52)</f>
        <v>0.96066343989418923</v>
      </c>
      <c r="LL52" s="59">
        <v>11.6</v>
      </c>
      <c r="LM52" s="59">
        <v>19</v>
      </c>
      <c r="LN52" s="25">
        <v>3</v>
      </c>
      <c r="LO52" s="25">
        <v>16</v>
      </c>
      <c r="LP52" s="25">
        <v>48</v>
      </c>
      <c r="LQ52" s="4">
        <f>LP52/HA52</f>
        <v>35.55555555555555</v>
      </c>
      <c r="LR52" s="59">
        <v>54</v>
      </c>
      <c r="LS52" s="59">
        <v>18</v>
      </c>
      <c r="LT52" s="25">
        <v>19</v>
      </c>
      <c r="LU52" s="25">
        <v>44</v>
      </c>
      <c r="LV52" s="25">
        <v>34</v>
      </c>
      <c r="LW52" s="11">
        <f>LU52/LV52</f>
        <v>1.2941176470588236</v>
      </c>
      <c r="LX52" s="25">
        <v>17</v>
      </c>
      <c r="LY52" s="59">
        <f>(LU52/LX52)</f>
        <v>2.5882352941176472</v>
      </c>
      <c r="LZ52" s="25">
        <v>107</v>
      </c>
      <c r="MA52" s="25">
        <v>32.299999999999997</v>
      </c>
      <c r="MB52" s="37">
        <v>10.4</v>
      </c>
      <c r="MC52" s="11">
        <f>(MA52+IR52)</f>
        <v>41.3</v>
      </c>
      <c r="MD52" s="4">
        <f>MC52/LS52</f>
        <v>2.2944444444444443</v>
      </c>
      <c r="ME52" s="4">
        <f>LR52/MB52</f>
        <v>5.1923076923076925</v>
      </c>
      <c r="MF52" s="4">
        <f>LL52/MB52</f>
        <v>1.1153846153846154</v>
      </c>
      <c r="MG52" s="25">
        <v>16</v>
      </c>
      <c r="MH52" s="25">
        <v>13</v>
      </c>
      <c r="MI52" s="25">
        <f>((MG52-MH52)/MG52)*100</f>
        <v>18.75</v>
      </c>
      <c r="MJ52" s="25">
        <v>32</v>
      </c>
      <c r="MK52" s="25">
        <v>21</v>
      </c>
      <c r="ML52" s="25">
        <f>((MJ52-MK52)/MJ52)*100</f>
        <v>34.375</v>
      </c>
      <c r="MM52" s="4">
        <v>0</v>
      </c>
      <c r="MN52" s="4">
        <v>1</v>
      </c>
      <c r="MO52" s="4">
        <v>0</v>
      </c>
      <c r="MP52" s="4">
        <v>0</v>
      </c>
      <c r="MQ52" s="4">
        <v>1</v>
      </c>
      <c r="MR52" s="4">
        <v>0</v>
      </c>
      <c r="MS52" s="4">
        <v>0</v>
      </c>
      <c r="MT52" s="4">
        <v>0</v>
      </c>
      <c r="MU52" s="4">
        <v>2</v>
      </c>
      <c r="MV52" s="4">
        <v>0</v>
      </c>
      <c r="MW52" s="4">
        <v>54</v>
      </c>
      <c r="MX52" s="4">
        <v>16</v>
      </c>
      <c r="MY52">
        <f>(MW52-MX52)/MW52</f>
        <v>0.70370370370370372</v>
      </c>
      <c r="MZ52" s="4">
        <v>0</v>
      </c>
      <c r="NA52" s="4">
        <v>1</v>
      </c>
      <c r="NB52" s="4"/>
    </row>
    <row r="53" spans="1:683" s="37" customFormat="1" x14ac:dyDescent="0.35">
      <c r="A53" s="55">
        <v>50</v>
      </c>
      <c r="B53" s="35">
        <v>45067</v>
      </c>
      <c r="C53" s="35">
        <v>28645</v>
      </c>
      <c r="D53" s="25">
        <v>45</v>
      </c>
      <c r="E53" s="25" t="s">
        <v>178</v>
      </c>
      <c r="F53" s="25">
        <v>85</v>
      </c>
      <c r="G53" s="25">
        <v>180</v>
      </c>
      <c r="H53" s="25">
        <v>2.0499999999999998</v>
      </c>
      <c r="I53" s="25">
        <v>1</v>
      </c>
      <c r="J53" s="35">
        <v>45066</v>
      </c>
      <c r="K53" s="35">
        <v>45066</v>
      </c>
      <c r="L53" s="35">
        <v>45072</v>
      </c>
      <c r="M53" s="35">
        <v>45072</v>
      </c>
      <c r="N53" s="4">
        <v>1</v>
      </c>
      <c r="O53" s="35">
        <v>45072</v>
      </c>
      <c r="P53" s="46">
        <f t="shared" si="219"/>
        <v>6</v>
      </c>
      <c r="Q53" s="46">
        <f t="shared" si="220"/>
        <v>6</v>
      </c>
      <c r="R53" s="46">
        <f t="shared" si="234"/>
        <v>6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39</v>
      </c>
      <c r="AC53" s="25">
        <v>94</v>
      </c>
      <c r="AD53" s="25">
        <v>11</v>
      </c>
      <c r="AE53" s="25">
        <v>22</v>
      </c>
      <c r="AF53" s="4">
        <f t="shared" si="221"/>
        <v>11</v>
      </c>
      <c r="AG53" s="25">
        <v>3100</v>
      </c>
      <c r="AH53" s="25">
        <v>24400</v>
      </c>
      <c r="AI53" s="25">
        <v>6.86</v>
      </c>
      <c r="AJ53" s="25">
        <v>38.43</v>
      </c>
      <c r="AK53" s="25">
        <v>0</v>
      </c>
      <c r="AL53" s="25">
        <v>1</v>
      </c>
      <c r="AM53" s="25" t="s">
        <v>567</v>
      </c>
      <c r="AN53" s="25">
        <v>52</v>
      </c>
      <c r="AO53" s="25">
        <v>1304</v>
      </c>
      <c r="AP53" s="25">
        <v>0</v>
      </c>
      <c r="AQ53" s="25">
        <v>8</v>
      </c>
      <c r="AR53" s="25">
        <v>3.83</v>
      </c>
      <c r="AS53" s="25">
        <v>55.2</v>
      </c>
      <c r="AT53" s="36"/>
      <c r="AU53" s="25"/>
      <c r="AV53" s="25"/>
      <c r="AW53" s="25">
        <v>18</v>
      </c>
      <c r="AX53" s="25">
        <v>1</v>
      </c>
      <c r="AY53" s="25">
        <v>1</v>
      </c>
      <c r="AZ53" s="25">
        <v>2.1</v>
      </c>
      <c r="BA53" s="25">
        <v>33</v>
      </c>
      <c r="BB53" s="25">
        <v>143</v>
      </c>
      <c r="BC53" s="25">
        <v>5.2</v>
      </c>
      <c r="BD53" s="25">
        <v>2.2000000000000002</v>
      </c>
      <c r="BE53" s="25">
        <v>3.6</v>
      </c>
      <c r="BF53" s="25">
        <v>8</v>
      </c>
      <c r="BG53" s="25">
        <v>5.9</v>
      </c>
      <c r="BH53" s="25">
        <v>2.9</v>
      </c>
      <c r="BI53" s="25">
        <v>3424</v>
      </c>
      <c r="BJ53" s="25">
        <v>46</v>
      </c>
      <c r="BK53" s="25">
        <v>579</v>
      </c>
      <c r="BL53" s="25">
        <v>3.2</v>
      </c>
      <c r="BM53" s="25">
        <v>59</v>
      </c>
      <c r="BN53" s="25">
        <v>643</v>
      </c>
      <c r="BO53" s="25">
        <v>1</v>
      </c>
      <c r="BP53" s="25">
        <v>5</v>
      </c>
      <c r="BQ53" s="25">
        <v>175</v>
      </c>
      <c r="BR53" s="37">
        <v>112</v>
      </c>
      <c r="BS53" s="37">
        <v>46</v>
      </c>
      <c r="BT53" s="37">
        <v>71</v>
      </c>
      <c r="BU53" s="37">
        <v>125</v>
      </c>
      <c r="BW53" s="37">
        <v>2066</v>
      </c>
      <c r="BX53" s="37">
        <v>360</v>
      </c>
      <c r="BY53" s="37">
        <v>17</v>
      </c>
      <c r="BZ53" s="37">
        <v>87.8</v>
      </c>
      <c r="CA53" s="37">
        <v>5.4</v>
      </c>
      <c r="CB53" s="25">
        <v>3.4</v>
      </c>
      <c r="CC53" s="25">
        <v>32</v>
      </c>
      <c r="CD53" s="25">
        <v>109</v>
      </c>
      <c r="CE53" s="25">
        <v>12</v>
      </c>
      <c r="CF53" s="25">
        <v>10</v>
      </c>
      <c r="CG53" s="25">
        <v>1200</v>
      </c>
      <c r="CH53" s="4">
        <f t="shared" si="222"/>
        <v>1670.5882352941176</v>
      </c>
      <c r="CI53" s="25">
        <v>7.19</v>
      </c>
      <c r="CJ53" s="25">
        <v>43</v>
      </c>
      <c r="CK53" s="25">
        <v>70</v>
      </c>
      <c r="CL53" s="25">
        <v>11.5</v>
      </c>
      <c r="CM53" s="25">
        <v>1.7</v>
      </c>
      <c r="CN53" s="25">
        <v>1</v>
      </c>
      <c r="CO53" s="25">
        <v>0</v>
      </c>
      <c r="CP53" s="25">
        <v>28.51</v>
      </c>
      <c r="CQ53" s="25">
        <v>2339</v>
      </c>
      <c r="CR53" s="25">
        <v>1</v>
      </c>
      <c r="CS53" s="25">
        <v>0</v>
      </c>
      <c r="CT53" s="25"/>
      <c r="CU53" s="25">
        <v>1</v>
      </c>
      <c r="CV53" s="25">
        <v>1</v>
      </c>
      <c r="CW53" s="25">
        <v>1</v>
      </c>
      <c r="CX53" s="25">
        <v>1</v>
      </c>
      <c r="CY53" s="25">
        <v>0</v>
      </c>
      <c r="CZ53" s="25">
        <v>0</v>
      </c>
      <c r="DA53" s="25">
        <v>0</v>
      </c>
      <c r="DB53" s="25">
        <v>0</v>
      </c>
      <c r="DC53" s="25">
        <v>0</v>
      </c>
      <c r="DD53" s="25">
        <v>0</v>
      </c>
      <c r="DE53" s="25">
        <v>0</v>
      </c>
      <c r="DF53" s="25">
        <v>0</v>
      </c>
      <c r="DG53" s="25">
        <v>0</v>
      </c>
      <c r="DH53" s="25">
        <v>0</v>
      </c>
      <c r="DI53" s="25">
        <v>0</v>
      </c>
      <c r="DJ53" s="25">
        <v>0</v>
      </c>
      <c r="DK53" s="25">
        <v>8</v>
      </c>
      <c r="DL53" s="25">
        <v>8</v>
      </c>
      <c r="DM53" s="25">
        <v>54</v>
      </c>
      <c r="DN53" s="25">
        <v>33</v>
      </c>
      <c r="DO53" s="25">
        <v>39</v>
      </c>
      <c r="DP53" s="25">
        <v>69</v>
      </c>
      <c r="DQ53" s="59">
        <v>48</v>
      </c>
      <c r="DR53" s="25">
        <v>51</v>
      </c>
      <c r="DS53" s="25">
        <v>99</v>
      </c>
      <c r="DT53" s="25">
        <f t="shared" si="237"/>
        <v>48</v>
      </c>
      <c r="DU53" s="59">
        <v>12.9</v>
      </c>
      <c r="DV53" s="25">
        <v>634</v>
      </c>
      <c r="DW53" s="25">
        <v>84</v>
      </c>
      <c r="DX53" s="25">
        <v>106</v>
      </c>
      <c r="DY53" s="25">
        <v>6.3</v>
      </c>
      <c r="DZ53" s="4">
        <f t="shared" si="238"/>
        <v>3.0731707317073171</v>
      </c>
      <c r="EA53" s="25">
        <v>25.2</v>
      </c>
      <c r="EB53" s="25">
        <v>225</v>
      </c>
      <c r="EC53" s="25">
        <v>106</v>
      </c>
      <c r="ED53" s="25">
        <v>11.3</v>
      </c>
      <c r="EE53" s="25">
        <f t="shared" si="241"/>
        <v>5.51219512195122</v>
      </c>
      <c r="EF53" s="45">
        <f t="shared" si="223"/>
        <v>1.9047619047619049</v>
      </c>
      <c r="EG53" s="45">
        <f t="shared" si="224"/>
        <v>0.51190476190476197</v>
      </c>
      <c r="EH53" s="25">
        <v>14</v>
      </c>
      <c r="EI53" s="25">
        <v>80</v>
      </c>
      <c r="EJ53" s="25">
        <v>42</v>
      </c>
      <c r="EK53" s="59">
        <f t="shared" si="242"/>
        <v>1.9047619047619047</v>
      </c>
      <c r="EL53" s="25">
        <v>137</v>
      </c>
      <c r="EM53" s="59">
        <v>25</v>
      </c>
      <c r="EN53" s="25">
        <v>19</v>
      </c>
      <c r="EO53" s="59">
        <f t="shared" ref="EO53:EO73" si="245">EI53/((EM53+EN53)/2)</f>
        <v>3.6363636363636362</v>
      </c>
      <c r="EP53" s="25">
        <v>49</v>
      </c>
      <c r="EQ53" s="4">
        <f t="shared" si="225"/>
        <v>23.902439024390247</v>
      </c>
      <c r="ER53" s="25">
        <v>32</v>
      </c>
      <c r="ES53" s="25">
        <v>33</v>
      </c>
      <c r="ET53" s="59">
        <v>28</v>
      </c>
      <c r="EU53" s="25">
        <v>26</v>
      </c>
      <c r="EV53" s="15">
        <v>2</v>
      </c>
      <c r="EW53" s="25">
        <v>55</v>
      </c>
      <c r="EX53" s="25">
        <v>97</v>
      </c>
      <c r="EY53" s="25">
        <v>31</v>
      </c>
      <c r="EZ53" s="25">
        <v>59</v>
      </c>
      <c r="FA53" s="25">
        <v>35</v>
      </c>
      <c r="FB53" s="25">
        <f t="shared" si="212"/>
        <v>225</v>
      </c>
      <c r="FC53" s="9">
        <f t="shared" si="226"/>
        <v>0.70028519767693254</v>
      </c>
      <c r="FD53" s="9">
        <f t="shared" si="213"/>
        <v>0.15555555555555556</v>
      </c>
      <c r="FE53" s="9">
        <f t="shared" si="227"/>
        <v>0.20293610702251236</v>
      </c>
      <c r="FF53" s="9">
        <f t="shared" si="214"/>
        <v>0.95094339622641511</v>
      </c>
      <c r="FG53" s="9">
        <f t="shared" si="215"/>
        <v>0.18795352368802243</v>
      </c>
      <c r="FH53" s="9">
        <f t="shared" si="216"/>
        <v>1.3579373080867554</v>
      </c>
      <c r="FI53" s="59">
        <v>15.4</v>
      </c>
      <c r="FJ53" s="59">
        <v>24</v>
      </c>
      <c r="FK53" s="25">
        <v>10</v>
      </c>
      <c r="FL53" s="25">
        <v>14</v>
      </c>
      <c r="FM53" s="25">
        <v>42</v>
      </c>
      <c r="FN53" s="4">
        <f t="shared" si="228"/>
        <v>20.487804878048781</v>
      </c>
      <c r="FO53" s="59">
        <v>58</v>
      </c>
      <c r="FP53" s="59">
        <v>30</v>
      </c>
      <c r="FQ53" s="25">
        <v>24</v>
      </c>
      <c r="FR53" s="25">
        <v>101</v>
      </c>
      <c r="FS53" s="25">
        <v>82</v>
      </c>
      <c r="FT53" s="11">
        <f t="shared" si="229"/>
        <v>1.2317073170731707</v>
      </c>
      <c r="FU53" s="25">
        <v>16</v>
      </c>
      <c r="FV53" s="59">
        <f t="shared" ref="FV53:FV60" si="246">(FR53/FU53)</f>
        <v>6.3125</v>
      </c>
      <c r="FW53" s="25">
        <v>87</v>
      </c>
      <c r="FX53" s="25">
        <v>15.5</v>
      </c>
      <c r="FY53" s="37">
        <v>18.899999999999999</v>
      </c>
      <c r="FZ53" s="11">
        <f t="shared" si="217"/>
        <v>15.5</v>
      </c>
      <c r="GA53" s="4">
        <f t="shared" si="230"/>
        <v>0.51666666666666672</v>
      </c>
      <c r="GB53" s="4">
        <f t="shared" si="231"/>
        <v>3.0687830687830688</v>
      </c>
      <c r="GC53" s="4">
        <f t="shared" si="232"/>
        <v>0.81481481481481488</v>
      </c>
      <c r="GD53" s="25">
        <v>23</v>
      </c>
      <c r="GE53" s="25">
        <v>18</v>
      </c>
      <c r="GF53" s="25">
        <f t="shared" si="233"/>
        <v>21.739130434782609</v>
      </c>
      <c r="GG53" s="25"/>
      <c r="GH53" s="25"/>
      <c r="GI53" s="25" t="e">
        <f t="shared" si="243"/>
        <v>#DIV/0!</v>
      </c>
      <c r="GJ53"/>
      <c r="GK53"/>
      <c r="GL53"/>
      <c r="GM53"/>
      <c r="GN53"/>
      <c r="GO53"/>
      <c r="GP53"/>
      <c r="GQ53"/>
      <c r="GR53"/>
      <c r="GS53"/>
      <c r="GT53"/>
      <c r="GU53"/>
      <c r="GV53" t="e">
        <f t="shared" si="244"/>
        <v>#DIV/0!</v>
      </c>
      <c r="GW53"/>
      <c r="GX53"/>
      <c r="GY53"/>
    </row>
    <row r="54" spans="1:683" x14ac:dyDescent="0.35">
      <c r="A54" s="54">
        <v>51</v>
      </c>
      <c r="B54" s="2">
        <v>45068</v>
      </c>
      <c r="C54" s="2">
        <v>20293</v>
      </c>
      <c r="D54" s="4">
        <v>68</v>
      </c>
      <c r="E54" s="4" t="s">
        <v>176</v>
      </c>
      <c r="F54" s="4">
        <v>75</v>
      </c>
      <c r="G54" s="4">
        <v>165</v>
      </c>
      <c r="H54" s="4">
        <v>1.85</v>
      </c>
      <c r="I54" s="4">
        <v>1</v>
      </c>
      <c r="J54" s="2">
        <v>45051</v>
      </c>
      <c r="K54" s="2">
        <v>45051</v>
      </c>
      <c r="L54" s="2">
        <v>45069</v>
      </c>
      <c r="M54" s="2">
        <v>45069</v>
      </c>
      <c r="N54" s="4">
        <v>1</v>
      </c>
      <c r="O54" s="2">
        <v>45069</v>
      </c>
      <c r="P54" s="46">
        <f t="shared" si="219"/>
        <v>18</v>
      </c>
      <c r="Q54" s="46">
        <f t="shared" si="220"/>
        <v>18</v>
      </c>
      <c r="R54" s="46">
        <f t="shared" si="234"/>
        <v>18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1</v>
      </c>
      <c r="Y54" s="4">
        <v>0</v>
      </c>
      <c r="Z54" s="4">
        <v>0</v>
      </c>
      <c r="AA54" s="4">
        <v>0</v>
      </c>
      <c r="AB54" s="4">
        <v>14</v>
      </c>
      <c r="AC54" s="4">
        <v>39</v>
      </c>
      <c r="AD54" s="4">
        <v>7</v>
      </c>
      <c r="AE54" s="4">
        <v>11</v>
      </c>
      <c r="AF54" s="4">
        <f t="shared" si="221"/>
        <v>4</v>
      </c>
      <c r="AG54" s="4">
        <v>460</v>
      </c>
      <c r="AH54" s="4">
        <v>6500</v>
      </c>
      <c r="AI54" s="4">
        <v>38</v>
      </c>
      <c r="AJ54" s="4">
        <v>100</v>
      </c>
      <c r="AK54" s="4">
        <v>0</v>
      </c>
      <c r="AL54" s="4">
        <v>0</v>
      </c>
      <c r="AM54" s="4">
        <v>0</v>
      </c>
      <c r="AN54" s="4">
        <v>73</v>
      </c>
      <c r="AP54" s="4">
        <v>0</v>
      </c>
      <c r="AQ54" s="4">
        <v>8.1</v>
      </c>
      <c r="AR54" s="4">
        <v>1.95</v>
      </c>
      <c r="AS54" s="4">
        <v>39</v>
      </c>
      <c r="AT54" s="29">
        <v>1.97</v>
      </c>
      <c r="AU54" s="4">
        <v>1.75</v>
      </c>
      <c r="AV54" s="4">
        <v>619</v>
      </c>
      <c r="AW54" s="4">
        <v>70</v>
      </c>
      <c r="AX54" s="4">
        <v>1</v>
      </c>
      <c r="AY54" s="4">
        <v>1</v>
      </c>
      <c r="AZ54" s="4">
        <v>0.46</v>
      </c>
      <c r="BA54" s="4">
        <v>19</v>
      </c>
      <c r="BB54" s="4">
        <v>144</v>
      </c>
      <c r="BC54" s="4">
        <v>4.5</v>
      </c>
      <c r="BD54" s="4">
        <v>2</v>
      </c>
      <c r="BE54" s="4">
        <v>3.1</v>
      </c>
      <c r="BF54" s="4">
        <v>7.4</v>
      </c>
      <c r="BG54" s="4">
        <v>4.5</v>
      </c>
      <c r="BH54" s="76">
        <v>1.91</v>
      </c>
      <c r="BI54" s="4">
        <v>25</v>
      </c>
      <c r="BJ54" s="4">
        <v>137</v>
      </c>
      <c r="BK54" s="4">
        <v>17</v>
      </c>
      <c r="BL54" s="4">
        <v>0.56999999999999995</v>
      </c>
      <c r="BM54" s="4">
        <v>253</v>
      </c>
      <c r="BN54" s="4">
        <v>342</v>
      </c>
      <c r="BO54" s="4">
        <v>1</v>
      </c>
      <c r="BP54" s="4">
        <v>4</v>
      </c>
      <c r="BQ54" s="4">
        <v>180</v>
      </c>
      <c r="BR54">
        <v>92</v>
      </c>
      <c r="BS54">
        <v>38</v>
      </c>
      <c r="BT54">
        <v>58</v>
      </c>
      <c r="BU54">
        <v>114</v>
      </c>
      <c r="BV54">
        <v>6</v>
      </c>
      <c r="BW54">
        <v>1220</v>
      </c>
      <c r="BX54">
        <v>180</v>
      </c>
      <c r="BY54">
        <v>3.2</v>
      </c>
      <c r="BZ54">
        <v>86.3</v>
      </c>
      <c r="CA54">
        <v>15.4</v>
      </c>
      <c r="CB54" s="4">
        <v>2.9</v>
      </c>
      <c r="CC54" s="4">
        <v>39</v>
      </c>
      <c r="CD54" s="4">
        <v>65</v>
      </c>
      <c r="CE54" s="4">
        <v>14</v>
      </c>
      <c r="CF54" s="4">
        <v>15</v>
      </c>
      <c r="CG54" s="4">
        <v>1879</v>
      </c>
      <c r="CH54" s="4">
        <f t="shared" si="222"/>
        <v>1434.4827586206898</v>
      </c>
      <c r="CI54" s="4">
        <v>7.28</v>
      </c>
      <c r="CJ54" s="4">
        <v>42</v>
      </c>
      <c r="CK54" s="4">
        <v>99</v>
      </c>
      <c r="CL54" s="4">
        <v>19</v>
      </c>
      <c r="CM54" s="4">
        <v>1.2</v>
      </c>
      <c r="CN54" s="4">
        <v>1</v>
      </c>
      <c r="CO54" s="4">
        <v>0</v>
      </c>
      <c r="CP54" s="4">
        <v>14.2</v>
      </c>
      <c r="CQ54" s="4">
        <v>11910</v>
      </c>
      <c r="CR54" s="4">
        <v>1</v>
      </c>
      <c r="CS54" s="4">
        <v>0</v>
      </c>
      <c r="CT54" s="4"/>
      <c r="CU54" s="4">
        <v>1</v>
      </c>
      <c r="CV54" s="4">
        <v>1</v>
      </c>
      <c r="CW54" s="4">
        <v>1</v>
      </c>
      <c r="CX54" s="4">
        <v>1</v>
      </c>
      <c r="CY54" s="25">
        <v>0</v>
      </c>
      <c r="CZ54" s="25">
        <v>0</v>
      </c>
      <c r="DA54" s="25">
        <v>0</v>
      </c>
      <c r="DB54" s="25">
        <v>0</v>
      </c>
      <c r="DC54" s="25">
        <v>0</v>
      </c>
      <c r="DD54" s="25">
        <v>0</v>
      </c>
      <c r="DE54" s="25">
        <v>0</v>
      </c>
      <c r="DF54" s="25">
        <v>0</v>
      </c>
      <c r="DG54" s="25">
        <v>0</v>
      </c>
      <c r="DH54" s="25">
        <v>0</v>
      </c>
      <c r="DI54" s="25">
        <v>0</v>
      </c>
      <c r="DJ54" s="25">
        <v>0</v>
      </c>
      <c r="DK54" s="4">
        <v>10</v>
      </c>
      <c r="DL54" s="4">
        <v>10</v>
      </c>
      <c r="DM54" s="4">
        <v>50</v>
      </c>
      <c r="DN54" s="4">
        <v>20</v>
      </c>
      <c r="DO54" s="4">
        <v>60</v>
      </c>
      <c r="DP54" s="4">
        <v>89</v>
      </c>
      <c r="DQ54" s="11">
        <v>48</v>
      </c>
      <c r="DR54" s="4">
        <v>46</v>
      </c>
      <c r="DS54" s="4">
        <v>88</v>
      </c>
      <c r="DT54" s="4">
        <f t="shared" si="237"/>
        <v>42</v>
      </c>
      <c r="DU54" s="11">
        <v>13.7</v>
      </c>
      <c r="DV54" s="4">
        <v>607</v>
      </c>
      <c r="DW54" s="4">
        <v>76</v>
      </c>
      <c r="DX54" s="4">
        <v>116</v>
      </c>
      <c r="DY54" s="4">
        <v>5.3</v>
      </c>
      <c r="DZ54" s="4">
        <f t="shared" si="238"/>
        <v>2.8648648648648645</v>
      </c>
      <c r="EA54" s="4">
        <v>23.8</v>
      </c>
      <c r="EB54" s="4">
        <v>221</v>
      </c>
      <c r="EC54" s="4">
        <v>49</v>
      </c>
      <c r="ED54" s="4">
        <v>5.5</v>
      </c>
      <c r="EE54" s="4">
        <f t="shared" si="241"/>
        <v>2.9729729729729728</v>
      </c>
      <c r="EF54" s="45">
        <f t="shared" si="223"/>
        <v>2.0168067226890756</v>
      </c>
      <c r="EG54" s="45">
        <f t="shared" si="224"/>
        <v>0.57563025210084029</v>
      </c>
      <c r="EH54" s="4">
        <v>16</v>
      </c>
      <c r="EI54" s="4">
        <v>97</v>
      </c>
      <c r="EJ54" s="4">
        <v>95</v>
      </c>
      <c r="EK54" s="11">
        <f t="shared" si="242"/>
        <v>1.0210526315789474</v>
      </c>
      <c r="EL54" s="4">
        <v>202</v>
      </c>
      <c r="EM54" s="11">
        <v>16</v>
      </c>
      <c r="EN54" s="4">
        <v>11</v>
      </c>
      <c r="EO54" s="11">
        <f t="shared" si="245"/>
        <v>7.1851851851851851</v>
      </c>
      <c r="EP54" s="4">
        <v>49</v>
      </c>
      <c r="EQ54" s="4">
        <f t="shared" si="225"/>
        <v>26.486486486486484</v>
      </c>
      <c r="ER54" s="4">
        <v>19</v>
      </c>
      <c r="ES54" s="4">
        <v>32</v>
      </c>
      <c r="ET54" s="11">
        <v>29</v>
      </c>
      <c r="EU54" s="4">
        <v>19</v>
      </c>
      <c r="EV54" s="9">
        <v>10</v>
      </c>
      <c r="EW54" s="4">
        <v>48</v>
      </c>
      <c r="EX54" s="4">
        <v>52</v>
      </c>
      <c r="EY54" s="4">
        <v>31</v>
      </c>
      <c r="EZ54" s="4">
        <v>35</v>
      </c>
      <c r="FA54" s="4">
        <v>80</v>
      </c>
      <c r="FB54" s="25">
        <f t="shared" si="212"/>
        <v>221</v>
      </c>
      <c r="FC54" s="9">
        <f t="shared" si="226"/>
        <v>2.5221153991442717</v>
      </c>
      <c r="FD54" s="9">
        <f t="shared" si="213"/>
        <v>0.36199095022624433</v>
      </c>
      <c r="FE54" s="9">
        <f t="shared" si="227"/>
        <v>0.47461707367229983</v>
      </c>
      <c r="FF54" s="9">
        <f t="shared" si="214"/>
        <v>1.6897959183673468</v>
      </c>
      <c r="FG54" s="9">
        <f t="shared" si="215"/>
        <v>0.32863561902819094</v>
      </c>
      <c r="FH54" s="9">
        <f t="shared" si="216"/>
        <v>0.66999151543211599</v>
      </c>
      <c r="FI54" s="11">
        <v>17.3</v>
      </c>
      <c r="FJ54" s="11">
        <v>28</v>
      </c>
      <c r="FK54" s="4">
        <v>15</v>
      </c>
      <c r="FL54" s="4">
        <v>13</v>
      </c>
      <c r="FM54" s="4">
        <v>24</v>
      </c>
      <c r="FN54" s="4">
        <f t="shared" si="228"/>
        <v>12.972972972972972</v>
      </c>
      <c r="FO54" s="11">
        <v>45</v>
      </c>
      <c r="FP54" s="11">
        <v>19</v>
      </c>
      <c r="FQ54" s="4">
        <v>17</v>
      </c>
      <c r="FR54" s="4">
        <v>81</v>
      </c>
      <c r="FS54" s="4">
        <v>61</v>
      </c>
      <c r="FT54" s="11">
        <f t="shared" si="229"/>
        <v>1.3278688524590163</v>
      </c>
      <c r="FU54" s="4">
        <v>12</v>
      </c>
      <c r="FV54" s="11">
        <f t="shared" si="246"/>
        <v>6.75</v>
      </c>
      <c r="FW54" s="4">
        <v>66</v>
      </c>
      <c r="FX54" s="4">
        <v>31.7</v>
      </c>
      <c r="FY54">
        <v>12.5</v>
      </c>
      <c r="FZ54" s="11">
        <f t="shared" si="217"/>
        <v>37.700000000000003</v>
      </c>
      <c r="GA54" s="4">
        <f t="shared" si="230"/>
        <v>1.9842105263157896</v>
      </c>
      <c r="GB54" s="4">
        <f t="shared" si="231"/>
        <v>3.6</v>
      </c>
      <c r="GC54" s="4">
        <f t="shared" si="232"/>
        <v>1.3840000000000001</v>
      </c>
      <c r="GD54" s="4">
        <v>20</v>
      </c>
      <c r="GE54" s="4">
        <v>17</v>
      </c>
      <c r="GF54" s="4">
        <f t="shared" si="233"/>
        <v>15</v>
      </c>
      <c r="GG54" s="4">
        <v>36</v>
      </c>
      <c r="GH54" s="4">
        <v>30</v>
      </c>
      <c r="GI54" s="25">
        <f t="shared" si="243"/>
        <v>16.666666666666664</v>
      </c>
      <c r="GJ54" s="4">
        <v>1</v>
      </c>
      <c r="GK54" s="4">
        <v>0</v>
      </c>
      <c r="GL54" s="4">
        <v>0</v>
      </c>
      <c r="GM54" s="4">
        <v>1</v>
      </c>
      <c r="GN54" s="4">
        <v>0</v>
      </c>
      <c r="GO54" s="4">
        <v>0</v>
      </c>
      <c r="GP54" s="4">
        <v>0</v>
      </c>
      <c r="GQ54" s="4">
        <v>1</v>
      </c>
      <c r="GR54" s="4">
        <v>0</v>
      </c>
      <c r="GS54" s="4">
        <v>0</v>
      </c>
      <c r="GT54" s="4">
        <v>42</v>
      </c>
      <c r="GU54" s="4">
        <v>19</v>
      </c>
      <c r="GV54">
        <f t="shared" si="244"/>
        <v>0.54761904761904767</v>
      </c>
      <c r="GW54" s="4">
        <v>1</v>
      </c>
      <c r="GX54" s="4">
        <v>0</v>
      </c>
      <c r="GY54" s="4"/>
    </row>
    <row r="55" spans="1:683" x14ac:dyDescent="0.35">
      <c r="A55" s="54">
        <v>52</v>
      </c>
      <c r="B55" s="2">
        <v>45071</v>
      </c>
      <c r="C55" s="2">
        <v>19386</v>
      </c>
      <c r="D55" s="4">
        <v>70</v>
      </c>
      <c r="E55" s="4" t="s">
        <v>178</v>
      </c>
      <c r="F55" s="4">
        <v>75</v>
      </c>
      <c r="G55" s="4">
        <v>175</v>
      </c>
      <c r="H55" s="4">
        <v>1.9</v>
      </c>
      <c r="I55" s="4">
        <v>1</v>
      </c>
      <c r="J55" s="2">
        <v>45071</v>
      </c>
      <c r="K55" s="2">
        <v>45071</v>
      </c>
      <c r="L55" s="2">
        <v>45075</v>
      </c>
      <c r="M55" s="2">
        <v>45084</v>
      </c>
      <c r="N55" s="4">
        <v>0</v>
      </c>
      <c r="P55" s="46">
        <f t="shared" si="219"/>
        <v>4</v>
      </c>
      <c r="Q55" s="46">
        <f t="shared" si="220"/>
        <v>13</v>
      </c>
      <c r="R55" s="46"/>
      <c r="S55" s="4">
        <v>1</v>
      </c>
      <c r="T55" s="4">
        <v>1</v>
      </c>
      <c r="U55" s="4">
        <v>1</v>
      </c>
      <c r="V55" s="4">
        <v>0</v>
      </c>
      <c r="W55" s="4">
        <v>0</v>
      </c>
      <c r="X55" s="4">
        <v>1</v>
      </c>
      <c r="Y55" s="4">
        <v>0</v>
      </c>
      <c r="Z55" s="4">
        <v>0</v>
      </c>
      <c r="AA55" s="4">
        <v>1</v>
      </c>
      <c r="AB55" s="4">
        <v>9</v>
      </c>
      <c r="AC55" s="4">
        <v>31</v>
      </c>
      <c r="AD55" s="4">
        <v>2</v>
      </c>
      <c r="AE55" s="4">
        <v>2</v>
      </c>
      <c r="AF55" s="4">
        <v>0</v>
      </c>
      <c r="AG55" s="4">
        <v>3600</v>
      </c>
      <c r="AH55" s="4">
        <v>14900</v>
      </c>
      <c r="AI55" s="4">
        <v>6.54</v>
      </c>
      <c r="AJ55" s="4">
        <v>4.74</v>
      </c>
      <c r="AK55" s="4">
        <v>0</v>
      </c>
      <c r="AL55" s="4">
        <v>0</v>
      </c>
      <c r="AM55" s="4">
        <v>0</v>
      </c>
      <c r="AN55" s="4">
        <v>114</v>
      </c>
      <c r="AO55" s="4">
        <v>1373</v>
      </c>
      <c r="AP55" s="4">
        <v>0</v>
      </c>
      <c r="AQ55" s="4">
        <v>12.1</v>
      </c>
      <c r="AR55" s="4">
        <v>1.22</v>
      </c>
      <c r="AS55" s="4">
        <v>29</v>
      </c>
      <c r="AT55" s="29">
        <v>0.36</v>
      </c>
      <c r="AU55" s="4">
        <v>0.3</v>
      </c>
      <c r="AV55" s="4">
        <v>779</v>
      </c>
      <c r="AW55" s="4">
        <v>384</v>
      </c>
      <c r="AX55" s="4">
        <v>0</v>
      </c>
      <c r="AY55" s="4">
        <v>0</v>
      </c>
      <c r="AZ55" s="4">
        <v>0.75</v>
      </c>
      <c r="BA55" s="4">
        <v>25</v>
      </c>
      <c r="BB55" s="4">
        <v>117</v>
      </c>
      <c r="BC55" s="4">
        <v>5.08</v>
      </c>
      <c r="BD55" s="4">
        <v>1.28</v>
      </c>
      <c r="BE55" s="4">
        <v>3.02</v>
      </c>
      <c r="BF55" s="4">
        <v>8.4</v>
      </c>
      <c r="BG55" s="4">
        <v>6.1</v>
      </c>
      <c r="BH55" s="4">
        <v>3.42</v>
      </c>
      <c r="BI55" s="4">
        <v>61</v>
      </c>
      <c r="BJ55" s="4">
        <v>31</v>
      </c>
      <c r="BK55" s="4">
        <v>17</v>
      </c>
      <c r="BL55" s="4">
        <v>0.66</v>
      </c>
      <c r="BM55" s="4">
        <v>136</v>
      </c>
      <c r="BN55" s="4">
        <v>200</v>
      </c>
      <c r="BO55" s="4">
        <v>1</v>
      </c>
      <c r="BP55" s="4">
        <v>1</v>
      </c>
      <c r="BQ55" s="4">
        <v>403</v>
      </c>
      <c r="BR55">
        <v>110</v>
      </c>
      <c r="BS55">
        <v>50</v>
      </c>
      <c r="BT55">
        <v>68</v>
      </c>
      <c r="BU55">
        <v>95</v>
      </c>
      <c r="BW55">
        <v>-1111</v>
      </c>
      <c r="BX55">
        <v>1850</v>
      </c>
      <c r="BY55">
        <v>2.17</v>
      </c>
      <c r="BZ55">
        <v>63.2</v>
      </c>
      <c r="CA55">
        <v>5.2</v>
      </c>
      <c r="CB55" s="4">
        <v>2.2000000000000002</v>
      </c>
      <c r="CC55" s="4">
        <v>46.2</v>
      </c>
      <c r="CD55" s="4">
        <v>52</v>
      </c>
      <c r="CE55" s="4">
        <v>14</v>
      </c>
      <c r="CF55" s="4">
        <v>12</v>
      </c>
      <c r="CG55" s="4">
        <v>2378</v>
      </c>
      <c r="CH55" s="4">
        <f t="shared" si="222"/>
        <v>2472.7272727272725</v>
      </c>
      <c r="CI55" s="4">
        <v>7.35</v>
      </c>
      <c r="CJ55" s="4">
        <v>38.700000000000003</v>
      </c>
      <c r="CK55" s="4">
        <v>121</v>
      </c>
      <c r="CL55" s="4">
        <v>21.3</v>
      </c>
      <c r="CM55" s="4">
        <v>0.4</v>
      </c>
      <c r="CN55" s="4">
        <v>0</v>
      </c>
      <c r="CO55" s="4">
        <v>0</v>
      </c>
      <c r="CP55" s="4">
        <v>142</v>
      </c>
      <c r="CQ55" s="4">
        <v>1373</v>
      </c>
      <c r="CR55" s="4">
        <v>1</v>
      </c>
      <c r="CS55" s="4">
        <v>1</v>
      </c>
      <c r="CT55" s="4">
        <v>180</v>
      </c>
      <c r="CU55" s="4">
        <v>1</v>
      </c>
      <c r="CV55" s="4">
        <v>1</v>
      </c>
      <c r="CW55" s="4">
        <v>1</v>
      </c>
      <c r="CX55" s="4">
        <v>1</v>
      </c>
      <c r="CY55" s="4">
        <v>1</v>
      </c>
      <c r="CZ55" s="4">
        <v>1</v>
      </c>
      <c r="DA55" s="4">
        <v>0</v>
      </c>
      <c r="DB55" s="4">
        <v>1</v>
      </c>
      <c r="DC55" s="4">
        <v>1</v>
      </c>
      <c r="DD55" s="4">
        <v>1</v>
      </c>
      <c r="DE55" s="4">
        <v>1</v>
      </c>
      <c r="DF55" s="4">
        <v>1</v>
      </c>
      <c r="DG55" s="4">
        <v>1</v>
      </c>
      <c r="DH55" s="4">
        <v>1</v>
      </c>
      <c r="DI55" s="4">
        <v>1</v>
      </c>
      <c r="DJ55" s="4">
        <v>1</v>
      </c>
      <c r="DK55" s="4">
        <v>10</v>
      </c>
      <c r="DL55" s="4">
        <v>10</v>
      </c>
      <c r="DM55" s="4">
        <v>44</v>
      </c>
      <c r="DN55" s="4">
        <v>31</v>
      </c>
      <c r="DO55" s="4">
        <v>28</v>
      </c>
      <c r="DP55" s="4">
        <v>55</v>
      </c>
      <c r="DQ55" s="11">
        <v>25</v>
      </c>
      <c r="DR55" s="4">
        <v>55</v>
      </c>
      <c r="DS55" s="4">
        <v>74</v>
      </c>
      <c r="DT55" s="4">
        <f t="shared" si="237"/>
        <v>19</v>
      </c>
      <c r="DU55" s="11">
        <v>5.8</v>
      </c>
      <c r="DV55" s="4">
        <v>469</v>
      </c>
      <c r="DW55" s="4">
        <v>65</v>
      </c>
      <c r="DX55" s="4">
        <v>98</v>
      </c>
      <c r="DY55" s="4">
        <v>2.1</v>
      </c>
      <c r="DZ55" s="4">
        <f t="shared" si="238"/>
        <v>1.1052631578947369</v>
      </c>
      <c r="EA55" s="4">
        <v>10.5</v>
      </c>
      <c r="EB55" s="4">
        <v>210</v>
      </c>
      <c r="EC55" s="4">
        <v>28</v>
      </c>
      <c r="ED55" s="4">
        <v>2.7</v>
      </c>
      <c r="EE55" s="4">
        <f t="shared" si="241"/>
        <v>1.4210526315789476</v>
      </c>
      <c r="EF55" s="45">
        <f t="shared" si="223"/>
        <v>2.3809523809523809</v>
      </c>
      <c r="EG55" s="45">
        <f t="shared" si="224"/>
        <v>0.55238095238095242</v>
      </c>
      <c r="EH55" s="4">
        <v>5</v>
      </c>
      <c r="EI55" s="4">
        <v>41</v>
      </c>
      <c r="EJ55" s="4">
        <v>50</v>
      </c>
      <c r="EK55" s="11">
        <f t="shared" si="242"/>
        <v>0.82</v>
      </c>
      <c r="EL55" s="4">
        <v>133</v>
      </c>
      <c r="EM55" s="11">
        <v>4</v>
      </c>
      <c r="EN55" s="4">
        <v>4</v>
      </c>
      <c r="EO55" s="11">
        <f t="shared" si="245"/>
        <v>10.25</v>
      </c>
      <c r="EP55" s="4">
        <v>26</v>
      </c>
      <c r="EQ55" s="4">
        <f t="shared" si="225"/>
        <v>13.684210526315789</v>
      </c>
      <c r="ER55" s="4">
        <v>15</v>
      </c>
      <c r="ES55" s="4">
        <v>24</v>
      </c>
      <c r="ET55" s="11">
        <v>14</v>
      </c>
      <c r="EU55" s="4">
        <v>11</v>
      </c>
      <c r="EV55" s="9">
        <v>4</v>
      </c>
      <c r="EW55" s="4">
        <v>121</v>
      </c>
      <c r="EX55" s="4">
        <v>156</v>
      </c>
      <c r="EY55" s="4">
        <v>83</v>
      </c>
      <c r="EZ55" s="4">
        <v>100</v>
      </c>
      <c r="FA55" s="4">
        <v>104</v>
      </c>
      <c r="FB55" s="25">
        <f t="shared" si="212"/>
        <v>210</v>
      </c>
      <c r="FC55" s="9">
        <f t="shared" si="226"/>
        <v>6.0115016847762632</v>
      </c>
      <c r="FD55" s="9">
        <f t="shared" si="213"/>
        <v>0.49523809523809526</v>
      </c>
      <c r="FE55" s="9">
        <f t="shared" si="227"/>
        <v>0.57709738193073989</v>
      </c>
      <c r="FF55" s="9">
        <f t="shared" si="214"/>
        <v>3.5357142857142856</v>
      </c>
      <c r="FG55" s="9">
        <f t="shared" si="215"/>
        <v>0.43301878805796734</v>
      </c>
      <c r="FH55" s="9">
        <f t="shared" si="216"/>
        <v>0.58815824582870069</v>
      </c>
      <c r="FI55" s="11">
        <v>7.8</v>
      </c>
      <c r="FJ55" s="11">
        <v>13</v>
      </c>
      <c r="FK55" s="4">
        <v>15</v>
      </c>
      <c r="FL55" s="4">
        <v>3</v>
      </c>
      <c r="FM55" s="4">
        <v>24</v>
      </c>
      <c r="FN55" s="4">
        <f t="shared" si="228"/>
        <v>12.631578947368421</v>
      </c>
      <c r="FO55" s="11">
        <v>26</v>
      </c>
      <c r="FP55" s="11">
        <v>10</v>
      </c>
      <c r="FQ55" s="4">
        <v>7</v>
      </c>
      <c r="FR55" s="4">
        <v>37</v>
      </c>
      <c r="FS55" s="4">
        <v>58</v>
      </c>
      <c r="FT55" s="11">
        <f t="shared" si="229"/>
        <v>0.63793103448275867</v>
      </c>
      <c r="FU55" s="4">
        <v>4</v>
      </c>
      <c r="FV55" s="11">
        <f t="shared" si="246"/>
        <v>9.25</v>
      </c>
      <c r="FW55" s="4">
        <v>97</v>
      </c>
      <c r="FX55" s="4">
        <v>21.2</v>
      </c>
      <c r="FY55">
        <v>6.9</v>
      </c>
      <c r="FZ55" s="11">
        <f t="shared" si="217"/>
        <v>21.2</v>
      </c>
      <c r="GA55" s="4">
        <f t="shared" si="230"/>
        <v>2.12</v>
      </c>
      <c r="GB55" s="4">
        <f t="shared" si="231"/>
        <v>3.7681159420289854</v>
      </c>
      <c r="GC55" s="4">
        <f t="shared" si="232"/>
        <v>1.1304347826086956</v>
      </c>
      <c r="GD55" s="4">
        <v>20</v>
      </c>
      <c r="GE55" s="4">
        <v>17</v>
      </c>
      <c r="GF55" s="4">
        <f t="shared" si="233"/>
        <v>15</v>
      </c>
      <c r="GG55" s="4">
        <v>14</v>
      </c>
      <c r="GH55" s="4">
        <v>10</v>
      </c>
      <c r="GI55" s="4">
        <f t="shared" si="243"/>
        <v>28.571428571428569</v>
      </c>
      <c r="GJ55" s="4">
        <v>1</v>
      </c>
      <c r="GK55" s="4">
        <v>0</v>
      </c>
      <c r="GL55" s="4">
        <v>0</v>
      </c>
      <c r="GM55" s="4">
        <v>1</v>
      </c>
      <c r="GN55" s="4">
        <v>0</v>
      </c>
      <c r="GO55" s="4">
        <v>0</v>
      </c>
      <c r="GP55" s="4">
        <v>1</v>
      </c>
      <c r="GQ55" s="4">
        <v>0</v>
      </c>
      <c r="GR55" s="4">
        <v>0</v>
      </c>
      <c r="GS55" s="4">
        <v>0</v>
      </c>
      <c r="GT55" s="4">
        <v>61</v>
      </c>
      <c r="GU55" s="4">
        <v>23</v>
      </c>
      <c r="GV55">
        <f t="shared" si="244"/>
        <v>0.62295081967213117</v>
      </c>
      <c r="GW55" s="4">
        <v>1</v>
      </c>
      <c r="GX55" s="4">
        <v>0</v>
      </c>
      <c r="GY55" s="4"/>
      <c r="GZ55" s="2">
        <v>45083</v>
      </c>
      <c r="HA55" s="4">
        <v>1.9</v>
      </c>
      <c r="HB55" s="4">
        <v>12</v>
      </c>
      <c r="HC55" s="4">
        <v>533</v>
      </c>
      <c r="HD55" s="4">
        <v>8746</v>
      </c>
      <c r="HE55" s="4">
        <v>1.64</v>
      </c>
      <c r="HF55" s="4">
        <v>0.08</v>
      </c>
      <c r="HG55" s="4">
        <v>0</v>
      </c>
      <c r="HH55" s="4">
        <v>0</v>
      </c>
      <c r="HI55" s="4">
        <v>0</v>
      </c>
      <c r="HJ55" s="4">
        <v>86</v>
      </c>
      <c r="HK55" s="4">
        <v>473</v>
      </c>
      <c r="HL55" s="4">
        <v>0</v>
      </c>
      <c r="HM55" s="4">
        <v>11.3</v>
      </c>
      <c r="HN55" s="4">
        <v>0.99</v>
      </c>
      <c r="HO55" s="4">
        <v>29</v>
      </c>
      <c r="HP55" s="29">
        <v>0.34</v>
      </c>
      <c r="HQ55" s="4">
        <v>0.23</v>
      </c>
      <c r="HR55" s="4"/>
      <c r="HS55" s="4">
        <v>178</v>
      </c>
      <c r="HT55" s="4">
        <v>0</v>
      </c>
      <c r="HU55" s="4">
        <v>0</v>
      </c>
      <c r="HV55" s="4">
        <v>0.8</v>
      </c>
      <c r="HW55" s="4">
        <v>18</v>
      </c>
      <c r="HX55" s="4">
        <v>136</v>
      </c>
      <c r="HY55" s="4">
        <v>3.7</v>
      </c>
      <c r="HZ55" s="4">
        <v>1.8</v>
      </c>
      <c r="IA55" s="4">
        <v>1.7</v>
      </c>
      <c r="IB55" s="4">
        <v>9.1</v>
      </c>
      <c r="IC55" s="4"/>
      <c r="ID55" s="4">
        <v>3.6</v>
      </c>
      <c r="IE55" s="4"/>
      <c r="IF55" s="4">
        <v>15</v>
      </c>
      <c r="IG55" s="4">
        <v>8</v>
      </c>
      <c r="IH55" s="4">
        <v>0.2</v>
      </c>
      <c r="II55" s="4">
        <v>118</v>
      </c>
      <c r="IJ55" s="4">
        <v>148</v>
      </c>
      <c r="IK55" s="4">
        <v>1</v>
      </c>
      <c r="IL55" s="4">
        <v>1</v>
      </c>
      <c r="IM55" s="4"/>
      <c r="IN55">
        <v>133</v>
      </c>
      <c r="IO55">
        <v>58</v>
      </c>
      <c r="IP55">
        <v>83</v>
      </c>
      <c r="IQ55">
        <v>104</v>
      </c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>
        <v>0</v>
      </c>
      <c r="JJ55" s="4">
        <v>0</v>
      </c>
      <c r="JK55" s="4">
        <v>0</v>
      </c>
      <c r="JL55" s="4">
        <v>17</v>
      </c>
      <c r="JM55" s="4">
        <v>1140</v>
      </c>
      <c r="JN55" s="4">
        <v>10</v>
      </c>
      <c r="JO55" s="4">
        <v>9</v>
      </c>
      <c r="JP55" s="4">
        <v>51</v>
      </c>
      <c r="JQ55" s="4">
        <v>42</v>
      </c>
      <c r="JR55" s="4">
        <v>17</v>
      </c>
      <c r="JS55" s="4">
        <v>36</v>
      </c>
      <c r="JT55" s="11">
        <v>45</v>
      </c>
      <c r="JU55" s="4">
        <v>63</v>
      </c>
      <c r="JV55" s="4">
        <v>114</v>
      </c>
      <c r="JW55" s="4">
        <f t="shared" ref="JW55:JW60" si="247">(JV55-JU55)</f>
        <v>51</v>
      </c>
      <c r="JX55" s="11">
        <v>12.4</v>
      </c>
      <c r="JY55" s="4">
        <v>929</v>
      </c>
      <c r="JZ55" s="4">
        <v>90</v>
      </c>
      <c r="KA55" s="4">
        <v>75</v>
      </c>
      <c r="KB55" s="4">
        <v>3.5</v>
      </c>
      <c r="KC55" s="4">
        <f t="shared" ref="KC55:KC60" si="248">(KB55/HA55)</f>
        <v>1.8421052631578949</v>
      </c>
      <c r="KD55" s="4">
        <v>19.600000000000001</v>
      </c>
      <c r="KE55" s="4">
        <v>324</v>
      </c>
      <c r="KF55" s="4">
        <v>49</v>
      </c>
      <c r="KG55" s="4">
        <v>3.7</v>
      </c>
      <c r="KH55" s="4">
        <f t="shared" ref="KH55:KH60" si="249">(KG55/HA55)</f>
        <v>1.9473684210526319</v>
      </c>
      <c r="KI55" s="45">
        <f t="shared" ref="KI55:KI60" si="250">JT55/KD55</f>
        <v>2.2959183673469385</v>
      </c>
      <c r="KJ55" s="45">
        <f t="shared" ref="KJ55:KJ60" si="251">JX55/KD55</f>
        <v>0.63265306122448972</v>
      </c>
      <c r="KK55" s="4">
        <v>5</v>
      </c>
      <c r="KL55" s="4">
        <v>78</v>
      </c>
      <c r="KM55" s="4">
        <v>59</v>
      </c>
      <c r="KN55" s="11">
        <f t="shared" ref="KN55:KN60" si="252">(KL55/KM55)</f>
        <v>1.3220338983050848</v>
      </c>
      <c r="KO55" s="4">
        <v>139</v>
      </c>
      <c r="KP55" s="11">
        <v>8</v>
      </c>
      <c r="KQ55" s="4">
        <v>8</v>
      </c>
      <c r="KR55" s="11">
        <f t="shared" ref="KR55:KR60" si="253">KL55/((KP55+KQ55)/2)</f>
        <v>9.75</v>
      </c>
      <c r="KS55" s="4">
        <v>31</v>
      </c>
      <c r="KT55" s="4">
        <f t="shared" ref="KT55:KT60" si="254">KS55/HA55</f>
        <v>16.315789473684212</v>
      </c>
      <c r="KU55" s="4">
        <v>16</v>
      </c>
      <c r="KV55" s="4">
        <v>27</v>
      </c>
      <c r="KW55" s="11">
        <v>24</v>
      </c>
      <c r="KX55" s="4">
        <v>11</v>
      </c>
      <c r="KY55" s="9">
        <v>13</v>
      </c>
      <c r="KZ55" s="4">
        <v>93</v>
      </c>
      <c r="LA55" s="4">
        <v>138</v>
      </c>
      <c r="LB55" s="4">
        <v>76</v>
      </c>
      <c r="LC55" s="4">
        <v>93</v>
      </c>
      <c r="LD55" s="4">
        <v>93</v>
      </c>
      <c r="LE55" s="25">
        <f t="shared" ref="LE55:LE60" si="255">KE55</f>
        <v>324</v>
      </c>
      <c r="LF55" s="9">
        <f t="shared" ref="LF55:LF60" si="256">LI55/LK55</f>
        <v>1.6803463882059007</v>
      </c>
      <c r="LG55" s="9">
        <f t="shared" ref="LG55:LG60" si="257">LD55/LE55</f>
        <v>0.28703703703703703</v>
      </c>
      <c r="LH55" s="9">
        <f t="shared" ref="LH55:LH60" si="258">0.35695-7.2266*LG55+74.249*(LG55^2)-307.39*(LG55^3)+684.54*(LG55^4)-856.92*(LG55^5)+571.95*(LG55^6)-159.1*(LG55^7)</f>
        <v>0.40199354017309791</v>
      </c>
      <c r="LI55" s="9">
        <f t="shared" ref="LI55:LI60" si="259">(IN55*0.9)/KF55</f>
        <v>2.4428571428571431</v>
      </c>
      <c r="LJ55" s="9">
        <f t="shared" ref="LJ55:LJ60" si="260">0.0275-0.165*(JT55/100)+0.3656*((IO55/IN55)*0.9)+0.515*LH55</f>
        <v>0.30376780100869427</v>
      </c>
      <c r="LK55" s="9">
        <f t="shared" ref="LK55:LK60" si="261">(IO55-(LJ55*IN55*0.9))/(LJ55*KF55)</f>
        <v>1.4537818868795096</v>
      </c>
      <c r="LL55" s="11">
        <v>15.7</v>
      </c>
      <c r="LM55" s="11">
        <v>26</v>
      </c>
      <c r="LN55" s="4">
        <v>8</v>
      </c>
      <c r="LO55" s="4">
        <v>18</v>
      </c>
      <c r="LP55" s="4">
        <v>24</v>
      </c>
      <c r="LQ55" s="4">
        <f>LP55/HA55</f>
        <v>12.631578947368421</v>
      </c>
      <c r="LR55" s="11">
        <v>46</v>
      </c>
      <c r="LS55" s="11">
        <v>20</v>
      </c>
      <c r="LT55" s="4">
        <v>15</v>
      </c>
      <c r="LU55" s="4">
        <v>59</v>
      </c>
      <c r="LV55" s="4">
        <v>69</v>
      </c>
      <c r="LW55" s="11">
        <f>LU55/LV55</f>
        <v>0.85507246376811596</v>
      </c>
      <c r="LX55" s="4">
        <v>12</v>
      </c>
      <c r="LY55" s="11">
        <f>(LU55/LX55)</f>
        <v>4.916666666666667</v>
      </c>
      <c r="LZ55" s="4">
        <v>107</v>
      </c>
      <c r="MA55" s="4">
        <v>7.9</v>
      </c>
      <c r="MB55">
        <v>12.4</v>
      </c>
      <c r="MC55" s="11">
        <f>(MA55+IR55)</f>
        <v>7.9</v>
      </c>
      <c r="MD55" s="4">
        <f>MC55/LS55</f>
        <v>0.39500000000000002</v>
      </c>
      <c r="ME55" s="4">
        <f>LR55/MB55</f>
        <v>3.7096774193548385</v>
      </c>
      <c r="MF55" s="4">
        <f>LL55/MB55</f>
        <v>1.2661290322580645</v>
      </c>
      <c r="MG55" s="4">
        <v>14</v>
      </c>
      <c r="MH55" s="4">
        <v>11</v>
      </c>
      <c r="MI55" s="4">
        <f>((MG55-MH55)/MG55)*100</f>
        <v>21.428571428571427</v>
      </c>
      <c r="MJ55" s="4"/>
      <c r="MK55" s="4"/>
      <c r="ML55" s="4"/>
      <c r="MM55" s="4">
        <v>1</v>
      </c>
      <c r="MN55" s="4">
        <v>0</v>
      </c>
      <c r="MO55" s="4">
        <v>0</v>
      </c>
      <c r="MY55" t="e">
        <f>(MW55-MX55)/MW55</f>
        <v>#DIV/0!</v>
      </c>
      <c r="NC55" s="2">
        <v>45117</v>
      </c>
      <c r="ND55" s="4">
        <v>1.9</v>
      </c>
      <c r="NE55" s="4">
        <v>30</v>
      </c>
      <c r="NF55" s="4">
        <v>1820</v>
      </c>
      <c r="NG55" s="4">
        <v>6900</v>
      </c>
      <c r="NH55" s="4"/>
      <c r="NI55" s="4"/>
      <c r="NJ55" s="4">
        <v>0</v>
      </c>
      <c r="NK55" s="4">
        <v>0</v>
      </c>
      <c r="NL55" s="4">
        <v>0</v>
      </c>
      <c r="NM55" s="4">
        <v>53</v>
      </c>
      <c r="NN55" s="4"/>
      <c r="NO55" s="4">
        <v>0</v>
      </c>
      <c r="NP55" s="4">
        <v>13.1</v>
      </c>
      <c r="NQ55" s="4">
        <v>1.17</v>
      </c>
      <c r="NR55" s="4">
        <v>28</v>
      </c>
      <c r="NS55" s="29"/>
      <c r="NT55" s="4"/>
      <c r="NU55" s="4"/>
      <c r="NV55" s="4">
        <v>229</v>
      </c>
      <c r="NW55" s="4">
        <v>0</v>
      </c>
      <c r="NX55" s="4">
        <v>0</v>
      </c>
      <c r="NY55" s="4">
        <v>1</v>
      </c>
      <c r="NZ55" s="4">
        <v>25</v>
      </c>
      <c r="OA55" s="4">
        <v>135</v>
      </c>
      <c r="OB55" s="4">
        <v>4.0999999999999996</v>
      </c>
      <c r="OC55" s="4"/>
      <c r="OD55" s="4"/>
      <c r="OE55" s="4"/>
      <c r="OF55" s="4"/>
      <c r="OG55" s="4"/>
      <c r="OH55" s="4"/>
      <c r="OI55" s="4">
        <v>12</v>
      </c>
      <c r="OJ55" s="4">
        <v>9</v>
      </c>
      <c r="OK55" s="4"/>
      <c r="OL55" s="4"/>
      <c r="OM55" s="4"/>
      <c r="ON55" s="4">
        <v>1</v>
      </c>
      <c r="OO55" s="4">
        <v>1</v>
      </c>
      <c r="OP55" s="4"/>
      <c r="OQ55">
        <v>113</v>
      </c>
      <c r="OR55">
        <v>69</v>
      </c>
      <c r="OS55">
        <v>84</v>
      </c>
      <c r="OT55">
        <v>89</v>
      </c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>
        <v>0</v>
      </c>
      <c r="PM55" s="4">
        <v>0</v>
      </c>
      <c r="PN55" s="4">
        <v>0</v>
      </c>
      <c r="PO55" s="4"/>
      <c r="PP55" s="4"/>
      <c r="PQ55" s="4">
        <v>9</v>
      </c>
      <c r="PR55" s="4">
        <v>9</v>
      </c>
      <c r="PS55" s="4">
        <v>55</v>
      </c>
      <c r="PT55" s="4">
        <v>39</v>
      </c>
      <c r="PU55" s="4">
        <v>29</v>
      </c>
      <c r="PV55" s="4">
        <v>55</v>
      </c>
      <c r="PW55" s="11">
        <v>52</v>
      </c>
      <c r="PX55" s="4">
        <v>51</v>
      </c>
      <c r="PY55" s="4">
        <v>107</v>
      </c>
      <c r="PZ55" s="4">
        <f>(PY55-PX55)</f>
        <v>56</v>
      </c>
      <c r="QA55" s="11">
        <v>14</v>
      </c>
      <c r="QB55" s="4">
        <v>1158</v>
      </c>
      <c r="QC55" s="4">
        <v>78</v>
      </c>
      <c r="QD55" s="4">
        <v>69</v>
      </c>
      <c r="QE55" s="4">
        <v>3.6</v>
      </c>
      <c r="QF55" s="4">
        <f>(QE55/ND55)</f>
        <v>1.8947368421052633</v>
      </c>
      <c r="QG55" s="4">
        <v>20</v>
      </c>
      <c r="QH55" s="4">
        <v>290</v>
      </c>
      <c r="QI55" s="4">
        <v>65</v>
      </c>
      <c r="QJ55" s="4">
        <v>6.9</v>
      </c>
      <c r="QK55" s="4">
        <f>(QJ55/ND55)</f>
        <v>3.6315789473684212</v>
      </c>
      <c r="QL55" s="45">
        <f>PW55/QG55</f>
        <v>2.6</v>
      </c>
      <c r="QM55" s="45">
        <f>QA55/QG55</f>
        <v>0.7</v>
      </c>
      <c r="QN55" s="4">
        <v>7</v>
      </c>
      <c r="QO55" s="4">
        <v>101</v>
      </c>
      <c r="QP55" s="4">
        <v>54</v>
      </c>
      <c r="QQ55" s="11">
        <f>(QO55/QP55)</f>
        <v>1.8703703703703705</v>
      </c>
      <c r="QR55" s="4">
        <v>153</v>
      </c>
      <c r="QS55" s="11">
        <v>5</v>
      </c>
      <c r="QT55" s="4">
        <v>13</v>
      </c>
      <c r="QU55" s="11">
        <f>QO55/((QS55+QT55)/2)</f>
        <v>11.222222222222221</v>
      </c>
      <c r="QV55" s="4">
        <v>61</v>
      </c>
      <c r="QW55" s="4">
        <f>QV55/ND55</f>
        <v>32.10526315789474</v>
      </c>
      <c r="QX55" s="4">
        <v>37</v>
      </c>
      <c r="QY55" s="4">
        <v>41</v>
      </c>
      <c r="QZ55" s="11">
        <v>21</v>
      </c>
      <c r="RA55" s="4">
        <v>11</v>
      </c>
      <c r="RB55" s="9">
        <v>10</v>
      </c>
      <c r="RC55" s="4">
        <v>82</v>
      </c>
      <c r="RD55" s="4">
        <v>117</v>
      </c>
      <c r="RE55" s="4">
        <v>45</v>
      </c>
      <c r="RF55" s="4">
        <v>100</v>
      </c>
      <c r="RG55" s="4">
        <v>62</v>
      </c>
      <c r="RH55" s="25">
        <f>QH55</f>
        <v>290</v>
      </c>
      <c r="RI55" s="9">
        <f>RL55/RN55</f>
        <v>0.78065837764212131</v>
      </c>
      <c r="RJ55" s="9">
        <f>RG55/RH55</f>
        <v>0.21379310344827587</v>
      </c>
      <c r="RK55" s="9">
        <f>0.35695-7.2266*RJ55+74.249*(RJ55^2)-307.39*(RJ55^3)+684.54*(RJ55^4)-856.92*(RJ55^5)+571.95*(RJ55^6)-159.1*(RJ55^7)</f>
        <v>0.30063700793585257</v>
      </c>
      <c r="RL55" s="9">
        <f>(OQ55*0.9)/QI55</f>
        <v>1.5646153846153847</v>
      </c>
      <c r="RM55" s="9">
        <f>0.0275-0.165*(PW55/100)+0.3656*((OR55/OQ55)*0.9)+0.515*RK55</f>
        <v>0.29744628917545968</v>
      </c>
      <c r="RN55" s="9">
        <f>(OR55-(RM55*OQ55*0.9))/(RM55*QI55)</f>
        <v>2.0042254453748454</v>
      </c>
      <c r="RO55" s="11">
        <v>14.5</v>
      </c>
      <c r="RP55" s="11">
        <v>35</v>
      </c>
      <c r="RQ55" s="4">
        <v>38</v>
      </c>
      <c r="RR55" s="4">
        <v>2</v>
      </c>
      <c r="RS55" s="4">
        <v>44</v>
      </c>
      <c r="RT55" s="4">
        <f>RS55/ND55</f>
        <v>23.157894736842106</v>
      </c>
      <c r="RU55" s="11">
        <v>46</v>
      </c>
      <c r="RV55" s="11">
        <v>20</v>
      </c>
      <c r="RW55" s="4">
        <v>13</v>
      </c>
      <c r="RX55" s="4">
        <v>40</v>
      </c>
      <c r="RY55" s="4">
        <v>34</v>
      </c>
      <c r="RZ55" s="11">
        <f>RX55/RY55</f>
        <v>1.1764705882352942</v>
      </c>
      <c r="SA55" s="4">
        <v>11</v>
      </c>
      <c r="SB55" s="11">
        <f>(RX55/SA55)</f>
        <v>3.6363636363636362</v>
      </c>
      <c r="SC55" s="4">
        <v>100</v>
      </c>
      <c r="SD55" s="4">
        <v>9.6999999999999993</v>
      </c>
      <c r="SE55">
        <v>14.6</v>
      </c>
      <c r="SF55" s="11">
        <f>(SD55+OU55)</f>
        <v>9.6999999999999993</v>
      </c>
      <c r="SG55" s="4">
        <f>SF55/RV55</f>
        <v>0.48499999999999999</v>
      </c>
      <c r="SH55" s="4">
        <f>RU55/SE55</f>
        <v>3.1506849315068495</v>
      </c>
      <c r="SI55" s="4">
        <f>RO55/SE55</f>
        <v>0.99315068493150682</v>
      </c>
      <c r="SJ55" s="4">
        <v>11</v>
      </c>
      <c r="SK55" s="4">
        <v>6</v>
      </c>
      <c r="SL55" s="4">
        <f>((SJ55-SK55)/SJ55)*100</f>
        <v>45.454545454545453</v>
      </c>
      <c r="SM55" s="4">
        <v>20</v>
      </c>
      <c r="SN55" s="4">
        <v>15</v>
      </c>
      <c r="SO55" s="4">
        <f>((SM55-SN55)/SM55)*100</f>
        <v>25</v>
      </c>
      <c r="SP55" s="4">
        <v>1</v>
      </c>
      <c r="SQ55" s="4">
        <v>0</v>
      </c>
      <c r="SR55" s="4">
        <v>0</v>
      </c>
      <c r="SS55" s="4">
        <v>1</v>
      </c>
      <c r="ST55" s="4">
        <v>0</v>
      </c>
      <c r="SU55" s="4">
        <v>0</v>
      </c>
      <c r="TB55" t="e">
        <f>(SZ55-TA55)/SZ55</f>
        <v>#DIV/0!</v>
      </c>
      <c r="TF55" s="2">
        <v>45245</v>
      </c>
      <c r="TG55" s="4">
        <v>1.9</v>
      </c>
      <c r="TH55" s="4">
        <v>180</v>
      </c>
      <c r="TI55" s="4"/>
      <c r="TJ55" s="4"/>
      <c r="TK55" s="4"/>
      <c r="TL55" s="4"/>
      <c r="TM55" s="4">
        <v>0</v>
      </c>
      <c r="TN55" s="4">
        <v>0</v>
      </c>
      <c r="TO55" s="4">
        <v>0</v>
      </c>
      <c r="TP55" s="4"/>
      <c r="TQ55" s="4"/>
      <c r="TR55" s="4">
        <v>0</v>
      </c>
      <c r="TS55" s="4"/>
      <c r="TT55" s="4"/>
      <c r="TU55" s="4"/>
      <c r="TV55" s="29"/>
      <c r="TW55" s="4"/>
      <c r="TX55" s="4"/>
      <c r="TY55" s="4"/>
      <c r="TZ55" s="4">
        <v>0</v>
      </c>
      <c r="UA55" s="4">
        <v>0</v>
      </c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>
        <v>1</v>
      </c>
      <c r="UR55" s="4">
        <v>1</v>
      </c>
      <c r="US55" s="4"/>
      <c r="UT55">
        <v>115</v>
      </c>
      <c r="UU55">
        <v>72</v>
      </c>
      <c r="UV55">
        <v>86</v>
      </c>
      <c r="UW55">
        <v>78</v>
      </c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>
        <v>0</v>
      </c>
      <c r="VP55" s="4">
        <v>0</v>
      </c>
      <c r="VQ55" s="4">
        <v>0</v>
      </c>
      <c r="VR55" s="4"/>
      <c r="VS55" s="4"/>
      <c r="VT55" s="4">
        <v>9</v>
      </c>
      <c r="VU55" s="4">
        <v>9</v>
      </c>
      <c r="VV55" s="4">
        <v>50</v>
      </c>
      <c r="VW55" s="4">
        <v>20</v>
      </c>
      <c r="VX55" s="4">
        <v>56</v>
      </c>
      <c r="VY55" s="4">
        <v>87</v>
      </c>
      <c r="VZ55" s="11">
        <v>59</v>
      </c>
      <c r="WA55" s="4">
        <v>45</v>
      </c>
      <c r="WB55" s="4">
        <v>108</v>
      </c>
      <c r="WC55" s="4">
        <f>(WB55-WA55)</f>
        <v>63</v>
      </c>
      <c r="WD55" s="11">
        <v>15</v>
      </c>
      <c r="WE55" s="4">
        <v>1031</v>
      </c>
      <c r="WF55" s="4">
        <v>93</v>
      </c>
      <c r="WG55" s="4">
        <v>78</v>
      </c>
      <c r="WH55" s="4">
        <v>4.8</v>
      </c>
      <c r="WI55" s="4">
        <f>(WH55/TG55)</f>
        <v>2.5263157894736841</v>
      </c>
      <c r="WJ55" s="4">
        <v>27.1</v>
      </c>
      <c r="WK55" s="4">
        <v>335</v>
      </c>
      <c r="WL55" s="4">
        <v>71</v>
      </c>
      <c r="WM55" s="4">
        <v>5.4</v>
      </c>
      <c r="WN55" s="4">
        <f>(WM55/TG55)</f>
        <v>2.8421052631578951</v>
      </c>
      <c r="WO55" s="45">
        <f>VZ55/WJ55</f>
        <v>2.177121771217712</v>
      </c>
      <c r="WP55" s="45">
        <f>WD55/WJ55</f>
        <v>0.55350553505535049</v>
      </c>
      <c r="WQ55" s="4">
        <v>9</v>
      </c>
      <c r="WR55" s="4">
        <v>90</v>
      </c>
      <c r="WS55" s="4">
        <v>107</v>
      </c>
      <c r="WT55" s="11">
        <f>(WR55/WS55)</f>
        <v>0.84112149532710279</v>
      </c>
      <c r="WU55" s="4">
        <v>227</v>
      </c>
      <c r="WV55" s="11">
        <v>8</v>
      </c>
      <c r="WW55" s="4">
        <v>6</v>
      </c>
      <c r="WX55" s="11">
        <f>WR55/((WV55+WW55)/2)</f>
        <v>12.857142857142858</v>
      </c>
      <c r="WY55" s="4">
        <v>85</v>
      </c>
      <c r="WZ55" s="4">
        <f>WY55/TG55</f>
        <v>44.736842105263158</v>
      </c>
      <c r="XA55" s="4">
        <v>33</v>
      </c>
      <c r="XB55" s="4">
        <v>78</v>
      </c>
      <c r="XC55" s="11">
        <v>20</v>
      </c>
      <c r="XD55" s="4">
        <v>7</v>
      </c>
      <c r="XE55" s="9">
        <v>13</v>
      </c>
      <c r="XF55" s="4">
        <v>79</v>
      </c>
      <c r="XG55" s="4">
        <v>113</v>
      </c>
      <c r="XH55" s="4">
        <v>34</v>
      </c>
      <c r="XI55" s="4">
        <v>93</v>
      </c>
      <c r="XJ55" s="4">
        <v>58</v>
      </c>
      <c r="XK55" s="4">
        <f>WK55</f>
        <v>335</v>
      </c>
      <c r="XL55" s="9">
        <f>XO55/XQ55</f>
        <v>0.58203871397786866</v>
      </c>
      <c r="XM55" s="9">
        <f>XJ55/XK55</f>
        <v>0.17313432835820897</v>
      </c>
      <c r="XN55" s="9">
        <f>0.35695-7.2266*XM55+74.249*(XM55^2)-307.39*(XM55^3)+684.54*(XM55^4)-856.92*(XM55^5)+571.95*(XM55^6)-159.1*(XM55^7)</f>
        <v>0.23257420586252361</v>
      </c>
      <c r="XO55" s="9">
        <f>(UT55*0.9)/WL55</f>
        <v>1.4577464788732395</v>
      </c>
      <c r="XP55" s="9">
        <f>0.0275-0.165*(VZ55/100)+0.3656*((UU55/UT55)*0.9)+0.515*XN55</f>
        <v>0.25593336819311274</v>
      </c>
      <c r="XQ55" s="9">
        <f>(UU55-(XP55*UT55*0.9))/(XP55*WL55)</f>
        <v>2.5045524358860236</v>
      </c>
      <c r="XR55" s="11">
        <v>22.5</v>
      </c>
      <c r="XS55" s="11">
        <v>49</v>
      </c>
      <c r="XT55" s="4">
        <v>30</v>
      </c>
      <c r="XU55" s="4">
        <v>19</v>
      </c>
      <c r="XV55" s="4">
        <v>64</v>
      </c>
      <c r="XW55" s="4">
        <f>XV55/TG55</f>
        <v>33.684210526315788</v>
      </c>
      <c r="XX55" s="11">
        <v>47</v>
      </c>
      <c r="XY55" s="11">
        <v>28</v>
      </c>
      <c r="XZ55" s="4">
        <v>24</v>
      </c>
      <c r="YA55" s="4">
        <v>58</v>
      </c>
      <c r="YB55" s="4">
        <v>57</v>
      </c>
      <c r="YC55" s="11">
        <f>YA55/YB55</f>
        <v>1.0175438596491229</v>
      </c>
      <c r="YD55" s="4">
        <v>15</v>
      </c>
      <c r="YE55" s="11">
        <f>(YA55/YD55)</f>
        <v>3.8666666666666667</v>
      </c>
      <c r="YF55" s="4">
        <v>100</v>
      </c>
      <c r="YG55" s="4">
        <v>18</v>
      </c>
      <c r="YH55">
        <v>15.7</v>
      </c>
      <c r="YI55" s="11">
        <f>(YG55+UX55)</f>
        <v>18</v>
      </c>
      <c r="YJ55" s="4">
        <f>YI55/XY55</f>
        <v>0.6428571428571429</v>
      </c>
      <c r="YK55" s="4">
        <f>XX55/YH55</f>
        <v>2.9936305732484079</v>
      </c>
      <c r="YL55" s="4">
        <f>XR55/YH55</f>
        <v>1.4331210191082804</v>
      </c>
      <c r="YM55" s="4">
        <v>12</v>
      </c>
      <c r="YN55" s="4">
        <v>8</v>
      </c>
      <c r="YO55" s="4">
        <f>((YM55-YN55)/YM55)*100</f>
        <v>33.333333333333329</v>
      </c>
      <c r="YP55" s="4">
        <v>19</v>
      </c>
      <c r="YQ55" s="4">
        <v>14</v>
      </c>
      <c r="YR55" s="4">
        <f>((YP55-YQ55)/YP55)*100</f>
        <v>26.315789473684209</v>
      </c>
      <c r="YS55">
        <v>1</v>
      </c>
      <c r="YT55">
        <v>0</v>
      </c>
      <c r="YU55">
        <v>0</v>
      </c>
      <c r="YV55">
        <v>0</v>
      </c>
      <c r="YW55">
        <v>1</v>
      </c>
      <c r="YX55">
        <v>0</v>
      </c>
      <c r="YY55">
        <v>0</v>
      </c>
      <c r="YZ55">
        <v>1</v>
      </c>
      <c r="ZA55">
        <v>0</v>
      </c>
      <c r="ZB55">
        <v>0</v>
      </c>
      <c r="ZE55" t="e">
        <f>(ZC55-ZD55)/ZC55</f>
        <v>#DIV/0!</v>
      </c>
    </row>
    <row r="56" spans="1:683" x14ac:dyDescent="0.35">
      <c r="A56" s="54">
        <v>53</v>
      </c>
      <c r="B56" s="2">
        <v>45073</v>
      </c>
      <c r="C56" s="2">
        <v>25203</v>
      </c>
      <c r="D56" s="4">
        <v>55</v>
      </c>
      <c r="E56" s="4" t="s">
        <v>178</v>
      </c>
      <c r="F56" s="4">
        <v>185</v>
      </c>
      <c r="G56" s="4">
        <v>100</v>
      </c>
      <c r="H56" s="4">
        <v>2.2400000000000002</v>
      </c>
      <c r="I56" s="4">
        <v>1</v>
      </c>
      <c r="J56" s="2">
        <v>45071</v>
      </c>
      <c r="K56" s="2">
        <v>45071</v>
      </c>
      <c r="L56" s="2">
        <v>45082</v>
      </c>
      <c r="M56" s="2">
        <v>45086</v>
      </c>
      <c r="N56" s="4">
        <v>0</v>
      </c>
      <c r="P56" s="46">
        <f t="shared" si="219"/>
        <v>11</v>
      </c>
      <c r="Q56" s="46">
        <f t="shared" si="220"/>
        <v>15</v>
      </c>
      <c r="R56" s="46"/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15</v>
      </c>
      <c r="AC56" s="4">
        <v>35</v>
      </c>
      <c r="AD56" s="4">
        <v>5</v>
      </c>
      <c r="AE56" s="4">
        <v>5</v>
      </c>
      <c r="AF56" s="4">
        <v>0</v>
      </c>
      <c r="AG56" s="4">
        <v>340</v>
      </c>
      <c r="AH56" s="4">
        <v>24100</v>
      </c>
      <c r="AI56" s="4">
        <v>23</v>
      </c>
      <c r="AJ56" s="4">
        <v>25</v>
      </c>
      <c r="AK56" s="4">
        <v>0</v>
      </c>
      <c r="AL56" s="4">
        <v>1</v>
      </c>
      <c r="AM56" s="4" t="s">
        <v>204</v>
      </c>
      <c r="AN56" s="4">
        <v>22</v>
      </c>
      <c r="AO56" s="4">
        <v>623</v>
      </c>
      <c r="AP56" s="4">
        <v>0</v>
      </c>
      <c r="AQ56" s="4">
        <v>23</v>
      </c>
      <c r="AR56" s="4">
        <v>1.22</v>
      </c>
      <c r="AS56" s="4">
        <v>32</v>
      </c>
      <c r="AT56" s="29">
        <v>1.26</v>
      </c>
      <c r="AU56" s="4">
        <v>1.45</v>
      </c>
      <c r="AV56" s="4">
        <v>445</v>
      </c>
      <c r="AW56" s="4">
        <v>85</v>
      </c>
      <c r="AX56" s="4">
        <v>0</v>
      </c>
      <c r="AY56" s="4">
        <v>0</v>
      </c>
      <c r="AZ56" s="4">
        <v>1.03</v>
      </c>
      <c r="BA56" s="4">
        <v>94</v>
      </c>
      <c r="BB56" s="4">
        <v>139</v>
      </c>
      <c r="BC56" s="4">
        <v>3.67</v>
      </c>
      <c r="BD56" s="4">
        <v>2.06</v>
      </c>
      <c r="BE56" s="4">
        <v>3.11</v>
      </c>
      <c r="BF56" s="4">
        <v>8.5</v>
      </c>
      <c r="BG56" s="4">
        <v>4.7</v>
      </c>
      <c r="BH56" s="4">
        <v>2.94</v>
      </c>
      <c r="BI56" s="4">
        <v>244</v>
      </c>
      <c r="BJ56" s="4">
        <v>50</v>
      </c>
      <c r="BK56" s="4">
        <v>41</v>
      </c>
      <c r="BL56" s="4">
        <v>0.5</v>
      </c>
      <c r="BM56" s="4">
        <v>108</v>
      </c>
      <c r="BN56" s="4">
        <v>408</v>
      </c>
      <c r="BO56" s="4">
        <v>1</v>
      </c>
      <c r="BP56" s="4">
        <v>1</v>
      </c>
      <c r="BQ56" s="4">
        <v>105</v>
      </c>
      <c r="BR56">
        <v>101</v>
      </c>
      <c r="BS56">
        <v>67</v>
      </c>
      <c r="BT56">
        <v>79</v>
      </c>
      <c r="BU56">
        <v>125</v>
      </c>
      <c r="BV56">
        <v>11</v>
      </c>
      <c r="BW56">
        <v>-986</v>
      </c>
      <c r="BX56">
        <v>2145</v>
      </c>
      <c r="BY56">
        <v>2.2999999999999998</v>
      </c>
      <c r="BZ56">
        <v>82</v>
      </c>
      <c r="CA56">
        <v>1.8</v>
      </c>
      <c r="CB56" s="4">
        <v>2.1</v>
      </c>
      <c r="CC56" s="4">
        <v>28</v>
      </c>
      <c r="CD56" s="4">
        <v>60.9</v>
      </c>
      <c r="CE56" s="4">
        <v>19</v>
      </c>
      <c r="CF56" s="4">
        <v>13</v>
      </c>
      <c r="CG56" s="4">
        <v>2538</v>
      </c>
      <c r="CH56" s="4">
        <f t="shared" si="222"/>
        <v>2590.4761904761904</v>
      </c>
      <c r="CI56" s="4">
        <v>7.34</v>
      </c>
      <c r="CJ56" s="4">
        <v>47.6</v>
      </c>
      <c r="CK56" s="4">
        <v>75.400000000000006</v>
      </c>
      <c r="CL56" s="4">
        <v>25.5</v>
      </c>
      <c r="CM56" s="4">
        <v>0.3</v>
      </c>
      <c r="CN56" s="4">
        <v>1</v>
      </c>
      <c r="CO56" s="4">
        <v>0</v>
      </c>
      <c r="CP56" s="4">
        <v>475</v>
      </c>
      <c r="CQ56" s="4">
        <v>12046</v>
      </c>
      <c r="CR56" s="4">
        <v>1</v>
      </c>
      <c r="CS56" s="4">
        <v>1</v>
      </c>
      <c r="CT56" s="4">
        <v>7</v>
      </c>
      <c r="CU56" s="4">
        <v>1</v>
      </c>
      <c r="CV56" s="4">
        <v>1</v>
      </c>
      <c r="CW56" s="4">
        <v>1</v>
      </c>
      <c r="CX56" s="4">
        <v>1</v>
      </c>
      <c r="CY56" s="4">
        <v>1</v>
      </c>
      <c r="CZ56" s="4">
        <v>1</v>
      </c>
      <c r="DA56" s="4">
        <v>0</v>
      </c>
      <c r="DB56" s="4">
        <v>1</v>
      </c>
      <c r="DC56" s="4">
        <v>0</v>
      </c>
      <c r="DD56" s="4">
        <v>1</v>
      </c>
      <c r="DE56" s="4">
        <v>1</v>
      </c>
      <c r="DF56" s="4">
        <v>0</v>
      </c>
      <c r="DG56" s="4">
        <v>1</v>
      </c>
      <c r="DH56" s="4">
        <v>0</v>
      </c>
      <c r="DI56" s="4">
        <v>0</v>
      </c>
      <c r="DJ56" s="4">
        <v>0</v>
      </c>
      <c r="DK56" s="4">
        <v>7</v>
      </c>
      <c r="DL56" s="4">
        <v>7</v>
      </c>
      <c r="DM56" s="4">
        <v>61</v>
      </c>
      <c r="DN56" s="4">
        <v>45</v>
      </c>
      <c r="DO56" s="4">
        <v>25</v>
      </c>
      <c r="DP56" s="4">
        <v>49</v>
      </c>
      <c r="DQ56" s="11">
        <v>43</v>
      </c>
      <c r="DR56" s="4">
        <v>62</v>
      </c>
      <c r="DS56" s="4">
        <v>109</v>
      </c>
      <c r="DT56" s="4">
        <f t="shared" si="237"/>
        <v>47</v>
      </c>
      <c r="DU56" s="11">
        <v>11.9</v>
      </c>
      <c r="DV56" s="4">
        <v>800</v>
      </c>
      <c r="DW56" s="4">
        <v>82</v>
      </c>
      <c r="DX56" s="4">
        <v>113</v>
      </c>
      <c r="DY56" s="4">
        <v>5.3</v>
      </c>
      <c r="DZ56" s="4">
        <f t="shared" si="238"/>
        <v>2.3660714285714284</v>
      </c>
      <c r="EA56" s="4">
        <v>11.9</v>
      </c>
      <c r="EB56" s="4">
        <v>218</v>
      </c>
      <c r="EC56" s="4">
        <v>44</v>
      </c>
      <c r="ED56" s="4">
        <v>5</v>
      </c>
      <c r="EE56" s="4">
        <f t="shared" si="241"/>
        <v>2.2321428571428568</v>
      </c>
      <c r="EF56" s="45">
        <f t="shared" si="223"/>
        <v>3.6134453781512605</v>
      </c>
      <c r="EG56" s="45">
        <f t="shared" si="224"/>
        <v>1</v>
      </c>
      <c r="EH56" s="4">
        <v>8</v>
      </c>
      <c r="EI56" s="4">
        <v>82</v>
      </c>
      <c r="EJ56" s="4">
        <v>50</v>
      </c>
      <c r="EK56" s="11">
        <f t="shared" si="242"/>
        <v>1.64</v>
      </c>
      <c r="EL56" s="4">
        <v>118</v>
      </c>
      <c r="EM56" s="11">
        <v>3</v>
      </c>
      <c r="EN56" s="4">
        <v>3</v>
      </c>
      <c r="EO56" s="11">
        <f t="shared" si="245"/>
        <v>27.333333333333332</v>
      </c>
      <c r="EP56" s="4">
        <v>46</v>
      </c>
      <c r="EQ56" s="4">
        <f t="shared" si="225"/>
        <v>20.535714285714285</v>
      </c>
      <c r="ER56" s="4">
        <v>15</v>
      </c>
      <c r="ES56" s="4">
        <v>41</v>
      </c>
      <c r="ET56" s="11">
        <v>22</v>
      </c>
      <c r="EU56" s="4">
        <v>2</v>
      </c>
      <c r="EV56" s="9">
        <v>20</v>
      </c>
      <c r="EW56" s="4">
        <v>93</v>
      </c>
      <c r="EX56" s="4">
        <v>113</v>
      </c>
      <c r="EY56" s="4">
        <v>34</v>
      </c>
      <c r="EZ56" s="4">
        <v>79</v>
      </c>
      <c r="FA56" s="4">
        <v>89</v>
      </c>
      <c r="FB56" s="25">
        <f t="shared" si="212"/>
        <v>218</v>
      </c>
      <c r="FC56" s="9">
        <f t="shared" si="226"/>
        <v>1.4637691084358593</v>
      </c>
      <c r="FD56" s="9">
        <f t="shared" si="213"/>
        <v>0.40825688073394495</v>
      </c>
      <c r="FE56" s="9">
        <f t="shared" si="227"/>
        <v>0.51084380163198706</v>
      </c>
      <c r="FF56" s="9">
        <f t="shared" si="214"/>
        <v>2.0659090909090909</v>
      </c>
      <c r="FG56" s="9">
        <f t="shared" si="215"/>
        <v>0.43790861724641394</v>
      </c>
      <c r="FH56" s="9">
        <f t="shared" si="216"/>
        <v>1.411362679402806</v>
      </c>
      <c r="FI56" s="11">
        <v>14.6</v>
      </c>
      <c r="FJ56" s="11">
        <v>29</v>
      </c>
      <c r="FK56" s="4">
        <v>28</v>
      </c>
      <c r="FL56" s="4">
        <v>0</v>
      </c>
      <c r="FM56" s="4">
        <v>36</v>
      </c>
      <c r="FN56" s="4">
        <f t="shared" si="228"/>
        <v>16.071428571428569</v>
      </c>
      <c r="FO56" s="11">
        <v>40</v>
      </c>
      <c r="FP56" s="11">
        <v>20</v>
      </c>
      <c r="FQ56" s="4">
        <v>14</v>
      </c>
      <c r="FR56" s="4">
        <v>47</v>
      </c>
      <c r="FS56" s="4">
        <v>41</v>
      </c>
      <c r="FT56" s="11">
        <f t="shared" si="229"/>
        <v>1.1463414634146341</v>
      </c>
      <c r="FU56" s="4">
        <v>24</v>
      </c>
      <c r="FV56" s="11">
        <f t="shared" si="246"/>
        <v>1.9583333333333333</v>
      </c>
      <c r="FW56" s="4">
        <v>62</v>
      </c>
      <c r="FX56" s="4">
        <v>10.1</v>
      </c>
      <c r="FY56">
        <v>11</v>
      </c>
      <c r="FZ56" s="11">
        <f t="shared" si="217"/>
        <v>21.1</v>
      </c>
      <c r="GA56" s="4">
        <f t="shared" si="230"/>
        <v>1.0550000000000002</v>
      </c>
      <c r="GB56" s="4">
        <f t="shared" si="231"/>
        <v>3.6363636363636362</v>
      </c>
      <c r="GC56" s="4">
        <f t="shared" si="232"/>
        <v>1.3272727272727272</v>
      </c>
      <c r="GD56" s="4">
        <v>24</v>
      </c>
      <c r="GE56" s="4">
        <v>17</v>
      </c>
      <c r="GF56" s="4">
        <f t="shared" si="233"/>
        <v>29.166666666666668</v>
      </c>
      <c r="GG56" s="4">
        <v>19</v>
      </c>
      <c r="GH56" s="4">
        <v>14</v>
      </c>
      <c r="GI56" s="4">
        <f t="shared" si="243"/>
        <v>26.315789473684209</v>
      </c>
      <c r="GJ56" s="4">
        <v>1</v>
      </c>
      <c r="GK56" s="4">
        <v>0</v>
      </c>
      <c r="GL56" s="4">
        <v>0</v>
      </c>
      <c r="GM56" s="4">
        <v>1</v>
      </c>
      <c r="GN56" s="4">
        <v>0</v>
      </c>
      <c r="GO56" s="4">
        <v>0</v>
      </c>
      <c r="GP56" s="4">
        <v>0</v>
      </c>
      <c r="GQ56" s="4">
        <v>1</v>
      </c>
      <c r="GR56" s="4">
        <v>0</v>
      </c>
      <c r="GS56" s="4">
        <v>0</v>
      </c>
      <c r="GT56" s="4">
        <v>56</v>
      </c>
      <c r="GU56" s="4">
        <v>25</v>
      </c>
      <c r="GV56">
        <f t="shared" si="244"/>
        <v>0.5535714285714286</v>
      </c>
      <c r="GW56" s="4">
        <v>1</v>
      </c>
      <c r="GX56" s="4">
        <v>0</v>
      </c>
      <c r="GY56" s="4"/>
      <c r="GZ56" s="2">
        <v>45083</v>
      </c>
      <c r="HA56" s="4">
        <v>2.2400000000000002</v>
      </c>
      <c r="HB56" s="4">
        <v>11</v>
      </c>
      <c r="HC56" s="4">
        <v>976</v>
      </c>
      <c r="HD56" s="4">
        <v>5808</v>
      </c>
      <c r="HE56" s="4">
        <v>2</v>
      </c>
      <c r="HF56" s="4">
        <v>0.17</v>
      </c>
      <c r="HG56" s="4">
        <v>0</v>
      </c>
      <c r="HH56" s="4">
        <v>1</v>
      </c>
      <c r="HI56" s="4" t="s">
        <v>204</v>
      </c>
      <c r="HJ56" s="4">
        <v>78</v>
      </c>
      <c r="HK56" s="4">
        <v>731</v>
      </c>
      <c r="HL56" s="4">
        <v>0</v>
      </c>
      <c r="HM56" s="4">
        <v>9.6999999999999993</v>
      </c>
      <c r="HN56" s="4" t="s">
        <v>583</v>
      </c>
      <c r="HO56" s="4">
        <v>30</v>
      </c>
      <c r="HP56" s="29">
        <v>1.93</v>
      </c>
      <c r="HQ56" s="4">
        <v>0.7</v>
      </c>
      <c r="HR56" s="4">
        <v>437</v>
      </c>
      <c r="HS56" s="4">
        <v>585</v>
      </c>
      <c r="HT56" s="4">
        <v>0</v>
      </c>
      <c r="HU56" s="4">
        <v>0</v>
      </c>
      <c r="HV56" s="4">
        <v>0.9</v>
      </c>
      <c r="HW56" s="4">
        <v>33</v>
      </c>
      <c r="HX56" s="4">
        <v>136</v>
      </c>
      <c r="HY56" s="4">
        <v>4.7</v>
      </c>
      <c r="HZ56" s="4">
        <v>2.2999999999999998</v>
      </c>
      <c r="IA56" s="4">
        <v>2.7</v>
      </c>
      <c r="IB56" s="4">
        <v>8.8000000000000007</v>
      </c>
      <c r="IC56" s="4"/>
      <c r="ID56" s="4">
        <v>3.3</v>
      </c>
      <c r="IE56" s="4">
        <v>94</v>
      </c>
      <c r="IF56" s="4">
        <v>26</v>
      </c>
      <c r="IG56" s="4">
        <v>48</v>
      </c>
      <c r="IH56" s="4">
        <v>0.5</v>
      </c>
      <c r="II56" s="4">
        <v>105</v>
      </c>
      <c r="IJ56" s="4">
        <v>296</v>
      </c>
      <c r="IK56" s="4">
        <v>1</v>
      </c>
      <c r="IL56" s="4">
        <v>1</v>
      </c>
      <c r="IM56" s="4"/>
      <c r="IN56">
        <v>115</v>
      </c>
      <c r="IO56">
        <v>72</v>
      </c>
      <c r="IP56">
        <v>86</v>
      </c>
      <c r="IQ56">
        <v>78</v>
      </c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>
        <v>0</v>
      </c>
      <c r="JJ56" s="4">
        <v>0</v>
      </c>
      <c r="JK56" s="4">
        <v>0</v>
      </c>
      <c r="JL56" s="4">
        <v>45</v>
      </c>
      <c r="JM56" s="4">
        <v>447</v>
      </c>
      <c r="JN56" s="4">
        <v>10</v>
      </c>
      <c r="JO56" s="4">
        <v>10</v>
      </c>
      <c r="JP56" s="4">
        <v>55</v>
      </c>
      <c r="JQ56" s="4">
        <v>29</v>
      </c>
      <c r="JR56" s="4">
        <v>47</v>
      </c>
      <c r="JS56" s="4">
        <v>78</v>
      </c>
      <c r="JT56" s="11">
        <v>52</v>
      </c>
      <c r="JU56" s="4">
        <v>50</v>
      </c>
      <c r="JV56" s="4">
        <v>104</v>
      </c>
      <c r="JW56" s="4">
        <f t="shared" si="247"/>
        <v>54</v>
      </c>
      <c r="JX56" s="11">
        <v>17.7</v>
      </c>
      <c r="JY56" s="4">
        <v>1029</v>
      </c>
      <c r="JZ56" s="4">
        <v>95</v>
      </c>
      <c r="KA56" s="4">
        <v>93</v>
      </c>
      <c r="KB56" s="4">
        <v>5.0999999999999996</v>
      </c>
      <c r="KC56" s="4">
        <f t="shared" si="248"/>
        <v>2.276785714285714</v>
      </c>
      <c r="KD56" s="4">
        <v>29.7</v>
      </c>
      <c r="KE56" s="4">
        <v>298</v>
      </c>
      <c r="KF56" s="4">
        <v>96</v>
      </c>
      <c r="KG56" s="4">
        <v>9.18</v>
      </c>
      <c r="KH56" s="4">
        <f t="shared" si="249"/>
        <v>4.0982142857142856</v>
      </c>
      <c r="KI56" s="45">
        <f t="shared" si="250"/>
        <v>1.7508417508417509</v>
      </c>
      <c r="KJ56" s="45">
        <f t="shared" si="251"/>
        <v>0.59595959595959591</v>
      </c>
      <c r="KK56" s="4">
        <v>12</v>
      </c>
      <c r="KL56" s="4">
        <v>65</v>
      </c>
      <c r="KM56" s="4">
        <v>100</v>
      </c>
      <c r="KN56" s="11">
        <f t="shared" si="252"/>
        <v>0.65</v>
      </c>
      <c r="KO56" s="4">
        <v>155</v>
      </c>
      <c r="KP56" s="11">
        <v>8</v>
      </c>
      <c r="KQ56" s="4">
        <v>7</v>
      </c>
      <c r="KR56" s="11">
        <f t="shared" si="253"/>
        <v>8.6666666666666661</v>
      </c>
      <c r="KS56" s="4">
        <v>40</v>
      </c>
      <c r="KT56" s="4">
        <f t="shared" si="254"/>
        <v>17.857142857142854</v>
      </c>
      <c r="KU56" s="4">
        <v>17</v>
      </c>
      <c r="KV56" s="4">
        <v>37</v>
      </c>
      <c r="KW56" s="11">
        <v>23</v>
      </c>
      <c r="KX56" s="4">
        <v>8</v>
      </c>
      <c r="KY56" s="9">
        <v>15</v>
      </c>
      <c r="KZ56" s="4">
        <v>73</v>
      </c>
      <c r="LA56" s="4">
        <v>111</v>
      </c>
      <c r="LB56" s="4">
        <v>52</v>
      </c>
      <c r="LC56" s="4">
        <v>55</v>
      </c>
      <c r="LD56" s="4">
        <v>45</v>
      </c>
      <c r="LE56" s="25">
        <f t="shared" si="255"/>
        <v>298</v>
      </c>
      <c r="LF56" s="9">
        <f t="shared" si="256"/>
        <v>0.55531066367545689</v>
      </c>
      <c r="LG56" s="9">
        <f t="shared" si="257"/>
        <v>0.15100671140939598</v>
      </c>
      <c r="LH56" s="9">
        <f t="shared" si="258"/>
        <v>0.19547405438885501</v>
      </c>
      <c r="LI56" s="9">
        <f t="shared" si="259"/>
        <v>1.078125</v>
      </c>
      <c r="LJ56" s="9">
        <f t="shared" si="260"/>
        <v>0.24837679018417341</v>
      </c>
      <c r="LK56" s="9">
        <f t="shared" si="261"/>
        <v>1.9414808151966163</v>
      </c>
      <c r="LL56" s="11">
        <v>16.5</v>
      </c>
      <c r="LM56" s="11">
        <v>67</v>
      </c>
      <c r="LN56" s="4">
        <v>36</v>
      </c>
      <c r="LO56" s="4">
        <v>32</v>
      </c>
      <c r="LP56" s="4">
        <v>44</v>
      </c>
      <c r="LQ56" s="4">
        <f>LP56/HA56</f>
        <v>19.642857142857142</v>
      </c>
      <c r="LR56" s="11">
        <v>36</v>
      </c>
      <c r="LS56" s="11">
        <v>20</v>
      </c>
      <c r="LT56" s="4">
        <v>22</v>
      </c>
      <c r="LU56" s="4">
        <v>69</v>
      </c>
      <c r="LV56" s="4">
        <v>58</v>
      </c>
      <c r="LW56" s="11">
        <f>LU56/LV56</f>
        <v>1.1896551724137931</v>
      </c>
      <c r="LX56" s="4">
        <v>10</v>
      </c>
      <c r="LY56" s="11">
        <f>(LU56/LX56)</f>
        <v>6.9</v>
      </c>
      <c r="LZ56" s="4">
        <v>48</v>
      </c>
      <c r="MA56" s="4">
        <v>13.8</v>
      </c>
      <c r="MB56">
        <v>21</v>
      </c>
      <c r="MC56" s="11">
        <f>(MA56+IR56)</f>
        <v>13.8</v>
      </c>
      <c r="MD56" s="4">
        <f>MC56/LS56</f>
        <v>0.69000000000000006</v>
      </c>
      <c r="ME56" s="4">
        <f>LR56/MB56</f>
        <v>1.7142857142857142</v>
      </c>
      <c r="MF56" s="4">
        <f>LL56/MB56</f>
        <v>0.7857142857142857</v>
      </c>
      <c r="MG56" s="4"/>
      <c r="MH56" s="4"/>
      <c r="MI56" s="4"/>
      <c r="MJ56" s="4"/>
      <c r="MK56" s="4"/>
      <c r="ML56" s="4"/>
      <c r="MY56" t="e">
        <f>(MW56-MX56)/MW56</f>
        <v>#DIV/0!</v>
      </c>
    </row>
    <row r="57" spans="1:683" x14ac:dyDescent="0.35">
      <c r="A57" s="54">
        <v>54</v>
      </c>
      <c r="B57" s="2">
        <v>45075</v>
      </c>
      <c r="C57" s="2">
        <v>18826</v>
      </c>
      <c r="D57" s="4">
        <v>72</v>
      </c>
      <c r="E57" s="4" t="s">
        <v>178</v>
      </c>
      <c r="F57" s="4">
        <v>95</v>
      </c>
      <c r="G57" s="4">
        <v>180</v>
      </c>
      <c r="H57" s="4">
        <v>2.15</v>
      </c>
      <c r="I57" s="4">
        <v>1</v>
      </c>
      <c r="J57" s="2" t="s">
        <v>206</v>
      </c>
      <c r="K57" s="2" t="s">
        <v>206</v>
      </c>
      <c r="L57" s="2">
        <v>45086</v>
      </c>
      <c r="M57" s="2">
        <v>45097</v>
      </c>
      <c r="N57" s="4">
        <v>1</v>
      </c>
      <c r="O57" s="2">
        <v>45121</v>
      </c>
      <c r="P57" s="46">
        <f t="shared" si="219"/>
        <v>12</v>
      </c>
      <c r="Q57" s="46">
        <f t="shared" si="220"/>
        <v>23</v>
      </c>
      <c r="R57" s="46">
        <f t="shared" si="234"/>
        <v>47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0</v>
      </c>
      <c r="AB57" s="4">
        <v>29</v>
      </c>
      <c r="AC57" s="4">
        <v>65</v>
      </c>
      <c r="AD57" s="4">
        <v>3</v>
      </c>
      <c r="AE57" s="4">
        <v>3</v>
      </c>
      <c r="AF57" s="4">
        <v>0</v>
      </c>
      <c r="AG57" s="4">
        <v>290</v>
      </c>
      <c r="AH57" s="4">
        <v>5100</v>
      </c>
      <c r="AI57" s="4">
        <v>43</v>
      </c>
      <c r="AJ57" s="4">
        <v>100</v>
      </c>
      <c r="AK57" s="4">
        <v>1</v>
      </c>
      <c r="AL57" s="4">
        <v>1</v>
      </c>
      <c r="AM57" s="4" t="s">
        <v>584</v>
      </c>
      <c r="AN57" s="4">
        <v>80</v>
      </c>
      <c r="AO57" s="4">
        <v>2256</v>
      </c>
      <c r="AP57" s="4">
        <v>0</v>
      </c>
      <c r="AQ57" s="4">
        <v>19</v>
      </c>
      <c r="AR57" s="4">
        <v>1.37</v>
      </c>
      <c r="AS57" s="4">
        <v>29</v>
      </c>
      <c r="AT57" s="29">
        <v>2.61</v>
      </c>
      <c r="AU57" s="4">
        <v>1.79</v>
      </c>
      <c r="AV57" s="4">
        <v>805</v>
      </c>
      <c r="AW57" s="4">
        <v>164</v>
      </c>
      <c r="AX57" s="4">
        <v>1</v>
      </c>
      <c r="AY57" s="4">
        <v>1</v>
      </c>
      <c r="AZ57" s="4">
        <v>2.71</v>
      </c>
      <c r="BA57" s="4">
        <v>72</v>
      </c>
      <c r="BB57" s="4">
        <v>138</v>
      </c>
      <c r="BC57" s="4">
        <v>4.3</v>
      </c>
      <c r="BD57" s="4">
        <v>2.1</v>
      </c>
      <c r="BE57" s="4">
        <v>3.6</v>
      </c>
      <c r="BF57" s="4">
        <v>8.1999999999999993</v>
      </c>
      <c r="BG57" s="4">
        <v>4.8</v>
      </c>
      <c r="BH57" s="4">
        <v>2.5</v>
      </c>
      <c r="BI57" s="4">
        <v>1753</v>
      </c>
      <c r="BJ57" s="4">
        <v>86</v>
      </c>
      <c r="BK57" s="4">
        <v>43</v>
      </c>
      <c r="BL57" s="4">
        <v>0.71</v>
      </c>
      <c r="BM57" s="4">
        <v>50</v>
      </c>
      <c r="BN57" s="4">
        <v>232</v>
      </c>
      <c r="BO57" s="4">
        <v>1</v>
      </c>
      <c r="BP57" s="4">
        <v>2</v>
      </c>
      <c r="BQ57" s="4">
        <v>101</v>
      </c>
      <c r="BR57">
        <v>118</v>
      </c>
      <c r="BS57">
        <v>59</v>
      </c>
      <c r="BT57">
        <v>82</v>
      </c>
      <c r="BU57">
        <v>100</v>
      </c>
      <c r="BV57">
        <v>5</v>
      </c>
      <c r="BW57">
        <v>1807</v>
      </c>
      <c r="BX57">
        <v>1370</v>
      </c>
      <c r="BY57">
        <v>2.1</v>
      </c>
      <c r="BZ57">
        <v>78.5</v>
      </c>
      <c r="CA57">
        <v>4.5999999999999996</v>
      </c>
      <c r="CB57" s="4">
        <v>2.1</v>
      </c>
      <c r="CC57" s="4">
        <v>42</v>
      </c>
      <c r="CD57" s="4">
        <v>36.200000000000003</v>
      </c>
      <c r="CE57" s="4">
        <v>14</v>
      </c>
      <c r="CF57" s="4">
        <v>10</v>
      </c>
      <c r="CG57" s="4">
        <v>2234</v>
      </c>
      <c r="CH57" s="4">
        <f t="shared" si="222"/>
        <v>2933.333333333333</v>
      </c>
      <c r="CI57" s="4">
        <v>7.36</v>
      </c>
      <c r="CJ57" s="4">
        <v>41.8</v>
      </c>
      <c r="CK57" s="4">
        <v>79.5</v>
      </c>
      <c r="CL57" s="4">
        <v>23.1</v>
      </c>
      <c r="CM57" s="4">
        <v>0.1</v>
      </c>
      <c r="CN57" s="4">
        <v>0</v>
      </c>
      <c r="CO57" s="4">
        <v>0</v>
      </c>
      <c r="CP57" s="4">
        <v>215</v>
      </c>
      <c r="CQ57" s="4">
        <v>26441</v>
      </c>
      <c r="CR57" s="4">
        <v>1</v>
      </c>
      <c r="CS57" s="4">
        <v>2</v>
      </c>
      <c r="CT57" s="4">
        <v>7</v>
      </c>
      <c r="CU57" s="4">
        <v>1</v>
      </c>
      <c r="CV57" s="4">
        <v>1</v>
      </c>
      <c r="CW57" s="4">
        <v>1</v>
      </c>
      <c r="CX57" s="4">
        <v>1</v>
      </c>
      <c r="CY57" s="4">
        <v>1</v>
      </c>
      <c r="CZ57" s="4">
        <v>1</v>
      </c>
      <c r="DA57" s="4">
        <v>0</v>
      </c>
      <c r="DB57" s="4">
        <v>1</v>
      </c>
      <c r="DC57" s="4">
        <v>1</v>
      </c>
      <c r="DD57" s="4">
        <v>1</v>
      </c>
      <c r="DE57" s="4">
        <v>1</v>
      </c>
      <c r="DF57" s="4">
        <v>0</v>
      </c>
      <c r="DG57" s="4">
        <v>1</v>
      </c>
      <c r="DH57" s="4">
        <v>1</v>
      </c>
      <c r="DI57" s="4">
        <v>0</v>
      </c>
      <c r="DJ57" s="4">
        <v>1</v>
      </c>
      <c r="DK57" s="4">
        <v>8</v>
      </c>
      <c r="DL57" s="4">
        <v>8</v>
      </c>
      <c r="DM57" s="4">
        <v>71</v>
      </c>
      <c r="DN57" s="4">
        <v>55</v>
      </c>
      <c r="DO57" s="4">
        <v>23</v>
      </c>
      <c r="DP57" s="4">
        <v>44</v>
      </c>
      <c r="DQ57" s="11">
        <v>43</v>
      </c>
      <c r="DR57" s="4">
        <v>50</v>
      </c>
      <c r="DS57" s="4">
        <v>89</v>
      </c>
      <c r="DT57" s="4">
        <f t="shared" si="237"/>
        <v>39</v>
      </c>
      <c r="DU57" s="11">
        <v>11.7</v>
      </c>
      <c r="DV57" s="4">
        <v>988</v>
      </c>
      <c r="DW57" s="4">
        <v>84</v>
      </c>
      <c r="DX57" s="4">
        <v>99</v>
      </c>
      <c r="DY57" s="4">
        <v>3.9</v>
      </c>
      <c r="DZ57" s="4">
        <f t="shared" si="238"/>
        <v>1.8139534883720931</v>
      </c>
      <c r="EA57" s="4">
        <v>18.3</v>
      </c>
      <c r="EB57" s="4">
        <v>279</v>
      </c>
      <c r="EC57" s="4">
        <v>46</v>
      </c>
      <c r="ED57" s="4">
        <v>4.5</v>
      </c>
      <c r="EE57" s="4">
        <f t="shared" si="241"/>
        <v>2.0930232558139537</v>
      </c>
      <c r="EF57" s="45">
        <f t="shared" si="223"/>
        <v>2.3497267759562841</v>
      </c>
      <c r="EG57" s="45">
        <f t="shared" si="224"/>
        <v>0.6393442622950819</v>
      </c>
      <c r="EH57" s="4">
        <v>6</v>
      </c>
      <c r="EI57" s="4">
        <v>65</v>
      </c>
      <c r="EJ57" s="4">
        <v>91</v>
      </c>
      <c r="EK57" s="11">
        <f t="shared" si="242"/>
        <v>0.7142857142857143</v>
      </c>
      <c r="EL57" s="4">
        <v>188</v>
      </c>
      <c r="EM57" s="11">
        <v>5</v>
      </c>
      <c r="EN57" s="4">
        <v>4</v>
      </c>
      <c r="EO57" s="11">
        <f t="shared" si="245"/>
        <v>14.444444444444445</v>
      </c>
      <c r="EP57" s="4">
        <v>27</v>
      </c>
      <c r="EQ57" s="4">
        <f t="shared" si="225"/>
        <v>12.558139534883722</v>
      </c>
      <c r="ER57" s="4">
        <v>18</v>
      </c>
      <c r="ES57" s="4">
        <v>25</v>
      </c>
      <c r="ET57" s="11">
        <v>10</v>
      </c>
      <c r="EU57" s="4">
        <v>3</v>
      </c>
      <c r="EV57" s="9">
        <v>6</v>
      </c>
      <c r="EW57" s="4">
        <v>76</v>
      </c>
      <c r="EX57" s="4">
        <v>131</v>
      </c>
      <c r="EY57" s="4">
        <v>45</v>
      </c>
      <c r="EZ57" s="4">
        <v>81</v>
      </c>
      <c r="FA57" s="4">
        <v>83</v>
      </c>
      <c r="FB57" s="4">
        <f t="shared" si="212"/>
        <v>279</v>
      </c>
      <c r="FC57" s="9">
        <f t="shared" si="226"/>
        <v>1.5091681949823503</v>
      </c>
      <c r="FD57" s="9">
        <f t="shared" si="213"/>
        <v>0.29749103942652327</v>
      </c>
      <c r="FE57" s="9">
        <f t="shared" si="227"/>
        <v>0.41373845877273219</v>
      </c>
      <c r="FF57" s="9">
        <f t="shared" si="214"/>
        <v>2.3086956521739133</v>
      </c>
      <c r="FG57" s="9">
        <f t="shared" si="215"/>
        <v>0.33414530626795708</v>
      </c>
      <c r="FH57" s="9">
        <f t="shared" si="216"/>
        <v>1.5297802192292513</v>
      </c>
      <c r="FI57" s="11">
        <v>12.7</v>
      </c>
      <c r="FJ57" s="11">
        <v>21</v>
      </c>
      <c r="FK57" s="4">
        <v>26</v>
      </c>
      <c r="FL57" s="4">
        <v>5</v>
      </c>
      <c r="FM57" s="4">
        <v>34</v>
      </c>
      <c r="FN57" s="4">
        <f t="shared" si="228"/>
        <v>15.813953488372094</v>
      </c>
      <c r="FO57" s="11">
        <v>28</v>
      </c>
      <c r="FP57" s="11">
        <v>18</v>
      </c>
      <c r="FQ57" s="4">
        <v>11</v>
      </c>
      <c r="FR57" s="4">
        <v>43</v>
      </c>
      <c r="FS57" s="4">
        <v>54</v>
      </c>
      <c r="FT57" s="11">
        <f t="shared" si="229"/>
        <v>0.79629629629629628</v>
      </c>
      <c r="FU57" s="4">
        <v>11</v>
      </c>
      <c r="FV57" s="11">
        <f t="shared" si="246"/>
        <v>3.9090909090909092</v>
      </c>
      <c r="FW57" s="4">
        <v>73</v>
      </c>
      <c r="FX57" s="4">
        <v>14</v>
      </c>
      <c r="FY57">
        <v>9.8000000000000007</v>
      </c>
      <c r="FZ57" s="11">
        <f t="shared" si="217"/>
        <v>19</v>
      </c>
      <c r="GA57" s="4">
        <f t="shared" si="230"/>
        <v>1.0555555555555556</v>
      </c>
      <c r="GB57" s="4">
        <f t="shared" si="231"/>
        <v>2.8571428571428568</v>
      </c>
      <c r="GC57" s="4">
        <f t="shared" si="232"/>
        <v>1.2959183673469385</v>
      </c>
      <c r="GD57" s="4">
        <v>12</v>
      </c>
      <c r="GE57" s="4">
        <v>10</v>
      </c>
      <c r="GF57" s="4">
        <f t="shared" si="233"/>
        <v>16.666666666666664</v>
      </c>
      <c r="GG57" s="4">
        <v>19</v>
      </c>
      <c r="GH57" s="4">
        <v>14</v>
      </c>
      <c r="GI57" s="4">
        <f t="shared" si="243"/>
        <v>26.315789473684209</v>
      </c>
      <c r="GJ57">
        <v>1</v>
      </c>
      <c r="GK57">
        <v>0</v>
      </c>
      <c r="GL57">
        <v>0</v>
      </c>
      <c r="GM57">
        <v>1</v>
      </c>
      <c r="GN57">
        <v>0</v>
      </c>
      <c r="GO57">
        <v>0</v>
      </c>
      <c r="GP57">
        <v>1</v>
      </c>
      <c r="GQ57">
        <v>0</v>
      </c>
      <c r="GR57">
        <v>0</v>
      </c>
      <c r="GS57">
        <v>1</v>
      </c>
      <c r="GT57">
        <v>59</v>
      </c>
      <c r="GU57">
        <v>20</v>
      </c>
      <c r="GV57">
        <f t="shared" si="244"/>
        <v>0.66101694915254239</v>
      </c>
      <c r="GW57">
        <v>1</v>
      </c>
      <c r="GX57">
        <v>0</v>
      </c>
      <c r="GZ57" s="2">
        <v>45082</v>
      </c>
      <c r="HA57" s="4">
        <v>2.15</v>
      </c>
      <c r="HB57" s="4">
        <v>8</v>
      </c>
      <c r="HC57" s="4">
        <v>1060</v>
      </c>
      <c r="HD57" s="4">
        <v>13200</v>
      </c>
      <c r="HE57" s="4">
        <v>1.61</v>
      </c>
      <c r="HF57" s="4">
        <v>1.53</v>
      </c>
      <c r="HG57" s="4">
        <v>1</v>
      </c>
      <c r="HH57" s="4">
        <v>1</v>
      </c>
      <c r="HI57" s="4" t="s">
        <v>584</v>
      </c>
      <c r="HJ57" s="4">
        <v>36</v>
      </c>
      <c r="HK57" s="4">
        <v>1667</v>
      </c>
      <c r="HL57" s="4">
        <v>0</v>
      </c>
      <c r="HM57" s="4">
        <v>11.8</v>
      </c>
      <c r="HN57" s="4">
        <v>1.05</v>
      </c>
      <c r="HO57" s="4">
        <v>25</v>
      </c>
      <c r="HP57" s="29"/>
      <c r="HQ57" s="4">
        <v>0.82</v>
      </c>
      <c r="HR57" s="4">
        <v>528</v>
      </c>
      <c r="HS57" s="4">
        <v>186</v>
      </c>
      <c r="HT57" s="4">
        <v>1</v>
      </c>
      <c r="HU57" s="4">
        <v>1</v>
      </c>
      <c r="HV57" s="4">
        <v>1.1200000000000001</v>
      </c>
      <c r="HW57" s="4">
        <v>48</v>
      </c>
      <c r="HX57" s="4">
        <v>130</v>
      </c>
      <c r="HY57" s="4">
        <v>5.3</v>
      </c>
      <c r="HZ57" s="4">
        <v>1.9</v>
      </c>
      <c r="IA57" s="4">
        <v>2.6</v>
      </c>
      <c r="IB57" s="4">
        <v>7</v>
      </c>
      <c r="IC57" s="4">
        <v>4.7</v>
      </c>
      <c r="ID57" s="4">
        <v>2.81</v>
      </c>
      <c r="IE57" s="4">
        <v>30</v>
      </c>
      <c r="IF57" s="4">
        <v>31</v>
      </c>
      <c r="IG57" s="4">
        <v>20</v>
      </c>
      <c r="IH57" s="4">
        <v>0.43</v>
      </c>
      <c r="II57" s="4">
        <v>91</v>
      </c>
      <c r="IJ57" s="4">
        <v>312</v>
      </c>
      <c r="IK57" s="4">
        <v>1</v>
      </c>
      <c r="IL57" s="4">
        <v>2</v>
      </c>
      <c r="IM57" s="4">
        <v>111</v>
      </c>
      <c r="IN57">
        <v>119</v>
      </c>
      <c r="IO57">
        <v>47</v>
      </c>
      <c r="IP57">
        <v>70</v>
      </c>
      <c r="IQ57">
        <v>63</v>
      </c>
      <c r="IU57">
        <v>2.1</v>
      </c>
      <c r="IX57" s="4"/>
      <c r="IY57" s="4"/>
      <c r="IZ57" s="4"/>
      <c r="JA57" s="4"/>
      <c r="JB57" s="4"/>
      <c r="JC57" s="4"/>
      <c r="JD57" s="4"/>
      <c r="JE57" s="4">
        <v>7.45</v>
      </c>
      <c r="JF57" s="4">
        <v>32</v>
      </c>
      <c r="JG57" s="4">
        <v>73</v>
      </c>
      <c r="JH57" s="4">
        <v>21</v>
      </c>
      <c r="JI57" s="4">
        <v>0</v>
      </c>
      <c r="JJ57" s="4">
        <v>0</v>
      </c>
      <c r="JK57" s="4">
        <v>0</v>
      </c>
      <c r="JL57" s="4">
        <v>30.6</v>
      </c>
      <c r="JM57" s="4">
        <v>1001</v>
      </c>
      <c r="JN57" s="4">
        <v>8</v>
      </c>
      <c r="JO57" s="4">
        <v>8</v>
      </c>
      <c r="JP57" s="4">
        <v>65</v>
      </c>
      <c r="JQ57" s="4">
        <v>45</v>
      </c>
      <c r="JR57" s="4">
        <v>35</v>
      </c>
      <c r="JS57" s="4">
        <v>58</v>
      </c>
      <c r="JT57" s="11">
        <v>58</v>
      </c>
      <c r="JU57" s="4">
        <v>31</v>
      </c>
      <c r="JV57" s="4">
        <v>73</v>
      </c>
      <c r="JW57" s="4">
        <f t="shared" si="247"/>
        <v>42</v>
      </c>
      <c r="JX57" s="11">
        <v>15</v>
      </c>
      <c r="JY57" s="4">
        <v>1140</v>
      </c>
      <c r="JZ57" s="4">
        <v>87</v>
      </c>
      <c r="KA57" s="4">
        <v>71</v>
      </c>
      <c r="KB57" s="4">
        <v>3</v>
      </c>
      <c r="KC57" s="4">
        <f t="shared" si="248"/>
        <v>1.3953488372093024</v>
      </c>
      <c r="KD57" s="4">
        <v>23.2</v>
      </c>
      <c r="KE57" s="4">
        <v>294</v>
      </c>
      <c r="KF57" s="4">
        <v>61</v>
      </c>
      <c r="KG57" s="4">
        <v>4.3</v>
      </c>
      <c r="KH57" s="4">
        <f t="shared" si="249"/>
        <v>2</v>
      </c>
      <c r="KI57" s="45">
        <f t="shared" si="250"/>
        <v>2.5</v>
      </c>
      <c r="KJ57" s="45">
        <f t="shared" si="251"/>
        <v>0.64655172413793105</v>
      </c>
      <c r="KK57" s="4">
        <v>10</v>
      </c>
      <c r="KL57" s="4">
        <v>44</v>
      </c>
      <c r="KM57" s="4">
        <v>78</v>
      </c>
      <c r="KN57" s="11">
        <f t="shared" si="252"/>
        <v>0.5641025641025641</v>
      </c>
      <c r="KO57" s="4">
        <v>206</v>
      </c>
      <c r="KP57" s="11">
        <v>4</v>
      </c>
      <c r="KQ57" s="4">
        <v>5</v>
      </c>
      <c r="KR57" s="11">
        <f t="shared" si="253"/>
        <v>9.7777777777777786</v>
      </c>
      <c r="KS57" s="4">
        <v>36</v>
      </c>
      <c r="KT57" s="4">
        <f t="shared" si="254"/>
        <v>16.744186046511629</v>
      </c>
      <c r="KU57" s="4">
        <v>13</v>
      </c>
      <c r="KV57" s="4">
        <v>22</v>
      </c>
      <c r="KW57" s="11">
        <v>15</v>
      </c>
      <c r="KX57" s="4">
        <v>7</v>
      </c>
      <c r="KY57" s="9">
        <v>7</v>
      </c>
      <c r="KZ57" s="4">
        <v>124</v>
      </c>
      <c r="LA57" s="4">
        <v>156</v>
      </c>
      <c r="LB57" s="4">
        <v>24</v>
      </c>
      <c r="LC57" s="4">
        <v>42</v>
      </c>
      <c r="LD57" s="4">
        <v>52</v>
      </c>
      <c r="LE57" s="4">
        <f t="shared" si="255"/>
        <v>294</v>
      </c>
      <c r="LF57" s="9">
        <f t="shared" si="256"/>
        <v>0.72755090551128987</v>
      </c>
      <c r="LG57" s="9">
        <f t="shared" si="257"/>
        <v>0.17687074829931973</v>
      </c>
      <c r="LH57" s="9">
        <f t="shared" si="258"/>
        <v>0.23895068122588398</v>
      </c>
      <c r="LI57" s="9">
        <f t="shared" si="259"/>
        <v>1.7557377049180329</v>
      </c>
      <c r="LJ57" s="9">
        <f t="shared" si="260"/>
        <v>0.1848165756212462</v>
      </c>
      <c r="LK57" s="9">
        <f t="shared" si="261"/>
        <v>2.4132163009049927</v>
      </c>
      <c r="LL57" s="11">
        <v>17</v>
      </c>
      <c r="LM57" s="11">
        <v>18</v>
      </c>
      <c r="LN57" s="4">
        <v>7</v>
      </c>
      <c r="LO57" s="4">
        <v>12</v>
      </c>
      <c r="LP57" s="4">
        <v>54</v>
      </c>
      <c r="LQ57" s="4">
        <f>LP57/HA57</f>
        <v>25.116279069767444</v>
      </c>
      <c r="LR57" s="11">
        <v>49</v>
      </c>
      <c r="LS57" s="11">
        <v>19</v>
      </c>
      <c r="LT57" s="4">
        <v>14</v>
      </c>
      <c r="LU57" s="4">
        <v>40</v>
      </c>
      <c r="LV57" s="4">
        <v>38</v>
      </c>
      <c r="LW57" s="11">
        <f>LU57/LV57</f>
        <v>1.0526315789473684</v>
      </c>
      <c r="LX57" s="4">
        <v>9</v>
      </c>
      <c r="LY57" s="11">
        <f>(LU57/LX57)</f>
        <v>4.4444444444444446</v>
      </c>
      <c r="LZ57" s="4">
        <v>80</v>
      </c>
      <c r="MA57" s="4">
        <v>18.7</v>
      </c>
      <c r="MB57">
        <v>11.6</v>
      </c>
      <c r="MC57" s="11">
        <f>(MA57+IR57)</f>
        <v>18.7</v>
      </c>
      <c r="MD57" s="4">
        <f>MC57/LS57</f>
        <v>0.98421052631578942</v>
      </c>
      <c r="ME57" s="4">
        <f>LR57/MB57</f>
        <v>4.2241379310344831</v>
      </c>
      <c r="MF57" s="4">
        <f>LL57/MB57</f>
        <v>1.4655172413793105</v>
      </c>
      <c r="MG57" s="4"/>
      <c r="MH57" s="4"/>
      <c r="MI57" s="4"/>
      <c r="MJ57" s="4"/>
      <c r="MK57" s="4"/>
      <c r="ML57" s="4"/>
      <c r="MY57" t="e">
        <f>(MW57-MX57)/MW57</f>
        <v>#DIV/0!</v>
      </c>
    </row>
    <row r="58" spans="1:683" x14ac:dyDescent="0.35">
      <c r="A58" s="54">
        <v>55</v>
      </c>
      <c r="B58" s="2">
        <v>45075</v>
      </c>
      <c r="C58" s="2">
        <v>32960</v>
      </c>
      <c r="D58" s="4">
        <v>33</v>
      </c>
      <c r="E58" s="4" t="s">
        <v>176</v>
      </c>
      <c r="F58" s="4">
        <v>50</v>
      </c>
      <c r="G58" s="4">
        <v>165</v>
      </c>
      <c r="H58" s="4">
        <v>1.53</v>
      </c>
      <c r="I58" s="4">
        <v>1</v>
      </c>
      <c r="J58" s="2">
        <v>45070</v>
      </c>
      <c r="K58" s="2">
        <v>45075</v>
      </c>
      <c r="L58" s="2">
        <v>45093</v>
      </c>
      <c r="M58" s="2">
        <v>45093</v>
      </c>
      <c r="N58" s="4">
        <v>1</v>
      </c>
      <c r="O58" s="2">
        <v>45093</v>
      </c>
      <c r="P58" s="46">
        <f t="shared" si="219"/>
        <v>18</v>
      </c>
      <c r="Q58" s="46">
        <f t="shared" si="220"/>
        <v>23</v>
      </c>
      <c r="R58" s="46">
        <f t="shared" si="234"/>
        <v>18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1</v>
      </c>
      <c r="AB58" s="4">
        <v>7</v>
      </c>
      <c r="AC58" s="4">
        <v>21</v>
      </c>
      <c r="AD58" s="4">
        <v>4</v>
      </c>
      <c r="AE58" s="4">
        <v>6</v>
      </c>
      <c r="AF58" s="4">
        <v>2</v>
      </c>
      <c r="AG58" s="4">
        <v>710</v>
      </c>
      <c r="AH58" s="4">
        <v>19800</v>
      </c>
      <c r="AI58" s="4">
        <v>13.75</v>
      </c>
      <c r="AJ58" s="4">
        <v>6.13</v>
      </c>
      <c r="AK58" s="4">
        <v>0</v>
      </c>
      <c r="AL58" s="4">
        <v>1</v>
      </c>
      <c r="AM58" s="4" t="s">
        <v>208</v>
      </c>
      <c r="AN58" s="4">
        <v>115</v>
      </c>
      <c r="AO58" s="4">
        <v>532</v>
      </c>
      <c r="AP58" s="4">
        <v>0</v>
      </c>
      <c r="AQ58" s="4">
        <v>8.8000000000000007</v>
      </c>
      <c r="AR58" s="4">
        <v>1.7</v>
      </c>
      <c r="AS58" s="4">
        <v>28</v>
      </c>
      <c r="AT58" s="29">
        <v>1.68</v>
      </c>
      <c r="AU58" s="4">
        <v>2.87</v>
      </c>
      <c r="AV58" s="4">
        <v>832</v>
      </c>
      <c r="AW58" s="4">
        <v>161</v>
      </c>
      <c r="AX58" s="4">
        <v>0</v>
      </c>
      <c r="AY58" s="4">
        <v>0</v>
      </c>
      <c r="AZ58" s="4">
        <v>0.64</v>
      </c>
      <c r="BA58" s="4">
        <v>66</v>
      </c>
      <c r="BB58" s="4">
        <v>149</v>
      </c>
      <c r="BC58" s="4">
        <v>3.6</v>
      </c>
      <c r="BD58" s="4">
        <v>2.2999999999999998</v>
      </c>
      <c r="BE58" s="4">
        <v>2.2000000000000002</v>
      </c>
      <c r="BF58" s="4">
        <v>7.9</v>
      </c>
      <c r="BG58" s="4">
        <v>6.4</v>
      </c>
      <c r="BH58" s="4">
        <v>2.67</v>
      </c>
      <c r="BI58" s="4">
        <v>48</v>
      </c>
      <c r="BJ58" s="4">
        <v>126</v>
      </c>
      <c r="BK58" s="4">
        <v>94</v>
      </c>
      <c r="BL58" s="4">
        <v>0.46</v>
      </c>
      <c r="BM58" s="4">
        <v>113</v>
      </c>
      <c r="BN58" s="4">
        <v>336</v>
      </c>
      <c r="BO58" s="4">
        <v>1</v>
      </c>
      <c r="BP58" s="4">
        <v>17</v>
      </c>
      <c r="BQ58" s="4">
        <v>136</v>
      </c>
      <c r="BR58">
        <v>121</v>
      </c>
      <c r="BS58">
        <v>68</v>
      </c>
      <c r="BT58">
        <v>85</v>
      </c>
      <c r="BU58">
        <v>124</v>
      </c>
      <c r="BV58">
        <v>4</v>
      </c>
      <c r="BW58">
        <v>0</v>
      </c>
      <c r="BX58">
        <v>1000</v>
      </c>
      <c r="BY58">
        <v>2.4</v>
      </c>
      <c r="BZ58">
        <v>82</v>
      </c>
      <c r="CA58">
        <v>4.5</v>
      </c>
      <c r="CB58" s="4">
        <v>4.3</v>
      </c>
      <c r="CC58" s="4">
        <v>35</v>
      </c>
      <c r="CD58" s="4">
        <v>76</v>
      </c>
      <c r="CE58" s="4">
        <v>15</v>
      </c>
      <c r="CF58" s="4">
        <v>12</v>
      </c>
      <c r="CG58" s="4">
        <v>1498</v>
      </c>
      <c r="CH58" s="4">
        <f t="shared" si="222"/>
        <v>1506.9767441860467</v>
      </c>
      <c r="CI58" s="4">
        <v>7.34</v>
      </c>
      <c r="CJ58" s="4">
        <v>41</v>
      </c>
      <c r="CK58" s="4">
        <v>81</v>
      </c>
      <c r="CL58" s="4">
        <v>22.3</v>
      </c>
      <c r="CM58" s="4">
        <v>0.7</v>
      </c>
      <c r="CN58" s="4">
        <v>1</v>
      </c>
      <c r="CO58" s="4">
        <v>0</v>
      </c>
      <c r="CP58" s="4">
        <v>165</v>
      </c>
      <c r="CQ58" s="4">
        <v>324</v>
      </c>
      <c r="CR58" s="4">
        <v>1</v>
      </c>
      <c r="CS58" s="4">
        <v>3</v>
      </c>
      <c r="CT58" s="4"/>
      <c r="CU58" s="4">
        <v>1</v>
      </c>
      <c r="CV58" s="4">
        <v>0</v>
      </c>
      <c r="CW58" s="4">
        <v>0</v>
      </c>
      <c r="CX58" s="4">
        <v>0</v>
      </c>
      <c r="CY58" s="4">
        <v>1</v>
      </c>
      <c r="CZ58" s="4">
        <v>0</v>
      </c>
      <c r="DA58" s="4">
        <v>0</v>
      </c>
      <c r="DB58" s="4">
        <v>0</v>
      </c>
      <c r="DC58" s="4">
        <v>1</v>
      </c>
      <c r="DD58" s="4">
        <v>1</v>
      </c>
      <c r="DE58" s="4">
        <v>0</v>
      </c>
      <c r="DF58" s="4">
        <v>0</v>
      </c>
      <c r="DG58" s="4">
        <v>0</v>
      </c>
      <c r="DH58" s="4">
        <v>1</v>
      </c>
      <c r="DI58" s="4">
        <v>0</v>
      </c>
      <c r="DJ58" s="4">
        <v>1</v>
      </c>
      <c r="DK58" s="4">
        <v>7</v>
      </c>
      <c r="DL58" s="4">
        <v>7</v>
      </c>
      <c r="DM58" s="4">
        <v>46</v>
      </c>
      <c r="DN58" s="4">
        <v>27</v>
      </c>
      <c r="DO58" s="4">
        <v>41</v>
      </c>
      <c r="DP58" s="4">
        <v>71</v>
      </c>
      <c r="DQ58" s="11">
        <v>55</v>
      </c>
      <c r="DR58" s="4">
        <v>30</v>
      </c>
      <c r="DS58" s="4">
        <v>79</v>
      </c>
      <c r="DT58" s="4">
        <f t="shared" si="237"/>
        <v>49</v>
      </c>
      <c r="DU58" s="11">
        <v>15.3</v>
      </c>
      <c r="DV58" s="4">
        <v>825</v>
      </c>
      <c r="DW58" s="4">
        <v>80</v>
      </c>
      <c r="DX58" s="4">
        <v>123</v>
      </c>
      <c r="DY58" s="4">
        <v>5</v>
      </c>
      <c r="DZ58" s="4">
        <f t="shared" si="238"/>
        <v>3.2679738562091503</v>
      </c>
      <c r="EA58" s="4">
        <v>19.3</v>
      </c>
      <c r="EB58" s="4">
        <v>197</v>
      </c>
      <c r="EC58" s="4">
        <v>55</v>
      </c>
      <c r="ED58" s="4">
        <v>6.7</v>
      </c>
      <c r="EE58" s="4">
        <f t="shared" si="241"/>
        <v>4.3790849673202619</v>
      </c>
      <c r="EF58" s="45">
        <f t="shared" si="223"/>
        <v>2.849740932642487</v>
      </c>
      <c r="EG58" s="45">
        <f t="shared" si="224"/>
        <v>0.79274611398963735</v>
      </c>
      <c r="EH58" s="4">
        <v>26</v>
      </c>
      <c r="EI58" s="4">
        <v>76</v>
      </c>
      <c r="EJ58" s="4">
        <v>51</v>
      </c>
      <c r="EK58" s="11">
        <f t="shared" si="242"/>
        <v>1.4901960784313726</v>
      </c>
      <c r="EL58" s="4">
        <v>117</v>
      </c>
      <c r="EM58" s="11">
        <v>14</v>
      </c>
      <c r="EN58" s="4">
        <v>10</v>
      </c>
      <c r="EO58" s="11">
        <f t="shared" si="245"/>
        <v>6.333333333333333</v>
      </c>
      <c r="EP58" s="76">
        <v>18</v>
      </c>
      <c r="EQ58" s="76">
        <f t="shared" si="225"/>
        <v>11.76470588235294</v>
      </c>
      <c r="ER58" s="76">
        <v>14</v>
      </c>
      <c r="ES58" s="76">
        <v>16</v>
      </c>
      <c r="ET58" s="11">
        <v>12</v>
      </c>
      <c r="EU58" s="4">
        <v>10</v>
      </c>
      <c r="EV58" s="9">
        <v>2</v>
      </c>
      <c r="EW58" s="4">
        <v>52</v>
      </c>
      <c r="EX58" s="4">
        <v>78</v>
      </c>
      <c r="EY58" s="4">
        <v>31</v>
      </c>
      <c r="EZ58" s="4">
        <v>34</v>
      </c>
      <c r="FA58" s="4">
        <v>52</v>
      </c>
      <c r="FB58" s="4">
        <f t="shared" si="212"/>
        <v>197</v>
      </c>
      <c r="FC58" s="9">
        <f t="shared" si="226"/>
        <v>1.0123637742565295</v>
      </c>
      <c r="FD58" s="9">
        <f t="shared" si="213"/>
        <v>0.26395939086294418</v>
      </c>
      <c r="FE58" s="9">
        <f t="shared" si="227"/>
        <v>0.37372078794269376</v>
      </c>
      <c r="FF58" s="9">
        <f t="shared" si="214"/>
        <v>1.9800000000000002</v>
      </c>
      <c r="FG58" s="9">
        <f t="shared" si="215"/>
        <v>0.31413124711280133</v>
      </c>
      <c r="FH58" s="9">
        <f t="shared" si="216"/>
        <v>1.9558186991174136</v>
      </c>
      <c r="FI58" s="11">
        <v>21.4</v>
      </c>
      <c r="FJ58" s="11">
        <v>29</v>
      </c>
      <c r="FK58" s="4">
        <v>21</v>
      </c>
      <c r="FL58" s="4">
        <v>8</v>
      </c>
      <c r="FM58" s="4">
        <v>13</v>
      </c>
      <c r="FN58" s="4">
        <f t="shared" si="228"/>
        <v>8.4967320261437909</v>
      </c>
      <c r="FO58" s="11">
        <v>41</v>
      </c>
      <c r="FP58" s="11">
        <v>21</v>
      </c>
      <c r="FQ58" s="4">
        <v>20</v>
      </c>
      <c r="FR58" s="4">
        <v>66</v>
      </c>
      <c r="FS58" s="4">
        <v>62</v>
      </c>
      <c r="FT58" s="11">
        <f t="shared" si="229"/>
        <v>1.064516129032258</v>
      </c>
      <c r="FU58" s="4">
        <v>16</v>
      </c>
      <c r="FV58" s="11">
        <f t="shared" si="246"/>
        <v>4.125</v>
      </c>
      <c r="FW58" s="4">
        <v>87</v>
      </c>
      <c r="FX58" s="4">
        <v>22.1</v>
      </c>
      <c r="FY58">
        <v>15.8</v>
      </c>
      <c r="FZ58" s="11">
        <f t="shared" si="217"/>
        <v>26.1</v>
      </c>
      <c r="GA58" s="4">
        <f t="shared" si="230"/>
        <v>1.2428571428571429</v>
      </c>
      <c r="GB58" s="4">
        <f t="shared" si="231"/>
        <v>2.5949367088607596</v>
      </c>
      <c r="GC58" s="4">
        <f t="shared" si="232"/>
        <v>1.3544303797468353</v>
      </c>
      <c r="GD58" s="4">
        <v>9</v>
      </c>
      <c r="GE58" s="4">
        <v>6</v>
      </c>
      <c r="GF58" s="4">
        <f t="shared" si="233"/>
        <v>33.333333333333329</v>
      </c>
      <c r="GG58" s="4">
        <v>26</v>
      </c>
      <c r="GH58" s="4">
        <v>19</v>
      </c>
      <c r="GI58" s="4">
        <f t="shared" si="243"/>
        <v>26.923076923076923</v>
      </c>
      <c r="GJ58" s="4">
        <v>1</v>
      </c>
      <c r="GK58" s="4">
        <v>0</v>
      </c>
      <c r="GL58" s="4">
        <v>0</v>
      </c>
      <c r="GM58" s="4">
        <v>0</v>
      </c>
      <c r="GN58" s="4">
        <v>1</v>
      </c>
      <c r="GO58" s="4">
        <v>0</v>
      </c>
      <c r="GP58" s="4">
        <v>1</v>
      </c>
      <c r="GQ58" s="4">
        <v>0</v>
      </c>
      <c r="GR58" s="4">
        <v>0</v>
      </c>
      <c r="GS58" s="4">
        <v>1</v>
      </c>
      <c r="GT58" s="4">
        <v>66</v>
      </c>
      <c r="GU58" s="4">
        <v>20</v>
      </c>
      <c r="GV58">
        <f t="shared" si="244"/>
        <v>0.69696969696969702</v>
      </c>
      <c r="GW58" s="4">
        <v>1</v>
      </c>
      <c r="GX58" s="4">
        <v>0</v>
      </c>
      <c r="GY58" s="4"/>
      <c r="GZ58" s="2">
        <v>45082</v>
      </c>
      <c r="HA58" s="4">
        <v>1.53</v>
      </c>
      <c r="HB58" s="4">
        <v>8</v>
      </c>
      <c r="HC58" s="4">
        <v>1180</v>
      </c>
      <c r="HD58" s="4">
        <v>6500</v>
      </c>
      <c r="HE58" s="4">
        <v>3.83</v>
      </c>
      <c r="HF58" s="4">
        <v>0.46</v>
      </c>
      <c r="HG58" s="4">
        <v>0</v>
      </c>
      <c r="HH58" s="4">
        <v>1</v>
      </c>
      <c r="HI58" s="4" t="s">
        <v>208</v>
      </c>
      <c r="HJ58" s="4">
        <v>120</v>
      </c>
      <c r="HK58" s="4">
        <v>265</v>
      </c>
      <c r="HL58" s="4">
        <v>0</v>
      </c>
      <c r="HM58" s="4">
        <v>7.6</v>
      </c>
      <c r="HN58" s="4">
        <v>1.26</v>
      </c>
      <c r="HO58" s="4">
        <v>29</v>
      </c>
      <c r="HP58" s="29">
        <v>1.1499999999999999</v>
      </c>
      <c r="HQ58" s="4">
        <v>1.77</v>
      </c>
      <c r="HR58" s="4">
        <v>800</v>
      </c>
      <c r="HS58" s="4">
        <v>118</v>
      </c>
      <c r="HT58" s="4">
        <v>0</v>
      </c>
      <c r="HU58" s="4">
        <v>0</v>
      </c>
      <c r="HV58" s="4">
        <v>0.39</v>
      </c>
      <c r="HW58" s="4">
        <v>52</v>
      </c>
      <c r="HX58" s="4">
        <v>146</v>
      </c>
      <c r="HY58" s="4">
        <v>3.75</v>
      </c>
      <c r="HZ58" s="4">
        <v>2.13</v>
      </c>
      <c r="IA58" s="4">
        <v>2.98</v>
      </c>
      <c r="IB58" s="4">
        <v>8.5</v>
      </c>
      <c r="IC58" s="4">
        <v>6.7</v>
      </c>
      <c r="ID58" s="4">
        <v>2.58</v>
      </c>
      <c r="IE58" s="4">
        <v>27</v>
      </c>
      <c r="IF58" s="4">
        <v>40</v>
      </c>
      <c r="IG58" s="4">
        <v>58</v>
      </c>
      <c r="IH58" s="4">
        <v>0.14000000000000001</v>
      </c>
      <c r="II58" s="4">
        <v>80</v>
      </c>
      <c r="IJ58" s="4">
        <v>309</v>
      </c>
      <c r="IK58" s="4">
        <v>1</v>
      </c>
      <c r="IL58" s="4">
        <v>17</v>
      </c>
      <c r="IM58" s="4">
        <v>314</v>
      </c>
      <c r="IN58">
        <v>117</v>
      </c>
      <c r="IO58">
        <v>83</v>
      </c>
      <c r="IP58">
        <v>97</v>
      </c>
      <c r="IQ58">
        <v>122</v>
      </c>
      <c r="IS58">
        <v>-498</v>
      </c>
      <c r="IT58">
        <v>2100</v>
      </c>
      <c r="IU58">
        <v>1.23</v>
      </c>
      <c r="IX58" s="4"/>
      <c r="IY58" s="4"/>
      <c r="IZ58" s="4"/>
      <c r="JA58" s="4"/>
      <c r="JB58" s="4"/>
      <c r="JC58" s="4"/>
      <c r="JD58" s="4"/>
      <c r="JE58" s="4">
        <v>7.42</v>
      </c>
      <c r="JF58" s="4">
        <v>42</v>
      </c>
      <c r="JG58" s="4">
        <v>110</v>
      </c>
      <c r="JH58" s="4">
        <v>26.4</v>
      </c>
      <c r="JI58" s="4">
        <v>0</v>
      </c>
      <c r="JJ58" s="4">
        <v>0</v>
      </c>
      <c r="JK58" s="4">
        <v>0</v>
      </c>
      <c r="JL58" s="4">
        <v>13</v>
      </c>
      <c r="JM58" s="4">
        <v>265</v>
      </c>
      <c r="JN58" s="4">
        <v>8</v>
      </c>
      <c r="JO58" s="4">
        <v>8</v>
      </c>
      <c r="JP58" s="4">
        <v>41</v>
      </c>
      <c r="JQ58" s="4">
        <v>26</v>
      </c>
      <c r="JR58" s="4">
        <v>36</v>
      </c>
      <c r="JS58" s="4">
        <v>67</v>
      </c>
      <c r="JT58" s="11">
        <v>45</v>
      </c>
      <c r="JU58" s="4">
        <v>44</v>
      </c>
      <c r="JV58" s="4">
        <v>80</v>
      </c>
      <c r="JW58" s="4">
        <f t="shared" si="247"/>
        <v>36</v>
      </c>
      <c r="JX58" s="11">
        <v>14.5</v>
      </c>
      <c r="JY58" s="4">
        <v>1063</v>
      </c>
      <c r="JZ58" s="4">
        <v>92</v>
      </c>
      <c r="KA58" s="4">
        <v>106</v>
      </c>
      <c r="KB58" s="4">
        <v>3.7</v>
      </c>
      <c r="KC58" s="4">
        <f t="shared" si="248"/>
        <v>2.4183006535947715</v>
      </c>
      <c r="KD58" s="4">
        <v>18.8</v>
      </c>
      <c r="KE58" s="4">
        <v>206</v>
      </c>
      <c r="KF58" s="4">
        <v>38</v>
      </c>
      <c r="KG58" s="4">
        <v>4</v>
      </c>
      <c r="KH58" s="4">
        <f t="shared" si="249"/>
        <v>2.6143790849673203</v>
      </c>
      <c r="KI58" s="45">
        <f t="shared" si="250"/>
        <v>2.3936170212765955</v>
      </c>
      <c r="KJ58" s="45">
        <f t="shared" si="251"/>
        <v>0.77127659574468077</v>
      </c>
      <c r="KK58" s="4">
        <v>15</v>
      </c>
      <c r="KL58" s="4">
        <v>103</v>
      </c>
      <c r="KM58" s="4">
        <v>78</v>
      </c>
      <c r="KN58" s="11">
        <f t="shared" si="252"/>
        <v>1.3205128205128205</v>
      </c>
      <c r="KO58" s="4">
        <v>123</v>
      </c>
      <c r="KP58" s="11">
        <v>13</v>
      </c>
      <c r="KQ58" s="4">
        <v>14</v>
      </c>
      <c r="KR58" s="11">
        <f t="shared" si="253"/>
        <v>7.6296296296296298</v>
      </c>
      <c r="KS58" s="4">
        <v>10</v>
      </c>
      <c r="KT58" s="4">
        <f t="shared" si="254"/>
        <v>6.5359477124183005</v>
      </c>
      <c r="KU58" s="4">
        <v>4</v>
      </c>
      <c r="KV58" s="4">
        <v>6</v>
      </c>
      <c r="KW58" s="11">
        <v>14</v>
      </c>
      <c r="KX58" s="4">
        <v>11</v>
      </c>
      <c r="KY58" s="9">
        <v>3</v>
      </c>
      <c r="KZ58" s="4">
        <v>73</v>
      </c>
      <c r="LA58" s="4">
        <v>125</v>
      </c>
      <c r="LB58" s="4">
        <v>45</v>
      </c>
      <c r="LC58" s="4">
        <v>52</v>
      </c>
      <c r="LD58" s="4">
        <v>69</v>
      </c>
      <c r="LE58" s="4">
        <f t="shared" si="255"/>
        <v>206</v>
      </c>
      <c r="LF58" s="9">
        <f t="shared" si="256"/>
        <v>1.1349026652526955</v>
      </c>
      <c r="LG58" s="9">
        <f t="shared" si="257"/>
        <v>0.33495145631067963</v>
      </c>
      <c r="LH58" s="9">
        <f t="shared" si="258"/>
        <v>0.45115364047233109</v>
      </c>
      <c r="LI58" s="9">
        <f t="shared" si="259"/>
        <v>2.7710526315789474</v>
      </c>
      <c r="LJ58" s="9">
        <f t="shared" si="260"/>
        <v>0.41901566330478901</v>
      </c>
      <c r="LK58" s="9">
        <f t="shared" si="261"/>
        <v>2.4416654541576479</v>
      </c>
      <c r="LL58" s="11">
        <v>16.5</v>
      </c>
      <c r="LM58" s="11">
        <v>22</v>
      </c>
      <c r="LN58" s="4">
        <v>12</v>
      </c>
      <c r="LO58" s="4">
        <v>10</v>
      </c>
      <c r="LP58" s="4">
        <v>13</v>
      </c>
      <c r="LQ58" s="4">
        <f>LP58/HA58</f>
        <v>8.4967320261437909</v>
      </c>
      <c r="LR58" s="11">
        <v>40</v>
      </c>
      <c r="LS58" s="11">
        <v>14</v>
      </c>
      <c r="LT58" s="4">
        <v>16</v>
      </c>
      <c r="LU58" s="4">
        <v>58</v>
      </c>
      <c r="LV58" s="4">
        <v>62</v>
      </c>
      <c r="LW58" s="11">
        <f>LU58/LV58</f>
        <v>0.93548387096774188</v>
      </c>
      <c r="LX58" s="4">
        <v>13</v>
      </c>
      <c r="LY58" s="11">
        <f>(LU58/LX58)</f>
        <v>4.4615384615384617</v>
      </c>
      <c r="LZ58" s="4">
        <v>90</v>
      </c>
      <c r="MA58" s="4">
        <v>15.7</v>
      </c>
      <c r="MB58">
        <v>12.7</v>
      </c>
      <c r="MC58" s="11">
        <f>(MA58+IR58)</f>
        <v>15.7</v>
      </c>
      <c r="MD58" s="4">
        <f>MC58/LS58</f>
        <v>1.1214285714285714</v>
      </c>
      <c r="ME58" s="4">
        <f>LR58/MB58</f>
        <v>3.1496062992125986</v>
      </c>
      <c r="MF58" s="4">
        <f>LL58/MB58</f>
        <v>1.299212598425197</v>
      </c>
      <c r="MG58" s="4">
        <v>9</v>
      </c>
      <c r="MH58" s="4">
        <v>4</v>
      </c>
      <c r="MI58" s="4">
        <f>((MG58-MH58)/MG58)*100</f>
        <v>55.555555555555557</v>
      </c>
      <c r="MJ58" s="4">
        <v>47</v>
      </c>
      <c r="MK58" s="4">
        <v>26</v>
      </c>
      <c r="ML58" s="4">
        <f>((MJ58-MK58)/MJ58)*100</f>
        <v>44.680851063829785</v>
      </c>
      <c r="MM58" s="4">
        <v>1</v>
      </c>
      <c r="MN58" s="4">
        <v>0</v>
      </c>
      <c r="MO58" s="4">
        <v>0</v>
      </c>
      <c r="MP58" s="4">
        <v>0</v>
      </c>
      <c r="MQ58" s="4">
        <v>1</v>
      </c>
      <c r="MR58" s="4">
        <v>0</v>
      </c>
      <c r="MS58" s="4">
        <v>0</v>
      </c>
      <c r="MT58" s="4">
        <v>1</v>
      </c>
      <c r="MU58" s="4">
        <v>0</v>
      </c>
      <c r="MV58" s="4">
        <v>0</v>
      </c>
      <c r="MY58" t="e">
        <f>(MW58-MX58)/MW58</f>
        <v>#DIV/0!</v>
      </c>
      <c r="NC58" s="2">
        <v>45092</v>
      </c>
      <c r="ND58" s="4">
        <v>1.53</v>
      </c>
      <c r="NE58" s="4">
        <v>30</v>
      </c>
      <c r="NF58" s="4">
        <v>7200</v>
      </c>
      <c r="NG58" s="4">
        <v>17900</v>
      </c>
      <c r="NH58" s="4">
        <v>22</v>
      </c>
      <c r="NI58" s="4">
        <v>0.11</v>
      </c>
      <c r="NJ58" s="4">
        <v>0</v>
      </c>
      <c r="NK58" s="4">
        <v>1</v>
      </c>
      <c r="NL58" s="4" t="s">
        <v>208</v>
      </c>
      <c r="NM58" s="4"/>
      <c r="NN58" s="4"/>
      <c r="NO58" s="4">
        <v>0</v>
      </c>
      <c r="NP58" s="4">
        <v>8</v>
      </c>
      <c r="NQ58" s="4">
        <v>1.26</v>
      </c>
      <c r="NR58" s="4">
        <v>30</v>
      </c>
      <c r="NS58" s="29"/>
      <c r="NT58" s="4"/>
      <c r="NU58" s="4"/>
      <c r="NV58" s="4">
        <v>256</v>
      </c>
      <c r="NW58" s="4">
        <v>0</v>
      </c>
      <c r="NX58" s="4">
        <v>0</v>
      </c>
      <c r="NY58" s="4">
        <v>0.2</v>
      </c>
      <c r="NZ58" s="4">
        <v>32</v>
      </c>
      <c r="OA58" s="4">
        <v>133</v>
      </c>
      <c r="OB58" s="4">
        <v>3.7</v>
      </c>
      <c r="OC58" s="4">
        <v>1.5</v>
      </c>
      <c r="OD58" s="4">
        <v>3</v>
      </c>
      <c r="OE58" s="4"/>
      <c r="OF58" s="4"/>
      <c r="OG58" s="4">
        <v>2.7</v>
      </c>
      <c r="OH58" s="4">
        <v>37</v>
      </c>
      <c r="OI58" s="4">
        <v>73</v>
      </c>
      <c r="OJ58" s="4">
        <v>116</v>
      </c>
      <c r="OK58" s="4">
        <v>0.2</v>
      </c>
      <c r="OL58" s="4">
        <v>171</v>
      </c>
      <c r="OM58" s="4">
        <v>207</v>
      </c>
      <c r="ON58" s="4">
        <v>1</v>
      </c>
      <c r="OO58" s="4">
        <v>17</v>
      </c>
      <c r="OP58" s="4"/>
      <c r="OQ58">
        <v>115</v>
      </c>
      <c r="OR58">
        <v>72</v>
      </c>
      <c r="OS58">
        <v>86</v>
      </c>
      <c r="OT58">
        <v>78</v>
      </c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>
        <v>0</v>
      </c>
      <c r="PM58" s="4">
        <v>0</v>
      </c>
      <c r="PN58" s="4">
        <v>0</v>
      </c>
      <c r="PO58" s="4"/>
      <c r="PP58" s="4"/>
      <c r="PQ58" s="4">
        <v>11</v>
      </c>
      <c r="PR58" s="4">
        <v>11</v>
      </c>
      <c r="PS58" s="4">
        <v>42</v>
      </c>
      <c r="PT58" s="4">
        <v>27</v>
      </c>
      <c r="PU58" s="4">
        <v>36</v>
      </c>
      <c r="PV58" s="4">
        <v>66</v>
      </c>
      <c r="PW58" s="11">
        <v>52</v>
      </c>
      <c r="PX58" s="4">
        <v>38</v>
      </c>
      <c r="PY58" s="4">
        <v>80</v>
      </c>
      <c r="PZ58" s="4">
        <f>(PY58-PX58)</f>
        <v>42</v>
      </c>
      <c r="QA58" s="11">
        <v>13.6</v>
      </c>
      <c r="QB58" s="4">
        <v>1103</v>
      </c>
      <c r="QC58" s="4">
        <v>86</v>
      </c>
      <c r="QD58" s="4">
        <v>110</v>
      </c>
      <c r="QE58" s="4">
        <v>4.5999999999999996</v>
      </c>
      <c r="QF58" s="4">
        <f>(QE58/ND58)</f>
        <v>3.0065359477124178</v>
      </c>
      <c r="QG58" s="4">
        <v>15.2</v>
      </c>
      <c r="QH58" s="4">
        <v>238</v>
      </c>
      <c r="QI58" s="4">
        <v>46</v>
      </c>
      <c r="QJ58" s="4">
        <v>5.43</v>
      </c>
      <c r="QK58" s="4">
        <f>(QJ58/ND58)</f>
        <v>3.5490196078431371</v>
      </c>
      <c r="QL58" s="45">
        <f>PW58/QG58</f>
        <v>3.4210526315789473</v>
      </c>
      <c r="QM58" s="45">
        <f>QA58/QG58</f>
        <v>0.89473684210526316</v>
      </c>
      <c r="QN58" s="4">
        <v>11</v>
      </c>
      <c r="QO58" s="4">
        <v>47</v>
      </c>
      <c r="QP58" s="4">
        <v>81</v>
      </c>
      <c r="QQ58" s="11">
        <f>(QO58/QP58)</f>
        <v>0.58024691358024694</v>
      </c>
      <c r="QR58" s="4">
        <v>97</v>
      </c>
      <c r="QS58" s="11">
        <v>13</v>
      </c>
      <c r="QT58" s="4">
        <v>12</v>
      </c>
      <c r="QU58" s="11">
        <f>QO58/((QS58+QT58)/2)</f>
        <v>3.76</v>
      </c>
      <c r="QV58" s="4">
        <v>35</v>
      </c>
      <c r="QW58" s="4">
        <f>QV58/ND58</f>
        <v>22.875816993464053</v>
      </c>
      <c r="QX58" s="4">
        <v>21</v>
      </c>
      <c r="QY58" s="4">
        <v>31</v>
      </c>
      <c r="QZ58" s="11">
        <v>13</v>
      </c>
      <c r="RA58" s="4">
        <v>9</v>
      </c>
      <c r="RB58" s="9">
        <v>4</v>
      </c>
      <c r="RC58" s="4">
        <v>78</v>
      </c>
      <c r="RD58" s="4">
        <v>99</v>
      </c>
      <c r="RE58" s="4">
        <v>26</v>
      </c>
      <c r="RF58" s="4">
        <v>78</v>
      </c>
      <c r="RG58" s="4">
        <v>71</v>
      </c>
      <c r="RH58" s="4">
        <f>QH58</f>
        <v>238</v>
      </c>
      <c r="RI58" s="9">
        <f>RL58/RN58</f>
        <v>1.0802765225326316</v>
      </c>
      <c r="RJ58" s="9">
        <f>RG58/RH58</f>
        <v>0.29831932773109243</v>
      </c>
      <c r="RK58" s="9">
        <f>0.35695-7.2266*RJ58+74.249*(RJ58^2)-307.39*(RJ58^3)+684.54*(RJ58^4)-856.92*(RJ58^5)+571.95*(RJ58^6)-159.1*(RJ58^7)</f>
        <v>0.4146423650704108</v>
      </c>
      <c r="RL58" s="9">
        <f>(OQ58*0.9)/QI58</f>
        <v>2.25</v>
      </c>
      <c r="RM58" s="9">
        <f>0.0275-0.165*(PW58/100)+0.3656*((OR58/OQ58)*0.9)+0.515*RK58</f>
        <v>0.36124847018517464</v>
      </c>
      <c r="RN58" s="9">
        <f>(OR58-(RM58*OQ58*0.9))/(RM58*QI58)</f>
        <v>2.0828000544944127</v>
      </c>
      <c r="RO58" s="11">
        <v>14.2</v>
      </c>
      <c r="RP58" s="11">
        <v>14</v>
      </c>
      <c r="RQ58" s="4">
        <v>12</v>
      </c>
      <c r="RR58" s="4">
        <v>2</v>
      </c>
      <c r="RS58" s="4">
        <v>56</v>
      </c>
      <c r="RT58" s="4">
        <f>RS58/ND58</f>
        <v>36.601307189542482</v>
      </c>
      <c r="RU58" s="11">
        <v>50</v>
      </c>
      <c r="RV58" s="11">
        <v>14</v>
      </c>
      <c r="RW58" s="4">
        <v>14</v>
      </c>
      <c r="RX58" s="4">
        <v>77</v>
      </c>
      <c r="RY58" s="4">
        <v>64</v>
      </c>
      <c r="RZ58" s="11">
        <f>RX58/RY58</f>
        <v>1.203125</v>
      </c>
      <c r="SA58" s="4">
        <v>18</v>
      </c>
      <c r="SB58" s="11">
        <f>(RX58/SA58)</f>
        <v>4.2777777777777777</v>
      </c>
      <c r="SC58" s="4">
        <v>90</v>
      </c>
      <c r="SD58" s="4">
        <v>30.1</v>
      </c>
      <c r="SE58">
        <v>14.4</v>
      </c>
      <c r="SF58" s="11">
        <f>(SD58+OU58)</f>
        <v>30.1</v>
      </c>
      <c r="SG58" s="4">
        <f>SF58/RV58</f>
        <v>2.15</v>
      </c>
      <c r="SH58" s="4">
        <f>RU58/SE58</f>
        <v>3.4722222222222223</v>
      </c>
      <c r="SI58" s="4">
        <f>RO58/SE58</f>
        <v>0.98611111111111105</v>
      </c>
      <c r="SJ58" s="4">
        <v>11</v>
      </c>
      <c r="SK58" s="4">
        <v>7</v>
      </c>
      <c r="SL58" s="4">
        <f>((SJ58-SK58)/SJ58)*100</f>
        <v>36.363636363636367</v>
      </c>
      <c r="SM58" s="4">
        <v>19</v>
      </c>
      <c r="SN58" s="4">
        <v>15</v>
      </c>
      <c r="SO58" s="4">
        <f>((SM58-SN58)/SM58)*100</f>
        <v>21.052631578947366</v>
      </c>
      <c r="SP58">
        <v>1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1</v>
      </c>
      <c r="SX58">
        <v>0</v>
      </c>
      <c r="SY58">
        <v>0</v>
      </c>
      <c r="SZ58">
        <v>34</v>
      </c>
      <c r="TA58">
        <v>16</v>
      </c>
      <c r="TB58">
        <f>(SZ58-TA58)/SZ58</f>
        <v>0.52941176470588236</v>
      </c>
      <c r="TC58">
        <v>1</v>
      </c>
      <c r="TD58">
        <v>0</v>
      </c>
    </row>
    <row r="59" spans="1:683" x14ac:dyDescent="0.35">
      <c r="A59" s="32">
        <v>56</v>
      </c>
      <c r="B59" s="2">
        <v>45078</v>
      </c>
      <c r="C59" s="2">
        <v>31265</v>
      </c>
      <c r="D59" s="4">
        <v>38</v>
      </c>
      <c r="E59" s="4" t="s">
        <v>176</v>
      </c>
      <c r="F59" s="4">
        <v>45</v>
      </c>
      <c r="G59" s="4">
        <v>160</v>
      </c>
      <c r="H59" s="4">
        <v>1.44</v>
      </c>
      <c r="I59" s="4">
        <v>1</v>
      </c>
      <c r="J59" s="2">
        <v>45075</v>
      </c>
      <c r="K59" s="2">
        <v>45075</v>
      </c>
      <c r="L59" s="2">
        <v>45084</v>
      </c>
      <c r="M59" s="2">
        <v>45100</v>
      </c>
      <c r="N59" s="4">
        <v>0</v>
      </c>
      <c r="P59" s="46">
        <f t="shared" si="219"/>
        <v>9</v>
      </c>
      <c r="Q59" s="46">
        <f t="shared" si="220"/>
        <v>25</v>
      </c>
      <c r="R59" s="46"/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15</v>
      </c>
      <c r="AC59" s="4">
        <v>29</v>
      </c>
      <c r="AD59" s="4">
        <v>4</v>
      </c>
      <c r="AE59" s="4">
        <v>4</v>
      </c>
      <c r="AF59" s="4">
        <v>0</v>
      </c>
      <c r="AG59" s="4">
        <v>450</v>
      </c>
      <c r="AH59" s="4">
        <v>30300</v>
      </c>
      <c r="AI59" s="4">
        <v>5.85</v>
      </c>
      <c r="AJ59" s="4">
        <v>7.0000000000000007E-2</v>
      </c>
      <c r="AK59" s="4">
        <v>1</v>
      </c>
      <c r="AL59" s="4">
        <v>0</v>
      </c>
      <c r="AM59" s="4">
        <v>0</v>
      </c>
      <c r="AN59" s="4">
        <v>88</v>
      </c>
      <c r="AO59" s="4">
        <v>193</v>
      </c>
      <c r="AP59" s="4">
        <v>0</v>
      </c>
      <c r="AQ59" s="4">
        <v>12.2</v>
      </c>
      <c r="AR59" s="4">
        <v>1.1499999999999999</v>
      </c>
      <c r="AS59" s="4">
        <v>27</v>
      </c>
      <c r="AT59" s="29">
        <v>1.72</v>
      </c>
      <c r="AU59" s="4">
        <v>0.46</v>
      </c>
      <c r="AV59" s="4">
        <v>501</v>
      </c>
      <c r="AW59" s="4">
        <v>203</v>
      </c>
      <c r="AX59" s="4">
        <v>0</v>
      </c>
      <c r="AY59" s="4">
        <v>0</v>
      </c>
      <c r="AZ59" s="4">
        <v>0.48</v>
      </c>
      <c r="BA59" s="4">
        <v>24</v>
      </c>
      <c r="BB59" s="4">
        <v>142</v>
      </c>
      <c r="BC59" s="4">
        <v>3.89</v>
      </c>
      <c r="BD59" s="4">
        <v>2.2999999999999998</v>
      </c>
      <c r="BE59" s="4">
        <v>2</v>
      </c>
      <c r="BF59" s="4">
        <v>9</v>
      </c>
      <c r="BG59" s="4">
        <v>6.1</v>
      </c>
      <c r="BH59" s="4">
        <v>3.32</v>
      </c>
      <c r="BI59" s="4">
        <v>55</v>
      </c>
      <c r="BJ59" s="4">
        <v>24</v>
      </c>
      <c r="BK59" s="4">
        <v>66</v>
      </c>
      <c r="BL59" s="4">
        <v>0.14599999999999999</v>
      </c>
      <c r="BM59" s="4">
        <v>174</v>
      </c>
      <c r="BN59" s="4">
        <v>283</v>
      </c>
      <c r="BO59" s="4">
        <v>1</v>
      </c>
      <c r="BP59" s="4">
        <v>4</v>
      </c>
      <c r="BQ59" s="4">
        <v>120</v>
      </c>
      <c r="BR59">
        <v>113</v>
      </c>
      <c r="BS59">
        <v>64</v>
      </c>
      <c r="BT59">
        <v>82</v>
      </c>
      <c r="BU59">
        <v>113</v>
      </c>
      <c r="BW59">
        <v>600</v>
      </c>
      <c r="BX59">
        <v>0</v>
      </c>
      <c r="BY59">
        <v>2.5</v>
      </c>
      <c r="BZ59">
        <v>86.3</v>
      </c>
      <c r="CA59">
        <v>4.3</v>
      </c>
      <c r="CB59" s="4">
        <v>3.4</v>
      </c>
      <c r="CC59" s="4">
        <v>32</v>
      </c>
      <c r="CD59" s="4">
        <v>68</v>
      </c>
      <c r="CE59" s="4">
        <v>5</v>
      </c>
      <c r="CF59" s="4">
        <v>5</v>
      </c>
      <c r="CG59" s="4">
        <v>1904</v>
      </c>
      <c r="CH59" s="4">
        <f t="shared" si="222"/>
        <v>1929.4117647058824</v>
      </c>
      <c r="CI59" s="4">
        <v>7.36</v>
      </c>
      <c r="CJ59" s="4">
        <v>62.1</v>
      </c>
      <c r="CK59" s="4">
        <v>78.900000000000006</v>
      </c>
      <c r="CL59" s="4">
        <v>34.9</v>
      </c>
      <c r="CM59" s="4">
        <v>0.1</v>
      </c>
      <c r="CN59" s="4">
        <v>0</v>
      </c>
      <c r="CO59" s="4">
        <v>0</v>
      </c>
      <c r="CP59" s="4">
        <v>13</v>
      </c>
      <c r="CQ59" s="4">
        <v>235</v>
      </c>
      <c r="CR59" s="4">
        <v>0</v>
      </c>
      <c r="CS59" s="4">
        <v>3</v>
      </c>
      <c r="CT59" s="4"/>
      <c r="CU59" s="4">
        <v>0</v>
      </c>
      <c r="CV59" s="4">
        <v>0</v>
      </c>
      <c r="CW59" s="4">
        <v>0</v>
      </c>
      <c r="CX59" s="4"/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/>
      <c r="DH59" s="4">
        <v>0</v>
      </c>
      <c r="DI59" s="4">
        <v>0</v>
      </c>
      <c r="DJ59" s="4"/>
      <c r="DK59" s="4">
        <v>9</v>
      </c>
      <c r="DL59" s="4">
        <v>8</v>
      </c>
      <c r="DM59" s="4">
        <v>40</v>
      </c>
      <c r="DN59" s="4">
        <v>23</v>
      </c>
      <c r="DO59" s="4">
        <v>41</v>
      </c>
      <c r="DP59" s="4">
        <v>73</v>
      </c>
      <c r="DQ59" s="11">
        <v>58</v>
      </c>
      <c r="DR59" s="4">
        <v>31</v>
      </c>
      <c r="DS59" s="4">
        <v>73</v>
      </c>
      <c r="DT59" s="4">
        <f t="shared" si="237"/>
        <v>42</v>
      </c>
      <c r="DX59" s="4">
        <v>117</v>
      </c>
      <c r="DY59" s="4">
        <v>4.9000000000000004</v>
      </c>
      <c r="DZ59" s="4">
        <f t="shared" si="238"/>
        <v>3.4027777777777781</v>
      </c>
      <c r="EA59" s="4">
        <v>26.6</v>
      </c>
      <c r="EB59" s="4">
        <v>265</v>
      </c>
      <c r="EC59" s="4">
        <v>45</v>
      </c>
      <c r="ED59" s="4">
        <v>5.3</v>
      </c>
      <c r="EE59" s="4">
        <f t="shared" si="241"/>
        <v>3.6805555555555554</v>
      </c>
      <c r="EF59" s="45">
        <f t="shared" si="223"/>
        <v>2.1804511278195489</v>
      </c>
      <c r="EG59" s="45"/>
      <c r="EH59" s="4">
        <v>19</v>
      </c>
      <c r="EI59" s="4">
        <v>116</v>
      </c>
      <c r="EJ59" s="4">
        <v>107</v>
      </c>
      <c r="EK59" s="11">
        <f t="shared" si="242"/>
        <v>1.0841121495327102</v>
      </c>
      <c r="EL59" s="4">
        <v>111</v>
      </c>
      <c r="EM59" s="11">
        <v>15</v>
      </c>
      <c r="EN59" s="4">
        <v>14</v>
      </c>
      <c r="EO59" s="11">
        <f t="shared" si="245"/>
        <v>8</v>
      </c>
      <c r="EW59" s="4">
        <v>48</v>
      </c>
      <c r="EX59" s="4">
        <v>97</v>
      </c>
      <c r="EY59" s="4">
        <v>21</v>
      </c>
      <c r="EZ59" s="4">
        <v>52</v>
      </c>
      <c r="FA59" s="4">
        <v>35</v>
      </c>
      <c r="FB59" s="4">
        <f t="shared" si="212"/>
        <v>265</v>
      </c>
      <c r="FC59" s="9">
        <f t="shared" si="226"/>
        <v>0.47892518322531757</v>
      </c>
      <c r="FD59" s="9">
        <f t="shared" si="213"/>
        <v>0.13207547169811321</v>
      </c>
      <c r="FE59" s="9">
        <f t="shared" si="227"/>
        <v>0.16627173962638375</v>
      </c>
      <c r="FF59" s="9">
        <f t="shared" si="214"/>
        <v>2.2600000000000002</v>
      </c>
      <c r="FG59" s="9">
        <f t="shared" si="215"/>
        <v>0.20378888396068495</v>
      </c>
      <c r="FH59" s="9">
        <f t="shared" si="216"/>
        <v>4.7188999016089515</v>
      </c>
      <c r="FO59" s="11">
        <v>43</v>
      </c>
      <c r="FP59" s="11">
        <v>24</v>
      </c>
      <c r="FQ59" s="4">
        <v>35</v>
      </c>
      <c r="FU59" s="4">
        <v>45</v>
      </c>
      <c r="FW59" s="4">
        <v>104</v>
      </c>
      <c r="FX59" s="4">
        <v>29</v>
      </c>
      <c r="FY59">
        <v>17.399999999999999</v>
      </c>
      <c r="FZ59" s="11">
        <f t="shared" si="217"/>
        <v>29</v>
      </c>
      <c r="GA59" s="4">
        <f t="shared" si="230"/>
        <v>1.2083333333333333</v>
      </c>
      <c r="GB59" s="4">
        <f t="shared" si="231"/>
        <v>2.4712643678160924</v>
      </c>
      <c r="GD59" s="4">
        <v>19</v>
      </c>
      <c r="GE59" s="4">
        <v>17</v>
      </c>
      <c r="GF59" s="4">
        <f t="shared" si="233"/>
        <v>10.526315789473683</v>
      </c>
      <c r="GG59" s="4">
        <v>49</v>
      </c>
      <c r="GH59" s="4">
        <v>32</v>
      </c>
      <c r="GI59" s="4">
        <f t="shared" si="243"/>
        <v>34.693877551020407</v>
      </c>
      <c r="GJ59" s="4">
        <v>1</v>
      </c>
      <c r="GK59" s="4">
        <v>0</v>
      </c>
      <c r="GL59" s="4">
        <v>0</v>
      </c>
      <c r="GM59" s="4">
        <v>0</v>
      </c>
      <c r="GN59" s="4">
        <v>1</v>
      </c>
      <c r="GO59" s="4">
        <v>0</v>
      </c>
      <c r="GP59" s="4">
        <v>0</v>
      </c>
      <c r="GQ59" s="4">
        <v>1</v>
      </c>
      <c r="GR59" s="4">
        <v>0</v>
      </c>
      <c r="GS59" s="4">
        <v>0</v>
      </c>
      <c r="GT59" s="4">
        <v>49</v>
      </c>
      <c r="GU59" s="4">
        <v>22</v>
      </c>
      <c r="GV59">
        <f t="shared" si="244"/>
        <v>0.55102040816326525</v>
      </c>
      <c r="GW59" s="4">
        <v>1</v>
      </c>
      <c r="GX59" s="4">
        <v>0</v>
      </c>
      <c r="GY59" s="4"/>
      <c r="GZ59" s="2">
        <v>45084</v>
      </c>
      <c r="HA59" s="4">
        <v>1.44</v>
      </c>
      <c r="HB59" s="4">
        <v>7</v>
      </c>
      <c r="HC59" s="4">
        <v>2240</v>
      </c>
      <c r="HD59" s="4">
        <v>16600</v>
      </c>
      <c r="HE59" s="4">
        <v>0.18</v>
      </c>
      <c r="HF59" s="4">
        <v>0.04</v>
      </c>
      <c r="HG59" s="4">
        <v>1</v>
      </c>
      <c r="HH59" s="4">
        <v>0</v>
      </c>
      <c r="HI59" s="4">
        <v>0</v>
      </c>
      <c r="HJ59" s="4">
        <v>52</v>
      </c>
      <c r="HK59" s="4">
        <v>175</v>
      </c>
      <c r="HL59" s="4">
        <v>0</v>
      </c>
      <c r="HM59" s="76">
        <v>9.4</v>
      </c>
      <c r="HN59" s="4">
        <v>0.99</v>
      </c>
      <c r="HO59" s="4">
        <v>29</v>
      </c>
      <c r="HP59" s="29">
        <v>1.2</v>
      </c>
      <c r="HQ59" s="4">
        <v>0.2</v>
      </c>
      <c r="HR59" s="4">
        <v>543</v>
      </c>
      <c r="HS59" s="4">
        <v>215</v>
      </c>
      <c r="HT59" s="4">
        <v>0</v>
      </c>
      <c r="HU59" s="4">
        <v>0</v>
      </c>
      <c r="HV59" s="4">
        <v>0.5</v>
      </c>
      <c r="HW59" s="4">
        <v>39</v>
      </c>
      <c r="HX59" s="4">
        <v>136</v>
      </c>
      <c r="HY59" s="4">
        <v>4.2</v>
      </c>
      <c r="HZ59" s="4">
        <v>2</v>
      </c>
      <c r="IA59" s="4">
        <v>3.3</v>
      </c>
      <c r="IB59" s="4">
        <v>8.9</v>
      </c>
      <c r="IC59" s="4">
        <v>6.2</v>
      </c>
      <c r="ID59" s="4">
        <v>3.8</v>
      </c>
      <c r="IE59" s="4">
        <v>46</v>
      </c>
      <c r="IF59" s="4">
        <v>21</v>
      </c>
      <c r="IG59" s="4">
        <v>33</v>
      </c>
      <c r="IH59" s="4"/>
      <c r="II59" s="4">
        <v>96</v>
      </c>
      <c r="IJ59" s="4">
        <v>385</v>
      </c>
      <c r="IK59" s="4">
        <v>1</v>
      </c>
      <c r="IL59" s="4">
        <v>4</v>
      </c>
      <c r="IM59" s="4">
        <v>343</v>
      </c>
      <c r="IN59">
        <v>118</v>
      </c>
      <c r="IO59">
        <v>62</v>
      </c>
      <c r="IP59">
        <v>85</v>
      </c>
      <c r="IQ59">
        <v>118</v>
      </c>
      <c r="IS59">
        <v>1450</v>
      </c>
      <c r="IT59">
        <v>1230</v>
      </c>
      <c r="IU59">
        <v>1</v>
      </c>
      <c r="IX59" s="4"/>
      <c r="IY59" s="4"/>
      <c r="IZ59" s="4"/>
      <c r="JA59" s="4"/>
      <c r="JB59" s="4"/>
      <c r="JC59" s="4"/>
      <c r="JD59" s="4"/>
      <c r="JE59" s="4">
        <v>7.42</v>
      </c>
      <c r="JF59" s="4">
        <v>53</v>
      </c>
      <c r="JG59" s="4">
        <v>103</v>
      </c>
      <c r="JH59" s="4">
        <v>31</v>
      </c>
      <c r="JI59" s="4">
        <v>0</v>
      </c>
      <c r="JJ59" s="4">
        <v>0</v>
      </c>
      <c r="JK59" s="4">
        <v>0</v>
      </c>
      <c r="JL59" s="4">
        <v>13</v>
      </c>
      <c r="JM59" s="4">
        <v>235</v>
      </c>
      <c r="JN59" s="4">
        <v>10</v>
      </c>
      <c r="JO59" s="4">
        <v>8</v>
      </c>
      <c r="JP59" s="4">
        <v>43</v>
      </c>
      <c r="JQ59" s="4">
        <v>25</v>
      </c>
      <c r="JR59" s="4">
        <v>42</v>
      </c>
      <c r="JS59" s="4">
        <v>73</v>
      </c>
      <c r="JT59" s="11">
        <v>45</v>
      </c>
      <c r="JU59" s="4">
        <v>50</v>
      </c>
      <c r="JV59" s="4">
        <v>92</v>
      </c>
      <c r="JW59" s="4">
        <f t="shared" si="247"/>
        <v>42</v>
      </c>
      <c r="JX59" s="11">
        <v>17.600000000000001</v>
      </c>
      <c r="JY59" s="4">
        <v>1350</v>
      </c>
      <c r="JZ59" s="4">
        <v>91</v>
      </c>
      <c r="KA59" s="4">
        <v>95</v>
      </c>
      <c r="KB59" s="4">
        <v>3.5</v>
      </c>
      <c r="KC59" s="4">
        <f t="shared" si="248"/>
        <v>2.4305555555555558</v>
      </c>
      <c r="KD59" s="4">
        <v>23.7</v>
      </c>
      <c r="KE59" s="4">
        <v>289</v>
      </c>
      <c r="KF59" s="4">
        <v>67</v>
      </c>
      <c r="KG59" s="4">
        <v>5.9</v>
      </c>
      <c r="KH59" s="4">
        <f t="shared" si="249"/>
        <v>4.0972222222222223</v>
      </c>
      <c r="KI59" s="45">
        <f t="shared" si="250"/>
        <v>1.89873417721519</v>
      </c>
      <c r="KJ59" s="45">
        <f t="shared" si="251"/>
        <v>0.7426160337552743</v>
      </c>
      <c r="KK59" s="4">
        <v>11</v>
      </c>
      <c r="KL59" s="4">
        <v>62</v>
      </c>
      <c r="KM59" s="4">
        <v>36</v>
      </c>
      <c r="KN59" s="11">
        <f t="shared" si="252"/>
        <v>1.7222222222222223</v>
      </c>
      <c r="KO59" s="4">
        <v>222</v>
      </c>
      <c r="KP59" s="11">
        <v>9</v>
      </c>
      <c r="KQ59" s="4">
        <v>12</v>
      </c>
      <c r="KR59" s="11">
        <f t="shared" si="253"/>
        <v>5.9047619047619051</v>
      </c>
      <c r="KS59" s="4">
        <v>15</v>
      </c>
      <c r="KT59" s="4">
        <f t="shared" si="254"/>
        <v>10.416666666666668</v>
      </c>
      <c r="KU59" s="4">
        <v>5</v>
      </c>
      <c r="KV59" s="4">
        <v>9</v>
      </c>
      <c r="KW59" s="11">
        <v>37</v>
      </c>
      <c r="KX59" s="4">
        <v>20</v>
      </c>
      <c r="KY59" s="9">
        <v>17</v>
      </c>
      <c r="KZ59" s="4">
        <v>93</v>
      </c>
      <c r="LA59" s="4">
        <v>121</v>
      </c>
      <c r="LB59" s="4">
        <v>45</v>
      </c>
      <c r="LC59" s="4">
        <v>52</v>
      </c>
      <c r="LD59" s="4">
        <v>76</v>
      </c>
      <c r="LE59" s="4">
        <f t="shared" si="255"/>
        <v>289</v>
      </c>
      <c r="LF59" s="9">
        <f t="shared" si="256"/>
        <v>1.1958939507675765</v>
      </c>
      <c r="LG59" s="9">
        <f t="shared" si="257"/>
        <v>0.26297577854671278</v>
      </c>
      <c r="LH59" s="9">
        <f t="shared" si="258"/>
        <v>0.37244077514198387</v>
      </c>
      <c r="LI59" s="9">
        <f t="shared" si="259"/>
        <v>1.5850746268656717</v>
      </c>
      <c r="LJ59" s="9">
        <f t="shared" si="260"/>
        <v>0.31794242292693525</v>
      </c>
      <c r="LK59" s="9">
        <f t="shared" si="261"/>
        <v>1.3254307590136249</v>
      </c>
      <c r="LL59" s="11">
        <v>18.899999999999999</v>
      </c>
      <c r="LM59" s="11">
        <v>24</v>
      </c>
      <c r="LN59" s="4">
        <v>15</v>
      </c>
      <c r="LO59" s="4">
        <v>9</v>
      </c>
      <c r="LP59" s="4">
        <v>33</v>
      </c>
      <c r="LQ59" s="4">
        <f>LP59/HA59</f>
        <v>22.916666666666668</v>
      </c>
      <c r="LR59" s="11">
        <v>51</v>
      </c>
      <c r="LS59" s="11">
        <v>24</v>
      </c>
      <c r="LT59" s="4">
        <v>18</v>
      </c>
      <c r="LU59" s="4">
        <v>49</v>
      </c>
      <c r="LV59" s="4">
        <v>39</v>
      </c>
      <c r="LW59" s="11">
        <f>LU59/LV59</f>
        <v>1.2564102564102564</v>
      </c>
      <c r="LX59" s="4">
        <v>19</v>
      </c>
      <c r="LY59" s="11">
        <f>(LU59/LX59)</f>
        <v>2.5789473684210527</v>
      </c>
      <c r="LZ59" s="4">
        <v>80</v>
      </c>
      <c r="MA59" s="4">
        <v>15.4</v>
      </c>
      <c r="MB59">
        <v>11.4</v>
      </c>
      <c r="MC59" s="11">
        <f>(MA59+IR59)</f>
        <v>15.4</v>
      </c>
      <c r="MD59" s="4">
        <f>MC59/LS59</f>
        <v>0.64166666666666672</v>
      </c>
      <c r="ME59" s="4">
        <f>LR59/MB59</f>
        <v>4.4736842105263159</v>
      </c>
      <c r="MF59" s="4">
        <f>LL59/MB59</f>
        <v>1.6578947368421051</v>
      </c>
      <c r="MG59" s="4">
        <v>13</v>
      </c>
      <c r="MH59" s="4">
        <v>8</v>
      </c>
      <c r="MI59" s="4">
        <f>((MG59-MH59)/MG59)*100</f>
        <v>38.461538461538467</v>
      </c>
      <c r="MJ59" s="4">
        <v>34</v>
      </c>
      <c r="MK59" s="4">
        <v>26</v>
      </c>
      <c r="ML59" s="4">
        <f>((MJ59-MK59)/MJ59)*100</f>
        <v>23.52941176470588</v>
      </c>
      <c r="MM59" s="4">
        <v>1</v>
      </c>
      <c r="MN59" s="4">
        <v>0</v>
      </c>
      <c r="MO59" s="4">
        <v>0</v>
      </c>
      <c r="MP59" s="4">
        <v>0</v>
      </c>
      <c r="MQ59" s="4">
        <v>1</v>
      </c>
      <c r="MR59" s="4">
        <v>0</v>
      </c>
      <c r="MS59" s="4">
        <v>0</v>
      </c>
      <c r="MT59" s="4">
        <v>1</v>
      </c>
      <c r="MU59" s="4">
        <v>0</v>
      </c>
      <c r="MV59" s="4">
        <v>0</v>
      </c>
      <c r="MY59" t="e">
        <f>(MW59-MX59)/MW59</f>
        <v>#DIV/0!</v>
      </c>
    </row>
    <row r="60" spans="1:683" x14ac:dyDescent="0.35">
      <c r="A60" s="54">
        <v>57</v>
      </c>
      <c r="B60" s="2">
        <v>45079</v>
      </c>
      <c r="C60" s="2">
        <v>24674</v>
      </c>
      <c r="D60" s="4">
        <v>56</v>
      </c>
      <c r="E60" s="4" t="s">
        <v>178</v>
      </c>
      <c r="F60" s="4">
        <v>65</v>
      </c>
      <c r="G60" s="4">
        <v>170</v>
      </c>
      <c r="H60" s="4">
        <v>1.75</v>
      </c>
      <c r="I60" s="4">
        <v>1</v>
      </c>
      <c r="J60" s="2">
        <v>45077</v>
      </c>
      <c r="K60" s="2">
        <v>45077</v>
      </c>
      <c r="L60" s="2">
        <v>45087</v>
      </c>
      <c r="M60" s="2">
        <v>45188</v>
      </c>
      <c r="N60" s="4">
        <v>1</v>
      </c>
      <c r="O60" s="2">
        <v>45188</v>
      </c>
      <c r="P60" s="46">
        <f t="shared" si="219"/>
        <v>10</v>
      </c>
      <c r="Q60" s="46">
        <f t="shared" si="220"/>
        <v>111</v>
      </c>
      <c r="R60" s="46">
        <f t="shared" si="234"/>
        <v>111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24</v>
      </c>
      <c r="AC60" s="4">
        <v>25</v>
      </c>
      <c r="AD60" s="4">
        <v>5</v>
      </c>
      <c r="AE60" s="4">
        <v>6</v>
      </c>
      <c r="AF60" s="4">
        <v>1</v>
      </c>
      <c r="AG60" s="4">
        <v>320</v>
      </c>
      <c r="AH60" s="4">
        <v>11100</v>
      </c>
      <c r="AI60" s="4">
        <v>17.670000000000002</v>
      </c>
      <c r="AJ60" s="4">
        <v>15.77</v>
      </c>
      <c r="AK60" s="4">
        <v>0</v>
      </c>
      <c r="AL60" s="4">
        <v>1</v>
      </c>
      <c r="AM60" s="4" t="s">
        <v>585</v>
      </c>
      <c r="AN60" s="4">
        <v>111</v>
      </c>
      <c r="AO60" s="4">
        <v>197</v>
      </c>
      <c r="AP60" s="4">
        <v>0</v>
      </c>
      <c r="AQ60" s="4">
        <v>8.1999999999999993</v>
      </c>
      <c r="AR60" s="4">
        <v>1.42</v>
      </c>
      <c r="AS60" s="4">
        <v>31.2</v>
      </c>
      <c r="AU60" s="4">
        <v>2.74</v>
      </c>
      <c r="AV60" s="4">
        <v>501</v>
      </c>
      <c r="AW60" s="4">
        <v>218</v>
      </c>
      <c r="AX60" s="4">
        <v>0</v>
      </c>
      <c r="AY60" s="4">
        <v>0</v>
      </c>
      <c r="AZ60" s="4">
        <v>2.9</v>
      </c>
      <c r="BA60" s="4">
        <v>176</v>
      </c>
      <c r="BB60" s="4">
        <v>139</v>
      </c>
      <c r="BC60" s="4">
        <v>4.4000000000000004</v>
      </c>
      <c r="BD60" s="4">
        <v>2.6</v>
      </c>
      <c r="BE60" s="4">
        <v>7.4</v>
      </c>
      <c r="BF60" s="4">
        <v>8.4</v>
      </c>
      <c r="BG60" s="4">
        <v>6.1</v>
      </c>
      <c r="BH60" s="4">
        <v>3.47</v>
      </c>
      <c r="BI60" s="4">
        <v>167</v>
      </c>
      <c r="BJ60" s="4">
        <v>82</v>
      </c>
      <c r="BK60" s="4">
        <v>38</v>
      </c>
      <c r="BL60" s="4">
        <v>1.7</v>
      </c>
      <c r="BM60" s="4">
        <v>267</v>
      </c>
      <c r="BN60" s="4">
        <v>243</v>
      </c>
      <c r="BO60" s="4">
        <v>0</v>
      </c>
      <c r="BP60" s="4">
        <v>0</v>
      </c>
      <c r="BQ60" s="4">
        <v>138</v>
      </c>
      <c r="BR60">
        <v>120</v>
      </c>
      <c r="BS60">
        <v>55</v>
      </c>
      <c r="BT60">
        <v>79</v>
      </c>
      <c r="BU60">
        <v>70</v>
      </c>
      <c r="BW60">
        <v>632</v>
      </c>
      <c r="BX60">
        <v>1295</v>
      </c>
      <c r="BY60">
        <v>1.4</v>
      </c>
      <c r="BZ60">
        <v>61.8</v>
      </c>
      <c r="CA60">
        <v>10.3</v>
      </c>
      <c r="CB60" s="4">
        <v>2</v>
      </c>
      <c r="CC60" s="4">
        <v>17.399999999999999</v>
      </c>
      <c r="CD60" s="4">
        <v>81</v>
      </c>
      <c r="CE60" s="4">
        <v>11</v>
      </c>
      <c r="CF60" s="4">
        <v>13</v>
      </c>
      <c r="CG60" s="4">
        <v>3398</v>
      </c>
      <c r="CH60" s="4">
        <f t="shared" si="222"/>
        <v>3160</v>
      </c>
      <c r="CI60" s="4">
        <v>7.41</v>
      </c>
      <c r="CJ60" s="4">
        <v>36</v>
      </c>
      <c r="CK60" s="4">
        <v>82</v>
      </c>
      <c r="CL60" s="4">
        <v>23.1</v>
      </c>
      <c r="CM60" s="4">
        <v>0.5</v>
      </c>
      <c r="CN60" s="4">
        <v>1</v>
      </c>
      <c r="CO60" s="4">
        <v>0</v>
      </c>
      <c r="CP60" s="4">
        <v>81</v>
      </c>
      <c r="CQ60" s="4">
        <v>8837</v>
      </c>
      <c r="CR60" s="4">
        <v>1</v>
      </c>
      <c r="CS60" s="4">
        <v>1</v>
      </c>
      <c r="CT60" s="4">
        <v>30</v>
      </c>
      <c r="CU60" s="4">
        <v>1</v>
      </c>
      <c r="CV60" s="4">
        <v>1</v>
      </c>
      <c r="CW60" s="4">
        <v>0</v>
      </c>
      <c r="CX60" s="4">
        <v>1</v>
      </c>
      <c r="CY60" s="4">
        <v>1</v>
      </c>
      <c r="CZ60" s="4">
        <v>1</v>
      </c>
      <c r="DA60" s="4">
        <v>0</v>
      </c>
      <c r="DB60" s="4">
        <v>0</v>
      </c>
      <c r="DC60" s="4">
        <v>0</v>
      </c>
      <c r="DD60" s="4">
        <v>1</v>
      </c>
      <c r="DE60" s="4">
        <v>1</v>
      </c>
      <c r="DF60" s="4">
        <v>1</v>
      </c>
      <c r="DG60" s="4">
        <v>0</v>
      </c>
      <c r="DH60" s="4">
        <v>0</v>
      </c>
      <c r="DI60" s="4">
        <v>0</v>
      </c>
      <c r="DJ60" s="4">
        <v>1</v>
      </c>
      <c r="DK60" s="4">
        <v>10</v>
      </c>
      <c r="DL60" s="4">
        <v>7</v>
      </c>
      <c r="DM60" s="4">
        <v>50</v>
      </c>
      <c r="DN60" s="4">
        <v>37</v>
      </c>
      <c r="DO60" s="4">
        <v>26</v>
      </c>
      <c r="DP60" s="4">
        <v>51</v>
      </c>
      <c r="DQ60" s="11">
        <v>54</v>
      </c>
      <c r="DR60" s="4">
        <v>46</v>
      </c>
      <c r="DS60" s="4">
        <v>100</v>
      </c>
      <c r="DT60" s="4">
        <f t="shared" si="237"/>
        <v>54</v>
      </c>
      <c r="DU60" s="11">
        <v>14.1</v>
      </c>
      <c r="DV60" s="4">
        <v>1254</v>
      </c>
      <c r="DW60" s="4">
        <v>87</v>
      </c>
      <c r="DX60" s="4">
        <v>63</v>
      </c>
      <c r="DY60" s="4">
        <v>3.6</v>
      </c>
      <c r="DZ60" s="4">
        <f t="shared" si="238"/>
        <v>2.0571428571428574</v>
      </c>
      <c r="EA60" s="4">
        <v>30.2</v>
      </c>
      <c r="EB60" s="4">
        <v>310</v>
      </c>
      <c r="EC60" s="4">
        <v>78</v>
      </c>
      <c r="ED60" s="4">
        <v>5.2</v>
      </c>
      <c r="EE60" s="4">
        <f t="shared" si="241"/>
        <v>2.9714285714285715</v>
      </c>
      <c r="EF60" s="45">
        <f t="shared" si="223"/>
        <v>1.7880794701986755</v>
      </c>
      <c r="EG60" s="45">
        <f t="shared" si="224"/>
        <v>0.46688741721854304</v>
      </c>
      <c r="EH60" s="4">
        <v>11</v>
      </c>
      <c r="EI60" s="4">
        <v>78</v>
      </c>
      <c r="EJ60" s="4">
        <v>35</v>
      </c>
      <c r="EK60" s="11">
        <f t="shared" si="242"/>
        <v>2.2285714285714286</v>
      </c>
      <c r="EL60" s="4">
        <v>201</v>
      </c>
      <c r="EM60" s="11">
        <v>11</v>
      </c>
      <c r="EN60" s="4">
        <v>7</v>
      </c>
      <c r="EO60" s="11">
        <f t="shared" si="245"/>
        <v>8.6666666666666661</v>
      </c>
      <c r="EP60" s="4">
        <v>50</v>
      </c>
      <c r="EQ60" s="4">
        <f t="shared" si="225"/>
        <v>28.571428571428573</v>
      </c>
      <c r="ER60" s="4">
        <v>25</v>
      </c>
      <c r="ES60" s="4">
        <v>31</v>
      </c>
      <c r="ET60" s="11">
        <v>22</v>
      </c>
      <c r="EU60" s="4">
        <v>21</v>
      </c>
      <c r="EV60" s="9">
        <v>2</v>
      </c>
      <c r="EW60" s="4">
        <v>69</v>
      </c>
      <c r="EX60" s="4">
        <v>114</v>
      </c>
      <c r="EY60" s="4">
        <v>28</v>
      </c>
      <c r="EZ60" s="4">
        <v>66</v>
      </c>
      <c r="FA60" s="4">
        <v>87</v>
      </c>
      <c r="FB60" s="4">
        <f t="shared" si="212"/>
        <v>310</v>
      </c>
      <c r="FC60" s="9">
        <f t="shared" si="226"/>
        <v>1.3480645854924929</v>
      </c>
      <c r="FD60" s="9">
        <f t="shared" si="213"/>
        <v>0.28064516129032258</v>
      </c>
      <c r="FE60" s="9">
        <f t="shared" si="227"/>
        <v>0.39449430962602883</v>
      </c>
      <c r="FF60" s="9">
        <f t="shared" si="214"/>
        <v>1.3846153846153846</v>
      </c>
      <c r="FG60" s="9">
        <f t="shared" si="215"/>
        <v>0.29237456945740481</v>
      </c>
      <c r="FH60" s="9">
        <f t="shared" si="216"/>
        <v>1.0271135370784468</v>
      </c>
      <c r="FI60" s="11">
        <v>17.399999999999999</v>
      </c>
      <c r="FJ60" s="11">
        <v>19</v>
      </c>
      <c r="FK60" s="4">
        <v>10</v>
      </c>
      <c r="FL60" s="4">
        <v>10</v>
      </c>
      <c r="FM60" s="4">
        <v>42</v>
      </c>
      <c r="FN60" s="4">
        <f>FM60/H60</f>
        <v>24</v>
      </c>
      <c r="FO60" s="11">
        <v>56</v>
      </c>
      <c r="FP60" s="11">
        <v>16</v>
      </c>
      <c r="FQ60" s="4">
        <v>12</v>
      </c>
      <c r="FR60" s="4">
        <v>43</v>
      </c>
      <c r="FS60" s="4">
        <v>44</v>
      </c>
      <c r="FT60" s="11">
        <f t="shared" si="229"/>
        <v>0.97727272727272729</v>
      </c>
      <c r="FU60" s="4">
        <v>8</v>
      </c>
      <c r="FV60" s="11">
        <f t="shared" si="246"/>
        <v>5.375</v>
      </c>
      <c r="FW60" s="4">
        <v>100</v>
      </c>
      <c r="FX60" s="4">
        <v>31.3</v>
      </c>
      <c r="FY60">
        <v>16.100000000000001</v>
      </c>
      <c r="FZ60" s="11">
        <f t="shared" si="217"/>
        <v>31.3</v>
      </c>
      <c r="GA60" s="4">
        <f t="shared" si="230"/>
        <v>1.95625</v>
      </c>
      <c r="GB60" s="4">
        <f t="shared" si="231"/>
        <v>3.4782608695652173</v>
      </c>
      <c r="GC60" s="4">
        <f t="shared" si="232"/>
        <v>1.0807453416149067</v>
      </c>
      <c r="GD60" s="4">
        <v>32</v>
      </c>
      <c r="GE60" s="4">
        <v>31</v>
      </c>
      <c r="GF60" s="4">
        <f t="shared" si="233"/>
        <v>3.125</v>
      </c>
      <c r="GZ60" s="2">
        <v>45086</v>
      </c>
      <c r="HA60" s="4">
        <v>1.75</v>
      </c>
      <c r="HB60" s="4">
        <v>8</v>
      </c>
      <c r="HC60" s="4">
        <v>210</v>
      </c>
      <c r="HD60" s="4">
        <v>11700</v>
      </c>
      <c r="HE60" s="4">
        <v>2.74</v>
      </c>
      <c r="HF60" s="4">
        <v>0.54</v>
      </c>
      <c r="HG60" s="4">
        <v>0</v>
      </c>
      <c r="HH60" s="4">
        <v>1</v>
      </c>
      <c r="HI60" s="4" t="s">
        <v>585</v>
      </c>
      <c r="HJ60" s="4"/>
      <c r="HK60" s="4"/>
      <c r="HL60" s="4">
        <v>0</v>
      </c>
      <c r="HM60" s="4">
        <v>7.8</v>
      </c>
      <c r="HN60" s="4">
        <v>1.6</v>
      </c>
      <c r="HO60" s="4">
        <v>30.6</v>
      </c>
      <c r="HP60" s="29"/>
      <c r="HQ60" s="4"/>
      <c r="HR60" s="4"/>
      <c r="HS60" s="4">
        <v>101</v>
      </c>
      <c r="HT60" s="4">
        <v>0</v>
      </c>
      <c r="HU60" s="4">
        <v>0</v>
      </c>
      <c r="HV60" s="4">
        <v>1.2</v>
      </c>
      <c r="HW60" s="4">
        <v>162</v>
      </c>
      <c r="HX60" s="4">
        <v>150</v>
      </c>
      <c r="HY60" s="4">
        <v>3.4</v>
      </c>
      <c r="HZ60" s="4">
        <v>3.4</v>
      </c>
      <c r="IA60" s="4">
        <v>2.4</v>
      </c>
      <c r="IB60" s="4">
        <v>8.9</v>
      </c>
      <c r="IC60" s="4"/>
      <c r="ID60" s="4">
        <v>3.9</v>
      </c>
      <c r="IE60" s="4"/>
      <c r="IF60" s="4">
        <v>44</v>
      </c>
      <c r="IG60" s="4">
        <v>27</v>
      </c>
      <c r="IH60" s="4">
        <v>1.3</v>
      </c>
      <c r="II60" s="4">
        <v>490</v>
      </c>
      <c r="IJ60" s="4">
        <v>196</v>
      </c>
      <c r="IK60" s="4">
        <v>0</v>
      </c>
      <c r="IL60" s="4">
        <v>0</v>
      </c>
      <c r="IM60" s="4"/>
      <c r="IN60">
        <v>123</v>
      </c>
      <c r="IO60">
        <v>79</v>
      </c>
      <c r="IP60">
        <v>105</v>
      </c>
      <c r="IQ60">
        <v>100</v>
      </c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>
        <v>0</v>
      </c>
      <c r="JJ60" s="4">
        <v>0</v>
      </c>
      <c r="JK60" s="4">
        <v>0</v>
      </c>
      <c r="JL60" s="4">
        <v>72.47</v>
      </c>
      <c r="JM60" s="4"/>
      <c r="JN60" s="4">
        <v>10</v>
      </c>
      <c r="JO60" s="4">
        <v>9</v>
      </c>
      <c r="JP60" s="4">
        <v>43</v>
      </c>
      <c r="JQ60" s="4">
        <v>25</v>
      </c>
      <c r="JR60" s="4">
        <v>42</v>
      </c>
      <c r="JS60" s="4">
        <v>73</v>
      </c>
      <c r="JT60" s="11">
        <v>58</v>
      </c>
      <c r="JU60" s="4">
        <v>30</v>
      </c>
      <c r="JV60" s="4">
        <v>79</v>
      </c>
      <c r="JW60" s="4">
        <f t="shared" si="247"/>
        <v>49</v>
      </c>
      <c r="JX60" s="11">
        <v>11.3</v>
      </c>
      <c r="JY60" s="4">
        <v>1350</v>
      </c>
      <c r="JZ60" s="4">
        <v>91</v>
      </c>
      <c r="KA60" s="4">
        <v>117</v>
      </c>
      <c r="KB60" s="4">
        <v>5</v>
      </c>
      <c r="KC60" s="4">
        <f t="shared" si="248"/>
        <v>2.8571428571428572</v>
      </c>
      <c r="KD60" s="4">
        <v>17</v>
      </c>
      <c r="KE60" s="4">
        <v>294</v>
      </c>
      <c r="KF60" s="4">
        <v>55</v>
      </c>
      <c r="KG60" s="4">
        <v>6.3</v>
      </c>
      <c r="KH60" s="4">
        <f t="shared" si="249"/>
        <v>3.6</v>
      </c>
      <c r="KI60" s="45">
        <f t="shared" si="250"/>
        <v>3.4117647058823528</v>
      </c>
      <c r="KJ60" s="45">
        <f t="shared" si="251"/>
        <v>0.66470588235294126</v>
      </c>
      <c r="KK60" s="4">
        <v>12</v>
      </c>
      <c r="KL60" s="4">
        <v>68</v>
      </c>
      <c r="KM60" s="4">
        <v>64</v>
      </c>
      <c r="KN60" s="11">
        <f t="shared" si="252"/>
        <v>1.0625</v>
      </c>
      <c r="KO60" s="4">
        <v>199</v>
      </c>
      <c r="KP60" s="11">
        <v>9</v>
      </c>
      <c r="KQ60" s="4">
        <v>9</v>
      </c>
      <c r="KR60" s="11">
        <f t="shared" si="253"/>
        <v>7.5555555555555554</v>
      </c>
      <c r="KS60" s="4">
        <v>53</v>
      </c>
      <c r="KT60" s="4">
        <f t="shared" si="254"/>
        <v>30.285714285714285</v>
      </c>
      <c r="KU60" s="4">
        <v>20</v>
      </c>
      <c r="KV60" s="4">
        <v>50</v>
      </c>
      <c r="KW60" s="11">
        <v>21</v>
      </c>
      <c r="KX60" s="4">
        <v>4</v>
      </c>
      <c r="KY60" s="9">
        <v>17</v>
      </c>
      <c r="KZ60" s="4">
        <v>55</v>
      </c>
      <c r="LA60" s="4">
        <v>97</v>
      </c>
      <c r="LB60" s="4">
        <v>35</v>
      </c>
      <c r="LC60" s="4">
        <v>52</v>
      </c>
      <c r="LD60" s="4">
        <v>73</v>
      </c>
      <c r="LE60" s="4">
        <f t="shared" si="255"/>
        <v>294</v>
      </c>
      <c r="LF60" s="9">
        <f t="shared" si="256"/>
        <v>0.8349355659328872</v>
      </c>
      <c r="LG60" s="9">
        <f t="shared" si="257"/>
        <v>0.24829931972789115</v>
      </c>
      <c r="LH60" s="9">
        <f t="shared" si="258"/>
        <v>0.35259668153658874</v>
      </c>
      <c r="LI60" s="9">
        <f t="shared" si="259"/>
        <v>2.0127272727272727</v>
      </c>
      <c r="LJ60" s="9">
        <f t="shared" si="260"/>
        <v>0.32472192513768472</v>
      </c>
      <c r="LK60" s="9">
        <f t="shared" si="261"/>
        <v>2.4106378442250445</v>
      </c>
      <c r="LL60" s="11"/>
      <c r="LM60" s="11"/>
      <c r="LN60" s="4"/>
      <c r="LO60" s="4"/>
      <c r="LP60" s="4"/>
      <c r="LQ60" s="4"/>
      <c r="LR60" s="11"/>
      <c r="LS60" s="11"/>
      <c r="LT60" s="4"/>
      <c r="LU60" s="4"/>
      <c r="LV60" s="4"/>
      <c r="LW60" s="11"/>
      <c r="LX60" s="4"/>
      <c r="LY60" s="11"/>
      <c r="LZ60" s="4"/>
      <c r="MA60" s="4"/>
      <c r="MC60" s="11"/>
      <c r="MD60" s="4"/>
      <c r="ME60" s="4"/>
      <c r="MF60" s="4"/>
      <c r="MG60" s="4"/>
      <c r="MH60" s="4"/>
      <c r="MI60" s="4"/>
      <c r="MJ60" s="4"/>
      <c r="MK60" s="4"/>
      <c r="ML60" s="4"/>
      <c r="NC60" s="2">
        <v>45096</v>
      </c>
      <c r="ND60" s="4">
        <v>1.75</v>
      </c>
      <c r="NE60" s="4">
        <v>30</v>
      </c>
      <c r="NF60" s="4">
        <v>4500</v>
      </c>
      <c r="NG60" s="4">
        <v>8300</v>
      </c>
      <c r="NH60" s="4">
        <v>17</v>
      </c>
      <c r="NI60" s="4">
        <v>0.61</v>
      </c>
      <c r="NJ60" s="4">
        <v>0</v>
      </c>
      <c r="NK60" s="4">
        <v>1</v>
      </c>
      <c r="NL60" s="4" t="s">
        <v>585</v>
      </c>
      <c r="NM60" s="4"/>
      <c r="NN60" s="4"/>
      <c r="NO60" s="4">
        <v>0</v>
      </c>
      <c r="NP60" s="4"/>
      <c r="NQ60" s="4"/>
      <c r="NR60" s="4"/>
      <c r="NS60" s="29"/>
      <c r="NT60" s="4">
        <v>3.24</v>
      </c>
      <c r="NU60" s="4"/>
      <c r="NV60" s="4">
        <v>62</v>
      </c>
      <c r="NW60" s="4">
        <v>0</v>
      </c>
      <c r="NX60" s="4">
        <v>0</v>
      </c>
      <c r="NY60" s="4">
        <v>0.6</v>
      </c>
      <c r="NZ60" s="4">
        <v>53</v>
      </c>
      <c r="OA60" s="4">
        <v>140</v>
      </c>
      <c r="OB60" s="4">
        <v>4.0999999999999996</v>
      </c>
      <c r="OC60" s="4">
        <v>2.5</v>
      </c>
      <c r="OD60" s="4">
        <v>2.9</v>
      </c>
      <c r="OE60" s="4">
        <v>8.4</v>
      </c>
      <c r="OF60" s="4"/>
      <c r="OG60" s="4"/>
      <c r="OH60" s="4">
        <v>16</v>
      </c>
      <c r="OI60" s="4">
        <v>0</v>
      </c>
      <c r="OJ60" s="4">
        <v>24</v>
      </c>
      <c r="OK60" s="4"/>
      <c r="OL60" s="4">
        <v>1024</v>
      </c>
      <c r="OM60" s="4">
        <v>240</v>
      </c>
      <c r="ON60" s="4">
        <v>0</v>
      </c>
      <c r="OO60" s="4">
        <v>0</v>
      </c>
      <c r="OP60" s="4"/>
      <c r="OQ60">
        <v>127</v>
      </c>
      <c r="OR60">
        <v>82</v>
      </c>
      <c r="OS60">
        <v>95</v>
      </c>
      <c r="OT60">
        <v>75</v>
      </c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>
        <v>0</v>
      </c>
      <c r="PM60" s="4">
        <v>0</v>
      </c>
      <c r="PN60" s="4">
        <v>0</v>
      </c>
      <c r="PO60" s="4">
        <v>105</v>
      </c>
      <c r="PP60" s="4"/>
      <c r="PQ60" s="4">
        <v>9</v>
      </c>
      <c r="PR60" s="4">
        <v>9</v>
      </c>
      <c r="PS60" s="4">
        <v>71</v>
      </c>
      <c r="PT60" s="4">
        <v>37</v>
      </c>
      <c r="PU60" s="4">
        <v>48</v>
      </c>
      <c r="PV60" s="4">
        <v>78</v>
      </c>
      <c r="PW60" s="11">
        <v>57</v>
      </c>
      <c r="PX60" s="4">
        <v>66</v>
      </c>
      <c r="PY60" s="4">
        <v>152</v>
      </c>
      <c r="PZ60" s="4">
        <f>(PY60-PX60)</f>
        <v>86</v>
      </c>
      <c r="QA60" s="11">
        <v>15.1</v>
      </c>
      <c r="QB60" s="4">
        <v>1219</v>
      </c>
      <c r="QC60" s="4">
        <v>85</v>
      </c>
      <c r="QD60" s="4">
        <v>80</v>
      </c>
      <c r="QE60" s="4">
        <v>6.7</v>
      </c>
      <c r="QF60" s="4">
        <f>(QE60/ND60)</f>
        <v>3.8285714285714287</v>
      </c>
      <c r="QG60" s="4">
        <v>19.399999999999999</v>
      </c>
      <c r="QH60" s="4">
        <v>289</v>
      </c>
      <c r="QI60" s="4">
        <v>55</v>
      </c>
      <c r="QJ60" s="4">
        <v>4.4000000000000004</v>
      </c>
      <c r="QK60" s="4">
        <f>(QJ60/ND60)</f>
        <v>2.5142857142857147</v>
      </c>
      <c r="QL60" s="45">
        <f>PW60/QG60</f>
        <v>2.9381443298969074</v>
      </c>
      <c r="QM60" s="45">
        <f>QA60/QG60</f>
        <v>0.77835051546391754</v>
      </c>
      <c r="QN60" s="4">
        <v>11</v>
      </c>
      <c r="QO60" s="4">
        <v>56</v>
      </c>
      <c r="QP60" s="4">
        <v>56</v>
      </c>
      <c r="QQ60" s="11">
        <f>(QO60/QP60)</f>
        <v>1</v>
      </c>
      <c r="QR60" s="4">
        <v>183</v>
      </c>
      <c r="QS60" s="11">
        <v>9</v>
      </c>
      <c r="QT60" s="4">
        <v>9</v>
      </c>
      <c r="QU60" s="11">
        <f>QO60/((QS60+QT60)/2)</f>
        <v>6.2222222222222223</v>
      </c>
      <c r="QV60" s="4">
        <v>43</v>
      </c>
      <c r="QW60" s="4">
        <f>QV60/ND60</f>
        <v>24.571428571428573</v>
      </c>
      <c r="QX60" s="4">
        <v>12</v>
      </c>
      <c r="QY60" s="4">
        <v>22</v>
      </c>
      <c r="QZ60" s="11">
        <v>37</v>
      </c>
      <c r="RA60" s="4">
        <v>18</v>
      </c>
      <c r="RB60" s="9">
        <v>19</v>
      </c>
      <c r="RC60" s="4">
        <v>59</v>
      </c>
      <c r="RD60" s="4">
        <v>83</v>
      </c>
      <c r="RE60" s="4">
        <v>31</v>
      </c>
      <c r="RF60" s="4">
        <v>55</v>
      </c>
      <c r="RG60" s="4">
        <v>55</v>
      </c>
      <c r="RH60" s="25">
        <f>QH60</f>
        <v>289</v>
      </c>
      <c r="RI60" s="9">
        <f>RL60/RN60</f>
        <v>0.64291797949507812</v>
      </c>
      <c r="RJ60" s="9">
        <f>RG60/RH60</f>
        <v>0.19031141868512111</v>
      </c>
      <c r="RK60" s="9">
        <f>0.35695-7.2266*RJ60+74.249*(RJ60^2)-307.39*(RJ60^3)+684.54*(RJ60^4)-856.92*(RJ60^5)+571.95*(RJ60^6)-159.1*(RJ60^7)</f>
        <v>0.2618270397788085</v>
      </c>
      <c r="RL60" s="9">
        <f>(OQ60*0.9)/QI60</f>
        <v>2.0781818181818181</v>
      </c>
      <c r="RM60" s="9">
        <f>0.0275-0.165*(PW60/100)+0.3656*((OR60/OQ60)*0.9)+0.515*RK60</f>
        <v>0.28074194910813366</v>
      </c>
      <c r="RN60" s="9">
        <f>(OR60-(RM60*OQ60*0.9))/(RM60*QI60)</f>
        <v>3.2324213732736773</v>
      </c>
      <c r="RO60" s="11">
        <v>15.1</v>
      </c>
      <c r="RP60" s="11">
        <v>32</v>
      </c>
      <c r="RQ60" s="4">
        <v>15</v>
      </c>
      <c r="RR60" s="4">
        <v>17</v>
      </c>
      <c r="RS60" s="4">
        <v>32</v>
      </c>
      <c r="RT60" s="4">
        <f>RS60/ND60</f>
        <v>18.285714285714285</v>
      </c>
      <c r="RU60" s="11">
        <v>47</v>
      </c>
      <c r="RV60" s="11">
        <v>23</v>
      </c>
      <c r="RW60" s="4">
        <v>19</v>
      </c>
      <c r="RX60" s="4">
        <v>45</v>
      </c>
      <c r="RY60" s="4">
        <v>40</v>
      </c>
      <c r="RZ60" s="11">
        <f>RX60/RY60</f>
        <v>1.125</v>
      </c>
      <c r="SA60" s="4">
        <v>13</v>
      </c>
      <c r="SB60" s="11">
        <f>(RX60/SA60)</f>
        <v>3.4615384615384617</v>
      </c>
      <c r="SC60" s="4">
        <v>97</v>
      </c>
      <c r="SD60" s="4">
        <v>15.8</v>
      </c>
      <c r="SE60">
        <v>13.6</v>
      </c>
      <c r="SF60" s="11">
        <f>(SD60+OU60)</f>
        <v>15.8</v>
      </c>
      <c r="SG60" s="4">
        <f>SF60/RV60</f>
        <v>0.68695652173913047</v>
      </c>
      <c r="SH60" s="4">
        <f>RU60/SE60</f>
        <v>3.4558823529411766</v>
      </c>
      <c r="SI60" s="4">
        <f>RO60/SE60</f>
        <v>1.1102941176470589</v>
      </c>
      <c r="SJ60" s="4">
        <v>10</v>
      </c>
      <c r="SK60" s="4">
        <v>4</v>
      </c>
      <c r="SL60" s="4">
        <f>((SJ60-SK60)/SJ60)*100</f>
        <v>60</v>
      </c>
      <c r="SM60" s="4">
        <v>28</v>
      </c>
      <c r="SN60" s="4">
        <v>19</v>
      </c>
      <c r="SO60" s="4">
        <f>((SM60-SN60)/SM60)*100</f>
        <v>32.142857142857146</v>
      </c>
      <c r="SP60" s="4">
        <v>1</v>
      </c>
      <c r="SQ60" s="4">
        <v>0</v>
      </c>
      <c r="SR60" s="4">
        <v>0</v>
      </c>
      <c r="SS60" s="4">
        <v>0</v>
      </c>
      <c r="ST60" s="4">
        <v>1</v>
      </c>
      <c r="SU60" s="4">
        <v>0</v>
      </c>
      <c r="SV60" s="4">
        <v>0</v>
      </c>
      <c r="SW60" s="4">
        <v>1</v>
      </c>
      <c r="SX60" s="4">
        <v>0</v>
      </c>
      <c r="SY60" s="4">
        <v>0</v>
      </c>
      <c r="SZ60" s="4">
        <v>47</v>
      </c>
      <c r="TA60" s="4">
        <v>16</v>
      </c>
      <c r="TB60">
        <f t="shared" ref="TB60" si="262">(SZ60-TA60)/SZ60</f>
        <v>0.65957446808510634</v>
      </c>
      <c r="TC60" s="4">
        <v>1</v>
      </c>
      <c r="TD60" s="4">
        <v>0</v>
      </c>
      <c r="TF60" s="2">
        <v>45235</v>
      </c>
      <c r="TG60" s="4">
        <v>1.75</v>
      </c>
      <c r="TH60" s="4">
        <v>180</v>
      </c>
      <c r="TI60" s="4"/>
      <c r="TJ60" s="4"/>
      <c r="TK60" s="4"/>
      <c r="TL60" s="4"/>
      <c r="TM60" s="4">
        <v>0</v>
      </c>
      <c r="TN60" s="4">
        <v>1</v>
      </c>
      <c r="TO60" s="4" t="s">
        <v>585</v>
      </c>
      <c r="TP60" s="4"/>
      <c r="TQ60" s="4"/>
      <c r="TR60" s="4">
        <v>0</v>
      </c>
      <c r="TS60" s="4"/>
      <c r="TT60" s="4"/>
      <c r="TU60" s="4"/>
      <c r="TV60" s="29"/>
      <c r="TW60" s="4"/>
      <c r="TX60" s="4"/>
      <c r="TY60" s="4"/>
      <c r="TZ60" s="4">
        <v>0</v>
      </c>
      <c r="UA60" s="4">
        <v>0</v>
      </c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>
        <v>0</v>
      </c>
      <c r="UR60" s="4">
        <v>0</v>
      </c>
      <c r="US60" s="4"/>
      <c r="UT60">
        <v>115</v>
      </c>
      <c r="UU60">
        <v>72</v>
      </c>
      <c r="UV60">
        <v>86</v>
      </c>
      <c r="UW60">
        <v>78</v>
      </c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>
        <v>0</v>
      </c>
      <c r="VP60" s="4">
        <v>0</v>
      </c>
      <c r="VQ60" s="4">
        <v>0</v>
      </c>
      <c r="VR60" s="4"/>
      <c r="VS60" s="4"/>
      <c r="VT60" s="4">
        <v>10</v>
      </c>
      <c r="VU60" s="4">
        <v>10</v>
      </c>
      <c r="VV60" s="4">
        <v>54</v>
      </c>
      <c r="VW60" s="4">
        <v>32</v>
      </c>
      <c r="VX60" s="4">
        <v>40</v>
      </c>
      <c r="VY60" s="4">
        <v>70</v>
      </c>
      <c r="VZ60" s="11">
        <v>53</v>
      </c>
      <c r="WA60" s="4">
        <v>56</v>
      </c>
      <c r="WB60" s="4">
        <v>121</v>
      </c>
      <c r="WC60" s="4">
        <f>(WB60-WA60)</f>
        <v>65</v>
      </c>
      <c r="WD60" s="11">
        <v>17.2</v>
      </c>
      <c r="WE60" s="4">
        <v>1364</v>
      </c>
      <c r="WF60" s="4">
        <v>95</v>
      </c>
      <c r="WG60" s="4">
        <v>56</v>
      </c>
      <c r="WH60" s="4">
        <v>3.7</v>
      </c>
      <c r="WI60" s="4">
        <f>(WH60/TG60)</f>
        <v>2.1142857142857143</v>
      </c>
      <c r="WJ60" s="4">
        <v>18.3</v>
      </c>
      <c r="WK60" s="4">
        <v>367</v>
      </c>
      <c r="WL60" s="4">
        <v>83</v>
      </c>
      <c r="WM60" s="4">
        <v>4.4000000000000004</v>
      </c>
      <c r="WN60" s="4">
        <f>(WM60/TG60)</f>
        <v>2.5142857142857147</v>
      </c>
      <c r="WO60" s="45">
        <f>VZ60/WJ60</f>
        <v>2.8961748633879782</v>
      </c>
      <c r="WP60" s="45">
        <f>WD60/WJ60</f>
        <v>0.93989071038251359</v>
      </c>
      <c r="WQ60" s="4">
        <v>10</v>
      </c>
      <c r="WR60" s="4">
        <v>61</v>
      </c>
      <c r="WS60" s="4">
        <v>35</v>
      </c>
      <c r="WT60" s="11">
        <f>(WR60/WS60)</f>
        <v>1.7428571428571429</v>
      </c>
      <c r="WU60" s="4">
        <v>239</v>
      </c>
      <c r="WV60" s="11">
        <v>13</v>
      </c>
      <c r="WW60" s="4">
        <v>8</v>
      </c>
      <c r="WX60" s="11">
        <f>WR60/((WV60+WW60)/2)</f>
        <v>5.8095238095238093</v>
      </c>
      <c r="WY60" s="4">
        <v>34</v>
      </c>
      <c r="WZ60" s="4">
        <f>WY60/TG60</f>
        <v>19.428571428571427</v>
      </c>
      <c r="XA60" s="4">
        <v>11</v>
      </c>
      <c r="XB60" s="4">
        <v>22</v>
      </c>
      <c r="XC60" s="11">
        <v>34</v>
      </c>
      <c r="XD60" s="4">
        <v>20</v>
      </c>
      <c r="XE60" s="9">
        <v>14</v>
      </c>
      <c r="XF60" s="4">
        <v>114</v>
      </c>
      <c r="XG60" s="4">
        <v>246</v>
      </c>
      <c r="XH60" s="4">
        <v>74</v>
      </c>
      <c r="XI60" s="4">
        <v>97</v>
      </c>
      <c r="XJ60" s="4">
        <v>104</v>
      </c>
      <c r="XK60" s="4">
        <f>WK60</f>
        <v>367</v>
      </c>
      <c r="XL60" s="9">
        <f>XO60/XQ60</f>
        <v>1.0177711733682886</v>
      </c>
      <c r="XM60" s="9">
        <f>XJ60/XK60</f>
        <v>0.28337874659400547</v>
      </c>
      <c r="XN60" s="9">
        <f>0.35695-7.2266*XM60+74.249*(XM60^2)-307.39*(XM60^3)+684.54*(XM60^4)-856.92*(XM60^5)+571.95*(XM60^6)-159.1*(XM60^7)</f>
        <v>0.39773175409313877</v>
      </c>
      <c r="XO60" s="9">
        <f>(UT60*0.9)/WL60</f>
        <v>1.2469879518072289</v>
      </c>
      <c r="XP60" s="9">
        <f>0.0275-0.165*(VZ60/100)+0.3656*((UU60/UT60)*0.9)+0.515*XN60</f>
        <v>0.35088950553187948</v>
      </c>
      <c r="XQ60" s="9">
        <f>(UU60-(XP60*UT60*0.9))/(XP60*WL60)</f>
        <v>1.2252144533435281</v>
      </c>
      <c r="XR60" s="11">
        <v>16.3</v>
      </c>
      <c r="XS60" s="11">
        <v>33</v>
      </c>
      <c r="XT60" s="4">
        <v>20</v>
      </c>
      <c r="XU60" s="4">
        <v>13</v>
      </c>
      <c r="XV60" s="4">
        <v>51</v>
      </c>
      <c r="XW60" s="4">
        <f>XV60/TG60</f>
        <v>29.142857142857142</v>
      </c>
      <c r="XX60" s="11">
        <v>46</v>
      </c>
      <c r="XY60" s="11">
        <v>22</v>
      </c>
      <c r="XZ60" s="4">
        <v>12</v>
      </c>
      <c r="YA60" s="4">
        <v>39</v>
      </c>
      <c r="YB60" s="4">
        <v>27</v>
      </c>
      <c r="YC60" s="11">
        <f>YA60/YB60</f>
        <v>1.4444444444444444</v>
      </c>
      <c r="YD60" s="4">
        <v>8</v>
      </c>
      <c r="YE60" s="11">
        <f>(YA60/YD60)</f>
        <v>4.875</v>
      </c>
      <c r="YF60" s="4">
        <v>117</v>
      </c>
      <c r="YG60" s="4">
        <v>14.4</v>
      </c>
      <c r="YH60">
        <v>12.8</v>
      </c>
      <c r="YI60" s="11">
        <f>(YG60+UX60)</f>
        <v>14.4</v>
      </c>
      <c r="YJ60" s="4">
        <f>YI60/XY60</f>
        <v>0.65454545454545454</v>
      </c>
      <c r="YK60" s="4">
        <f>XX60/YH60</f>
        <v>3.59375</v>
      </c>
      <c r="YL60" s="4">
        <f>XR60/YH60</f>
        <v>1.2734375</v>
      </c>
      <c r="YM60" s="4">
        <v>23</v>
      </c>
      <c r="YN60" s="4">
        <v>16</v>
      </c>
      <c r="YO60" s="4">
        <f>((YM60-YN60)/YM60)*100</f>
        <v>30.434782608695656</v>
      </c>
      <c r="YP60" s="4">
        <v>31</v>
      </c>
      <c r="YQ60" s="4">
        <v>21</v>
      </c>
      <c r="YR60" s="4">
        <f>((YP60-YQ60)/YP60)*100</f>
        <v>32.258064516129032</v>
      </c>
      <c r="YS60" s="4">
        <v>1</v>
      </c>
      <c r="YT60" s="4">
        <v>0</v>
      </c>
      <c r="YU60" s="4">
        <v>0</v>
      </c>
      <c r="YV60" s="4">
        <v>0</v>
      </c>
      <c r="YW60" s="4">
        <v>1</v>
      </c>
      <c r="YX60" s="4">
        <v>0</v>
      </c>
      <c r="YY60" s="4">
        <v>0</v>
      </c>
      <c r="YZ60" s="4">
        <v>1</v>
      </c>
      <c r="ZA60" s="4">
        <v>0</v>
      </c>
      <c r="ZB60" s="4">
        <v>0</v>
      </c>
      <c r="ZE60" t="e">
        <f>(ZC60-ZD60)/ZC60</f>
        <v>#DIV/0!</v>
      </c>
    </row>
    <row r="61" spans="1:683" x14ac:dyDescent="0.35">
      <c r="A61" s="54">
        <v>58</v>
      </c>
      <c r="B61" s="2">
        <v>45079</v>
      </c>
      <c r="C61" s="2">
        <v>31879</v>
      </c>
      <c r="D61" s="4">
        <v>36</v>
      </c>
      <c r="E61" s="4" t="s">
        <v>176</v>
      </c>
      <c r="F61" s="4">
        <v>45</v>
      </c>
      <c r="G61" s="4">
        <v>145</v>
      </c>
      <c r="H61" s="4">
        <v>1.34</v>
      </c>
      <c r="I61" s="4">
        <v>1</v>
      </c>
      <c r="J61" s="2">
        <v>45075</v>
      </c>
      <c r="K61" s="2">
        <v>45075</v>
      </c>
      <c r="L61" s="2">
        <v>45084</v>
      </c>
      <c r="M61" s="2">
        <v>45084</v>
      </c>
      <c r="N61" s="4">
        <v>1</v>
      </c>
      <c r="O61" s="2">
        <v>45084</v>
      </c>
      <c r="P61" s="46">
        <f t="shared" si="219"/>
        <v>9</v>
      </c>
      <c r="Q61" s="46">
        <f t="shared" si="220"/>
        <v>9</v>
      </c>
      <c r="R61" s="46">
        <f t="shared" si="234"/>
        <v>9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1</v>
      </c>
      <c r="AA61" s="4">
        <v>0</v>
      </c>
      <c r="AB61" s="4">
        <v>21</v>
      </c>
      <c r="AC61" s="4">
        <v>49</v>
      </c>
      <c r="AD61" s="4">
        <v>14</v>
      </c>
      <c r="AE61" s="4">
        <v>14</v>
      </c>
      <c r="AF61" s="4">
        <v>0</v>
      </c>
      <c r="AG61" s="4">
        <v>220</v>
      </c>
      <c r="AH61" s="4">
        <v>21900</v>
      </c>
      <c r="AI61" s="4">
        <v>40.200000000000003</v>
      </c>
      <c r="AJ61" s="4">
        <v>2.57</v>
      </c>
      <c r="AK61" s="4">
        <v>0</v>
      </c>
      <c r="AL61" s="4">
        <v>0</v>
      </c>
      <c r="AM61" s="4">
        <v>0</v>
      </c>
      <c r="AN61" s="4">
        <v>120</v>
      </c>
      <c r="AO61" s="4">
        <v>2432</v>
      </c>
      <c r="AP61" s="4">
        <v>0</v>
      </c>
      <c r="AQ61" s="4">
        <v>8.1</v>
      </c>
      <c r="AR61" s="4">
        <v>1.45</v>
      </c>
      <c r="AS61" s="4">
        <v>33</v>
      </c>
      <c r="AU61" s="4">
        <v>9.67</v>
      </c>
      <c r="AV61" s="4">
        <v>471</v>
      </c>
      <c r="AW61" s="4">
        <v>47</v>
      </c>
      <c r="AX61" s="4">
        <v>1</v>
      </c>
      <c r="AY61" s="4">
        <v>1</v>
      </c>
      <c r="AZ61" s="4">
        <v>5.63</v>
      </c>
      <c r="BA61" s="4">
        <v>99</v>
      </c>
      <c r="BB61" s="4">
        <v>134</v>
      </c>
      <c r="BC61" s="4">
        <v>4.7</v>
      </c>
      <c r="BD61" s="4">
        <v>2.29</v>
      </c>
      <c r="BE61" s="4">
        <v>3.76</v>
      </c>
      <c r="BF61" s="4">
        <v>9</v>
      </c>
      <c r="BG61" s="4">
        <v>9</v>
      </c>
      <c r="BH61" s="4">
        <v>2.95</v>
      </c>
      <c r="BI61" s="4">
        <v>78</v>
      </c>
      <c r="BJ61" s="4">
        <v>21</v>
      </c>
      <c r="BK61" s="4">
        <v>7</v>
      </c>
      <c r="BL61" s="4">
        <v>0.66</v>
      </c>
      <c r="BM61" s="4">
        <v>86</v>
      </c>
      <c r="BN61" s="4">
        <v>566</v>
      </c>
      <c r="BO61" s="4">
        <v>1</v>
      </c>
      <c r="BP61" s="4">
        <v>6</v>
      </c>
      <c r="BQ61" s="4">
        <v>228</v>
      </c>
      <c r="BR61">
        <v>92</v>
      </c>
      <c r="BS61">
        <v>59</v>
      </c>
      <c r="BT61">
        <v>71</v>
      </c>
      <c r="BU61">
        <v>88</v>
      </c>
      <c r="BV61">
        <v>19</v>
      </c>
      <c r="BW61">
        <v>4300</v>
      </c>
      <c r="BX61">
        <v>0</v>
      </c>
      <c r="BY61">
        <v>1.2</v>
      </c>
      <c r="BZ61">
        <v>60</v>
      </c>
      <c r="CA61">
        <v>10</v>
      </c>
      <c r="CB61" s="4">
        <v>2.1</v>
      </c>
      <c r="CC61" s="4">
        <v>24</v>
      </c>
      <c r="CD61" s="4">
        <v>79</v>
      </c>
      <c r="CE61" s="4">
        <v>11</v>
      </c>
      <c r="CF61" s="4">
        <v>13</v>
      </c>
      <c r="CG61" s="4">
        <v>3398</v>
      </c>
      <c r="CH61" s="4">
        <f t="shared" si="222"/>
        <v>1980.9523809523807</v>
      </c>
      <c r="CI61" s="4">
        <v>7.34</v>
      </c>
      <c r="CJ61" s="4">
        <v>30.7</v>
      </c>
      <c r="CK61" s="4">
        <v>80.099999999999994</v>
      </c>
      <c r="CL61" s="4">
        <v>16.3</v>
      </c>
      <c r="CM61" s="4">
        <v>0.4</v>
      </c>
      <c r="CN61" s="4">
        <v>0</v>
      </c>
      <c r="CO61" s="4">
        <v>0</v>
      </c>
      <c r="CP61" s="4">
        <v>139</v>
      </c>
      <c r="CQ61" s="4">
        <v>32367</v>
      </c>
      <c r="CR61" s="4"/>
      <c r="CS61" s="4"/>
      <c r="CT61" s="4"/>
      <c r="CU61" s="4">
        <v>0</v>
      </c>
      <c r="CV61" s="4">
        <v>0</v>
      </c>
      <c r="CW61" s="4">
        <v>0</v>
      </c>
      <c r="CX61" s="4">
        <v>0</v>
      </c>
      <c r="CY61" s="4">
        <v>1</v>
      </c>
      <c r="CZ61" s="4">
        <v>1</v>
      </c>
      <c r="DA61" s="4">
        <v>0</v>
      </c>
      <c r="DB61" s="4">
        <v>1</v>
      </c>
      <c r="DC61" s="4">
        <v>0</v>
      </c>
      <c r="DD61" s="4">
        <v>1</v>
      </c>
      <c r="DE61" s="4">
        <v>1</v>
      </c>
      <c r="DF61" s="4">
        <v>1</v>
      </c>
      <c r="DG61" s="4">
        <v>0</v>
      </c>
      <c r="DH61" s="4">
        <v>1</v>
      </c>
      <c r="DI61" s="4">
        <v>1</v>
      </c>
      <c r="DJ61" s="4">
        <v>1</v>
      </c>
      <c r="DK61" s="4">
        <v>9</v>
      </c>
      <c r="DL61" s="4">
        <v>8</v>
      </c>
      <c r="DM61" s="4">
        <v>27</v>
      </c>
      <c r="DN61" s="4">
        <v>12</v>
      </c>
      <c r="DO61" s="4">
        <v>56</v>
      </c>
      <c r="DP61" s="4">
        <v>88</v>
      </c>
      <c r="DQ61" s="11">
        <v>63</v>
      </c>
      <c r="DR61" s="4">
        <v>37</v>
      </c>
      <c r="DS61" s="4">
        <v>65</v>
      </c>
      <c r="DT61" s="4">
        <f t="shared" si="237"/>
        <v>28</v>
      </c>
      <c r="DU61" s="11">
        <v>17.5</v>
      </c>
      <c r="DV61" s="4">
        <v>856</v>
      </c>
      <c r="DW61" s="4">
        <v>94</v>
      </c>
      <c r="DX61" s="4">
        <v>120</v>
      </c>
      <c r="DY61" s="4">
        <v>3.4</v>
      </c>
      <c r="DZ61" s="4">
        <f t="shared" si="238"/>
        <v>2.5373134328358207</v>
      </c>
      <c r="EA61" s="4">
        <v>17.600000000000001</v>
      </c>
      <c r="EB61" s="4">
        <v>203</v>
      </c>
      <c r="EC61" s="4">
        <v>44</v>
      </c>
      <c r="ED61" s="4">
        <v>5.4</v>
      </c>
      <c r="EE61" s="4">
        <f t="shared" si="241"/>
        <v>4.0298507462686564</v>
      </c>
      <c r="EF61" s="45">
        <f t="shared" si="223"/>
        <v>3.5795454545454541</v>
      </c>
      <c r="EG61" s="45">
        <f t="shared" si="224"/>
        <v>0.99431818181818177</v>
      </c>
      <c r="EH61" s="4">
        <v>8</v>
      </c>
      <c r="EI61" s="4">
        <v>168</v>
      </c>
      <c r="EJ61" s="4">
        <v>81</v>
      </c>
      <c r="EK61" s="11">
        <f t="shared" si="242"/>
        <v>2.074074074074074</v>
      </c>
      <c r="EL61" s="4">
        <v>75</v>
      </c>
      <c r="EM61" s="11">
        <v>7</v>
      </c>
      <c r="EN61" s="4">
        <v>5</v>
      </c>
      <c r="EO61" s="11">
        <f t="shared" si="245"/>
        <v>28</v>
      </c>
      <c r="EP61" s="4">
        <v>15</v>
      </c>
      <c r="EQ61" s="4">
        <f t="shared" si="225"/>
        <v>11.194029850746269</v>
      </c>
      <c r="ER61" s="4">
        <v>9</v>
      </c>
      <c r="ES61" s="4">
        <v>14</v>
      </c>
      <c r="ET61" s="11">
        <v>20</v>
      </c>
      <c r="EU61" s="4">
        <v>4</v>
      </c>
      <c r="EV61" s="9">
        <v>16</v>
      </c>
      <c r="EW61" s="4">
        <v>52</v>
      </c>
      <c r="EX61" s="4">
        <v>69</v>
      </c>
      <c r="EY61" s="4">
        <v>34</v>
      </c>
      <c r="EZ61" s="4">
        <v>62</v>
      </c>
      <c r="FA61" s="4">
        <v>82</v>
      </c>
      <c r="FB61" s="4">
        <f t="shared" si="212"/>
        <v>203</v>
      </c>
      <c r="FC61" s="9">
        <f t="shared" si="226"/>
        <v>1.2507298043189863</v>
      </c>
      <c r="FD61" s="9">
        <f t="shared" si="213"/>
        <v>0.4039408866995074</v>
      </c>
      <c r="FE61" s="9">
        <f t="shared" si="227"/>
        <v>0.50758211138507559</v>
      </c>
      <c r="FF61" s="9">
        <f t="shared" si="214"/>
        <v>1.8818181818181818</v>
      </c>
      <c r="FG61" s="9">
        <f t="shared" si="215"/>
        <v>0.39596956997200955</v>
      </c>
      <c r="FH61" s="9">
        <f t="shared" si="216"/>
        <v>1.5045761085407401</v>
      </c>
      <c r="FI61" s="11">
        <v>17.5</v>
      </c>
      <c r="FJ61" s="11">
        <v>11</v>
      </c>
      <c r="FK61" s="4">
        <v>11</v>
      </c>
      <c r="FL61" s="4">
        <v>1</v>
      </c>
      <c r="FM61" s="4">
        <v>22</v>
      </c>
      <c r="FN61" s="4">
        <f>FM61/H61</f>
        <v>16.417910447761194</v>
      </c>
      <c r="FO61" s="11">
        <v>38</v>
      </c>
      <c r="FP61" s="11">
        <v>11</v>
      </c>
      <c r="FQ61" s="4">
        <v>21</v>
      </c>
      <c r="FR61" s="4">
        <v>139</v>
      </c>
      <c r="FS61" s="4">
        <v>246</v>
      </c>
      <c r="FT61" s="11">
        <f t="shared" si="229"/>
        <v>0.56504065040650409</v>
      </c>
      <c r="FU61" s="4">
        <v>7</v>
      </c>
      <c r="FV61" s="11">
        <f t="shared" ref="FV61:FV73" si="263">(FR61/FU61)</f>
        <v>19.857142857142858</v>
      </c>
      <c r="FW61" s="4">
        <v>65</v>
      </c>
      <c r="FX61" s="4">
        <v>32.799999999999997</v>
      </c>
      <c r="FY61">
        <v>16.600000000000001</v>
      </c>
      <c r="FZ61" s="11">
        <f t="shared" ref="FZ61:FZ66" si="264">(FX61+BV61)</f>
        <v>51.8</v>
      </c>
      <c r="GA61" s="4">
        <f t="shared" si="230"/>
        <v>4.709090909090909</v>
      </c>
      <c r="GB61" s="4">
        <f t="shared" si="231"/>
        <v>2.2891566265060237</v>
      </c>
      <c r="GC61" s="4">
        <f t="shared" si="232"/>
        <v>1.0542168674698795</v>
      </c>
      <c r="GD61" s="4">
        <v>21</v>
      </c>
      <c r="GE61" s="4">
        <v>15</v>
      </c>
      <c r="GF61" s="4">
        <f t="shared" ref="GF61:GF82" si="265">((GD61-GE61)/GD61)*100</f>
        <v>28.571428571428569</v>
      </c>
    </row>
    <row r="62" spans="1:683" x14ac:dyDescent="0.35">
      <c r="A62" s="54">
        <v>59</v>
      </c>
      <c r="B62" s="2">
        <v>45079</v>
      </c>
      <c r="C62" s="2">
        <v>19063</v>
      </c>
      <c r="D62" s="4">
        <v>71</v>
      </c>
      <c r="E62" s="4" t="s">
        <v>176</v>
      </c>
      <c r="F62" s="4">
        <v>95</v>
      </c>
      <c r="G62" s="4">
        <v>150</v>
      </c>
      <c r="H62" s="4">
        <v>1.64</v>
      </c>
      <c r="I62" s="4">
        <v>1</v>
      </c>
      <c r="J62" s="2">
        <v>45077</v>
      </c>
      <c r="K62" s="2">
        <v>45077</v>
      </c>
      <c r="L62" s="2">
        <v>45096</v>
      </c>
      <c r="M62" s="2">
        <v>45101</v>
      </c>
      <c r="N62" s="4">
        <v>0</v>
      </c>
      <c r="P62" s="46">
        <f t="shared" si="219"/>
        <v>19</v>
      </c>
      <c r="Q62" s="46">
        <f t="shared" si="220"/>
        <v>24</v>
      </c>
      <c r="R62" s="46"/>
      <c r="S62" s="4">
        <v>1</v>
      </c>
      <c r="T62" s="4">
        <v>1</v>
      </c>
      <c r="U62" s="4">
        <v>1</v>
      </c>
      <c r="V62" s="4">
        <v>0</v>
      </c>
      <c r="W62" s="4">
        <v>1</v>
      </c>
      <c r="X62" s="4">
        <v>0</v>
      </c>
      <c r="Y62" s="4">
        <v>0</v>
      </c>
      <c r="Z62" s="4">
        <v>0</v>
      </c>
      <c r="AA62" s="4">
        <v>0</v>
      </c>
      <c r="AB62" s="4">
        <v>12</v>
      </c>
      <c r="AC62" s="4">
        <v>43</v>
      </c>
      <c r="AD62" s="4">
        <v>1</v>
      </c>
      <c r="AE62" s="4">
        <v>2</v>
      </c>
      <c r="AF62" s="4">
        <v>1</v>
      </c>
      <c r="AG62" s="4">
        <v>1360</v>
      </c>
      <c r="AH62" s="4">
        <v>19400</v>
      </c>
      <c r="AI62" s="4">
        <v>22.69</v>
      </c>
      <c r="AJ62" s="4">
        <v>12.76</v>
      </c>
      <c r="AK62" s="4">
        <v>0</v>
      </c>
      <c r="AL62" s="4">
        <v>1</v>
      </c>
      <c r="AM62" s="4" t="s">
        <v>586</v>
      </c>
      <c r="AN62" s="4">
        <v>93</v>
      </c>
      <c r="AO62" s="4">
        <v>1627</v>
      </c>
      <c r="AP62" s="4">
        <v>0</v>
      </c>
      <c r="AQ62" s="4">
        <v>9.3000000000000007</v>
      </c>
      <c r="AR62" s="4">
        <v>1.24</v>
      </c>
      <c r="AS62" s="4">
        <v>27.3</v>
      </c>
      <c r="AU62" s="4">
        <v>2.4700000000000002</v>
      </c>
      <c r="AW62" s="4">
        <v>234</v>
      </c>
      <c r="AX62" s="4">
        <v>0</v>
      </c>
      <c r="AY62" s="4">
        <v>0</v>
      </c>
      <c r="AZ62" s="4">
        <v>1.5</v>
      </c>
      <c r="BA62" s="4">
        <v>156</v>
      </c>
      <c r="BB62" s="4">
        <v>159</v>
      </c>
      <c r="BC62" s="4">
        <v>3</v>
      </c>
      <c r="BD62" s="4">
        <v>2.6</v>
      </c>
      <c r="BE62" s="4">
        <v>2.2999999999999998</v>
      </c>
      <c r="BJ62" s="4">
        <v>36</v>
      </c>
      <c r="BK62" s="4">
        <v>29</v>
      </c>
      <c r="BL62" s="4">
        <v>0.5</v>
      </c>
      <c r="BM62" s="4">
        <v>94</v>
      </c>
      <c r="BN62" s="4">
        <v>297</v>
      </c>
      <c r="BO62" s="4">
        <v>1</v>
      </c>
      <c r="BP62" s="4">
        <v>12</v>
      </c>
      <c r="BQ62" s="4">
        <v>257</v>
      </c>
      <c r="BR62">
        <v>95</v>
      </c>
      <c r="BS62">
        <v>49</v>
      </c>
      <c r="BT62">
        <v>65</v>
      </c>
      <c r="BU62">
        <v>93</v>
      </c>
      <c r="BV62">
        <v>11</v>
      </c>
      <c r="BW62">
        <v>-1017</v>
      </c>
      <c r="BX62">
        <v>3690</v>
      </c>
      <c r="BY62">
        <v>1.4</v>
      </c>
      <c r="BZ62">
        <v>58.6</v>
      </c>
      <c r="CA62">
        <v>5.2</v>
      </c>
      <c r="CB62" s="4">
        <v>2</v>
      </c>
      <c r="CC62" s="4">
        <v>31</v>
      </c>
      <c r="CD62" s="4">
        <v>68</v>
      </c>
      <c r="CE62" s="4">
        <v>9</v>
      </c>
      <c r="CF62" s="4">
        <v>8</v>
      </c>
      <c r="CG62" s="4">
        <v>1956</v>
      </c>
      <c r="CH62" s="4">
        <f t="shared" si="222"/>
        <v>2160</v>
      </c>
      <c r="CI62" s="4">
        <v>7.44</v>
      </c>
      <c r="CJ62" s="4">
        <v>44.3</v>
      </c>
      <c r="CK62" s="4">
        <v>83</v>
      </c>
      <c r="CL62" s="4">
        <v>29.5</v>
      </c>
      <c r="CM62" s="4">
        <v>0.5</v>
      </c>
      <c r="CN62" s="4">
        <v>1</v>
      </c>
      <c r="CO62" s="4">
        <v>0</v>
      </c>
      <c r="CP62" s="4">
        <v>317</v>
      </c>
      <c r="CQ62" s="4">
        <v>12131</v>
      </c>
      <c r="CR62" s="4">
        <v>1</v>
      </c>
      <c r="CS62" s="4">
        <v>1</v>
      </c>
      <c r="CT62" s="4">
        <v>7</v>
      </c>
      <c r="CU62" s="4">
        <v>1</v>
      </c>
      <c r="CV62" s="4">
        <v>1</v>
      </c>
      <c r="CW62" s="4">
        <v>1</v>
      </c>
      <c r="CX62" s="4">
        <v>0</v>
      </c>
      <c r="CY62" s="4">
        <v>1</v>
      </c>
      <c r="CZ62" s="4">
        <v>0</v>
      </c>
      <c r="DA62" s="4">
        <v>0</v>
      </c>
      <c r="DB62" s="4">
        <v>0</v>
      </c>
      <c r="DC62" s="4">
        <v>1</v>
      </c>
      <c r="DD62" s="4">
        <v>1</v>
      </c>
      <c r="DE62" s="4">
        <v>1</v>
      </c>
      <c r="DF62" s="4">
        <v>1</v>
      </c>
      <c r="DG62" s="4">
        <v>1</v>
      </c>
      <c r="DH62" s="4">
        <v>1</v>
      </c>
      <c r="DI62" s="4">
        <v>0</v>
      </c>
      <c r="DJ62" s="4">
        <v>1</v>
      </c>
      <c r="DK62" s="4">
        <v>9</v>
      </c>
      <c r="DL62" s="4">
        <v>8</v>
      </c>
      <c r="DM62" s="4">
        <v>47</v>
      </c>
      <c r="DN62" s="4">
        <v>32</v>
      </c>
      <c r="DO62" s="4">
        <v>33</v>
      </c>
      <c r="DP62" s="4">
        <v>61</v>
      </c>
      <c r="DQ62" s="11">
        <v>45</v>
      </c>
      <c r="DR62" s="4">
        <v>43</v>
      </c>
      <c r="DS62" s="4">
        <v>80</v>
      </c>
      <c r="DT62" s="4">
        <f t="shared" si="237"/>
        <v>37</v>
      </c>
      <c r="DU62" s="11">
        <v>18.100000000000001</v>
      </c>
      <c r="DV62" s="4">
        <v>1613</v>
      </c>
      <c r="DW62" s="4">
        <v>84</v>
      </c>
      <c r="DX62" s="4">
        <v>94</v>
      </c>
      <c r="DY62" s="4">
        <v>3.2</v>
      </c>
      <c r="DZ62" s="4">
        <f t="shared" si="238"/>
        <v>1.9512195121951221</v>
      </c>
      <c r="EA62" s="4">
        <v>19</v>
      </c>
      <c r="EB62" s="4">
        <v>285</v>
      </c>
      <c r="EC62" s="4">
        <v>41</v>
      </c>
      <c r="ED62" s="4">
        <v>3.6</v>
      </c>
      <c r="EE62" s="4">
        <f t="shared" si="241"/>
        <v>2.1951219512195124</v>
      </c>
      <c r="EF62" s="45">
        <f t="shared" si="223"/>
        <v>2.3684210526315788</v>
      </c>
      <c r="EG62" s="45">
        <f t="shared" si="224"/>
        <v>0.9526315789473685</v>
      </c>
      <c r="EH62" s="4">
        <v>10</v>
      </c>
      <c r="EI62" s="4">
        <v>66</v>
      </c>
      <c r="EJ62" s="4">
        <v>81</v>
      </c>
      <c r="EK62" s="11">
        <f t="shared" si="242"/>
        <v>0.81481481481481477</v>
      </c>
      <c r="EL62" s="4">
        <v>199</v>
      </c>
      <c r="EM62" s="11">
        <v>12</v>
      </c>
      <c r="EN62" s="4">
        <v>10</v>
      </c>
      <c r="EO62" s="11">
        <f t="shared" si="245"/>
        <v>6</v>
      </c>
      <c r="EP62" s="4">
        <v>42</v>
      </c>
      <c r="EQ62" s="4">
        <f t="shared" si="225"/>
        <v>25.609756097560979</v>
      </c>
      <c r="ER62" s="4">
        <v>26</v>
      </c>
      <c r="ES62" s="4">
        <v>34</v>
      </c>
      <c r="ET62" s="11">
        <v>16</v>
      </c>
      <c r="EU62" s="4">
        <v>10</v>
      </c>
      <c r="EV62" s="9">
        <v>6</v>
      </c>
      <c r="EW62" s="4">
        <v>76</v>
      </c>
      <c r="EX62" s="4">
        <v>103</v>
      </c>
      <c r="EY62" s="4">
        <v>27</v>
      </c>
      <c r="EZ62" s="4">
        <v>45</v>
      </c>
      <c r="FA62" s="4">
        <v>38</v>
      </c>
      <c r="FB62" s="4">
        <f t="shared" si="212"/>
        <v>285</v>
      </c>
      <c r="FC62" s="9">
        <f t="shared" si="226"/>
        <v>0.57632041438268022</v>
      </c>
      <c r="FD62" s="9">
        <f t="shared" si="213"/>
        <v>0.13333333333333333</v>
      </c>
      <c r="FE62" s="9">
        <f t="shared" si="227"/>
        <v>0.16808971328760855</v>
      </c>
      <c r="FF62" s="9">
        <f t="shared" si="214"/>
        <v>2.0853658536585367</v>
      </c>
      <c r="FG62" s="9">
        <f t="shared" si="215"/>
        <v>0.20953157076417103</v>
      </c>
      <c r="FH62" s="9">
        <f t="shared" si="216"/>
        <v>3.6184139961313968</v>
      </c>
      <c r="FI62" s="11">
        <v>14.2</v>
      </c>
      <c r="FJ62" s="11">
        <v>19</v>
      </c>
      <c r="FK62" s="4">
        <v>11</v>
      </c>
      <c r="FL62" s="4">
        <v>8</v>
      </c>
      <c r="FM62" s="4">
        <v>17</v>
      </c>
      <c r="FN62" s="4">
        <f>FM62/H62</f>
        <v>10.365853658536587</v>
      </c>
      <c r="FO62" s="11">
        <v>49</v>
      </c>
      <c r="FP62" s="11">
        <v>16</v>
      </c>
      <c r="FR62" s="4">
        <v>60</v>
      </c>
      <c r="FS62" s="4">
        <v>56</v>
      </c>
      <c r="FT62" s="11">
        <f t="shared" si="229"/>
        <v>1.0714285714285714</v>
      </c>
      <c r="FW62" s="4">
        <v>52</v>
      </c>
      <c r="FX62" s="4">
        <v>28.6</v>
      </c>
      <c r="FY62">
        <v>16.2</v>
      </c>
      <c r="FZ62" s="11">
        <f t="shared" si="264"/>
        <v>39.6</v>
      </c>
      <c r="GA62" s="4">
        <f t="shared" si="230"/>
        <v>2.4750000000000001</v>
      </c>
      <c r="GB62" s="4">
        <f t="shared" si="231"/>
        <v>3.0246913580246915</v>
      </c>
      <c r="GC62" s="4">
        <f t="shared" si="232"/>
        <v>0.87654320987654322</v>
      </c>
      <c r="GD62" s="4">
        <v>19</v>
      </c>
      <c r="GE62" s="4">
        <v>16</v>
      </c>
      <c r="GF62" s="4">
        <f t="shared" si="265"/>
        <v>15.789473684210526</v>
      </c>
      <c r="GG62" s="4">
        <v>34</v>
      </c>
      <c r="GH62" s="4">
        <v>22</v>
      </c>
      <c r="GI62" s="4">
        <f t="shared" si="243"/>
        <v>35.294117647058826</v>
      </c>
      <c r="GJ62" s="4">
        <v>1</v>
      </c>
      <c r="GK62" s="4">
        <v>0</v>
      </c>
      <c r="GL62" s="4">
        <v>0</v>
      </c>
      <c r="GM62" s="4">
        <v>0</v>
      </c>
      <c r="GN62" s="4">
        <v>1</v>
      </c>
      <c r="GO62" s="4">
        <v>0</v>
      </c>
      <c r="GP62" s="4">
        <v>1</v>
      </c>
      <c r="GQ62" s="4">
        <v>0</v>
      </c>
      <c r="GR62" s="4">
        <v>0</v>
      </c>
      <c r="GS62" s="4">
        <v>1</v>
      </c>
      <c r="GZ62" s="2">
        <v>45086</v>
      </c>
      <c r="HA62" s="4">
        <v>1.64</v>
      </c>
      <c r="HB62" s="4">
        <v>8</v>
      </c>
      <c r="HC62" s="4">
        <v>2390</v>
      </c>
      <c r="HD62" s="4">
        <v>20400</v>
      </c>
      <c r="HE62" s="4">
        <v>30.47</v>
      </c>
      <c r="HF62" s="4">
        <v>2.2599999999999998</v>
      </c>
      <c r="HG62" s="4">
        <v>0</v>
      </c>
      <c r="HH62" s="4">
        <v>1</v>
      </c>
      <c r="HI62" s="4" t="s">
        <v>586</v>
      </c>
      <c r="HJ62" s="4"/>
      <c r="HK62" s="4"/>
      <c r="HL62" s="4">
        <v>0</v>
      </c>
      <c r="HM62" s="4">
        <v>6.1</v>
      </c>
      <c r="HN62" s="4">
        <v>1.21</v>
      </c>
      <c r="HO62" s="4">
        <v>29.7</v>
      </c>
      <c r="HP62" s="29"/>
      <c r="HQ62" s="4"/>
      <c r="HR62" s="4"/>
      <c r="HS62" s="4">
        <v>351</v>
      </c>
      <c r="HT62" s="4">
        <v>0</v>
      </c>
      <c r="HU62" s="4">
        <v>0</v>
      </c>
      <c r="HV62" s="4">
        <v>0.5</v>
      </c>
      <c r="HW62" s="4">
        <v>40</v>
      </c>
      <c r="HX62" s="4">
        <v>143</v>
      </c>
      <c r="HY62" s="4">
        <v>4.3</v>
      </c>
      <c r="HZ62" s="4">
        <v>2.1</v>
      </c>
      <c r="IA62" s="4">
        <v>2.5</v>
      </c>
      <c r="IB62" s="4"/>
      <c r="IC62" s="4"/>
      <c r="ID62" s="4"/>
      <c r="IE62" s="4">
        <v>47</v>
      </c>
      <c r="IF62" s="4">
        <v>13</v>
      </c>
      <c r="IG62" s="4">
        <v>8</v>
      </c>
      <c r="IH62" s="4">
        <v>0.4</v>
      </c>
      <c r="II62" s="4">
        <v>77</v>
      </c>
      <c r="IJ62" s="4">
        <v>248</v>
      </c>
      <c r="IK62" s="4">
        <v>1</v>
      </c>
      <c r="IL62" s="4">
        <v>12</v>
      </c>
      <c r="IM62" s="4"/>
      <c r="IN62">
        <v>145</v>
      </c>
      <c r="IO62">
        <v>45</v>
      </c>
      <c r="IP62">
        <v>78</v>
      </c>
      <c r="IQ62">
        <v>105</v>
      </c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>
        <v>0</v>
      </c>
      <c r="JJ62" s="4">
        <v>0</v>
      </c>
      <c r="JK62" s="4">
        <v>0</v>
      </c>
      <c r="JL62" s="4"/>
      <c r="JM62" s="4"/>
      <c r="JN62" s="4">
        <v>9</v>
      </c>
      <c r="JO62" s="4">
        <v>8</v>
      </c>
      <c r="JP62" s="4">
        <v>40</v>
      </c>
      <c r="JQ62" s="4">
        <v>23</v>
      </c>
      <c r="JR62" s="4">
        <v>41</v>
      </c>
      <c r="JS62" s="4">
        <v>73</v>
      </c>
      <c r="JT62" s="11">
        <v>58</v>
      </c>
      <c r="JU62" s="4">
        <v>31</v>
      </c>
      <c r="JV62" s="4">
        <v>73</v>
      </c>
      <c r="JW62" s="4">
        <f>(JV62-JU62)</f>
        <v>42</v>
      </c>
      <c r="JX62" s="11"/>
      <c r="JY62" s="4"/>
      <c r="JZ62" s="4"/>
      <c r="KA62" s="4">
        <v>117</v>
      </c>
      <c r="KB62" s="4">
        <v>4.9000000000000004</v>
      </c>
      <c r="KC62" s="4">
        <f>(KB62/HA62)</f>
        <v>2.9878048780487809</v>
      </c>
      <c r="KD62" s="4">
        <v>26.6</v>
      </c>
      <c r="KE62" s="4">
        <v>265</v>
      </c>
      <c r="KF62" s="4">
        <v>45</v>
      </c>
      <c r="KG62" s="4">
        <v>5.3</v>
      </c>
      <c r="KH62" s="4">
        <f>(KG62/HA62)</f>
        <v>3.2317073170731709</v>
      </c>
      <c r="KI62" s="45">
        <f>JT62/KD62</f>
        <v>2.1804511278195489</v>
      </c>
      <c r="KJ62" s="45"/>
      <c r="KK62" s="4">
        <v>19</v>
      </c>
      <c r="KL62" s="4">
        <v>116</v>
      </c>
      <c r="KM62" s="4">
        <v>107</v>
      </c>
      <c r="KN62" s="11">
        <f>(KL62/KM62)</f>
        <v>1.0841121495327102</v>
      </c>
      <c r="KO62" s="4">
        <v>111</v>
      </c>
      <c r="KP62" s="11">
        <v>15</v>
      </c>
      <c r="KQ62" s="4">
        <v>14</v>
      </c>
      <c r="KR62" s="11">
        <f>KL62/((KP62+KQ62)/2)</f>
        <v>8</v>
      </c>
      <c r="KS62" s="4"/>
      <c r="KT62" s="4"/>
      <c r="KU62" s="4"/>
      <c r="KV62" s="4"/>
      <c r="KW62" s="11"/>
      <c r="KX62" s="4"/>
      <c r="KY62" s="9"/>
      <c r="KZ62" s="4">
        <v>48</v>
      </c>
      <c r="LA62" s="4">
        <v>97</v>
      </c>
      <c r="LB62" s="4">
        <v>21</v>
      </c>
      <c r="LC62" s="4">
        <v>52</v>
      </c>
      <c r="LD62" s="4">
        <v>35</v>
      </c>
      <c r="LE62" s="4">
        <f>KE62</f>
        <v>265</v>
      </c>
      <c r="LF62" s="9">
        <f>LI62/LK62</f>
        <v>0.53065014363621266</v>
      </c>
      <c r="LG62" s="9">
        <f>LD62/LE62</f>
        <v>0.13207547169811321</v>
      </c>
      <c r="LH62" s="9">
        <f>0.35695-7.2266*LG62+74.249*(LG62^2)-307.39*(LG62^3)+684.54*(LG62^4)-856.92*(LG62^5)+571.95*(LG62^6)-159.1*(LG62^7)</f>
        <v>0.16627173962638375</v>
      </c>
      <c r="LI62" s="9">
        <f>(IN62*0.9)/KF62</f>
        <v>2.9</v>
      </c>
      <c r="LJ62" s="9">
        <f>0.0275-0.165*(JT62/100)+0.3656*((IO62/IN62)*0.9)+0.515*LH62</f>
        <v>0.11954580797655315</v>
      </c>
      <c r="LK62" s="9">
        <f>(IO62-(LJ62*IN62*0.9))/(LJ62*KF62)</f>
        <v>5.4649942806537624</v>
      </c>
      <c r="LL62" s="11"/>
      <c r="LM62" s="11"/>
      <c r="LN62" s="4"/>
      <c r="LO62" s="4"/>
      <c r="LP62" s="4"/>
      <c r="LQ62" s="4"/>
      <c r="LR62" s="11">
        <v>43</v>
      </c>
      <c r="LS62" s="11">
        <v>24</v>
      </c>
      <c r="LT62" s="4">
        <v>35</v>
      </c>
      <c r="LU62" s="4"/>
      <c r="LV62" s="4"/>
      <c r="LW62" s="11"/>
      <c r="LX62" s="4">
        <v>45</v>
      </c>
      <c r="LY62" s="11"/>
      <c r="LZ62" s="4">
        <v>104</v>
      </c>
      <c r="MA62" s="4">
        <v>29</v>
      </c>
      <c r="MB62">
        <v>17.399999999999999</v>
      </c>
      <c r="MC62" s="11">
        <f>(MA62+IR62)</f>
        <v>29</v>
      </c>
      <c r="MD62" s="4">
        <f>MC62/LS62</f>
        <v>1.2083333333333333</v>
      </c>
      <c r="ME62" s="4">
        <f>LR62/MB62</f>
        <v>2.4712643678160924</v>
      </c>
      <c r="MF62" s="4"/>
      <c r="MG62" s="4">
        <v>19</v>
      </c>
      <c r="MH62" s="4">
        <v>17</v>
      </c>
      <c r="MI62" s="4">
        <f>((MG62-MH62)/MG62)*100</f>
        <v>10.526315789473683</v>
      </c>
      <c r="MJ62" s="4">
        <v>49</v>
      </c>
      <c r="MK62" s="4">
        <v>32</v>
      </c>
      <c r="ML62" s="4">
        <f>((MJ62-MK62)/MJ62)*100</f>
        <v>34.693877551020407</v>
      </c>
      <c r="MM62" s="4">
        <v>1</v>
      </c>
      <c r="MN62" s="4">
        <v>0</v>
      </c>
      <c r="MO62" s="4">
        <v>0</v>
      </c>
      <c r="MP62" s="4">
        <v>0</v>
      </c>
      <c r="MQ62" s="4">
        <v>1</v>
      </c>
      <c r="MR62" s="4">
        <v>0</v>
      </c>
      <c r="MS62" s="4">
        <v>0</v>
      </c>
      <c r="MT62" s="4">
        <v>1</v>
      </c>
      <c r="MU62" s="4">
        <v>0</v>
      </c>
      <c r="MV62" s="4">
        <v>0</v>
      </c>
      <c r="MW62" s="4">
        <v>49</v>
      </c>
      <c r="MX62" s="4">
        <v>22</v>
      </c>
      <c r="MY62">
        <f t="shared" ref="MY62" si="266">(MW62-MX62)/MW62</f>
        <v>0.55102040816326525</v>
      </c>
      <c r="MZ62" s="4">
        <v>1</v>
      </c>
      <c r="NA62" s="4">
        <v>0</v>
      </c>
      <c r="NB62" s="4"/>
      <c r="NC62" s="2">
        <v>45117</v>
      </c>
      <c r="ND62" s="4">
        <v>1.64</v>
      </c>
      <c r="NE62" s="4">
        <v>30</v>
      </c>
      <c r="NF62" s="4"/>
      <c r="NG62" s="4"/>
      <c r="NH62" s="4"/>
      <c r="NI62" s="4"/>
      <c r="NJ62" s="4">
        <v>0</v>
      </c>
      <c r="NK62" s="4">
        <v>1</v>
      </c>
      <c r="NL62" s="4" t="s">
        <v>586</v>
      </c>
      <c r="NM62" s="4"/>
      <c r="NN62" s="4"/>
      <c r="NO62" s="4">
        <v>0</v>
      </c>
      <c r="NP62" s="4">
        <v>9.1999999999999993</v>
      </c>
      <c r="NQ62" s="4">
        <v>1.28</v>
      </c>
      <c r="NR62" s="4">
        <v>31</v>
      </c>
      <c r="NS62" s="29"/>
      <c r="NT62" s="4"/>
      <c r="NU62" s="4"/>
      <c r="NV62" s="4"/>
      <c r="NW62" s="4">
        <v>0</v>
      </c>
      <c r="NX62" s="4">
        <v>0</v>
      </c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>
        <v>1</v>
      </c>
      <c r="OO62" s="4">
        <v>12</v>
      </c>
      <c r="OP62" s="4"/>
      <c r="OQ62">
        <v>108</v>
      </c>
      <c r="OR62">
        <v>74</v>
      </c>
      <c r="OS62">
        <v>87</v>
      </c>
      <c r="OT62">
        <v>96</v>
      </c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>
        <v>0</v>
      </c>
      <c r="PM62" s="4">
        <v>0</v>
      </c>
      <c r="PN62" s="4">
        <v>0</v>
      </c>
      <c r="PO62" s="4"/>
      <c r="PP62" s="4"/>
      <c r="PQ62" s="4">
        <v>8</v>
      </c>
      <c r="PR62" s="4">
        <v>8</v>
      </c>
      <c r="PS62" s="4">
        <v>48</v>
      </c>
      <c r="PT62" s="4">
        <v>30</v>
      </c>
      <c r="PU62" s="4">
        <v>35</v>
      </c>
      <c r="PV62" s="4">
        <v>65</v>
      </c>
      <c r="PW62" s="11">
        <v>59</v>
      </c>
      <c r="PX62" s="4">
        <v>31</v>
      </c>
      <c r="PY62" s="4">
        <v>75</v>
      </c>
      <c r="PZ62" s="4">
        <f>(PY62-PX62)</f>
        <v>44</v>
      </c>
      <c r="QA62" s="11">
        <v>18.2</v>
      </c>
      <c r="QB62" s="4">
        <v>1345</v>
      </c>
      <c r="QC62" s="4">
        <v>93</v>
      </c>
      <c r="QD62" s="4">
        <v>65</v>
      </c>
      <c r="QE62" s="4">
        <v>3.2</v>
      </c>
      <c r="QF62" s="17">
        <f>(QE62/ND62)</f>
        <v>1.9512195121951221</v>
      </c>
      <c r="QG62" s="4">
        <v>24.8</v>
      </c>
      <c r="QH62" s="4">
        <v>302</v>
      </c>
      <c r="QI62" s="4">
        <v>85</v>
      </c>
      <c r="QJ62" s="4">
        <v>5.3</v>
      </c>
      <c r="QK62" s="4">
        <f>(QJ62/ND62)</f>
        <v>3.2317073170731709</v>
      </c>
      <c r="QL62" s="45">
        <f>PW62/QG62</f>
        <v>2.379032258064516</v>
      </c>
      <c r="QM62" s="45">
        <f>QA62/QG62</f>
        <v>0.73387096774193539</v>
      </c>
      <c r="QN62" s="4">
        <v>10</v>
      </c>
      <c r="QO62" s="4">
        <v>71</v>
      </c>
      <c r="QP62" s="4">
        <v>62</v>
      </c>
      <c r="QQ62" s="11">
        <f>(QO62/QP62)</f>
        <v>1.1451612903225807</v>
      </c>
      <c r="QR62" s="4">
        <v>268</v>
      </c>
      <c r="QS62" s="11">
        <v>10</v>
      </c>
      <c r="QT62" s="4">
        <v>7</v>
      </c>
      <c r="QU62" s="11">
        <f>QO62/((QS62+QT62)/2)</f>
        <v>8.3529411764705888</v>
      </c>
      <c r="QV62" s="4">
        <v>20</v>
      </c>
      <c r="QW62" s="4">
        <f>QV62/ND62</f>
        <v>12.195121951219512</v>
      </c>
      <c r="QX62" s="4">
        <v>7</v>
      </c>
      <c r="QY62" s="4">
        <v>10</v>
      </c>
      <c r="QZ62" s="11">
        <v>28</v>
      </c>
      <c r="RA62" s="4">
        <v>21</v>
      </c>
      <c r="RB62" s="9">
        <v>19</v>
      </c>
      <c r="RC62" s="4">
        <v>102</v>
      </c>
      <c r="RD62" s="4">
        <v>132</v>
      </c>
      <c r="RE62" s="4">
        <v>56</v>
      </c>
      <c r="RF62" s="4">
        <v>91</v>
      </c>
      <c r="RG62" s="4">
        <v>79</v>
      </c>
      <c r="RH62" s="4">
        <f>QH62</f>
        <v>302</v>
      </c>
      <c r="RI62" s="9">
        <f>RL62/RN62</f>
        <v>0.83520097764628309</v>
      </c>
      <c r="RJ62" s="9">
        <f>RG62/RH62</f>
        <v>0.26158940397350994</v>
      </c>
      <c r="RK62" s="9">
        <f>0.35695-7.2266*RJ62+74.249*(RJ62^2)-307.39*(RJ62^3)+684.54*(RJ62^4)-856.92*(RJ62^5)+571.95*(RJ62^6)-159.1*(RJ62^7)</f>
        <v>0.37062601053658417</v>
      </c>
      <c r="RL62" s="9">
        <f>(OQ62*0.9)/QI62</f>
        <v>1.1435294117647059</v>
      </c>
      <c r="RM62" s="9">
        <f>0.0275-0.165*(PW62/100)+0.3656*((OR62/OQ62)*0.9)+0.515*RK62</f>
        <v>0.34647572875967414</v>
      </c>
      <c r="RN62" s="9">
        <f>(OR62-(RM62*OQ62*0.9))/(RM62*QI62)</f>
        <v>1.3691667543150354</v>
      </c>
      <c r="RO62" s="11">
        <v>19</v>
      </c>
      <c r="RP62" s="11">
        <v>29</v>
      </c>
      <c r="RQ62" s="4">
        <v>21</v>
      </c>
      <c r="RR62" s="4">
        <v>10</v>
      </c>
      <c r="RS62" s="4">
        <v>24</v>
      </c>
      <c r="RT62" s="4">
        <f>RS62/ND62</f>
        <v>14.634146341463415</v>
      </c>
      <c r="RU62" s="11">
        <v>45</v>
      </c>
      <c r="RV62" s="11">
        <v>22</v>
      </c>
      <c r="RW62" s="4">
        <v>18</v>
      </c>
      <c r="RX62" s="4">
        <v>65</v>
      </c>
      <c r="RY62" s="4">
        <v>58</v>
      </c>
      <c r="RZ62" s="11">
        <f>RX62/RY62</f>
        <v>1.1206896551724137</v>
      </c>
      <c r="SA62" s="4">
        <v>12</v>
      </c>
      <c r="SB62" s="11">
        <f>(RX62/SA62)</f>
        <v>5.416666666666667</v>
      </c>
      <c r="SC62" s="4">
        <v>132</v>
      </c>
      <c r="SD62" s="4">
        <v>13</v>
      </c>
      <c r="SE62">
        <v>13.7</v>
      </c>
      <c r="SF62" s="11">
        <f>(SD62+OU62)</f>
        <v>13</v>
      </c>
      <c r="SG62" s="4">
        <f>SF62/RV62</f>
        <v>0.59090909090909094</v>
      </c>
      <c r="SH62" s="4">
        <f>RU62/SE62</f>
        <v>3.2846715328467155</v>
      </c>
      <c r="SI62" s="4">
        <f>RO62/SE62</f>
        <v>1.3868613138686132</v>
      </c>
      <c r="SJ62" s="4">
        <v>12</v>
      </c>
      <c r="SK62" s="4">
        <v>8</v>
      </c>
      <c r="SL62" s="4">
        <f>((SJ62-SK62)/SJ62)*100</f>
        <v>33.333333333333329</v>
      </c>
      <c r="SM62" s="4">
        <v>23</v>
      </c>
      <c r="SN62" s="4">
        <v>20</v>
      </c>
      <c r="SO62" s="4">
        <f>((SM62-SN62)/SM62)*100</f>
        <v>13.043478260869565</v>
      </c>
      <c r="SP62">
        <v>1</v>
      </c>
      <c r="SQ62">
        <v>0</v>
      </c>
      <c r="SR62">
        <v>0</v>
      </c>
      <c r="SS62">
        <v>1</v>
      </c>
      <c r="ST62">
        <v>0</v>
      </c>
      <c r="SU62">
        <v>0</v>
      </c>
      <c r="SV62">
        <v>0</v>
      </c>
      <c r="SW62">
        <v>1</v>
      </c>
      <c r="SX62">
        <v>0</v>
      </c>
      <c r="SY62">
        <v>0</v>
      </c>
      <c r="SZ62">
        <v>19</v>
      </c>
      <c r="TA62">
        <v>14</v>
      </c>
      <c r="TB62">
        <f>(SZ62-TA62)/SZ62</f>
        <v>0.26315789473684209</v>
      </c>
      <c r="TC62">
        <v>1</v>
      </c>
      <c r="TD62">
        <v>0</v>
      </c>
      <c r="TF62" s="2">
        <v>45272</v>
      </c>
      <c r="TG62" s="4">
        <v>1.64</v>
      </c>
      <c r="TH62" s="4">
        <v>180</v>
      </c>
      <c r="TI62" s="4"/>
      <c r="TJ62" s="4"/>
      <c r="TK62" s="4"/>
      <c r="TL62" s="4"/>
      <c r="TM62" s="4">
        <v>0</v>
      </c>
      <c r="TN62" s="4">
        <v>1</v>
      </c>
      <c r="TO62" s="4" t="s">
        <v>586</v>
      </c>
      <c r="TP62" s="4"/>
      <c r="TQ62" s="4"/>
      <c r="TR62" s="4">
        <v>0</v>
      </c>
      <c r="TS62" s="4"/>
      <c r="TT62" s="4"/>
      <c r="TU62" s="4"/>
      <c r="TV62" s="29"/>
      <c r="TW62" s="4"/>
      <c r="TX62" s="4"/>
      <c r="TY62" s="4"/>
      <c r="TZ62" s="4">
        <v>0</v>
      </c>
      <c r="UA62" s="4">
        <v>0</v>
      </c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>
        <v>1</v>
      </c>
      <c r="UR62" s="4">
        <v>12</v>
      </c>
      <c r="US62" s="4"/>
      <c r="UT62">
        <v>113</v>
      </c>
      <c r="UU62">
        <v>69</v>
      </c>
      <c r="UV62">
        <v>84</v>
      </c>
      <c r="UW62">
        <v>89</v>
      </c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>
        <v>0</v>
      </c>
      <c r="VP62" s="4">
        <v>0</v>
      </c>
      <c r="VQ62" s="4">
        <v>0</v>
      </c>
      <c r="VR62" s="4"/>
      <c r="VS62" s="4"/>
      <c r="VT62" s="4">
        <v>9</v>
      </c>
      <c r="VU62" s="4">
        <v>8</v>
      </c>
      <c r="VV62" s="4">
        <v>45</v>
      </c>
      <c r="VW62" s="4">
        <v>28</v>
      </c>
      <c r="VX62" s="4">
        <v>34</v>
      </c>
      <c r="VY62" s="4">
        <v>62</v>
      </c>
      <c r="VZ62" s="11">
        <v>61</v>
      </c>
      <c r="WA62" s="4">
        <v>31</v>
      </c>
      <c r="WB62" s="4">
        <v>76</v>
      </c>
      <c r="WC62" s="4">
        <f>(WB62-WA62)</f>
        <v>45</v>
      </c>
      <c r="WD62" s="11">
        <v>20.100000000000001</v>
      </c>
      <c r="WE62" s="4">
        <v>1483</v>
      </c>
      <c r="WF62" s="4">
        <v>94</v>
      </c>
      <c r="WG62" s="4">
        <v>64</v>
      </c>
      <c r="WH62" s="4">
        <v>3.4</v>
      </c>
      <c r="WI62" s="17">
        <f>(WH62/TG62)</f>
        <v>2.0731707317073171</v>
      </c>
      <c r="WJ62" s="4">
        <v>24</v>
      </c>
      <c r="WK62" s="4">
        <v>298</v>
      </c>
      <c r="WL62" s="4">
        <v>81</v>
      </c>
      <c r="WM62" s="4">
        <v>4.9000000000000004</v>
      </c>
      <c r="WN62" s="4">
        <f>(WM62/TG62)</f>
        <v>2.9878048780487809</v>
      </c>
      <c r="WO62" s="45">
        <f>VZ62/WJ62</f>
        <v>2.5416666666666665</v>
      </c>
      <c r="WP62" s="45">
        <f>WD62/WJ62</f>
        <v>0.83750000000000002</v>
      </c>
      <c r="WQ62" s="4">
        <v>11</v>
      </c>
      <c r="WR62" s="4">
        <v>70</v>
      </c>
      <c r="WS62" s="4">
        <v>63</v>
      </c>
      <c r="WT62" s="11">
        <f>(WR62/WS62)</f>
        <v>1.1111111111111112</v>
      </c>
      <c r="WU62" s="4">
        <v>280</v>
      </c>
      <c r="WV62" s="11">
        <v>10</v>
      </c>
      <c r="WW62" s="4">
        <v>8</v>
      </c>
      <c r="WX62" s="11">
        <f>WR62/((WV62+WW62)/2)</f>
        <v>7.7777777777777777</v>
      </c>
      <c r="WY62" s="4">
        <v>21</v>
      </c>
      <c r="WZ62" s="4">
        <f>WY62/TG62</f>
        <v>12.804878048780489</v>
      </c>
      <c r="XA62" s="4">
        <v>8</v>
      </c>
      <c r="XB62" s="4">
        <v>8</v>
      </c>
      <c r="XC62" s="11">
        <v>27</v>
      </c>
      <c r="XD62" s="4">
        <v>19</v>
      </c>
      <c r="XE62" s="9">
        <v>18</v>
      </c>
      <c r="XF62" s="4">
        <v>98</v>
      </c>
      <c r="XG62" s="4">
        <v>124</v>
      </c>
      <c r="XH62" s="4">
        <v>49</v>
      </c>
      <c r="XI62" s="4">
        <v>87</v>
      </c>
      <c r="XJ62" s="4">
        <v>85</v>
      </c>
      <c r="XK62" s="4">
        <f>WK62</f>
        <v>298</v>
      </c>
      <c r="XL62" s="9">
        <f>XO62/XQ62</f>
        <v>0.96801039235618092</v>
      </c>
      <c r="XM62" s="9">
        <f>XJ62/XK62</f>
        <v>0.28523489932885904</v>
      </c>
      <c r="XN62" s="9">
        <f>0.35695-7.2266*XM62+74.249*(XM62^2)-307.39*(XM62^3)+684.54*(XM62^4)-856.92*(XM62^5)+571.95*(XM62^6)-159.1*(XM62^7)</f>
        <v>0.3999041638679518</v>
      </c>
      <c r="XO62" s="9">
        <f>(UT62*0.9)/WL62</f>
        <v>1.2555555555555555</v>
      </c>
      <c r="XP62" s="9">
        <f>0.0275-0.165*(VZ62/100)+0.3656*((UU62/UT62)*0.9)+0.515*XN62</f>
        <v>0.3337188744804907</v>
      </c>
      <c r="XQ62" s="9">
        <f>(UU62-(XP62*UT62*0.9))/(XP62*WL62)</f>
        <v>1.2970475993542556</v>
      </c>
      <c r="XR62" s="11">
        <v>20.8</v>
      </c>
      <c r="XS62" s="11">
        <v>28</v>
      </c>
      <c r="XT62" s="4">
        <v>19</v>
      </c>
      <c r="XU62" s="4">
        <v>12</v>
      </c>
      <c r="XV62" s="4">
        <v>22</v>
      </c>
      <c r="XW62" s="4">
        <f>XV62/TG62</f>
        <v>13.414634146341465</v>
      </c>
      <c r="XX62" s="11">
        <v>46</v>
      </c>
      <c r="XY62" s="11">
        <v>22</v>
      </c>
      <c r="XZ62" s="4">
        <v>18</v>
      </c>
      <c r="YA62" s="4">
        <v>64</v>
      </c>
      <c r="YB62" s="4">
        <v>55</v>
      </c>
      <c r="YC62" s="11">
        <f>YA62/YB62</f>
        <v>1.1636363636363636</v>
      </c>
      <c r="YD62" s="4">
        <v>12</v>
      </c>
      <c r="YE62" s="11">
        <f>(YA62/YD62)</f>
        <v>5.333333333333333</v>
      </c>
      <c r="YF62" s="4">
        <v>124</v>
      </c>
      <c r="YG62" s="4">
        <v>14.5</v>
      </c>
      <c r="YH62">
        <v>14.1</v>
      </c>
      <c r="YI62" s="11">
        <f>(YG62+UX62)</f>
        <v>14.5</v>
      </c>
      <c r="YJ62" s="4">
        <f>YI62/XY62</f>
        <v>0.65909090909090906</v>
      </c>
      <c r="YK62" s="4">
        <f>XX62/YH62</f>
        <v>3.2624113475177308</v>
      </c>
      <c r="YL62" s="4">
        <f>XR62/YH62</f>
        <v>1.4751773049645391</v>
      </c>
      <c r="YM62" s="4">
        <v>12</v>
      </c>
      <c r="YN62" s="4">
        <v>8</v>
      </c>
      <c r="YO62" s="4">
        <f>((YM62-YN62)/YM62)*100</f>
        <v>33.333333333333329</v>
      </c>
      <c r="YP62" s="4">
        <v>19</v>
      </c>
      <c r="YQ62" s="4">
        <v>16</v>
      </c>
      <c r="YR62" s="4">
        <f>((YP62-YQ62)/YP62)*100</f>
        <v>15.789473684210526</v>
      </c>
      <c r="YS62">
        <v>1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0</v>
      </c>
      <c r="YZ62">
        <v>1</v>
      </c>
      <c r="ZA62">
        <v>0</v>
      </c>
      <c r="ZB62">
        <v>0</v>
      </c>
      <c r="ZC62">
        <v>17</v>
      </c>
      <c r="ZD62">
        <v>11</v>
      </c>
      <c r="ZE62">
        <f>(ZC62-ZD62)/ZC62</f>
        <v>0.35294117647058826</v>
      </c>
      <c r="ZF62">
        <v>1</v>
      </c>
      <c r="ZG62">
        <v>0</v>
      </c>
    </row>
    <row r="63" spans="1:683" x14ac:dyDescent="0.35">
      <c r="A63" s="54">
        <v>60</v>
      </c>
      <c r="B63" s="2">
        <v>45080</v>
      </c>
      <c r="C63" s="2">
        <v>18003</v>
      </c>
      <c r="D63" s="4">
        <v>74</v>
      </c>
      <c r="E63" s="4" t="s">
        <v>176</v>
      </c>
      <c r="F63" s="4">
        <v>80</v>
      </c>
      <c r="G63" s="4">
        <v>165</v>
      </c>
      <c r="H63" s="4">
        <v>1.87</v>
      </c>
      <c r="I63" s="4">
        <v>1</v>
      </c>
      <c r="J63" s="2">
        <v>45078</v>
      </c>
      <c r="K63" s="2">
        <v>45078</v>
      </c>
      <c r="L63" s="2">
        <v>45087</v>
      </c>
      <c r="M63" s="2">
        <v>45087</v>
      </c>
      <c r="N63" s="4">
        <v>1</v>
      </c>
      <c r="O63" s="2">
        <v>45087</v>
      </c>
      <c r="P63" s="46">
        <f t="shared" si="219"/>
        <v>9</v>
      </c>
      <c r="Q63" s="46">
        <f t="shared" si="220"/>
        <v>9</v>
      </c>
      <c r="R63" s="46">
        <f t="shared" si="234"/>
        <v>9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1</v>
      </c>
      <c r="Y63" s="4">
        <v>0</v>
      </c>
      <c r="Z63" s="4">
        <v>1</v>
      </c>
      <c r="AA63" s="4">
        <v>0</v>
      </c>
      <c r="AB63" s="4">
        <v>27</v>
      </c>
      <c r="AC63" s="4">
        <v>56</v>
      </c>
      <c r="AD63" s="4">
        <v>6</v>
      </c>
      <c r="AE63" s="4">
        <v>10</v>
      </c>
      <c r="AF63" s="4">
        <v>6</v>
      </c>
      <c r="AG63" s="4">
        <v>520</v>
      </c>
      <c r="AH63" s="4">
        <v>21800</v>
      </c>
      <c r="AI63" s="4">
        <v>34.700000000000003</v>
      </c>
      <c r="AJ63" s="4">
        <v>21</v>
      </c>
      <c r="AK63" s="4">
        <v>0</v>
      </c>
      <c r="AL63" s="4">
        <v>0</v>
      </c>
      <c r="AM63" s="4">
        <v>0</v>
      </c>
      <c r="AN63" s="4">
        <v>120</v>
      </c>
      <c r="AO63" s="4">
        <v>4899</v>
      </c>
      <c r="AP63" s="4">
        <v>0</v>
      </c>
      <c r="AQ63" s="4">
        <v>10</v>
      </c>
      <c r="AR63" s="4">
        <v>1.18</v>
      </c>
      <c r="AS63" s="4">
        <v>38</v>
      </c>
      <c r="AU63" s="4">
        <v>1.1399999999999999</v>
      </c>
      <c r="AV63" s="4">
        <v>491</v>
      </c>
      <c r="AW63" s="4">
        <v>56</v>
      </c>
      <c r="AX63" s="4">
        <v>1</v>
      </c>
      <c r="AY63" s="4">
        <v>1</v>
      </c>
      <c r="AZ63" s="4">
        <v>2.81</v>
      </c>
      <c r="BA63" s="4">
        <v>107</v>
      </c>
      <c r="BB63" s="4">
        <v>136</v>
      </c>
      <c r="BC63" s="4">
        <v>4.2300000000000004</v>
      </c>
      <c r="BD63" s="4">
        <v>5.47</v>
      </c>
      <c r="BE63" s="4">
        <v>6.64</v>
      </c>
      <c r="BF63" s="4">
        <v>9.6</v>
      </c>
      <c r="BG63" s="4">
        <v>4.8</v>
      </c>
      <c r="BH63" s="4">
        <v>2.1</v>
      </c>
      <c r="BI63" s="4">
        <v>295</v>
      </c>
      <c r="BJ63" s="4">
        <v>62</v>
      </c>
      <c r="BK63" s="4">
        <v>69</v>
      </c>
      <c r="BL63" s="4">
        <v>0.74</v>
      </c>
      <c r="BM63" s="4">
        <v>115</v>
      </c>
      <c r="BN63" s="4">
        <v>342</v>
      </c>
      <c r="BO63" s="4">
        <v>0</v>
      </c>
      <c r="BP63" s="4">
        <v>0</v>
      </c>
      <c r="BQ63" s="4">
        <v>148</v>
      </c>
      <c r="BR63">
        <v>110</v>
      </c>
      <c r="BS63">
        <v>56</v>
      </c>
      <c r="BT63">
        <v>60</v>
      </c>
      <c r="BU63">
        <v>113</v>
      </c>
      <c r="BW63">
        <v>2526</v>
      </c>
      <c r="BX63">
        <v>0</v>
      </c>
      <c r="BY63">
        <v>2.1</v>
      </c>
      <c r="BZ63">
        <v>75.3</v>
      </c>
      <c r="CA63">
        <v>5</v>
      </c>
      <c r="CB63" s="4">
        <v>4.3</v>
      </c>
      <c r="CC63" s="4">
        <v>32</v>
      </c>
      <c r="CD63" s="4">
        <v>76</v>
      </c>
      <c r="CE63" s="4">
        <v>15</v>
      </c>
      <c r="CF63" s="4">
        <v>12</v>
      </c>
      <c r="CG63" s="4">
        <v>1498</v>
      </c>
      <c r="CH63" s="4">
        <f t="shared" si="222"/>
        <v>1116.2790697674418</v>
      </c>
      <c r="CI63" s="4">
        <v>7.42</v>
      </c>
      <c r="CJ63" s="4">
        <v>39.1</v>
      </c>
      <c r="CK63" s="4">
        <v>68.099999999999994</v>
      </c>
      <c r="CL63" s="4">
        <v>25.1</v>
      </c>
      <c r="CM63" s="4">
        <v>0.3</v>
      </c>
      <c r="CN63" s="4">
        <v>0</v>
      </c>
      <c r="CO63" s="4">
        <v>0</v>
      </c>
      <c r="CP63" s="4">
        <v>51.44</v>
      </c>
      <c r="CQ63" s="4">
        <v>35000</v>
      </c>
      <c r="CR63" s="4">
        <v>1</v>
      </c>
      <c r="CS63" s="4">
        <v>0</v>
      </c>
      <c r="CT63" s="4"/>
      <c r="CU63" s="4">
        <v>1</v>
      </c>
      <c r="CV63" s="4">
        <v>1</v>
      </c>
      <c r="CW63" s="4">
        <v>1</v>
      </c>
      <c r="CX63" s="4">
        <v>1</v>
      </c>
      <c r="CY63" s="4">
        <v>1</v>
      </c>
      <c r="CZ63" s="4">
        <v>1</v>
      </c>
      <c r="DA63" s="4">
        <v>0</v>
      </c>
      <c r="DB63" s="4">
        <v>0</v>
      </c>
      <c r="DC63" s="4">
        <v>1</v>
      </c>
      <c r="DD63" s="4">
        <v>1</v>
      </c>
      <c r="DE63" s="4">
        <v>1</v>
      </c>
      <c r="DF63" s="4">
        <v>1</v>
      </c>
      <c r="DG63" s="4">
        <v>1</v>
      </c>
      <c r="DH63" s="4">
        <v>1</v>
      </c>
      <c r="DI63" s="4">
        <v>1</v>
      </c>
      <c r="DJ63" s="4">
        <v>1</v>
      </c>
      <c r="DK63" s="4">
        <v>9</v>
      </c>
      <c r="DL63" s="4">
        <v>9</v>
      </c>
      <c r="DM63" s="4">
        <v>59</v>
      </c>
      <c r="DN63" s="4">
        <v>42</v>
      </c>
      <c r="DO63" s="4">
        <v>28</v>
      </c>
      <c r="DP63" s="4">
        <v>53</v>
      </c>
      <c r="DQ63" s="11">
        <v>29</v>
      </c>
      <c r="DR63" s="4">
        <v>56</v>
      </c>
      <c r="DS63" s="4">
        <v>79</v>
      </c>
      <c r="DT63" s="4">
        <f t="shared" si="237"/>
        <v>23</v>
      </c>
      <c r="DU63" s="11">
        <v>6.9</v>
      </c>
      <c r="DV63" s="4">
        <v>355</v>
      </c>
      <c r="DW63" s="4">
        <v>75</v>
      </c>
      <c r="DX63" s="4">
        <v>111</v>
      </c>
      <c r="DY63" s="4">
        <v>2.1</v>
      </c>
      <c r="DZ63" s="4">
        <f t="shared" si="238"/>
        <v>1.1229946524064172</v>
      </c>
      <c r="EA63" s="4">
        <v>25.1</v>
      </c>
      <c r="EB63" s="4">
        <v>196</v>
      </c>
      <c r="EC63" s="4">
        <v>78</v>
      </c>
      <c r="ED63" s="4">
        <v>8.6999999999999993</v>
      </c>
      <c r="EE63" s="4">
        <f t="shared" si="241"/>
        <v>4.6524064171122985</v>
      </c>
      <c r="EF63" s="45">
        <f t="shared" si="223"/>
        <v>1.1553784860557768</v>
      </c>
      <c r="EG63" s="45">
        <f t="shared" si="224"/>
        <v>0.27490039840637448</v>
      </c>
      <c r="EH63" s="4">
        <v>9</v>
      </c>
      <c r="EI63" s="4">
        <v>92</v>
      </c>
      <c r="EJ63" s="4">
        <v>32</v>
      </c>
      <c r="EK63" s="11">
        <f t="shared" si="242"/>
        <v>2.875</v>
      </c>
      <c r="EL63" s="4">
        <v>236</v>
      </c>
      <c r="EM63" s="11">
        <v>11</v>
      </c>
      <c r="EN63" s="4">
        <v>8</v>
      </c>
      <c r="EO63" s="11">
        <f t="shared" si="245"/>
        <v>9.6842105263157894</v>
      </c>
      <c r="EP63" s="4">
        <v>82</v>
      </c>
      <c r="EQ63" s="4">
        <f t="shared" si="225"/>
        <v>43.850267379679138</v>
      </c>
      <c r="ER63" s="4">
        <v>55</v>
      </c>
      <c r="ES63" s="4">
        <v>74</v>
      </c>
      <c r="ET63" s="11">
        <v>10</v>
      </c>
      <c r="EU63" s="4">
        <v>6</v>
      </c>
      <c r="EV63" s="9">
        <v>3</v>
      </c>
      <c r="EW63" s="4">
        <v>72</v>
      </c>
      <c r="EX63" s="4">
        <v>131</v>
      </c>
      <c r="EY63" s="4">
        <v>34</v>
      </c>
      <c r="EZ63" s="4">
        <v>82</v>
      </c>
      <c r="FA63" s="4">
        <v>76</v>
      </c>
      <c r="FB63" s="4">
        <f t="shared" si="212"/>
        <v>196</v>
      </c>
      <c r="FC63" s="9">
        <f t="shared" si="226"/>
        <v>2.4602830984811068</v>
      </c>
      <c r="FD63" s="9">
        <f t="shared" si="213"/>
        <v>0.38775510204081631</v>
      </c>
      <c r="FE63" s="9">
        <f t="shared" si="227"/>
        <v>0.49519244981307137</v>
      </c>
      <c r="FF63" s="9">
        <f t="shared" si="214"/>
        <v>1.2692307692307692</v>
      </c>
      <c r="FG63" s="9">
        <f t="shared" si="215"/>
        <v>0.40218538438100443</v>
      </c>
      <c r="FH63" s="9">
        <f t="shared" si="216"/>
        <v>0.51588809841206817</v>
      </c>
      <c r="FI63" s="11">
        <v>15.7</v>
      </c>
      <c r="FJ63" s="11">
        <v>5</v>
      </c>
      <c r="FK63" s="4">
        <v>2</v>
      </c>
      <c r="FL63" s="4">
        <v>3</v>
      </c>
      <c r="FM63" s="4">
        <v>88</v>
      </c>
      <c r="FN63" s="4">
        <f t="shared" ref="FN63:FN66" si="267">FM63/H63</f>
        <v>47.058823529411761</v>
      </c>
      <c r="FO63" s="11">
        <v>35</v>
      </c>
      <c r="FP63" s="11">
        <v>13</v>
      </c>
      <c r="FQ63" s="4">
        <v>13</v>
      </c>
      <c r="FR63" s="4">
        <v>63</v>
      </c>
      <c r="FS63" s="4">
        <v>26</v>
      </c>
      <c r="FT63" s="11">
        <f t="shared" si="229"/>
        <v>2.4230769230769229</v>
      </c>
      <c r="FU63" s="4">
        <v>8</v>
      </c>
      <c r="FV63" s="11">
        <f t="shared" si="263"/>
        <v>7.875</v>
      </c>
      <c r="FW63" s="4">
        <v>55</v>
      </c>
      <c r="FX63" s="4">
        <v>39.700000000000003</v>
      </c>
      <c r="FY63">
        <v>9.5</v>
      </c>
      <c r="FZ63" s="11">
        <f t="shared" si="264"/>
        <v>39.700000000000003</v>
      </c>
      <c r="GA63" s="4">
        <f t="shared" si="230"/>
        <v>3.0538461538461541</v>
      </c>
      <c r="GB63" s="4">
        <f t="shared" si="231"/>
        <v>3.6842105263157894</v>
      </c>
      <c r="GC63" s="4">
        <f t="shared" si="232"/>
        <v>1.6526315789473685</v>
      </c>
      <c r="GD63" s="4">
        <v>12</v>
      </c>
      <c r="GE63" s="4">
        <v>8</v>
      </c>
      <c r="GF63" s="4">
        <f t="shared" si="265"/>
        <v>33.333333333333329</v>
      </c>
      <c r="GG63" s="4">
        <v>55</v>
      </c>
      <c r="GH63" s="4">
        <v>20</v>
      </c>
      <c r="GI63" s="4">
        <f t="shared" si="243"/>
        <v>63.636363636363633</v>
      </c>
      <c r="GJ63" s="4">
        <v>0</v>
      </c>
      <c r="GK63" s="4">
        <v>1</v>
      </c>
      <c r="GL63" s="4">
        <v>0</v>
      </c>
      <c r="GM63" s="4">
        <v>0</v>
      </c>
      <c r="GN63" s="4">
        <v>0</v>
      </c>
      <c r="GO63" s="4">
        <v>1</v>
      </c>
      <c r="GP63" s="4">
        <v>0</v>
      </c>
      <c r="GQ63" s="4">
        <v>0</v>
      </c>
      <c r="GR63" s="4">
        <v>1</v>
      </c>
      <c r="GS63" s="4">
        <v>0</v>
      </c>
      <c r="GZ63" s="2">
        <v>45086</v>
      </c>
      <c r="HA63" s="4">
        <v>1.87</v>
      </c>
      <c r="HB63" s="4">
        <v>7</v>
      </c>
      <c r="HC63" s="4">
        <v>7600</v>
      </c>
      <c r="HD63" s="4">
        <v>23100</v>
      </c>
      <c r="HE63" s="4">
        <v>11</v>
      </c>
      <c r="HF63" s="4">
        <v>2.14</v>
      </c>
      <c r="HG63" s="4">
        <v>0</v>
      </c>
      <c r="HH63" s="4">
        <v>0</v>
      </c>
      <c r="HI63" s="4">
        <v>0</v>
      </c>
      <c r="HJ63" s="4"/>
      <c r="HK63" s="4"/>
      <c r="HL63" s="4">
        <v>0</v>
      </c>
      <c r="HM63" s="4">
        <v>8</v>
      </c>
      <c r="HN63" s="4">
        <v>1.75</v>
      </c>
      <c r="HO63" s="4">
        <v>37</v>
      </c>
      <c r="HP63" s="29"/>
      <c r="HQ63" s="4"/>
      <c r="HR63" s="4"/>
      <c r="HS63" s="4">
        <v>79</v>
      </c>
      <c r="HT63" s="4">
        <v>1</v>
      </c>
      <c r="HU63" s="4">
        <v>1</v>
      </c>
      <c r="HV63" s="4">
        <v>1</v>
      </c>
      <c r="HW63" s="4">
        <v>41</v>
      </c>
      <c r="HX63" s="4">
        <v>126</v>
      </c>
      <c r="HY63" s="4">
        <v>4.8</v>
      </c>
      <c r="HZ63" s="4">
        <v>2.29</v>
      </c>
      <c r="IA63" s="4">
        <v>2.9</v>
      </c>
      <c r="IB63" s="4">
        <v>8</v>
      </c>
      <c r="IC63" s="4"/>
      <c r="ID63" s="4">
        <v>1.85</v>
      </c>
      <c r="IE63" s="4"/>
      <c r="IF63" s="4">
        <v>54</v>
      </c>
      <c r="IG63" s="4">
        <v>73</v>
      </c>
      <c r="IH63" s="4">
        <v>5.41</v>
      </c>
      <c r="II63" s="4">
        <v>119</v>
      </c>
      <c r="IJ63" s="4">
        <v>400</v>
      </c>
      <c r="IK63" s="4">
        <v>0</v>
      </c>
      <c r="IL63" s="4">
        <v>0</v>
      </c>
      <c r="IM63" s="4">
        <v>253</v>
      </c>
      <c r="IN63">
        <v>112</v>
      </c>
      <c r="IO63">
        <v>56</v>
      </c>
      <c r="IP63">
        <v>61</v>
      </c>
      <c r="IQ63">
        <v>89</v>
      </c>
      <c r="IS63">
        <v>2629</v>
      </c>
      <c r="IT63">
        <v>0</v>
      </c>
      <c r="IU63">
        <v>1.2</v>
      </c>
      <c r="IV63">
        <v>61.9</v>
      </c>
      <c r="IW63">
        <v>1</v>
      </c>
      <c r="IX63" s="4"/>
      <c r="IY63" s="4"/>
      <c r="IZ63" s="4"/>
      <c r="JA63" s="4">
        <v>13</v>
      </c>
      <c r="JB63" s="4">
        <v>15</v>
      </c>
      <c r="JC63" s="4"/>
      <c r="JD63" s="4"/>
      <c r="JE63" s="4">
        <v>7.46</v>
      </c>
      <c r="JF63" s="4">
        <v>25.6</v>
      </c>
      <c r="JG63" s="4">
        <v>76.7</v>
      </c>
      <c r="JH63" s="4">
        <v>18.2</v>
      </c>
      <c r="JI63" s="4">
        <v>0.1</v>
      </c>
      <c r="JJ63" s="4">
        <v>0</v>
      </c>
      <c r="JK63" s="4">
        <v>0</v>
      </c>
      <c r="JL63" s="4">
        <v>32.47</v>
      </c>
      <c r="JM63" s="4"/>
      <c r="JN63" s="4">
        <v>9</v>
      </c>
      <c r="JO63" s="4">
        <v>9</v>
      </c>
      <c r="JP63" s="4">
        <v>62</v>
      </c>
      <c r="JQ63" s="4">
        <v>45</v>
      </c>
      <c r="JR63" s="4">
        <v>25</v>
      </c>
      <c r="JS63" s="4">
        <v>48</v>
      </c>
      <c r="JT63" s="11">
        <v>30</v>
      </c>
      <c r="JU63" s="4">
        <v>55</v>
      </c>
      <c r="JV63" s="4">
        <v>78</v>
      </c>
      <c r="JW63" s="4">
        <f>(JV63-JU63)</f>
        <v>23</v>
      </c>
      <c r="JX63" s="11">
        <v>7.2</v>
      </c>
      <c r="JY63" s="4">
        <v>467</v>
      </c>
      <c r="JZ63" s="4">
        <v>81</v>
      </c>
      <c r="KA63" s="4">
        <v>110</v>
      </c>
      <c r="KB63" s="4">
        <v>2.2000000000000002</v>
      </c>
      <c r="KC63" s="4">
        <f>(KB63/HA63)</f>
        <v>1.1764705882352942</v>
      </c>
      <c r="KD63" s="4">
        <v>22.1</v>
      </c>
      <c r="KE63" s="4">
        <v>201</v>
      </c>
      <c r="KF63" s="4">
        <v>72</v>
      </c>
      <c r="KG63" s="4">
        <v>7.2</v>
      </c>
      <c r="KH63" s="4">
        <f>(KG63/HA63)</f>
        <v>3.8502673796791442</v>
      </c>
      <c r="KI63" s="45">
        <f>JT63/KD63</f>
        <v>1.3574660633484161</v>
      </c>
      <c r="KJ63" s="45">
        <f>JX63/KD63</f>
        <v>0.32579185520361992</v>
      </c>
      <c r="KK63" s="4">
        <v>8</v>
      </c>
      <c r="KL63" s="4">
        <v>83</v>
      </c>
      <c r="KM63" s="4">
        <v>34</v>
      </c>
      <c r="KN63" s="11">
        <f>(KL63/KM63)</f>
        <v>2.4411764705882355</v>
      </c>
      <c r="KO63" s="4">
        <v>240</v>
      </c>
      <c r="KP63" s="11">
        <v>10</v>
      </c>
      <c r="KQ63" s="4">
        <v>6</v>
      </c>
      <c r="KR63" s="11">
        <f>KL63/((KP63+KQ63)/2)</f>
        <v>10.375</v>
      </c>
      <c r="KS63" s="4">
        <v>83</v>
      </c>
      <c r="KT63" s="4">
        <f>KS63/HA63</f>
        <v>44.385026737967912</v>
      </c>
      <c r="KU63" s="4">
        <v>56</v>
      </c>
      <c r="KV63" s="4">
        <v>75</v>
      </c>
      <c r="KW63" s="11">
        <v>9</v>
      </c>
      <c r="KX63" s="4">
        <v>5</v>
      </c>
      <c r="KY63" s="9">
        <v>3</v>
      </c>
      <c r="KZ63" s="4">
        <v>69</v>
      </c>
      <c r="LA63" s="4">
        <v>112</v>
      </c>
      <c r="LB63" s="4">
        <v>28</v>
      </c>
      <c r="LC63" s="4">
        <v>65</v>
      </c>
      <c r="LD63" s="4">
        <v>71</v>
      </c>
      <c r="LE63" s="4">
        <f>KE63</f>
        <v>201</v>
      </c>
      <c r="LF63" s="9">
        <f>LI63/LK63</f>
        <v>2.2226534896911696</v>
      </c>
      <c r="LG63" s="9">
        <f>LD63/LE63</f>
        <v>0.35323383084577115</v>
      </c>
      <c r="LH63" s="9">
        <f>0.35695-7.2266*LG63+74.249*(LG63^2)-307.39*(LG63^3)+684.54*(LG63^4)-856.92*(LG63^5)+571.95*(LG63^6)-159.1*(LG63^7)</f>
        <v>0.46727152525588617</v>
      </c>
      <c r="LI63" s="9">
        <f>(IN63*0.9)/KF63</f>
        <v>1.4</v>
      </c>
      <c r="LJ63" s="9">
        <f>0.0275-0.165*(JT63/100)+0.3656*((IO63/IN63)*0.9)+0.515*LH63</f>
        <v>0.38316483550678138</v>
      </c>
      <c r="LK63" s="9">
        <f>(IO63-(LJ63*IN63*0.9))/(LJ63*KF63)</f>
        <v>0.62987775939583157</v>
      </c>
      <c r="LL63" s="11">
        <v>14.9</v>
      </c>
      <c r="LM63" s="11">
        <v>6</v>
      </c>
      <c r="LN63" s="4">
        <v>3</v>
      </c>
      <c r="LO63" s="4">
        <v>2</v>
      </c>
      <c r="LP63" s="4">
        <v>79</v>
      </c>
      <c r="LQ63" s="4">
        <f>LP63/HA63</f>
        <v>42.245989304812831</v>
      </c>
      <c r="LR63" s="11">
        <v>36</v>
      </c>
      <c r="LS63" s="11">
        <v>12</v>
      </c>
      <c r="LT63" s="4">
        <v>11</v>
      </c>
      <c r="LU63" s="4">
        <v>65</v>
      </c>
      <c r="LV63" s="4">
        <v>24</v>
      </c>
      <c r="LW63" s="11">
        <f>LU63/LV63</f>
        <v>2.7083333333333335</v>
      </c>
      <c r="LX63" s="4">
        <v>7</v>
      </c>
      <c r="LY63" s="11">
        <f>(LU63/LX63)</f>
        <v>9.2857142857142865</v>
      </c>
      <c r="LZ63" s="4">
        <v>61</v>
      </c>
      <c r="MA63" s="4">
        <v>41</v>
      </c>
      <c r="MB63">
        <v>9.5</v>
      </c>
      <c r="MC63" s="11">
        <f>(MA63+IR63)</f>
        <v>41</v>
      </c>
      <c r="MD63" s="4">
        <f>MC63/LS63</f>
        <v>3.4166666666666665</v>
      </c>
      <c r="ME63" s="4">
        <f>LR63/MB63</f>
        <v>3.7894736842105261</v>
      </c>
      <c r="MF63" s="4">
        <f>LL63/MB63</f>
        <v>1.5684210526315789</v>
      </c>
      <c r="MG63" s="4">
        <v>13</v>
      </c>
      <c r="MH63" s="4">
        <v>7</v>
      </c>
      <c r="MI63" s="4">
        <f>((MG63-MH63)/MG63)*100</f>
        <v>46.153846153846153</v>
      </c>
      <c r="MJ63" s="4">
        <v>51</v>
      </c>
      <c r="MK63" s="4">
        <v>21</v>
      </c>
      <c r="ML63" s="4">
        <f>((MJ63-MK63)/MJ63)*100</f>
        <v>58.82352941176471</v>
      </c>
      <c r="MM63" s="4">
        <v>0</v>
      </c>
      <c r="MN63">
        <v>1</v>
      </c>
      <c r="MO63">
        <v>0</v>
      </c>
      <c r="MP63">
        <v>0</v>
      </c>
      <c r="MQ63">
        <v>0</v>
      </c>
      <c r="MR63">
        <v>1</v>
      </c>
      <c r="MS63">
        <v>0</v>
      </c>
      <c r="MT63">
        <v>0</v>
      </c>
      <c r="MU63">
        <v>1</v>
      </c>
      <c r="MV63">
        <v>0</v>
      </c>
    </row>
    <row r="64" spans="1:683" x14ac:dyDescent="0.35">
      <c r="A64" s="54">
        <v>61</v>
      </c>
      <c r="B64" s="2">
        <v>45086</v>
      </c>
      <c r="C64" s="2">
        <v>35257</v>
      </c>
      <c r="D64" s="4">
        <v>27</v>
      </c>
      <c r="E64" s="4" t="s">
        <v>176</v>
      </c>
      <c r="F64" s="4">
        <v>70</v>
      </c>
      <c r="G64" s="4">
        <v>165</v>
      </c>
      <c r="H64" s="4">
        <v>1.77</v>
      </c>
      <c r="I64" s="4">
        <v>1</v>
      </c>
      <c r="J64" s="2">
        <v>45086</v>
      </c>
      <c r="K64" s="2">
        <v>45086</v>
      </c>
      <c r="L64" s="2">
        <v>45098</v>
      </c>
      <c r="M64" s="2">
        <v>45111</v>
      </c>
      <c r="N64" s="4">
        <v>0</v>
      </c>
      <c r="P64" s="46">
        <f t="shared" si="219"/>
        <v>12</v>
      </c>
      <c r="Q64" s="46">
        <f t="shared" si="220"/>
        <v>25</v>
      </c>
      <c r="R64" s="46"/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11</v>
      </c>
      <c r="AC64" s="4">
        <v>24</v>
      </c>
      <c r="AD64" s="4">
        <v>1</v>
      </c>
      <c r="AE64" s="4">
        <v>1</v>
      </c>
      <c r="AF64" s="4">
        <v>0</v>
      </c>
      <c r="AG64" s="4">
        <v>1480</v>
      </c>
      <c r="AH64" s="4">
        <v>21800</v>
      </c>
      <c r="AI64" s="4">
        <v>23</v>
      </c>
      <c r="AJ64" s="4">
        <v>8</v>
      </c>
      <c r="AK64" s="4">
        <v>0</v>
      </c>
      <c r="AL64" s="4">
        <v>0</v>
      </c>
      <c r="AM64" s="4">
        <v>0</v>
      </c>
      <c r="AN64" s="4">
        <v>120</v>
      </c>
      <c r="AO64" s="4">
        <v>862</v>
      </c>
      <c r="AP64" s="4">
        <v>0</v>
      </c>
      <c r="AQ64" s="4">
        <v>8.3000000000000007</v>
      </c>
      <c r="AR64" s="4">
        <v>1.34</v>
      </c>
      <c r="AS64" s="4">
        <v>34</v>
      </c>
      <c r="AV64" s="4">
        <v>653</v>
      </c>
      <c r="AW64" s="4">
        <v>83</v>
      </c>
      <c r="AX64" s="4">
        <v>0</v>
      </c>
      <c r="AY64" s="4">
        <v>0</v>
      </c>
      <c r="AZ64" s="4">
        <v>0.68</v>
      </c>
      <c r="BA64" s="4">
        <v>79</v>
      </c>
      <c r="BB64" s="4">
        <v>138</v>
      </c>
      <c r="BC64" s="4">
        <v>3.91</v>
      </c>
      <c r="BD64" s="4">
        <v>3.21</v>
      </c>
      <c r="BE64" s="4">
        <v>2.84</v>
      </c>
      <c r="BF64" s="4">
        <v>7.8</v>
      </c>
      <c r="BG64" s="4">
        <v>5.6</v>
      </c>
      <c r="BH64" s="4">
        <v>1.7</v>
      </c>
      <c r="BI64" s="4">
        <v>75</v>
      </c>
      <c r="BJ64" s="4">
        <v>16</v>
      </c>
      <c r="BK64" s="4">
        <v>25</v>
      </c>
      <c r="BL64" s="4">
        <v>0.35</v>
      </c>
      <c r="BM64" s="4">
        <v>74</v>
      </c>
      <c r="BN64" s="4">
        <v>344</v>
      </c>
      <c r="BO64" s="4">
        <v>0</v>
      </c>
      <c r="BP64" s="4">
        <v>0</v>
      </c>
      <c r="BQ64" s="4">
        <v>336</v>
      </c>
      <c r="BR64">
        <v>95</v>
      </c>
      <c r="BS64">
        <v>53</v>
      </c>
      <c r="BT64">
        <v>68</v>
      </c>
      <c r="BU64">
        <v>132</v>
      </c>
      <c r="BV64">
        <v>6</v>
      </c>
      <c r="BW64">
        <v>2370</v>
      </c>
      <c r="BX64">
        <v>1270</v>
      </c>
      <c r="BY64">
        <v>5.5</v>
      </c>
      <c r="BZ64">
        <v>76.5</v>
      </c>
      <c r="CA64">
        <v>7</v>
      </c>
      <c r="CB64" s="4">
        <v>2.8</v>
      </c>
      <c r="CC64" s="4">
        <v>47</v>
      </c>
      <c r="CD64" s="4">
        <v>56</v>
      </c>
      <c r="CE64" s="4">
        <v>15</v>
      </c>
      <c r="CF64" s="4">
        <v>18</v>
      </c>
      <c r="CG64" s="4">
        <v>2189</v>
      </c>
      <c r="CH64" s="4">
        <f t="shared" si="222"/>
        <v>1771.4285714285716</v>
      </c>
      <c r="CI64" s="4">
        <v>7.33</v>
      </c>
      <c r="CJ64" s="4">
        <v>31.7</v>
      </c>
      <c r="CK64" s="4">
        <v>94.2</v>
      </c>
      <c r="CL64" s="4">
        <v>16.7</v>
      </c>
      <c r="CM64" s="4">
        <v>0.1</v>
      </c>
      <c r="CN64" s="4">
        <v>0</v>
      </c>
      <c r="CO64" s="4">
        <v>0</v>
      </c>
      <c r="CP64" s="4">
        <v>33.9</v>
      </c>
      <c r="CQ64" s="4">
        <v>16610</v>
      </c>
      <c r="CR64" s="4">
        <v>1</v>
      </c>
      <c r="CS64" s="4">
        <v>1</v>
      </c>
      <c r="CT64" s="4">
        <v>180</v>
      </c>
      <c r="CU64" s="4">
        <v>1</v>
      </c>
      <c r="CV64" s="4">
        <v>1</v>
      </c>
      <c r="CW64" s="4">
        <v>1</v>
      </c>
      <c r="CX64" s="4">
        <v>1</v>
      </c>
      <c r="CY64" s="4">
        <v>1</v>
      </c>
      <c r="CZ64" s="4">
        <v>1</v>
      </c>
      <c r="DA64" s="4">
        <v>0</v>
      </c>
      <c r="DB64" s="4">
        <v>0</v>
      </c>
      <c r="DC64" s="4">
        <v>0</v>
      </c>
      <c r="DD64" s="4">
        <v>1</v>
      </c>
      <c r="DE64" s="4">
        <v>1</v>
      </c>
      <c r="DF64" s="4">
        <v>0</v>
      </c>
      <c r="DG64" s="4">
        <v>1</v>
      </c>
      <c r="DH64" s="4">
        <v>1</v>
      </c>
      <c r="DI64" s="4">
        <v>0</v>
      </c>
      <c r="DJ64" s="4">
        <v>1</v>
      </c>
      <c r="DK64" s="4">
        <v>9</v>
      </c>
      <c r="DL64" s="4">
        <v>9</v>
      </c>
      <c r="DM64" s="4">
        <v>49</v>
      </c>
      <c r="DN64" s="4">
        <v>37</v>
      </c>
      <c r="DO64" s="4">
        <v>26</v>
      </c>
      <c r="DP64" s="4">
        <v>50</v>
      </c>
      <c r="DQ64" s="11">
        <v>42</v>
      </c>
      <c r="DR64" s="4">
        <v>60</v>
      </c>
      <c r="DS64" s="4">
        <v>103</v>
      </c>
      <c r="DT64" s="4">
        <f t="shared" si="237"/>
        <v>43</v>
      </c>
      <c r="DU64" s="11">
        <v>13.6</v>
      </c>
      <c r="DV64" s="4">
        <v>918</v>
      </c>
      <c r="DW64" s="4">
        <v>95</v>
      </c>
      <c r="DX64" s="4">
        <v>126</v>
      </c>
      <c r="DY64" s="4">
        <v>5.0999999999999996</v>
      </c>
      <c r="DZ64" s="4">
        <f t="shared" si="238"/>
        <v>2.8813559322033897</v>
      </c>
      <c r="EA64" s="4">
        <v>13.7</v>
      </c>
      <c r="EB64" s="4">
        <v>213</v>
      </c>
      <c r="EC64" s="4">
        <v>37</v>
      </c>
      <c r="ED64" s="4">
        <v>4.9000000000000004</v>
      </c>
      <c r="EE64" s="4">
        <f t="shared" si="241"/>
        <v>2.768361581920904</v>
      </c>
      <c r="EF64" s="45">
        <f t="shared" si="223"/>
        <v>3.0656934306569346</v>
      </c>
      <c r="EG64" s="45">
        <f t="shared" si="224"/>
        <v>0.99270072992700731</v>
      </c>
      <c r="EH64" s="4">
        <v>9</v>
      </c>
      <c r="EI64" s="4">
        <v>95</v>
      </c>
      <c r="EJ64" s="4">
        <v>40</v>
      </c>
      <c r="EK64" s="11">
        <f t="shared" si="242"/>
        <v>2.375</v>
      </c>
      <c r="EL64" s="4">
        <v>85</v>
      </c>
      <c r="EM64" s="11">
        <v>13</v>
      </c>
      <c r="EN64" s="4">
        <v>13</v>
      </c>
      <c r="EO64" s="11">
        <f t="shared" si="245"/>
        <v>7.3076923076923075</v>
      </c>
      <c r="EP64" s="4">
        <v>52</v>
      </c>
      <c r="EQ64" s="4">
        <f t="shared" si="225"/>
        <v>29.378531073446329</v>
      </c>
      <c r="ER64" s="4">
        <v>29</v>
      </c>
      <c r="ES64" s="4">
        <v>48</v>
      </c>
      <c r="ET64" s="11">
        <v>27</v>
      </c>
      <c r="EU64" s="4">
        <v>4</v>
      </c>
      <c r="EV64" s="9">
        <v>22</v>
      </c>
      <c r="EW64" s="4">
        <v>52</v>
      </c>
      <c r="EX64" s="4">
        <v>93</v>
      </c>
      <c r="EY64" s="4">
        <v>31</v>
      </c>
      <c r="EZ64" s="4">
        <v>63</v>
      </c>
      <c r="FA64" s="4">
        <v>90</v>
      </c>
      <c r="FB64" s="4">
        <f t="shared" si="212"/>
        <v>213</v>
      </c>
      <c r="FC64" s="9">
        <f t="shared" si="226"/>
        <v>1.9587563389940652</v>
      </c>
      <c r="FD64" s="9">
        <f t="shared" si="213"/>
        <v>0.42253521126760563</v>
      </c>
      <c r="FE64" s="9">
        <f t="shared" si="227"/>
        <v>0.52156385336870426</v>
      </c>
      <c r="FF64" s="9">
        <f t="shared" si="214"/>
        <v>2.310810810810811</v>
      </c>
      <c r="FG64" s="9">
        <f t="shared" si="215"/>
        <v>0.41037506869540896</v>
      </c>
      <c r="FH64" s="9">
        <f t="shared" si="216"/>
        <v>1.1797336732538903</v>
      </c>
      <c r="FI64" s="11">
        <v>9.1999999999999993</v>
      </c>
      <c r="FJ64" s="11">
        <v>17</v>
      </c>
      <c r="FK64" s="4">
        <v>11</v>
      </c>
      <c r="FL64" s="4">
        <v>6</v>
      </c>
      <c r="FM64" s="4">
        <v>45</v>
      </c>
      <c r="FN64" s="4">
        <f t="shared" si="267"/>
        <v>25.423728813559322</v>
      </c>
      <c r="FO64" s="11">
        <v>36</v>
      </c>
      <c r="FP64" s="11">
        <v>17</v>
      </c>
      <c r="FQ64" s="4">
        <v>13</v>
      </c>
      <c r="FR64" s="4">
        <v>60</v>
      </c>
      <c r="FS64" s="4">
        <v>37</v>
      </c>
      <c r="FT64" s="11">
        <f t="shared" si="229"/>
        <v>1.6216216216216217</v>
      </c>
      <c r="FU64" s="4">
        <v>16</v>
      </c>
      <c r="FV64" s="11">
        <f t="shared" si="263"/>
        <v>3.75</v>
      </c>
      <c r="FW64" s="4">
        <v>83</v>
      </c>
      <c r="FX64" s="4">
        <v>22.1</v>
      </c>
      <c r="FY64">
        <v>13.9</v>
      </c>
      <c r="FZ64" s="11">
        <f t="shared" si="264"/>
        <v>28.1</v>
      </c>
      <c r="GA64" s="4">
        <f t="shared" si="230"/>
        <v>1.6529411764705884</v>
      </c>
      <c r="GB64" s="4">
        <f t="shared" si="231"/>
        <v>2.5899280575539567</v>
      </c>
      <c r="GC64" s="4">
        <f t="shared" si="232"/>
        <v>0.66187050359712218</v>
      </c>
      <c r="GD64" s="4">
        <v>19</v>
      </c>
      <c r="GE64" s="4">
        <v>9</v>
      </c>
      <c r="GF64" s="4">
        <f t="shared" si="265"/>
        <v>52.631578947368418</v>
      </c>
      <c r="GG64" s="4">
        <v>24</v>
      </c>
      <c r="GH64" s="4">
        <v>18</v>
      </c>
      <c r="GI64" s="4">
        <f t="shared" si="243"/>
        <v>25</v>
      </c>
      <c r="GJ64" s="4">
        <v>1</v>
      </c>
      <c r="GK64" s="4">
        <v>0</v>
      </c>
      <c r="GL64" s="4">
        <v>0</v>
      </c>
      <c r="GM64" s="4">
        <v>0</v>
      </c>
      <c r="GN64" s="4">
        <v>1</v>
      </c>
      <c r="GO64" s="4">
        <v>0</v>
      </c>
      <c r="GP64" s="4">
        <v>0</v>
      </c>
      <c r="GQ64" s="4">
        <v>1</v>
      </c>
      <c r="GR64" s="4">
        <v>0</v>
      </c>
      <c r="GS64" s="4">
        <v>0</v>
      </c>
      <c r="GZ64" s="2">
        <v>45095</v>
      </c>
      <c r="HA64" s="4">
        <v>1.77</v>
      </c>
      <c r="HB64" s="4">
        <v>10</v>
      </c>
      <c r="HC64" s="4">
        <v>14500</v>
      </c>
      <c r="HD64" s="4">
        <v>15200</v>
      </c>
      <c r="HE64" s="4">
        <v>16.2</v>
      </c>
      <c r="HF64" s="4">
        <v>0.31</v>
      </c>
      <c r="HG64" s="4">
        <v>0</v>
      </c>
      <c r="HH64" s="4">
        <v>0</v>
      </c>
      <c r="HI64" s="4">
        <v>0</v>
      </c>
      <c r="HJ64" s="4"/>
      <c r="HK64" s="4"/>
      <c r="HL64" s="4">
        <v>0</v>
      </c>
      <c r="HM64" s="4">
        <v>7.3</v>
      </c>
      <c r="HN64" s="4">
        <v>1.1499999999999999</v>
      </c>
      <c r="HO64" s="4">
        <v>26.7</v>
      </c>
      <c r="HP64" s="29">
        <v>1.6</v>
      </c>
      <c r="HQ64" s="4"/>
      <c r="HR64" s="4"/>
      <c r="HS64" s="4">
        <v>466</v>
      </c>
      <c r="HT64" s="4">
        <v>0</v>
      </c>
      <c r="HU64" s="4">
        <v>0</v>
      </c>
      <c r="HV64" s="4">
        <v>0.33</v>
      </c>
      <c r="HW64" s="4">
        <v>22</v>
      </c>
      <c r="HX64" s="4">
        <v>137</v>
      </c>
      <c r="HY64" s="4">
        <v>3.96</v>
      </c>
      <c r="HZ64" s="4">
        <v>1.67</v>
      </c>
      <c r="IA64" s="4">
        <v>3.1</v>
      </c>
      <c r="IB64" s="4">
        <v>7.5</v>
      </c>
      <c r="IC64" s="4"/>
      <c r="ID64" s="4"/>
      <c r="IE64" s="4"/>
      <c r="IF64" s="4">
        <v>138</v>
      </c>
      <c r="IG64" s="4">
        <v>64</v>
      </c>
      <c r="IH64" s="4">
        <v>0.15</v>
      </c>
      <c r="II64" s="4">
        <v>87</v>
      </c>
      <c r="IJ64" s="4">
        <v>397</v>
      </c>
      <c r="IK64" s="4">
        <v>0</v>
      </c>
      <c r="IL64" s="4">
        <v>0</v>
      </c>
      <c r="IM64" s="4"/>
      <c r="IN64">
        <v>123</v>
      </c>
      <c r="IO64">
        <v>79</v>
      </c>
      <c r="IP64">
        <v>105</v>
      </c>
      <c r="IQ64">
        <v>100</v>
      </c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>
        <v>0</v>
      </c>
      <c r="JJ64" s="4">
        <v>0</v>
      </c>
      <c r="JK64" s="4">
        <v>0</v>
      </c>
      <c r="JL64" s="4"/>
      <c r="JM64" s="4"/>
      <c r="JN64" s="4">
        <v>10</v>
      </c>
      <c r="JO64" s="4">
        <v>10</v>
      </c>
      <c r="JP64" s="4">
        <v>45</v>
      </c>
      <c r="JQ64" s="4">
        <v>20</v>
      </c>
      <c r="JR64" s="4">
        <v>55</v>
      </c>
      <c r="JS64" s="4">
        <v>86</v>
      </c>
      <c r="JT64" s="11">
        <v>49</v>
      </c>
      <c r="JU64" s="4">
        <v>53</v>
      </c>
      <c r="JV64" s="4">
        <v>105</v>
      </c>
      <c r="JW64" s="4">
        <f>(JV64-JU64)</f>
        <v>52</v>
      </c>
      <c r="JX64" s="11">
        <v>16.3</v>
      </c>
      <c r="JY64" s="4">
        <v>1115</v>
      </c>
      <c r="JZ64" s="4">
        <v>89</v>
      </c>
      <c r="KA64" s="4">
        <v>113</v>
      </c>
      <c r="KB64" s="4">
        <v>5.9</v>
      </c>
      <c r="KC64" s="4">
        <f>(KB64/HA64)</f>
        <v>3.3333333333333335</v>
      </c>
      <c r="KD64" s="4">
        <v>18.600000000000001</v>
      </c>
      <c r="KE64" s="4">
        <v>239</v>
      </c>
      <c r="KF64" s="4">
        <v>61</v>
      </c>
      <c r="KG64" s="4">
        <v>7</v>
      </c>
      <c r="KH64" s="4">
        <f>(KG64/HA64)</f>
        <v>3.9548022598870056</v>
      </c>
      <c r="KI64" s="45">
        <f>JT64/KD64</f>
        <v>2.6344086021505375</v>
      </c>
      <c r="KJ64" s="45">
        <f>JX64/KD64</f>
        <v>0.87634408602150538</v>
      </c>
      <c r="KK64" s="4">
        <v>13</v>
      </c>
      <c r="KL64" s="4">
        <v>90</v>
      </c>
      <c r="KM64" s="4">
        <v>75</v>
      </c>
      <c r="KN64" s="11">
        <f>(KL64/KM64)</f>
        <v>1.2</v>
      </c>
      <c r="KO64" s="4">
        <v>143</v>
      </c>
      <c r="KP64" s="11">
        <v>15</v>
      </c>
      <c r="KQ64" s="4">
        <v>10</v>
      </c>
      <c r="KR64" s="11">
        <f>KL64/((KP64+KQ64)/2)</f>
        <v>7.2</v>
      </c>
      <c r="KS64" s="4">
        <v>55</v>
      </c>
      <c r="KT64" s="4">
        <f>KS64/HA64</f>
        <v>31.073446327683616</v>
      </c>
      <c r="KU64" s="4"/>
      <c r="KV64" s="4"/>
      <c r="KW64" s="11">
        <v>25</v>
      </c>
      <c r="KX64" s="4">
        <v>15</v>
      </c>
      <c r="KY64" s="9">
        <v>10</v>
      </c>
      <c r="KZ64" s="4">
        <v>62</v>
      </c>
      <c r="LA64" s="4">
        <v>114</v>
      </c>
      <c r="LB64" s="4">
        <v>32</v>
      </c>
      <c r="LC64" s="4">
        <v>83</v>
      </c>
      <c r="LD64" s="4">
        <v>69</v>
      </c>
      <c r="LE64" s="4">
        <f>KE64</f>
        <v>239</v>
      </c>
      <c r="LF64" s="9">
        <f>LI64/LK64</f>
        <v>1.0527948540143937</v>
      </c>
      <c r="LG64" s="9">
        <f>LD64/LE64</f>
        <v>0.28870292887029286</v>
      </c>
      <c r="LH64" s="9">
        <f>0.35695-7.2266*LG64+74.249*(LG64^2)-307.39*(LG64^3)+684.54*(LG64^4)-856.92*(LG64^5)+571.95*(LG64^6)-159.1*(LG64^7)</f>
        <v>0.40390774863689771</v>
      </c>
      <c r="LI64" s="9">
        <f>(IN64*0.9)/KF64</f>
        <v>1.8147540983606558</v>
      </c>
      <c r="LJ64" s="9">
        <f>0.0275-0.165*(JT64/100)+0.3656*((IO64/IN64)*0.9)+0.515*LH64</f>
        <v>0.36599712469434381</v>
      </c>
      <c r="LK64" s="9">
        <f>(IO64-(LJ64*IN64*0.9))/(LJ64*KF64)</f>
        <v>1.723749020467614</v>
      </c>
      <c r="LL64" s="11">
        <v>13.2</v>
      </c>
      <c r="LM64" s="11">
        <v>18</v>
      </c>
      <c r="LN64" s="4">
        <v>17</v>
      </c>
      <c r="LO64" s="4">
        <v>1</v>
      </c>
      <c r="LP64" s="4">
        <v>26</v>
      </c>
      <c r="LQ64" s="4">
        <f>LP64/HA64</f>
        <v>14.689265536723164</v>
      </c>
      <c r="LR64" s="11">
        <v>41</v>
      </c>
      <c r="LS64" s="11">
        <v>20</v>
      </c>
      <c r="LT64" s="4">
        <v>20</v>
      </c>
      <c r="LU64" s="4">
        <v>76</v>
      </c>
      <c r="LV64" s="4">
        <v>47</v>
      </c>
      <c r="LW64" s="11">
        <f>LU64/LV64</f>
        <v>1.6170212765957446</v>
      </c>
      <c r="LX64" s="4">
        <v>19</v>
      </c>
      <c r="LY64" s="11">
        <f>(LU64/LX64)</f>
        <v>4</v>
      </c>
      <c r="LZ64" s="4">
        <v>62</v>
      </c>
      <c r="MA64" s="4">
        <v>24.1</v>
      </c>
      <c r="MB64">
        <v>17.399999999999999</v>
      </c>
      <c r="MC64" s="11">
        <f>(MA64+IR64)</f>
        <v>24.1</v>
      </c>
      <c r="MD64" s="4">
        <f>MC64/LS64</f>
        <v>1.2050000000000001</v>
      </c>
      <c r="ME64" s="4">
        <f>LR64/MB64</f>
        <v>2.3563218390804601</v>
      </c>
      <c r="MF64" s="4">
        <f>LL64/MB64</f>
        <v>0.75862068965517249</v>
      </c>
      <c r="MG64" s="4">
        <v>20</v>
      </c>
      <c r="MH64" s="4">
        <v>12</v>
      </c>
      <c r="MI64" s="4">
        <f>((MG64-MH64)/MG64)*100</f>
        <v>40</v>
      </c>
      <c r="MJ64" s="4">
        <v>17</v>
      </c>
      <c r="MK64" s="4">
        <v>13</v>
      </c>
      <c r="ML64" s="4">
        <f>((MJ64-MK64)/MJ64)*100</f>
        <v>23.52941176470588</v>
      </c>
      <c r="MM64" s="4">
        <v>1</v>
      </c>
      <c r="MN64" s="4">
        <v>0</v>
      </c>
      <c r="MO64" s="4">
        <v>0</v>
      </c>
      <c r="MP64" s="4">
        <v>0</v>
      </c>
      <c r="MQ64" s="4">
        <v>1</v>
      </c>
      <c r="MR64" s="4">
        <v>0</v>
      </c>
      <c r="MS64" s="4">
        <v>0</v>
      </c>
      <c r="MT64" s="4">
        <v>1</v>
      </c>
      <c r="MU64" s="4">
        <v>0</v>
      </c>
      <c r="MV64" s="4">
        <v>0</v>
      </c>
      <c r="NC64" s="2">
        <v>45110</v>
      </c>
      <c r="ND64" s="4">
        <v>1.77</v>
      </c>
      <c r="NE64" s="4">
        <v>30</v>
      </c>
      <c r="NF64" s="4">
        <v>2460</v>
      </c>
      <c r="NG64" s="4">
        <v>8300</v>
      </c>
      <c r="NH64" s="4">
        <v>6.71</v>
      </c>
      <c r="NI64" s="4">
        <v>0.04</v>
      </c>
      <c r="NJ64" s="4">
        <v>0</v>
      </c>
      <c r="NK64" s="4">
        <v>0</v>
      </c>
      <c r="NL64" s="4">
        <v>0</v>
      </c>
      <c r="NM64" s="4">
        <v>81</v>
      </c>
      <c r="NN64" s="4">
        <v>268</v>
      </c>
      <c r="NO64" s="4">
        <v>0</v>
      </c>
      <c r="NP64" s="4">
        <v>7.7</v>
      </c>
      <c r="NQ64" s="4"/>
      <c r="NR64" s="4"/>
      <c r="NS64" s="29"/>
      <c r="NT64" s="4"/>
      <c r="NU64" s="4"/>
      <c r="NV64" s="4">
        <v>580</v>
      </c>
      <c r="NW64" s="4">
        <v>0</v>
      </c>
      <c r="NX64" s="4">
        <v>0</v>
      </c>
      <c r="NY64" s="4">
        <v>0.6</v>
      </c>
      <c r="NZ64" s="4"/>
      <c r="OA64" s="4">
        <v>135</v>
      </c>
      <c r="OB64" s="4">
        <v>4.8</v>
      </c>
      <c r="OC64" s="4"/>
      <c r="OD64" s="4"/>
      <c r="OE64" s="4"/>
      <c r="OF64" s="4">
        <v>7.9</v>
      </c>
      <c r="OG64" s="4"/>
      <c r="OH64" s="4"/>
      <c r="OI64" s="4">
        <v>41</v>
      </c>
      <c r="OJ64" s="4">
        <v>36</v>
      </c>
      <c r="OK64" s="4"/>
      <c r="OL64" s="4">
        <v>124</v>
      </c>
      <c r="OM64" s="4">
        <v>176</v>
      </c>
      <c r="ON64" s="4">
        <v>0</v>
      </c>
      <c r="OO64" s="4">
        <v>0</v>
      </c>
      <c r="OP64" s="4"/>
      <c r="OQ64">
        <v>127</v>
      </c>
      <c r="OR64">
        <v>82</v>
      </c>
      <c r="OS64">
        <v>95</v>
      </c>
      <c r="OT64">
        <v>75</v>
      </c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>
        <v>0</v>
      </c>
      <c r="PM64" s="4">
        <v>0</v>
      </c>
      <c r="PN64" s="4">
        <v>0</v>
      </c>
      <c r="PO64" s="4"/>
      <c r="PP64" s="4"/>
      <c r="PQ64" s="4">
        <v>9</v>
      </c>
      <c r="PR64" s="4">
        <v>8</v>
      </c>
      <c r="PS64" s="4">
        <v>47</v>
      </c>
      <c r="PT64" s="4">
        <v>32</v>
      </c>
      <c r="PU64" s="4">
        <v>33</v>
      </c>
      <c r="PV64" s="4">
        <v>61</v>
      </c>
      <c r="PW64" s="11">
        <v>45</v>
      </c>
      <c r="PX64" s="4">
        <v>43</v>
      </c>
      <c r="PY64" s="4">
        <v>80</v>
      </c>
      <c r="PZ64" s="4">
        <f>(PY64-PX64)</f>
        <v>37</v>
      </c>
      <c r="QA64" s="11">
        <v>18.100000000000001</v>
      </c>
      <c r="QB64" s="4">
        <v>1613</v>
      </c>
      <c r="QC64" s="4">
        <v>84</v>
      </c>
      <c r="QD64" s="4">
        <v>94</v>
      </c>
      <c r="QE64" s="4">
        <v>3.2</v>
      </c>
      <c r="QF64" s="4">
        <f>(QE64/ND64)</f>
        <v>1.807909604519774</v>
      </c>
      <c r="QG64" s="4">
        <v>19</v>
      </c>
      <c r="QH64" s="4">
        <v>285</v>
      </c>
      <c r="QI64" s="4">
        <v>41</v>
      </c>
      <c r="QJ64" s="4">
        <v>3.6</v>
      </c>
      <c r="QK64" s="4">
        <f>(QJ64/ND64)</f>
        <v>2.0338983050847457</v>
      </c>
      <c r="QL64" s="45">
        <f>PW64/QG64</f>
        <v>2.3684210526315788</v>
      </c>
      <c r="QM64" s="45">
        <f>QA64/QG64</f>
        <v>0.9526315789473685</v>
      </c>
      <c r="QN64" s="4">
        <v>10</v>
      </c>
      <c r="QO64" s="4">
        <v>66</v>
      </c>
      <c r="QP64" s="4">
        <v>81</v>
      </c>
      <c r="QQ64" s="11">
        <f>(QO64/QP64)</f>
        <v>0.81481481481481477</v>
      </c>
      <c r="QR64" s="4">
        <v>199</v>
      </c>
      <c r="QS64" s="11">
        <v>12</v>
      </c>
      <c r="QT64" s="4">
        <v>10</v>
      </c>
      <c r="QU64" s="11">
        <f>QO64/((QS64+QT64)/2)</f>
        <v>6</v>
      </c>
      <c r="QV64" s="4">
        <v>42</v>
      </c>
      <c r="QW64" s="4">
        <f>QV64/ND64</f>
        <v>23.728813559322035</v>
      </c>
      <c r="QX64" s="4">
        <v>26</v>
      </c>
      <c r="QY64" s="4">
        <v>34</v>
      </c>
      <c r="QZ64" s="11">
        <v>16</v>
      </c>
      <c r="RA64" s="4">
        <v>10</v>
      </c>
      <c r="RB64" s="9">
        <v>6</v>
      </c>
      <c r="RC64" s="4">
        <v>76</v>
      </c>
      <c r="RD64" s="4">
        <v>103</v>
      </c>
      <c r="RE64" s="4">
        <v>27</v>
      </c>
      <c r="RF64" s="4">
        <v>45</v>
      </c>
      <c r="RG64" s="4">
        <v>38</v>
      </c>
      <c r="RH64" s="4">
        <f>QH64</f>
        <v>285</v>
      </c>
      <c r="RI64" s="9">
        <f>RL64/RN64</f>
        <v>0.54234326423092372</v>
      </c>
      <c r="RJ64" s="9">
        <f>RG64/RH64</f>
        <v>0.13333333333333333</v>
      </c>
      <c r="RK64" s="9">
        <f>0.35695-7.2266*RJ64+74.249*(RJ64^2)-307.39*(RJ64^3)+684.54*(RJ64^4)-856.92*(RJ64^5)+571.95*(RJ64^6)-159.1*(RJ64^7)</f>
        <v>0.16808971328760855</v>
      </c>
      <c r="RL64" s="9">
        <f>(OQ64*0.9)/QI64</f>
        <v>2.7878048780487803</v>
      </c>
      <c r="RM64" s="9">
        <f>0.0275-0.165*(PW64/100)+0.3656*((OR64/OQ64)*0.9)+0.515*RK64</f>
        <v>0.2522672259651656</v>
      </c>
      <c r="RN64" s="9">
        <f>(OR64-(RM64*OQ64*0.9))/(RM64*QI64)</f>
        <v>5.1402959378541562</v>
      </c>
      <c r="RO64" s="11">
        <v>14.2</v>
      </c>
      <c r="RP64" s="11">
        <v>19</v>
      </c>
      <c r="RQ64" s="4">
        <v>11</v>
      </c>
      <c r="RR64" s="4">
        <v>8</v>
      </c>
      <c r="RS64" s="4">
        <v>17</v>
      </c>
      <c r="RT64" s="4">
        <f>RS64/ND64</f>
        <v>9.6045197740112993</v>
      </c>
      <c r="RU64" s="11">
        <v>49</v>
      </c>
      <c r="RV64" s="11">
        <v>16</v>
      </c>
      <c r="RW64" s="4"/>
      <c r="RX64" s="4">
        <v>60</v>
      </c>
      <c r="RY64" s="4">
        <v>56</v>
      </c>
      <c r="RZ64" s="11">
        <f>RX64/RY64</f>
        <v>1.0714285714285714</v>
      </c>
      <c r="SA64" s="4"/>
      <c r="SB64" s="11"/>
      <c r="SC64" s="4">
        <v>52</v>
      </c>
      <c r="SD64" s="4">
        <v>28.6</v>
      </c>
      <c r="SE64">
        <v>16.2</v>
      </c>
      <c r="SF64" s="11">
        <f>(SD64+OU64)</f>
        <v>28.6</v>
      </c>
      <c r="SG64" s="4">
        <f>SF64/RV64</f>
        <v>1.7875000000000001</v>
      </c>
      <c r="SH64" s="4">
        <f>RU64/SE64</f>
        <v>3.0246913580246915</v>
      </c>
      <c r="SI64" s="4">
        <f>RO64/SE64</f>
        <v>0.87654320987654322</v>
      </c>
      <c r="SJ64" s="4">
        <v>19</v>
      </c>
      <c r="SK64" s="4">
        <v>16</v>
      </c>
      <c r="SL64" s="4">
        <f>((SJ64-SK64)/SJ64)*100</f>
        <v>15.789473684210526</v>
      </c>
      <c r="SM64" s="4">
        <v>34</v>
      </c>
      <c r="SN64" s="4">
        <v>22</v>
      </c>
      <c r="SO64" s="4">
        <f>((SM64-SN64)/SM64)*100</f>
        <v>35.294117647058826</v>
      </c>
      <c r="SP64" s="4">
        <v>1</v>
      </c>
      <c r="SQ64" s="4">
        <v>0</v>
      </c>
      <c r="SR64" s="4">
        <v>0</v>
      </c>
      <c r="SS64" s="4">
        <v>0</v>
      </c>
      <c r="ST64" s="4">
        <v>1</v>
      </c>
      <c r="SU64" s="4">
        <v>0</v>
      </c>
      <c r="SV64" s="4">
        <v>1</v>
      </c>
      <c r="SW64" s="4">
        <v>0</v>
      </c>
      <c r="SX64" s="4">
        <v>0</v>
      </c>
      <c r="SY64" s="4">
        <v>1</v>
      </c>
      <c r="TF64" s="2">
        <v>45316</v>
      </c>
      <c r="TG64" s="4">
        <v>1.77</v>
      </c>
      <c r="TH64" s="4">
        <v>180</v>
      </c>
      <c r="TI64" s="4"/>
      <c r="TJ64" s="4"/>
      <c r="TK64" s="4"/>
      <c r="TL64" s="4"/>
      <c r="TM64" s="4">
        <v>0</v>
      </c>
      <c r="TN64" s="4">
        <v>0</v>
      </c>
      <c r="TO64" s="4">
        <v>0</v>
      </c>
      <c r="TP64" s="4"/>
      <c r="TQ64" s="4"/>
      <c r="TR64" s="4">
        <v>0</v>
      </c>
      <c r="TS64" s="4"/>
      <c r="TT64" s="4"/>
      <c r="TU64" s="4"/>
      <c r="TV64" s="29"/>
      <c r="TW64" s="4"/>
      <c r="TX64" s="4"/>
      <c r="TY64" s="4"/>
      <c r="TZ64" s="4">
        <v>0</v>
      </c>
      <c r="UA64" s="4">
        <v>0</v>
      </c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>
        <v>0</v>
      </c>
      <c r="UR64" s="4">
        <v>0</v>
      </c>
      <c r="US64" s="4"/>
      <c r="UT64">
        <v>115</v>
      </c>
      <c r="UU64">
        <v>72</v>
      </c>
      <c r="UV64">
        <v>86</v>
      </c>
      <c r="UW64">
        <v>78</v>
      </c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>
        <v>0</v>
      </c>
      <c r="VP64" s="4">
        <v>0</v>
      </c>
      <c r="VQ64" s="4">
        <v>0</v>
      </c>
      <c r="VR64" s="4"/>
      <c r="VS64" s="4"/>
      <c r="VT64" s="4">
        <v>9</v>
      </c>
      <c r="VU64" s="4">
        <v>8</v>
      </c>
      <c r="VV64" s="4">
        <v>45</v>
      </c>
      <c r="VW64" s="4">
        <v>28</v>
      </c>
      <c r="VX64" s="4">
        <v>34</v>
      </c>
      <c r="VY64" s="4">
        <v>62</v>
      </c>
      <c r="VZ64" s="11">
        <v>61</v>
      </c>
      <c r="WA64" s="4">
        <v>31</v>
      </c>
      <c r="WB64" s="4">
        <v>76</v>
      </c>
      <c r="WC64" s="4">
        <f>(WB64-WA64)</f>
        <v>45</v>
      </c>
      <c r="WD64" s="11">
        <v>20.100000000000001</v>
      </c>
      <c r="WE64" s="4">
        <v>1483</v>
      </c>
      <c r="WF64" s="4">
        <v>94</v>
      </c>
      <c r="WG64" s="4">
        <v>64</v>
      </c>
      <c r="WH64" s="4">
        <v>3.4</v>
      </c>
      <c r="WI64" s="17">
        <f>(WH64/TG64)</f>
        <v>1.9209039548022597</v>
      </c>
      <c r="WJ64" s="4">
        <v>24</v>
      </c>
      <c r="WK64" s="4">
        <v>298</v>
      </c>
      <c r="WL64" s="4">
        <v>81</v>
      </c>
      <c r="WM64" s="4">
        <v>4.9000000000000004</v>
      </c>
      <c r="WN64" s="4">
        <f>(WM64/TG64)</f>
        <v>2.768361581920904</v>
      </c>
      <c r="WO64" s="45">
        <f>VZ64/WJ64</f>
        <v>2.5416666666666665</v>
      </c>
      <c r="WP64" s="45">
        <f>WD64/WJ64</f>
        <v>0.83750000000000002</v>
      </c>
      <c r="WQ64" s="4">
        <v>11</v>
      </c>
      <c r="WR64" s="4">
        <v>70</v>
      </c>
      <c r="WS64" s="4">
        <v>63</v>
      </c>
      <c r="WT64" s="11">
        <f>(WR64/WS64)</f>
        <v>1.1111111111111112</v>
      </c>
      <c r="WU64" s="4">
        <v>280</v>
      </c>
      <c r="WV64" s="11">
        <v>10</v>
      </c>
      <c r="WW64" s="4">
        <v>8</v>
      </c>
      <c r="WX64" s="11">
        <f>WR64/((WV64+WW64)/2)</f>
        <v>7.7777777777777777</v>
      </c>
      <c r="WY64" s="4">
        <v>21</v>
      </c>
      <c r="WZ64" s="4">
        <f>WY64/TG64</f>
        <v>11.864406779661017</v>
      </c>
      <c r="XA64" s="4">
        <v>8</v>
      </c>
      <c r="XB64" s="4">
        <v>8</v>
      </c>
      <c r="XC64" s="11">
        <v>27</v>
      </c>
      <c r="XD64" s="4">
        <v>19</v>
      </c>
      <c r="XE64" s="9">
        <v>18</v>
      </c>
      <c r="XF64" s="4">
        <v>98</v>
      </c>
      <c r="XG64" s="4">
        <v>124</v>
      </c>
      <c r="XH64" s="4">
        <v>49</v>
      </c>
      <c r="XI64" s="4">
        <v>87</v>
      </c>
      <c r="XJ64" s="4">
        <v>85</v>
      </c>
      <c r="XK64" s="4">
        <f>WK64</f>
        <v>298</v>
      </c>
      <c r="XL64" s="9">
        <f>XO64/XQ64</f>
        <v>0.94945806296213342</v>
      </c>
      <c r="XM64" s="9">
        <f>XJ64/XK64</f>
        <v>0.28523489932885904</v>
      </c>
      <c r="XN64" s="9">
        <f>0.35695-7.2266*XM64+74.249*(XM64^2)-307.39*(XM64^3)+684.54*(XM64^4)-856.92*(XM64^5)+571.95*(XM64^6)-159.1*(XM64^7)</f>
        <v>0.3999041638679518</v>
      </c>
      <c r="XO64" s="9">
        <f>(UT64*0.9)/WL64</f>
        <v>1.2777777777777777</v>
      </c>
      <c r="XP64" s="9">
        <f>0.0275-0.165*(VZ64/100)+0.3656*((UU64/UT64)*0.9)+0.515*XN64</f>
        <v>0.33880829656590822</v>
      </c>
      <c r="XQ64" s="9">
        <f>(UU64-(XP64*UT64*0.9))/(XP64*WL64)</f>
        <v>1.3457969631553262</v>
      </c>
      <c r="XR64" s="11">
        <v>20.8</v>
      </c>
      <c r="XS64" s="11">
        <v>28</v>
      </c>
      <c r="XT64" s="4">
        <v>19</v>
      </c>
      <c r="XU64" s="4">
        <v>12</v>
      </c>
      <c r="XV64" s="4">
        <v>22</v>
      </c>
      <c r="XW64" s="4">
        <f>XV64/TG64</f>
        <v>12.429378531073446</v>
      </c>
      <c r="XX64" s="11">
        <v>46</v>
      </c>
      <c r="XY64" s="11">
        <v>22</v>
      </c>
      <c r="XZ64" s="4">
        <v>18</v>
      </c>
      <c r="YA64" s="4">
        <v>64</v>
      </c>
      <c r="YB64" s="4">
        <v>55</v>
      </c>
      <c r="YC64" s="11">
        <f>YA64/YB64</f>
        <v>1.1636363636363636</v>
      </c>
      <c r="YD64" s="4">
        <v>12</v>
      </c>
      <c r="YE64" s="11">
        <f t="shared" ref="YE64" si="268">(YA64/YD64)</f>
        <v>5.333333333333333</v>
      </c>
      <c r="YF64" s="4">
        <v>124</v>
      </c>
      <c r="YG64" s="4">
        <v>14.5</v>
      </c>
      <c r="YH64">
        <v>14.1</v>
      </c>
      <c r="YI64" s="11">
        <f>(YG64+UX64)</f>
        <v>14.5</v>
      </c>
      <c r="YJ64" s="4">
        <f>YI64/XY64</f>
        <v>0.65909090909090906</v>
      </c>
      <c r="YK64" s="4">
        <f>XX64/YH64</f>
        <v>3.2624113475177308</v>
      </c>
      <c r="YL64" s="4">
        <f>XR64/YH64</f>
        <v>1.4751773049645391</v>
      </c>
      <c r="YM64" s="4">
        <v>12</v>
      </c>
      <c r="YN64" s="4">
        <v>8</v>
      </c>
      <c r="YO64" s="4">
        <f>((YM64-YN64)/YM64)*100</f>
        <v>33.333333333333329</v>
      </c>
      <c r="YP64" s="4">
        <v>19</v>
      </c>
      <c r="YQ64" s="4">
        <v>16</v>
      </c>
      <c r="YR64" s="4">
        <f>((YP64-YQ64)/YP64)*100</f>
        <v>15.789473684210526</v>
      </c>
      <c r="YS64">
        <v>1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0</v>
      </c>
      <c r="YZ64">
        <v>1</v>
      </c>
      <c r="ZA64">
        <v>0</v>
      </c>
      <c r="ZB64">
        <v>0</v>
      </c>
      <c r="ZC64">
        <v>17</v>
      </c>
      <c r="ZD64">
        <v>11</v>
      </c>
      <c r="ZE64">
        <f t="shared" ref="ZE64" si="269">(ZC64-ZD64)/ZC64</f>
        <v>0.35294117647058826</v>
      </c>
      <c r="ZF64">
        <v>1</v>
      </c>
      <c r="ZG64">
        <v>0</v>
      </c>
    </row>
    <row r="65" spans="1:683" x14ac:dyDescent="0.35">
      <c r="A65" s="54">
        <v>62</v>
      </c>
      <c r="B65" s="2">
        <v>45086</v>
      </c>
      <c r="C65" s="2">
        <v>16604</v>
      </c>
      <c r="D65" s="4">
        <v>78</v>
      </c>
      <c r="E65" s="4" t="s">
        <v>178</v>
      </c>
      <c r="F65" s="4">
        <v>80</v>
      </c>
      <c r="G65" s="4">
        <v>185</v>
      </c>
      <c r="H65" s="4">
        <v>2.04</v>
      </c>
      <c r="I65" s="4">
        <v>1</v>
      </c>
      <c r="J65" s="2">
        <v>45085</v>
      </c>
      <c r="K65" s="2">
        <v>45085</v>
      </c>
      <c r="L65" s="2">
        <v>45111</v>
      </c>
      <c r="M65" s="2">
        <v>45111</v>
      </c>
      <c r="N65" s="4">
        <v>1</v>
      </c>
      <c r="O65" s="2">
        <v>45111</v>
      </c>
      <c r="P65" s="46">
        <f t="shared" si="219"/>
        <v>26</v>
      </c>
      <c r="Q65" s="46">
        <f t="shared" si="220"/>
        <v>26</v>
      </c>
      <c r="R65" s="46">
        <f t="shared" si="234"/>
        <v>26</v>
      </c>
      <c r="S65" s="4">
        <v>0</v>
      </c>
      <c r="T65" s="4">
        <v>1</v>
      </c>
      <c r="U65" s="4">
        <v>1</v>
      </c>
      <c r="V65" s="4">
        <v>0</v>
      </c>
      <c r="W65" s="4">
        <v>1</v>
      </c>
      <c r="X65" s="4">
        <v>0</v>
      </c>
      <c r="Y65" s="4">
        <v>0</v>
      </c>
      <c r="Z65" s="4">
        <v>0</v>
      </c>
      <c r="AA65" s="4">
        <v>0</v>
      </c>
      <c r="AB65" s="4">
        <v>22</v>
      </c>
      <c r="AC65" s="4">
        <v>50</v>
      </c>
      <c r="AD65" s="4">
        <v>12</v>
      </c>
      <c r="AE65" s="4">
        <v>12</v>
      </c>
      <c r="AF65" s="4">
        <v>0</v>
      </c>
      <c r="AG65" s="4">
        <v>790</v>
      </c>
      <c r="AH65" s="4">
        <v>11300</v>
      </c>
      <c r="AI65" s="4">
        <v>44</v>
      </c>
      <c r="AJ65" s="4">
        <v>52</v>
      </c>
      <c r="AK65" s="4">
        <v>0</v>
      </c>
      <c r="AL65" s="4">
        <v>1</v>
      </c>
      <c r="AM65" s="4" t="s">
        <v>587</v>
      </c>
      <c r="AN65" s="4">
        <v>120</v>
      </c>
      <c r="AP65" s="4">
        <v>0</v>
      </c>
      <c r="AQ65" s="4">
        <v>11.8</v>
      </c>
      <c r="AR65" s="4">
        <v>1.01</v>
      </c>
      <c r="AS65" s="4">
        <v>33</v>
      </c>
      <c r="AU65" s="4">
        <v>1.3</v>
      </c>
      <c r="AV65" s="4">
        <v>230</v>
      </c>
      <c r="AW65" s="4">
        <v>230</v>
      </c>
      <c r="AX65" s="4">
        <v>1</v>
      </c>
      <c r="AY65" s="4">
        <v>1</v>
      </c>
      <c r="AZ65" s="4">
        <v>3.16</v>
      </c>
      <c r="BA65" s="4">
        <v>118</v>
      </c>
      <c r="BB65" s="4">
        <v>144</v>
      </c>
      <c r="BC65" s="4">
        <v>4.38</v>
      </c>
      <c r="BD65" s="4">
        <v>2.44</v>
      </c>
      <c r="BE65" s="76">
        <v>6.4</v>
      </c>
      <c r="BF65" s="4">
        <v>7.5</v>
      </c>
      <c r="BG65" s="4">
        <v>5.8</v>
      </c>
      <c r="BH65" s="4">
        <v>2.54</v>
      </c>
      <c r="BI65" s="4">
        <v>1220</v>
      </c>
      <c r="BJ65" s="4">
        <v>92</v>
      </c>
      <c r="BK65" s="4">
        <v>37</v>
      </c>
      <c r="BL65" s="4">
        <v>0.86</v>
      </c>
      <c r="BM65" s="4">
        <v>74</v>
      </c>
      <c r="BN65" s="4">
        <v>552</v>
      </c>
      <c r="BO65" s="4">
        <v>1</v>
      </c>
      <c r="BP65" s="4">
        <v>28</v>
      </c>
      <c r="BQ65" s="4">
        <v>117</v>
      </c>
      <c r="BR65">
        <v>86</v>
      </c>
      <c r="BS65">
        <v>42</v>
      </c>
      <c r="BT65">
        <v>61</v>
      </c>
      <c r="BU65">
        <v>89</v>
      </c>
      <c r="BV65">
        <v>12</v>
      </c>
      <c r="BW65">
        <v>2367</v>
      </c>
      <c r="BX65">
        <v>519</v>
      </c>
      <c r="BY65">
        <v>1.2</v>
      </c>
      <c r="BZ65">
        <v>76.400000000000006</v>
      </c>
      <c r="CA65">
        <v>16</v>
      </c>
      <c r="CB65" s="4">
        <v>2.9</v>
      </c>
      <c r="CC65" s="4">
        <v>31</v>
      </c>
      <c r="CD65" s="4">
        <v>79</v>
      </c>
      <c r="CE65" s="4">
        <v>5</v>
      </c>
      <c r="CF65" s="4">
        <v>4</v>
      </c>
      <c r="CG65" s="4">
        <v>1886</v>
      </c>
      <c r="CH65" s="4">
        <f t="shared" si="222"/>
        <v>1351.7241379310346</v>
      </c>
      <c r="CI65" s="4">
        <v>7.16</v>
      </c>
      <c r="CJ65" s="4">
        <v>46</v>
      </c>
      <c r="CK65" s="4">
        <v>94</v>
      </c>
      <c r="CL65" s="4">
        <v>16.600000000000001</v>
      </c>
      <c r="CM65" s="4">
        <v>1</v>
      </c>
      <c r="CN65" s="4">
        <v>0</v>
      </c>
      <c r="CO65" s="4">
        <v>1</v>
      </c>
      <c r="CP65" s="4">
        <v>3308</v>
      </c>
      <c r="CQ65" s="4" t="s">
        <v>212</v>
      </c>
      <c r="CR65" s="4">
        <v>1</v>
      </c>
      <c r="CS65" s="4">
        <v>3</v>
      </c>
      <c r="CT65" s="4"/>
      <c r="CU65" s="4">
        <v>1</v>
      </c>
      <c r="CV65" s="4">
        <v>1</v>
      </c>
      <c r="CW65" s="4">
        <v>1</v>
      </c>
      <c r="CX65" s="4">
        <v>1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10</v>
      </c>
      <c r="DL65" s="4">
        <v>10</v>
      </c>
      <c r="DM65" s="4">
        <v>52</v>
      </c>
      <c r="DN65" s="4">
        <v>40</v>
      </c>
      <c r="DO65" s="4">
        <v>24</v>
      </c>
      <c r="DP65" s="4">
        <v>48</v>
      </c>
      <c r="DQ65" s="11">
        <v>35</v>
      </c>
      <c r="DR65" s="4">
        <v>54</v>
      </c>
      <c r="DS65" s="4">
        <v>83</v>
      </c>
      <c r="DT65" s="4">
        <f t="shared" si="237"/>
        <v>29</v>
      </c>
      <c r="DU65" s="11">
        <v>11.1</v>
      </c>
      <c r="DV65" s="4">
        <v>440</v>
      </c>
      <c r="DW65" s="4">
        <v>66</v>
      </c>
      <c r="DX65" s="4">
        <v>90</v>
      </c>
      <c r="DY65" s="4">
        <v>2.6</v>
      </c>
      <c r="DZ65" s="4">
        <f t="shared" si="238"/>
        <v>1.2745098039215685</v>
      </c>
      <c r="EA65" s="4">
        <v>27.4</v>
      </c>
      <c r="EB65" s="4">
        <v>242</v>
      </c>
      <c r="EC65" s="4">
        <v>78</v>
      </c>
      <c r="ED65" s="4">
        <v>7.1</v>
      </c>
      <c r="EE65" s="4">
        <f t="shared" si="241"/>
        <v>3.4803921568627447</v>
      </c>
      <c r="EF65" s="45">
        <f t="shared" si="223"/>
        <v>1.2773722627737227</v>
      </c>
      <c r="EG65" s="45">
        <f t="shared" si="224"/>
        <v>0.4051094890510949</v>
      </c>
      <c r="EH65" s="4">
        <v>10</v>
      </c>
      <c r="EI65" s="4">
        <v>73</v>
      </c>
      <c r="EJ65" s="4">
        <v>67</v>
      </c>
      <c r="EK65" s="11">
        <f t="shared" si="242"/>
        <v>1.0895522388059702</v>
      </c>
      <c r="EL65" s="4">
        <v>184</v>
      </c>
      <c r="EM65" s="11">
        <v>9</v>
      </c>
      <c r="EN65" s="4">
        <v>8</v>
      </c>
      <c r="EO65" s="11">
        <f t="shared" si="245"/>
        <v>8.5882352941176467</v>
      </c>
      <c r="EP65" s="4">
        <v>59</v>
      </c>
      <c r="EQ65" s="4">
        <f t="shared" si="225"/>
        <v>28.921568627450981</v>
      </c>
      <c r="ER65" s="4">
        <v>22</v>
      </c>
      <c r="ES65" s="4">
        <v>38</v>
      </c>
      <c r="ET65" s="11">
        <v>22</v>
      </c>
      <c r="EU65" s="4">
        <v>20</v>
      </c>
      <c r="EV65" s="9">
        <v>2</v>
      </c>
      <c r="EW65" s="4">
        <v>80</v>
      </c>
      <c r="EX65" s="4">
        <v>119</v>
      </c>
      <c r="EY65" s="4">
        <v>62</v>
      </c>
      <c r="EZ65" s="4">
        <v>83</v>
      </c>
      <c r="FA65" s="4">
        <v>73</v>
      </c>
      <c r="FB65" s="4">
        <f t="shared" si="212"/>
        <v>242</v>
      </c>
      <c r="FC65" s="9">
        <f t="shared" si="226"/>
        <v>1.757335575997772</v>
      </c>
      <c r="FD65" s="9">
        <f t="shared" si="213"/>
        <v>0.30165289256198347</v>
      </c>
      <c r="FE65" s="9">
        <f t="shared" si="227"/>
        <v>0.41824194254385899</v>
      </c>
      <c r="FF65" s="9">
        <f t="shared" si="214"/>
        <v>0.99230769230769234</v>
      </c>
      <c r="FG65" s="9">
        <f t="shared" si="215"/>
        <v>0.34583855389845947</v>
      </c>
      <c r="FH65" s="9">
        <f t="shared" si="216"/>
        <v>0.56466602387212494</v>
      </c>
      <c r="FI65" s="11">
        <v>18.5</v>
      </c>
      <c r="FJ65" s="11">
        <v>30</v>
      </c>
      <c r="FK65" s="4">
        <v>13</v>
      </c>
      <c r="FL65" s="4">
        <v>17</v>
      </c>
      <c r="FM65" s="4">
        <v>68</v>
      </c>
      <c r="FN65" s="4">
        <f t="shared" si="267"/>
        <v>33.333333333333336</v>
      </c>
      <c r="FO65" s="11">
        <v>48</v>
      </c>
      <c r="FP65" s="11">
        <v>22</v>
      </c>
      <c r="FQ65" s="4">
        <v>13</v>
      </c>
      <c r="FR65" s="4">
        <v>68</v>
      </c>
      <c r="FS65" s="4">
        <v>73</v>
      </c>
      <c r="FT65" s="11">
        <f t="shared" si="229"/>
        <v>0.93150684931506844</v>
      </c>
      <c r="FU65" s="4">
        <v>8</v>
      </c>
      <c r="FV65" s="11">
        <f t="shared" si="263"/>
        <v>8.5</v>
      </c>
      <c r="FX65" s="4">
        <v>28.1</v>
      </c>
      <c r="FZ65" s="11">
        <f t="shared" si="264"/>
        <v>40.1</v>
      </c>
      <c r="GA65" s="4">
        <f t="shared" si="230"/>
        <v>1.8227272727272728</v>
      </c>
      <c r="GD65" s="4">
        <v>24</v>
      </c>
      <c r="GE65" s="4">
        <v>22</v>
      </c>
      <c r="GF65" s="4">
        <f t="shared" si="265"/>
        <v>8.3333333333333321</v>
      </c>
      <c r="GG65" s="4">
        <v>15</v>
      </c>
      <c r="GH65" s="4">
        <v>12</v>
      </c>
      <c r="GI65" s="4">
        <f t="shared" si="243"/>
        <v>20</v>
      </c>
      <c r="GJ65" s="4">
        <v>1</v>
      </c>
      <c r="GK65" s="4">
        <v>0</v>
      </c>
      <c r="GL65" s="4">
        <v>0</v>
      </c>
      <c r="GM65" s="4">
        <v>1</v>
      </c>
      <c r="GN65" s="4">
        <v>0</v>
      </c>
      <c r="GO65" s="4">
        <v>0</v>
      </c>
      <c r="GP65" s="4">
        <v>0</v>
      </c>
      <c r="GQ65" s="4">
        <v>1</v>
      </c>
      <c r="GR65" s="4">
        <v>0</v>
      </c>
      <c r="GS65" s="4">
        <v>0</v>
      </c>
      <c r="GZ65" s="33">
        <v>45095</v>
      </c>
      <c r="HA65" s="4">
        <v>2.04</v>
      </c>
      <c r="HB65" s="27">
        <v>10</v>
      </c>
      <c r="HC65" s="27">
        <v>1630</v>
      </c>
      <c r="HD65" s="27">
        <v>11400</v>
      </c>
      <c r="HE65" s="27">
        <v>11</v>
      </c>
      <c r="HF65" s="27">
        <v>0.5</v>
      </c>
      <c r="HG65" s="4">
        <v>0</v>
      </c>
      <c r="HH65" s="4">
        <v>1</v>
      </c>
      <c r="HI65" s="4" t="s">
        <v>587</v>
      </c>
      <c r="HJ65" s="27">
        <v>120</v>
      </c>
      <c r="HK65" s="27">
        <v>411</v>
      </c>
      <c r="HL65" s="27">
        <v>0</v>
      </c>
      <c r="HM65" s="27">
        <v>9</v>
      </c>
      <c r="HN65" s="27">
        <v>1.1000000000000001</v>
      </c>
      <c r="HO65" s="27">
        <v>31</v>
      </c>
      <c r="HP65" s="34">
        <v>1.1000000000000001</v>
      </c>
      <c r="HQ65" s="27">
        <v>0.67</v>
      </c>
      <c r="HR65" s="27">
        <v>671</v>
      </c>
      <c r="HS65" s="27">
        <v>276</v>
      </c>
      <c r="HT65" s="27">
        <v>1</v>
      </c>
      <c r="HU65" s="27">
        <v>1</v>
      </c>
      <c r="HV65" s="27">
        <v>1.8</v>
      </c>
      <c r="HW65" s="27">
        <v>84</v>
      </c>
      <c r="HX65" s="27">
        <v>137</v>
      </c>
      <c r="HY65" s="27">
        <v>4.99</v>
      </c>
      <c r="HZ65" s="27">
        <v>2.2599999999999998</v>
      </c>
      <c r="IA65" s="27">
        <v>3.6</v>
      </c>
      <c r="IB65" s="27">
        <v>7.9</v>
      </c>
      <c r="IC65" s="27">
        <v>5.6</v>
      </c>
      <c r="ID65" s="27">
        <v>2.2799999999999998</v>
      </c>
      <c r="IE65" s="27">
        <v>98</v>
      </c>
      <c r="IF65" s="27">
        <v>69</v>
      </c>
      <c r="IG65" s="27">
        <v>68</v>
      </c>
      <c r="IH65" s="27">
        <v>0.3</v>
      </c>
      <c r="II65" s="27">
        <v>304</v>
      </c>
      <c r="IJ65" s="27">
        <v>312</v>
      </c>
      <c r="IK65" s="4">
        <v>1</v>
      </c>
      <c r="IL65" s="4">
        <v>28</v>
      </c>
      <c r="IM65" s="27"/>
      <c r="IN65">
        <v>113</v>
      </c>
      <c r="IO65">
        <v>69</v>
      </c>
      <c r="IP65">
        <v>84</v>
      </c>
      <c r="IQ65" s="4">
        <v>94</v>
      </c>
      <c r="IR65" s="24"/>
      <c r="IS65" s="24"/>
      <c r="IT65" s="24"/>
      <c r="IU65" s="24"/>
      <c r="IV65" s="24">
        <v>70</v>
      </c>
      <c r="IW65" s="24">
        <v>5</v>
      </c>
      <c r="IX65" s="27"/>
      <c r="IY65" s="27"/>
      <c r="IZ65" s="27"/>
      <c r="JA65" s="27"/>
      <c r="JB65" s="27"/>
      <c r="JC65" s="27"/>
      <c r="JD65" s="4"/>
      <c r="JE65" s="27">
        <v>7.46</v>
      </c>
      <c r="JF65" s="27">
        <v>35</v>
      </c>
      <c r="JG65" s="27">
        <v>95</v>
      </c>
      <c r="JH65" s="27">
        <v>24.7</v>
      </c>
      <c r="JI65" s="27">
        <v>0</v>
      </c>
      <c r="JJ65" s="27">
        <v>0</v>
      </c>
      <c r="JK65" s="27">
        <v>0</v>
      </c>
      <c r="JL65" s="27">
        <v>1294</v>
      </c>
      <c r="JM65" s="27">
        <v>3971</v>
      </c>
      <c r="JN65" s="27">
        <v>10</v>
      </c>
      <c r="JO65" s="27">
        <v>10</v>
      </c>
      <c r="JP65" s="27">
        <v>50</v>
      </c>
      <c r="JQ65" s="27">
        <v>38</v>
      </c>
      <c r="JR65" s="27">
        <v>26</v>
      </c>
      <c r="JS65" s="27">
        <v>50</v>
      </c>
      <c r="JT65" s="62">
        <v>45</v>
      </c>
      <c r="JU65" s="27">
        <v>68</v>
      </c>
      <c r="JV65" s="27">
        <v>125</v>
      </c>
      <c r="JW65" s="4">
        <f>(JV65-JU65)</f>
        <v>57</v>
      </c>
      <c r="JX65" s="62">
        <v>10.7</v>
      </c>
      <c r="JY65" s="27">
        <v>533</v>
      </c>
      <c r="JZ65" s="27">
        <v>73</v>
      </c>
      <c r="KA65" s="27">
        <v>91</v>
      </c>
      <c r="KB65" s="27">
        <v>5.2</v>
      </c>
      <c r="KC65" s="4">
        <f>(KB65/HA65)</f>
        <v>2.5490196078431371</v>
      </c>
      <c r="KD65" s="27">
        <v>31.6</v>
      </c>
      <c r="KE65" s="27">
        <v>278</v>
      </c>
      <c r="KF65" s="27">
        <v>89</v>
      </c>
      <c r="KG65" s="27">
        <v>8</v>
      </c>
      <c r="KH65" s="4">
        <f>(KG65/HA65)</f>
        <v>3.9215686274509802</v>
      </c>
      <c r="KI65" s="45">
        <f>JT65/KD65</f>
        <v>1.4240506329113924</v>
      </c>
      <c r="KJ65" s="45">
        <f>JX65/KD65</f>
        <v>0.33860759493670883</v>
      </c>
      <c r="KK65" s="27">
        <v>11</v>
      </c>
      <c r="KL65" s="27">
        <v>62</v>
      </c>
      <c r="KM65" s="27">
        <v>122</v>
      </c>
      <c r="KN65" s="11">
        <f>(KL65/KM65)</f>
        <v>0.50819672131147542</v>
      </c>
      <c r="KO65" s="27">
        <v>124</v>
      </c>
      <c r="KP65" s="62">
        <v>6</v>
      </c>
      <c r="KQ65" s="27">
        <v>6</v>
      </c>
      <c r="KR65" s="11">
        <f>KL65/((KP65+KQ65)/2)</f>
        <v>10.333333333333334</v>
      </c>
      <c r="KS65" s="27">
        <v>58</v>
      </c>
      <c r="KT65" s="4">
        <f>KS65/HA65</f>
        <v>28.431372549019606</v>
      </c>
      <c r="KU65" s="27">
        <v>28</v>
      </c>
      <c r="KV65" s="27">
        <v>44</v>
      </c>
      <c r="KW65" s="62">
        <v>14</v>
      </c>
      <c r="KX65" s="27">
        <v>10</v>
      </c>
      <c r="KY65" s="16">
        <v>4</v>
      </c>
      <c r="KZ65" s="27">
        <v>58</v>
      </c>
      <c r="LA65" s="27">
        <v>79</v>
      </c>
      <c r="LB65" s="27">
        <v>41</v>
      </c>
      <c r="LC65" s="27">
        <v>55</v>
      </c>
      <c r="LD65" s="27">
        <v>79</v>
      </c>
      <c r="LE65" s="4">
        <f>KE65</f>
        <v>278</v>
      </c>
      <c r="LF65" s="9">
        <f>LI65/LK65</f>
        <v>1.1269452413744492</v>
      </c>
      <c r="LG65" s="9">
        <f>LD65/LE65</f>
        <v>0.28417266187050361</v>
      </c>
      <c r="LH65" s="9">
        <f>0.35695-7.2266*LG65+74.249*(LG65^2)-307.39*(LG65^3)+684.54*(LG65^4)-856.92*(LG65^5)+571.95*(LG65^6)-159.1*(LG65^7)</f>
        <v>0.39866348592085116</v>
      </c>
      <c r="LI65" s="9">
        <f>(IN65*0.9)/KF65</f>
        <v>1.1426966292134833</v>
      </c>
      <c r="LJ65" s="9">
        <f>0.0275-0.165*(JT65/100)+0.3656*((IO65/IN65)*0.9)+0.515*LH65</f>
        <v>0.35947992533773387</v>
      </c>
      <c r="LK65" s="9">
        <f>(IO65-(LJ65*IN65*0.9))/(LJ65*KF65)</f>
        <v>1.0139770658420131</v>
      </c>
      <c r="LL65" s="62">
        <v>12.2</v>
      </c>
      <c r="LM65" s="62">
        <v>14</v>
      </c>
      <c r="LN65" s="27">
        <v>6</v>
      </c>
      <c r="LO65" s="27">
        <v>9</v>
      </c>
      <c r="LP65" s="27">
        <v>43</v>
      </c>
      <c r="LQ65" s="4">
        <f>LP65/HA65</f>
        <v>21.078431372549019</v>
      </c>
      <c r="LR65" s="62">
        <v>47</v>
      </c>
      <c r="LS65" s="62">
        <v>18</v>
      </c>
      <c r="LT65" s="27">
        <v>17</v>
      </c>
      <c r="LU65" s="27">
        <v>54</v>
      </c>
      <c r="LV65" s="27">
        <v>45</v>
      </c>
      <c r="LW65" s="11">
        <f>LU65/LV65</f>
        <v>1.2</v>
      </c>
      <c r="LX65" s="27">
        <v>10</v>
      </c>
      <c r="LY65" s="11">
        <f>(LU65/LX65)</f>
        <v>5.4</v>
      </c>
      <c r="LZ65" s="27">
        <v>93</v>
      </c>
      <c r="MA65" s="27">
        <v>23.1</v>
      </c>
      <c r="MB65" s="24">
        <v>33.700000000000003</v>
      </c>
      <c r="MC65" s="11">
        <f>(MA65+IR65)</f>
        <v>23.1</v>
      </c>
      <c r="MD65" s="4">
        <f>MC65/LS65</f>
        <v>1.2833333333333334</v>
      </c>
      <c r="ME65" s="4">
        <f>LR65/MB65</f>
        <v>1.3946587537091988</v>
      </c>
      <c r="MF65" s="4">
        <f>LL65/MB65</f>
        <v>0.36201780415430262</v>
      </c>
      <c r="MG65" s="27">
        <v>20</v>
      </c>
      <c r="MH65" s="27">
        <v>8</v>
      </c>
      <c r="MI65" s="4">
        <f>((MG65-MH65)/MG65)*100</f>
        <v>60</v>
      </c>
      <c r="MJ65" s="27"/>
      <c r="MK65" s="27"/>
      <c r="ML65" s="4"/>
    </row>
    <row r="66" spans="1:683" x14ac:dyDescent="0.35">
      <c r="A66" s="54">
        <v>63</v>
      </c>
      <c r="B66" s="2">
        <v>45091</v>
      </c>
      <c r="C66" s="2">
        <v>16638</v>
      </c>
      <c r="D66" s="4">
        <v>78</v>
      </c>
      <c r="E66" s="4" t="s">
        <v>178</v>
      </c>
      <c r="F66" s="4">
        <v>90</v>
      </c>
      <c r="G66" s="4">
        <v>175</v>
      </c>
      <c r="H66" s="4">
        <v>2.06</v>
      </c>
      <c r="I66" s="4">
        <v>1</v>
      </c>
      <c r="J66" s="2">
        <v>45088</v>
      </c>
      <c r="K66" s="2">
        <v>45089</v>
      </c>
      <c r="L66" s="2">
        <v>45100</v>
      </c>
      <c r="M66" s="2">
        <v>45100</v>
      </c>
      <c r="N66" s="4">
        <v>1</v>
      </c>
      <c r="O66" s="2">
        <v>45100</v>
      </c>
      <c r="P66" s="46">
        <f t="shared" si="219"/>
        <v>11</v>
      </c>
      <c r="Q66" s="46">
        <f t="shared" si="220"/>
        <v>12</v>
      </c>
      <c r="R66" s="46">
        <f t="shared" si="234"/>
        <v>11</v>
      </c>
      <c r="S66" s="4">
        <v>1</v>
      </c>
      <c r="T66" s="4">
        <v>1</v>
      </c>
      <c r="U66" s="4">
        <v>1</v>
      </c>
      <c r="V66" s="4">
        <v>0</v>
      </c>
      <c r="W66" s="4">
        <v>1</v>
      </c>
      <c r="X66" s="4">
        <v>1</v>
      </c>
      <c r="Y66" s="4">
        <v>0</v>
      </c>
      <c r="Z66" s="4">
        <v>1</v>
      </c>
      <c r="AA66" s="4">
        <v>1</v>
      </c>
      <c r="AB66" s="4">
        <v>21</v>
      </c>
      <c r="AC66" s="4">
        <v>45</v>
      </c>
      <c r="AD66" s="4">
        <v>3</v>
      </c>
      <c r="AE66" s="4">
        <v>9</v>
      </c>
      <c r="AF66" s="4">
        <v>6</v>
      </c>
      <c r="AG66" s="4">
        <v>650</v>
      </c>
      <c r="AH66" s="4">
        <v>17600</v>
      </c>
      <c r="AI66" s="4">
        <v>26.13</v>
      </c>
      <c r="AJ66" s="4">
        <v>0.59</v>
      </c>
      <c r="AK66" s="4">
        <v>0</v>
      </c>
      <c r="AL66" s="4">
        <v>1</v>
      </c>
      <c r="AM66" s="4" t="s">
        <v>213</v>
      </c>
      <c r="AN66" s="4">
        <v>120</v>
      </c>
      <c r="AO66" s="4">
        <v>2548</v>
      </c>
      <c r="AP66" s="4">
        <v>0</v>
      </c>
      <c r="AQ66" s="4">
        <v>11.4</v>
      </c>
      <c r="AR66" s="4">
        <v>1.0900000000000001</v>
      </c>
      <c r="AS66" s="4">
        <v>39.299999999999997</v>
      </c>
      <c r="AU66" s="4">
        <v>0.47</v>
      </c>
      <c r="AV66" s="4">
        <v>998</v>
      </c>
      <c r="AW66" s="4">
        <v>370</v>
      </c>
      <c r="AX66" s="4">
        <v>1</v>
      </c>
      <c r="AY66" s="4">
        <v>0</v>
      </c>
      <c r="AZ66" s="4">
        <v>1.5</v>
      </c>
      <c r="BA66" s="4">
        <v>79</v>
      </c>
      <c r="BB66" s="4">
        <v>141</v>
      </c>
      <c r="BC66" s="4">
        <v>3.8</v>
      </c>
      <c r="BD66" s="4">
        <v>3.2</v>
      </c>
      <c r="BE66" s="4">
        <v>2.8</v>
      </c>
      <c r="BF66" s="4">
        <v>8.6999999999999993</v>
      </c>
      <c r="BG66" s="4">
        <v>5</v>
      </c>
      <c r="BI66" s="4">
        <v>27</v>
      </c>
      <c r="BJ66" s="4">
        <v>26</v>
      </c>
      <c r="BK66" s="4">
        <v>96</v>
      </c>
      <c r="BL66" s="4">
        <v>0.14000000000000001</v>
      </c>
      <c r="BM66" s="4">
        <v>147</v>
      </c>
      <c r="BN66" s="4">
        <v>253</v>
      </c>
      <c r="BO66" s="4">
        <v>1</v>
      </c>
      <c r="BP66" s="4">
        <v>12</v>
      </c>
      <c r="BQ66" s="4">
        <v>245</v>
      </c>
      <c r="BR66">
        <v>130</v>
      </c>
      <c r="BS66">
        <v>65</v>
      </c>
      <c r="BT66">
        <v>85</v>
      </c>
      <c r="BU66">
        <v>118</v>
      </c>
      <c r="BV66">
        <v>16</v>
      </c>
      <c r="BW66">
        <v>-1214</v>
      </c>
      <c r="BX66">
        <v>2940</v>
      </c>
      <c r="BY66">
        <v>1.5</v>
      </c>
      <c r="BZ66">
        <v>75.8</v>
      </c>
      <c r="CA66">
        <v>9.3000000000000007</v>
      </c>
      <c r="CB66" s="4">
        <v>2.7</v>
      </c>
      <c r="CC66" s="4">
        <v>28</v>
      </c>
      <c r="CD66" s="4">
        <v>67</v>
      </c>
      <c r="CE66" s="4">
        <v>8</v>
      </c>
      <c r="CF66" s="4">
        <v>9</v>
      </c>
      <c r="CG66" s="4">
        <v>2134</v>
      </c>
      <c r="CH66" s="4">
        <f t="shared" si="222"/>
        <v>2044.4444444444443</v>
      </c>
      <c r="CI66" s="4">
        <v>7.45</v>
      </c>
      <c r="CJ66" s="4">
        <v>24</v>
      </c>
      <c r="CK66" s="4">
        <v>106</v>
      </c>
      <c r="CL66" s="4">
        <v>19.7</v>
      </c>
      <c r="CM66" s="4">
        <v>0.6</v>
      </c>
      <c r="CN66" s="4">
        <v>1</v>
      </c>
      <c r="CO66" s="4">
        <v>0</v>
      </c>
      <c r="CP66" s="4">
        <v>17</v>
      </c>
      <c r="CR66" s="4">
        <v>1</v>
      </c>
      <c r="CS66" s="4">
        <v>0</v>
      </c>
      <c r="CT66" s="4"/>
      <c r="CU66" s="4">
        <v>1</v>
      </c>
      <c r="CV66" s="4">
        <v>1</v>
      </c>
      <c r="CW66" s="4">
        <v>1</v>
      </c>
      <c r="CX66" s="4">
        <v>1</v>
      </c>
      <c r="CY66" s="4">
        <v>1</v>
      </c>
      <c r="CZ66" s="4">
        <v>1</v>
      </c>
      <c r="DA66" s="4">
        <v>0</v>
      </c>
      <c r="DB66" s="4">
        <v>0</v>
      </c>
      <c r="DC66" s="4">
        <v>1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13</v>
      </c>
      <c r="DL66" s="4">
        <v>11</v>
      </c>
      <c r="DM66" s="4">
        <v>47</v>
      </c>
      <c r="DN66" s="4">
        <v>34</v>
      </c>
      <c r="DO66" s="4">
        <v>27</v>
      </c>
      <c r="DP66" s="4">
        <v>53</v>
      </c>
      <c r="DQ66" s="11">
        <v>48</v>
      </c>
      <c r="DR66" s="4">
        <v>52</v>
      </c>
      <c r="DS66" s="4">
        <v>74</v>
      </c>
      <c r="DT66" s="4">
        <f t="shared" si="237"/>
        <v>22</v>
      </c>
      <c r="DU66" s="11">
        <v>10.1</v>
      </c>
      <c r="DV66" s="4">
        <v>837</v>
      </c>
      <c r="DW66" s="4">
        <v>71</v>
      </c>
      <c r="DX66" s="4">
        <v>124</v>
      </c>
      <c r="DY66" s="4">
        <v>4.5999999999999996</v>
      </c>
      <c r="DZ66" s="4">
        <f t="shared" si="238"/>
        <v>2.233009708737864</v>
      </c>
      <c r="EA66" s="4">
        <v>16.600000000000001</v>
      </c>
      <c r="EB66" s="4">
        <v>242</v>
      </c>
      <c r="EC66" s="4">
        <v>54</v>
      </c>
      <c r="ED66" s="4">
        <v>4.5</v>
      </c>
      <c r="EE66" s="4">
        <f t="shared" si="241"/>
        <v>2.1844660194174756</v>
      </c>
      <c r="EF66" s="45">
        <f t="shared" si="223"/>
        <v>2.8915662650602405</v>
      </c>
      <c r="EG66" s="45">
        <f t="shared" si="224"/>
        <v>0.60843373493975894</v>
      </c>
      <c r="EH66" s="4">
        <v>10</v>
      </c>
      <c r="EI66" s="4">
        <v>92</v>
      </c>
      <c r="EJ66" s="4">
        <v>36</v>
      </c>
      <c r="EK66" s="11">
        <f t="shared" si="242"/>
        <v>2.5555555555555554</v>
      </c>
      <c r="EL66" s="4">
        <v>216</v>
      </c>
      <c r="EM66" s="11">
        <v>10</v>
      </c>
      <c r="EN66" s="4">
        <v>9</v>
      </c>
      <c r="EO66" s="11">
        <f t="shared" si="245"/>
        <v>9.6842105263157894</v>
      </c>
      <c r="EP66" s="4">
        <v>43</v>
      </c>
      <c r="EQ66" s="4">
        <f t="shared" si="225"/>
        <v>20.873786407766989</v>
      </c>
      <c r="ER66" s="4">
        <v>23</v>
      </c>
      <c r="ES66" s="4">
        <v>25</v>
      </c>
      <c r="ET66" s="11">
        <v>11</v>
      </c>
      <c r="EU66" s="4">
        <v>10</v>
      </c>
      <c r="EV66" s="9">
        <v>1</v>
      </c>
      <c r="EW66" s="4">
        <v>79</v>
      </c>
      <c r="EX66" s="4">
        <v>117</v>
      </c>
      <c r="EY66" s="4">
        <v>65</v>
      </c>
      <c r="EZ66" s="4">
        <v>96</v>
      </c>
      <c r="FA66" s="4">
        <v>93</v>
      </c>
      <c r="FB66" s="4">
        <f t="shared" si="212"/>
        <v>242</v>
      </c>
      <c r="FC66" s="9">
        <f t="shared" si="226"/>
        <v>1.9379460794348675</v>
      </c>
      <c r="FD66" s="9">
        <f t="shared" si="213"/>
        <v>0.38429752066115702</v>
      </c>
      <c r="FE66" s="9">
        <f t="shared" si="227"/>
        <v>0.4925028653480763</v>
      </c>
      <c r="FF66" s="9">
        <f t="shared" si="214"/>
        <v>2.1666666666666665</v>
      </c>
      <c r="FG66" s="9">
        <f t="shared" si="215"/>
        <v>0.36645897565425928</v>
      </c>
      <c r="FH66" s="9">
        <f t="shared" si="216"/>
        <v>1.1180221625663069</v>
      </c>
      <c r="FI66" s="11">
        <v>15.4</v>
      </c>
      <c r="FJ66" s="11">
        <v>25</v>
      </c>
      <c r="FK66" s="4">
        <v>12</v>
      </c>
      <c r="FL66" s="4">
        <v>13</v>
      </c>
      <c r="FM66" s="4">
        <v>67</v>
      </c>
      <c r="FN66" s="4">
        <f t="shared" si="267"/>
        <v>32.524271844660191</v>
      </c>
      <c r="FO66" s="11">
        <v>30</v>
      </c>
      <c r="FP66" s="11">
        <v>20</v>
      </c>
      <c r="FQ66" s="4">
        <v>13</v>
      </c>
      <c r="FR66" s="4">
        <v>53</v>
      </c>
      <c r="FS66" s="4">
        <v>45</v>
      </c>
      <c r="FT66" s="11">
        <f t="shared" si="229"/>
        <v>1.1777777777777778</v>
      </c>
      <c r="FU66" s="4">
        <v>11</v>
      </c>
      <c r="FV66" s="11">
        <f t="shared" si="263"/>
        <v>4.8181818181818183</v>
      </c>
      <c r="FW66" s="4">
        <v>93</v>
      </c>
      <c r="FX66" s="4">
        <v>23.9</v>
      </c>
      <c r="FY66">
        <v>15.4</v>
      </c>
      <c r="FZ66" s="11">
        <f t="shared" si="264"/>
        <v>39.9</v>
      </c>
      <c r="GA66" s="4">
        <f t="shared" si="230"/>
        <v>1.9949999999999999</v>
      </c>
      <c r="GB66" s="4">
        <f t="shared" si="231"/>
        <v>1.948051948051948</v>
      </c>
      <c r="GC66" s="4">
        <f t="shared" si="232"/>
        <v>1</v>
      </c>
      <c r="GD66" s="4">
        <v>25</v>
      </c>
      <c r="GE66" s="4">
        <v>16</v>
      </c>
      <c r="GF66" s="4">
        <f t="shared" si="265"/>
        <v>36</v>
      </c>
      <c r="GG66" s="4">
        <v>13</v>
      </c>
      <c r="GH66" s="4">
        <v>11</v>
      </c>
      <c r="GI66" s="4">
        <f t="shared" si="243"/>
        <v>15.384615384615385</v>
      </c>
      <c r="GJ66" s="4">
        <v>1</v>
      </c>
      <c r="GK66" s="4">
        <v>0</v>
      </c>
      <c r="GL66" s="4">
        <v>0</v>
      </c>
      <c r="GM66" s="4">
        <v>1</v>
      </c>
      <c r="GN66" s="4">
        <v>0</v>
      </c>
      <c r="GO66" s="4">
        <v>0</v>
      </c>
      <c r="GP66" s="4">
        <v>1</v>
      </c>
      <c r="GQ66" s="4">
        <v>0</v>
      </c>
      <c r="GR66" s="4">
        <v>0</v>
      </c>
      <c r="GS66" s="4">
        <v>1</v>
      </c>
      <c r="GZ66" s="33">
        <v>45098</v>
      </c>
      <c r="HA66" s="4">
        <v>2.06</v>
      </c>
      <c r="HB66" s="27">
        <v>8</v>
      </c>
      <c r="HC66" s="27">
        <v>494</v>
      </c>
      <c r="HD66" s="27">
        <v>30677</v>
      </c>
      <c r="HE66" s="27">
        <v>24.03</v>
      </c>
      <c r="HF66" s="27">
        <v>2.2799999999999998</v>
      </c>
      <c r="HG66" s="4">
        <v>0</v>
      </c>
      <c r="HH66" s="4">
        <v>1</v>
      </c>
      <c r="HI66" s="4" t="s">
        <v>213</v>
      </c>
      <c r="HJ66" s="27">
        <v>120</v>
      </c>
      <c r="HK66" s="27">
        <v>2421</v>
      </c>
      <c r="HL66" s="27">
        <v>0</v>
      </c>
      <c r="HM66" s="27">
        <v>9.8000000000000007</v>
      </c>
      <c r="HN66" s="27">
        <v>1.06</v>
      </c>
      <c r="HO66" s="27">
        <v>43.2</v>
      </c>
      <c r="HP66" s="34">
        <v>2.63</v>
      </c>
      <c r="HQ66" s="27">
        <v>0.38</v>
      </c>
      <c r="HR66" s="27">
        <v>1000</v>
      </c>
      <c r="HS66" s="27">
        <v>246</v>
      </c>
      <c r="HT66" s="4">
        <v>1</v>
      </c>
      <c r="HU66" s="4">
        <v>0</v>
      </c>
      <c r="HV66" s="27">
        <v>1.2</v>
      </c>
      <c r="HW66" s="27">
        <v>125</v>
      </c>
      <c r="HX66" s="27">
        <v>146</v>
      </c>
      <c r="HY66" s="27">
        <v>5.0999999999999996</v>
      </c>
      <c r="HZ66" s="27">
        <v>3.2</v>
      </c>
      <c r="IA66" s="27">
        <v>4.7</v>
      </c>
      <c r="IB66" s="27">
        <v>8.1999999999999993</v>
      </c>
      <c r="IC66" s="27">
        <v>4.5999999999999996</v>
      </c>
      <c r="ID66" s="27">
        <v>2.6</v>
      </c>
      <c r="IE66" s="27">
        <v>138</v>
      </c>
      <c r="IF66" s="27">
        <v>64</v>
      </c>
      <c r="IG66" s="27">
        <v>92</v>
      </c>
      <c r="IH66" s="27">
        <v>0.2</v>
      </c>
      <c r="II66" s="27">
        <v>83</v>
      </c>
      <c r="IJ66" s="27">
        <v>334</v>
      </c>
      <c r="IK66" s="27">
        <v>1</v>
      </c>
      <c r="IL66" s="27">
        <v>12</v>
      </c>
      <c r="IM66" s="27"/>
      <c r="IN66">
        <v>101</v>
      </c>
      <c r="IO66">
        <v>50</v>
      </c>
      <c r="IP66">
        <v>69</v>
      </c>
      <c r="IQ66">
        <v>72</v>
      </c>
      <c r="IS66">
        <v>123</v>
      </c>
      <c r="IT66">
        <v>1800</v>
      </c>
      <c r="IU66">
        <v>1.4</v>
      </c>
      <c r="IX66" s="4"/>
      <c r="IY66" s="4"/>
      <c r="IZ66" s="4"/>
      <c r="JA66" s="4"/>
      <c r="JB66" s="4"/>
      <c r="JC66" s="4"/>
      <c r="JD66" s="4"/>
      <c r="JE66" s="4">
        <v>7.51</v>
      </c>
      <c r="JF66" s="4">
        <v>28</v>
      </c>
      <c r="JG66" s="4">
        <v>87</v>
      </c>
      <c r="JH66" s="4">
        <v>22</v>
      </c>
      <c r="JI66" s="4">
        <v>0</v>
      </c>
      <c r="JJ66" s="4">
        <v>0</v>
      </c>
      <c r="JK66" s="4">
        <v>0</v>
      </c>
      <c r="JL66" s="27">
        <v>15</v>
      </c>
      <c r="JM66" s="27">
        <v>429</v>
      </c>
      <c r="JN66" s="4">
        <v>12</v>
      </c>
      <c r="JO66" s="4">
        <v>11</v>
      </c>
      <c r="JP66" s="4">
        <v>43</v>
      </c>
      <c r="JQ66" s="4">
        <v>25</v>
      </c>
      <c r="JR66" s="4">
        <v>42</v>
      </c>
      <c r="JS66" s="4">
        <v>73</v>
      </c>
      <c r="JT66" s="11">
        <v>58</v>
      </c>
      <c r="JU66" s="4">
        <v>30</v>
      </c>
      <c r="JV66" s="4">
        <v>79</v>
      </c>
      <c r="JW66" s="4">
        <f>(JV66-JU66)</f>
        <v>49</v>
      </c>
      <c r="JX66" s="11">
        <v>11.3</v>
      </c>
      <c r="JY66" s="4">
        <v>1350</v>
      </c>
      <c r="JZ66" s="4">
        <v>91</v>
      </c>
      <c r="KA66" s="4">
        <v>117</v>
      </c>
      <c r="KB66" s="4">
        <v>5</v>
      </c>
      <c r="KC66" s="4">
        <f>(KB66/HA66)</f>
        <v>2.4271844660194173</v>
      </c>
      <c r="KD66" s="4">
        <v>17</v>
      </c>
      <c r="KE66" s="4">
        <v>294</v>
      </c>
      <c r="KF66" s="4">
        <v>55</v>
      </c>
      <c r="KG66" s="4">
        <v>6.3</v>
      </c>
      <c r="KH66" s="4">
        <f>(KG66/HA66)</f>
        <v>3.058252427184466</v>
      </c>
      <c r="KI66" s="45">
        <f>JT66/KD66</f>
        <v>3.4117647058823528</v>
      </c>
      <c r="KJ66" s="45">
        <f>JX66/KD66</f>
        <v>0.66470588235294126</v>
      </c>
      <c r="KK66" s="4">
        <v>12</v>
      </c>
      <c r="KL66" s="4">
        <v>68</v>
      </c>
      <c r="KM66" s="4">
        <v>64</v>
      </c>
      <c r="KN66" s="11">
        <f>(KL66/KM66)</f>
        <v>1.0625</v>
      </c>
      <c r="KO66" s="4">
        <v>199</v>
      </c>
      <c r="KP66" s="11">
        <v>9</v>
      </c>
      <c r="KQ66" s="4">
        <v>9</v>
      </c>
      <c r="KR66" s="11">
        <f>KL66/((KP66+KQ66)/2)</f>
        <v>7.5555555555555554</v>
      </c>
      <c r="KS66" s="4">
        <v>53</v>
      </c>
      <c r="KT66" s="4">
        <f>KS66/HA66</f>
        <v>25.728155339805824</v>
      </c>
      <c r="KU66" s="4">
        <v>20</v>
      </c>
      <c r="KV66" s="4">
        <v>50</v>
      </c>
      <c r="KW66" s="11">
        <v>21</v>
      </c>
      <c r="KX66" s="4">
        <v>4</v>
      </c>
      <c r="KY66" s="9">
        <v>17</v>
      </c>
      <c r="KZ66" s="4">
        <v>55</v>
      </c>
      <c r="LA66" s="4">
        <v>97</v>
      </c>
      <c r="LB66" s="4">
        <v>35</v>
      </c>
      <c r="LC66" s="4">
        <v>52</v>
      </c>
      <c r="LD66" s="4">
        <v>73</v>
      </c>
      <c r="LE66" s="4">
        <f>KE66</f>
        <v>294</v>
      </c>
      <c r="LF66" s="9">
        <f>LI66/LK66</f>
        <v>1.0091379411821604</v>
      </c>
      <c r="LG66" s="9">
        <f>LD66/LE66</f>
        <v>0.24829931972789115</v>
      </c>
      <c r="LH66" s="9">
        <f>0.35695-7.2266*LG66+74.249*(LG66^2)-307.39*(LG66^3)+684.54*(LG66^4)-856.92*(LG66^5)+571.95*(LG66^6)-159.1*(LG66^7)</f>
        <v>0.35259668153658874</v>
      </c>
      <c r="LI66" s="9">
        <f>(IN66*0.9)/KF66</f>
        <v>1.6527272727272728</v>
      </c>
      <c r="LJ66" s="9">
        <f>0.0275-0.165*(JT66/100)+0.3656*((IO66/IN66)*0.9)+0.515*LH66</f>
        <v>0.27627838010025413</v>
      </c>
      <c r="LK66" s="9">
        <f>(IO66-(LJ66*IN66*0.9))/(LJ66*KF66)</f>
        <v>1.6377615044293907</v>
      </c>
      <c r="LL66" s="11"/>
      <c r="LM66" s="11"/>
      <c r="LN66" s="4"/>
      <c r="LO66" s="4"/>
      <c r="LP66" s="4"/>
      <c r="LQ66" s="4"/>
      <c r="LR66" s="11"/>
      <c r="LS66" s="11"/>
      <c r="LT66" s="4"/>
      <c r="LU66" s="4"/>
      <c r="LV66" s="4"/>
      <c r="LW66" s="11"/>
      <c r="LX66" s="4"/>
      <c r="LY66" s="11"/>
      <c r="LZ66" s="4"/>
      <c r="MA66" s="4"/>
      <c r="MC66" s="11"/>
      <c r="MD66" s="4"/>
      <c r="ME66" s="4"/>
      <c r="MF66" s="4"/>
      <c r="MG66" s="4"/>
      <c r="MH66" s="4"/>
      <c r="MI66" s="4"/>
      <c r="MJ66" s="4"/>
      <c r="MK66" s="4"/>
      <c r="ML66" s="4"/>
    </row>
    <row r="67" spans="1:683" x14ac:dyDescent="0.35">
      <c r="A67" s="54">
        <v>64</v>
      </c>
      <c r="B67" s="2">
        <v>45093</v>
      </c>
      <c r="C67" s="2">
        <v>13999</v>
      </c>
      <c r="D67" s="4">
        <v>85</v>
      </c>
      <c r="E67" s="4" t="s">
        <v>178</v>
      </c>
      <c r="F67" s="4">
        <v>65</v>
      </c>
      <c r="G67" s="4">
        <v>170</v>
      </c>
      <c r="H67" s="4">
        <v>1.75</v>
      </c>
      <c r="I67" s="4">
        <v>1</v>
      </c>
      <c r="J67" s="2">
        <v>45089</v>
      </c>
      <c r="K67" s="2">
        <v>45092</v>
      </c>
      <c r="L67" s="2">
        <v>45097</v>
      </c>
      <c r="M67" s="2">
        <v>45097</v>
      </c>
      <c r="N67" s="4">
        <v>1</v>
      </c>
      <c r="O67" s="2">
        <v>45097</v>
      </c>
      <c r="P67" s="46">
        <f t="shared" si="219"/>
        <v>5</v>
      </c>
      <c r="Q67" s="46">
        <f t="shared" si="220"/>
        <v>8</v>
      </c>
      <c r="R67" s="46">
        <f t="shared" si="234"/>
        <v>5</v>
      </c>
      <c r="S67" s="4">
        <v>0</v>
      </c>
      <c r="T67" s="4">
        <v>1</v>
      </c>
      <c r="U67" s="4">
        <v>0</v>
      </c>
      <c r="V67" s="4">
        <v>0</v>
      </c>
      <c r="W67" s="4">
        <v>0</v>
      </c>
      <c r="X67" s="4">
        <v>1</v>
      </c>
      <c r="Y67" s="4">
        <v>0</v>
      </c>
      <c r="Z67" s="4">
        <v>1</v>
      </c>
      <c r="AA67" s="4">
        <v>0</v>
      </c>
      <c r="AB67" s="4">
        <v>25</v>
      </c>
      <c r="AC67" s="4">
        <v>62</v>
      </c>
      <c r="AD67" s="4">
        <v>16</v>
      </c>
      <c r="AE67" s="4">
        <v>16</v>
      </c>
      <c r="AF67" s="4">
        <v>0</v>
      </c>
      <c r="AG67" s="4">
        <v>2217</v>
      </c>
      <c r="AH67" s="4">
        <v>23913</v>
      </c>
      <c r="AI67" s="4">
        <v>16.86</v>
      </c>
      <c r="AJ67" s="4">
        <v>55.9</v>
      </c>
      <c r="AK67" s="4">
        <v>0</v>
      </c>
      <c r="AL67" s="4">
        <v>1</v>
      </c>
      <c r="AM67" s="4" t="s">
        <v>214</v>
      </c>
      <c r="AN67" s="4">
        <v>120</v>
      </c>
      <c r="AO67" s="4">
        <v>1716</v>
      </c>
      <c r="AP67" s="4">
        <v>0</v>
      </c>
      <c r="AQ67" s="4">
        <v>10.8</v>
      </c>
      <c r="AR67" s="4">
        <v>1.07</v>
      </c>
      <c r="AS67" s="4">
        <v>32.200000000000003</v>
      </c>
      <c r="AT67" s="29">
        <v>5.21</v>
      </c>
      <c r="AU67" s="4">
        <v>5.04</v>
      </c>
      <c r="AV67" s="4">
        <v>755</v>
      </c>
      <c r="AW67" s="4">
        <v>126</v>
      </c>
      <c r="AX67" s="4">
        <v>1</v>
      </c>
      <c r="AY67" s="4">
        <v>1</v>
      </c>
      <c r="AZ67" s="4">
        <v>6.4</v>
      </c>
      <c r="BA67" s="4">
        <v>161</v>
      </c>
      <c r="BB67" s="4">
        <v>141</v>
      </c>
      <c r="BC67" s="4">
        <v>5.0999999999999996</v>
      </c>
      <c r="BD67" s="4">
        <v>2.5</v>
      </c>
      <c r="BE67" s="4">
        <v>3.5</v>
      </c>
      <c r="BF67" s="4">
        <v>8.1</v>
      </c>
      <c r="BG67" s="4">
        <v>5.5</v>
      </c>
      <c r="BH67" s="4">
        <v>2.7</v>
      </c>
      <c r="BI67" s="4">
        <v>116</v>
      </c>
      <c r="BJ67" s="4">
        <v>41</v>
      </c>
      <c r="BK67" s="4">
        <v>25</v>
      </c>
      <c r="BL67" s="4">
        <v>0.6</v>
      </c>
      <c r="BM67" s="4">
        <v>223</v>
      </c>
      <c r="BN67" s="4">
        <v>271</v>
      </c>
      <c r="BO67" s="4">
        <v>0</v>
      </c>
      <c r="BP67" s="4">
        <v>0</v>
      </c>
      <c r="BQ67" s="4">
        <v>252</v>
      </c>
      <c r="BR67">
        <v>109</v>
      </c>
      <c r="BS67">
        <v>61</v>
      </c>
      <c r="BT67">
        <v>75</v>
      </c>
      <c r="BU67">
        <v>120</v>
      </c>
      <c r="BW67">
        <v>1200</v>
      </c>
      <c r="BX67">
        <v>125</v>
      </c>
      <c r="BY67">
        <v>1</v>
      </c>
      <c r="BZ67">
        <v>73.7</v>
      </c>
      <c r="CA67">
        <v>4.7</v>
      </c>
      <c r="CB67" s="4">
        <v>3.14</v>
      </c>
      <c r="CC67" s="4">
        <v>43.6</v>
      </c>
      <c r="CD67" s="4">
        <v>69</v>
      </c>
      <c r="CE67" s="4">
        <v>20</v>
      </c>
      <c r="CF67" s="4">
        <v>18</v>
      </c>
      <c r="CG67" s="4">
        <v>2300</v>
      </c>
      <c r="CH67" s="4">
        <f t="shared" si="222"/>
        <v>1910.8280254777069</v>
      </c>
      <c r="CI67" s="4">
        <v>7.34</v>
      </c>
      <c r="CJ67" s="4">
        <v>37</v>
      </c>
      <c r="CK67" s="4">
        <v>126</v>
      </c>
      <c r="CL67" s="4">
        <v>19.600000000000001</v>
      </c>
      <c r="CM67" s="4">
        <v>0.21</v>
      </c>
      <c r="CN67" s="4">
        <v>0</v>
      </c>
      <c r="CO67" s="4">
        <v>0</v>
      </c>
      <c r="CP67" s="4">
        <v>518</v>
      </c>
      <c r="CQ67" s="4">
        <v>35000</v>
      </c>
      <c r="CR67" s="4">
        <v>1</v>
      </c>
      <c r="CS67" s="4"/>
      <c r="CT67" s="4"/>
      <c r="CU67" s="4">
        <v>1</v>
      </c>
      <c r="CV67" s="4">
        <v>1</v>
      </c>
      <c r="CW67" s="4">
        <v>1</v>
      </c>
      <c r="CX67" s="4">
        <v>1</v>
      </c>
      <c r="CY67" s="4">
        <v>1</v>
      </c>
      <c r="CZ67" s="4">
        <v>1</v>
      </c>
      <c r="DA67" s="4">
        <v>0</v>
      </c>
      <c r="DB67" s="4">
        <v>1</v>
      </c>
      <c r="DC67" s="4">
        <v>1</v>
      </c>
      <c r="DD67" s="4">
        <v>1</v>
      </c>
      <c r="DE67" s="4">
        <v>1</v>
      </c>
      <c r="DF67" s="4">
        <v>1</v>
      </c>
      <c r="DG67" s="4">
        <v>1</v>
      </c>
      <c r="DH67" s="4">
        <v>1</v>
      </c>
      <c r="DI67" s="4">
        <v>0</v>
      </c>
      <c r="DJ67" s="4">
        <v>1</v>
      </c>
      <c r="DK67" s="4">
        <v>10</v>
      </c>
      <c r="DL67" s="4">
        <v>10</v>
      </c>
      <c r="DM67" s="4">
        <v>40</v>
      </c>
      <c r="DN67" s="4">
        <v>31</v>
      </c>
      <c r="DO67" s="4">
        <v>24</v>
      </c>
      <c r="DP67" s="4">
        <v>48</v>
      </c>
      <c r="DQ67" s="11">
        <v>39</v>
      </c>
      <c r="DR67" s="4">
        <v>65</v>
      </c>
      <c r="DS67" s="4">
        <v>106</v>
      </c>
      <c r="DT67" s="4">
        <f t="shared" si="237"/>
        <v>41</v>
      </c>
      <c r="DU67" s="11">
        <v>7</v>
      </c>
      <c r="DV67" s="4">
        <v>469</v>
      </c>
      <c r="DW67" s="4">
        <v>81</v>
      </c>
      <c r="DX67" s="4">
        <v>120</v>
      </c>
      <c r="DY67" s="4">
        <v>4.4000000000000004</v>
      </c>
      <c r="DZ67" s="4">
        <f t="shared" si="238"/>
        <v>2.5142857142857147</v>
      </c>
      <c r="EA67" s="4">
        <v>15.1</v>
      </c>
      <c r="EB67" s="4">
        <v>216</v>
      </c>
      <c r="EC67" s="4">
        <v>57</v>
      </c>
      <c r="ED67" s="4">
        <v>7.1</v>
      </c>
      <c r="EE67" s="4">
        <f t="shared" si="241"/>
        <v>4.0571428571428569</v>
      </c>
      <c r="EF67" s="45">
        <f t="shared" si="223"/>
        <v>2.5827814569536423</v>
      </c>
      <c r="EG67" s="45">
        <f t="shared" si="224"/>
        <v>0.46357615894039739</v>
      </c>
      <c r="EH67" s="4">
        <v>10</v>
      </c>
      <c r="EI67" s="4">
        <v>120</v>
      </c>
      <c r="EJ67" s="4">
        <v>62</v>
      </c>
      <c r="EK67" s="11">
        <f t="shared" si="242"/>
        <v>1.935483870967742</v>
      </c>
      <c r="EL67" s="4">
        <v>123</v>
      </c>
      <c r="EM67" s="11">
        <v>7</v>
      </c>
      <c r="EN67" s="4">
        <v>5</v>
      </c>
      <c r="EO67" s="11">
        <f t="shared" si="245"/>
        <v>20</v>
      </c>
      <c r="EP67" s="4">
        <v>69</v>
      </c>
      <c r="EQ67" s="4">
        <f t="shared" si="225"/>
        <v>39.428571428571431</v>
      </c>
      <c r="ER67" s="4">
        <v>50</v>
      </c>
      <c r="ES67" s="4">
        <v>63</v>
      </c>
      <c r="ET67" s="11">
        <v>5</v>
      </c>
      <c r="EU67" s="4">
        <v>3</v>
      </c>
      <c r="EV67" s="9">
        <v>2</v>
      </c>
      <c r="EW67" s="4">
        <v>62</v>
      </c>
      <c r="EX67" s="4">
        <v>117</v>
      </c>
      <c r="EY67" s="4">
        <v>52</v>
      </c>
      <c r="EZ67" s="4">
        <v>65</v>
      </c>
      <c r="FA67" s="4">
        <v>86</v>
      </c>
      <c r="FB67" s="4">
        <f t="shared" si="212"/>
        <v>216</v>
      </c>
      <c r="FC67" s="9">
        <f t="shared" si="226"/>
        <v>1.8869921213475793</v>
      </c>
      <c r="FD67" s="9">
        <f t="shared" si="213"/>
        <v>0.39814814814814814</v>
      </c>
      <c r="FE67" s="9">
        <f t="shared" si="227"/>
        <v>0.50318045736157924</v>
      </c>
      <c r="FF67" s="9">
        <f t="shared" si="214"/>
        <v>1.7210526315789476</v>
      </c>
      <c r="FG67" s="9">
        <f t="shared" si="215"/>
        <v>0.40642958691736009</v>
      </c>
      <c r="FH67" s="9">
        <f t="shared" si="216"/>
        <v>0.91206137646715379</v>
      </c>
      <c r="FI67" s="11">
        <v>8.9</v>
      </c>
      <c r="FJ67" s="11">
        <v>13</v>
      </c>
      <c r="FK67" s="4">
        <v>12</v>
      </c>
      <c r="FL67" s="4">
        <v>1</v>
      </c>
      <c r="FM67" s="4">
        <v>86</v>
      </c>
      <c r="FN67" s="4">
        <f t="shared" ref="FN67:FN82" si="270">FM67/H67</f>
        <v>49.142857142857146</v>
      </c>
      <c r="FO67" s="11">
        <v>20</v>
      </c>
      <c r="FP67" s="11">
        <v>13</v>
      </c>
      <c r="FQ67" s="4">
        <v>12</v>
      </c>
      <c r="FR67" s="4">
        <v>50</v>
      </c>
      <c r="FS67" s="4">
        <v>32</v>
      </c>
      <c r="FT67" s="11">
        <f t="shared" si="229"/>
        <v>1.5625</v>
      </c>
      <c r="FU67" s="4">
        <v>14</v>
      </c>
      <c r="FV67" s="11">
        <f t="shared" si="263"/>
        <v>3.5714285714285716</v>
      </c>
      <c r="FW67" s="4">
        <v>83</v>
      </c>
      <c r="FX67" s="4">
        <v>36.299999999999997</v>
      </c>
      <c r="FY67">
        <v>9.5</v>
      </c>
      <c r="FZ67" s="11">
        <f t="shared" ref="FZ67:FZ82" si="271">(FX67+BV67)</f>
        <v>36.299999999999997</v>
      </c>
      <c r="GA67" s="4">
        <f t="shared" si="230"/>
        <v>2.7923076923076922</v>
      </c>
      <c r="GB67" s="4">
        <f t="shared" si="231"/>
        <v>2.1052631578947367</v>
      </c>
      <c r="GC67" s="4">
        <f t="shared" si="232"/>
        <v>0.93684210526315792</v>
      </c>
      <c r="GD67" s="4">
        <v>11</v>
      </c>
      <c r="GE67" s="4">
        <v>7</v>
      </c>
      <c r="GF67" s="4">
        <f t="shared" si="265"/>
        <v>36.363636363636367</v>
      </c>
      <c r="GG67" s="4">
        <v>24</v>
      </c>
      <c r="GH67" s="4">
        <v>16</v>
      </c>
      <c r="GI67" s="4">
        <f t="shared" si="243"/>
        <v>33.333333333333329</v>
      </c>
      <c r="GJ67">
        <v>1</v>
      </c>
      <c r="GK67">
        <v>0</v>
      </c>
      <c r="GL67">
        <v>0</v>
      </c>
      <c r="GM67">
        <v>0</v>
      </c>
      <c r="GN67">
        <v>1</v>
      </c>
      <c r="GO67">
        <v>0</v>
      </c>
    </row>
    <row r="68" spans="1:683" x14ac:dyDescent="0.35">
      <c r="A68" s="54">
        <v>65</v>
      </c>
      <c r="B68" s="2">
        <v>45093</v>
      </c>
      <c r="C68" s="2">
        <v>22895</v>
      </c>
      <c r="D68" s="4">
        <v>60</v>
      </c>
      <c r="E68" s="4" t="s">
        <v>178</v>
      </c>
      <c r="F68" s="4">
        <v>85</v>
      </c>
      <c r="G68" s="4">
        <v>171</v>
      </c>
      <c r="H68" s="4">
        <v>1.97</v>
      </c>
      <c r="I68" s="4">
        <v>1</v>
      </c>
      <c r="J68" s="2">
        <v>45092</v>
      </c>
      <c r="K68" s="2">
        <v>45092</v>
      </c>
      <c r="L68" s="2">
        <v>45097</v>
      </c>
      <c r="M68" s="2">
        <v>45107</v>
      </c>
      <c r="N68" s="4">
        <v>0</v>
      </c>
      <c r="P68" s="46">
        <f t="shared" si="219"/>
        <v>5</v>
      </c>
      <c r="Q68" s="46">
        <f t="shared" si="220"/>
        <v>15</v>
      </c>
      <c r="R68" s="46"/>
      <c r="S68" s="4">
        <v>0</v>
      </c>
      <c r="T68" s="4">
        <v>1</v>
      </c>
      <c r="U68" s="4">
        <v>1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16</v>
      </c>
      <c r="AC68" s="4">
        <v>36</v>
      </c>
      <c r="AD68" s="4">
        <v>9</v>
      </c>
      <c r="AE68" s="4">
        <v>9</v>
      </c>
      <c r="AF68" s="4">
        <v>0</v>
      </c>
      <c r="AG68" s="4">
        <v>448</v>
      </c>
      <c r="AH68" s="4">
        <v>24454</v>
      </c>
      <c r="AI68" s="4">
        <v>19.43</v>
      </c>
      <c r="AJ68" s="4">
        <v>100</v>
      </c>
      <c r="AK68" s="4">
        <v>0</v>
      </c>
      <c r="AL68">
        <v>1</v>
      </c>
      <c r="AM68" s="4" t="s">
        <v>588</v>
      </c>
      <c r="AN68" s="4">
        <v>26</v>
      </c>
      <c r="AO68" s="4">
        <v>234</v>
      </c>
      <c r="AP68" s="4">
        <v>0</v>
      </c>
      <c r="AQ68" s="4">
        <v>12.4</v>
      </c>
      <c r="AR68" s="4">
        <v>1.7</v>
      </c>
      <c r="AS68" s="4">
        <v>34.700000000000003</v>
      </c>
      <c r="AT68" s="29">
        <v>2.5299999999999998</v>
      </c>
      <c r="AV68" s="4">
        <v>592</v>
      </c>
      <c r="AW68" s="4">
        <v>133</v>
      </c>
      <c r="AX68" s="4">
        <v>1</v>
      </c>
      <c r="AY68" s="4">
        <v>0</v>
      </c>
      <c r="AZ68" s="4">
        <v>2.2999999999999998</v>
      </c>
      <c r="BA68" s="4">
        <v>72</v>
      </c>
      <c r="BB68" s="4">
        <v>139</v>
      </c>
      <c r="BC68" s="4">
        <v>4.2</v>
      </c>
      <c r="BD68" s="4">
        <v>1</v>
      </c>
      <c r="BE68" s="4">
        <v>4.8</v>
      </c>
      <c r="BF68" s="4">
        <v>8.5</v>
      </c>
      <c r="BG68" s="4">
        <v>4.8</v>
      </c>
      <c r="BH68" s="4">
        <v>3.1</v>
      </c>
      <c r="BI68" s="4">
        <v>531</v>
      </c>
      <c r="BJ68" s="4">
        <v>394</v>
      </c>
      <c r="BK68" s="4">
        <v>349</v>
      </c>
      <c r="BL68" s="4">
        <v>4.9000000000000004</v>
      </c>
      <c r="BM68" s="4">
        <v>65</v>
      </c>
      <c r="BN68" s="4">
        <v>395</v>
      </c>
      <c r="BO68" s="4">
        <v>0</v>
      </c>
      <c r="BP68" s="4">
        <v>0</v>
      </c>
      <c r="BQ68" s="4">
        <v>314</v>
      </c>
      <c r="BR68">
        <v>102</v>
      </c>
      <c r="BS68">
        <v>53</v>
      </c>
      <c r="BT68">
        <v>71</v>
      </c>
      <c r="BU68">
        <v>105</v>
      </c>
      <c r="BV68">
        <v>3</v>
      </c>
      <c r="BW68">
        <v>1980</v>
      </c>
      <c r="BX68">
        <v>345</v>
      </c>
      <c r="BY68">
        <v>9.6</v>
      </c>
      <c r="BZ68">
        <v>64</v>
      </c>
      <c r="CA68">
        <v>8.9</v>
      </c>
      <c r="CB68" s="4">
        <v>2.2999999999999998</v>
      </c>
      <c r="CC68" s="4">
        <v>45</v>
      </c>
      <c r="CD68" s="4">
        <v>67</v>
      </c>
      <c r="CE68" s="4">
        <v>13</v>
      </c>
      <c r="CF68" s="4">
        <v>15</v>
      </c>
      <c r="CG68" s="4">
        <v>2241</v>
      </c>
      <c r="CH68" s="4">
        <f t="shared" si="222"/>
        <v>2365.217391304348</v>
      </c>
      <c r="CI68" s="4">
        <v>7.38</v>
      </c>
      <c r="CJ68" s="4">
        <v>30.8</v>
      </c>
      <c r="CK68" s="4">
        <v>63.2</v>
      </c>
      <c r="CL68" s="4">
        <v>18</v>
      </c>
      <c r="CM68" s="4">
        <v>0.78</v>
      </c>
      <c r="CN68" s="4">
        <v>0</v>
      </c>
      <c r="CO68" s="4">
        <v>0</v>
      </c>
      <c r="CQ68" s="4">
        <v>12559</v>
      </c>
      <c r="CR68" s="4">
        <v>1</v>
      </c>
      <c r="CS68" s="4">
        <v>1</v>
      </c>
      <c r="CT68" s="4">
        <v>30</v>
      </c>
      <c r="CU68" s="4">
        <v>1</v>
      </c>
      <c r="CV68" s="4">
        <v>1</v>
      </c>
      <c r="CW68" s="4">
        <v>1</v>
      </c>
      <c r="CX68" s="4">
        <v>1</v>
      </c>
      <c r="CY68" s="4">
        <v>1</v>
      </c>
      <c r="CZ68" s="4">
        <v>1</v>
      </c>
      <c r="DA68" s="4">
        <v>0</v>
      </c>
      <c r="DB68" s="4">
        <v>0</v>
      </c>
      <c r="DC68" s="4">
        <v>1</v>
      </c>
      <c r="DD68" s="4">
        <v>1</v>
      </c>
      <c r="DE68" s="4">
        <v>1</v>
      </c>
      <c r="DF68" s="4">
        <v>1</v>
      </c>
      <c r="DG68" s="4">
        <v>1</v>
      </c>
      <c r="DH68" s="4">
        <v>0</v>
      </c>
      <c r="DI68" s="4">
        <v>0</v>
      </c>
      <c r="DJ68" s="4">
        <v>0</v>
      </c>
      <c r="DK68" s="4">
        <v>8</v>
      </c>
      <c r="DL68" s="4">
        <v>7</v>
      </c>
      <c r="DM68" s="4">
        <v>48</v>
      </c>
      <c r="DN68" s="4">
        <v>37</v>
      </c>
      <c r="DO68" s="4">
        <v>22</v>
      </c>
      <c r="DP68" s="4">
        <v>44</v>
      </c>
      <c r="DQ68" s="11">
        <v>40</v>
      </c>
      <c r="DR68" s="4">
        <v>63</v>
      </c>
      <c r="DS68" s="4">
        <v>105</v>
      </c>
      <c r="DT68" s="4">
        <f t="shared" si="237"/>
        <v>42</v>
      </c>
      <c r="DU68" s="11">
        <v>10.199999999999999</v>
      </c>
      <c r="DV68" s="4">
        <v>311</v>
      </c>
      <c r="DW68" s="4">
        <v>76</v>
      </c>
      <c r="DX68" s="4">
        <v>105</v>
      </c>
      <c r="DY68" s="4">
        <v>4.5</v>
      </c>
      <c r="DZ68" s="4">
        <f t="shared" si="238"/>
        <v>2.2842639593908629</v>
      </c>
      <c r="EA68" s="4">
        <v>16</v>
      </c>
      <c r="EB68" s="4">
        <v>201</v>
      </c>
      <c r="EC68" s="4">
        <v>46</v>
      </c>
      <c r="ED68" s="4">
        <v>4.8</v>
      </c>
      <c r="EE68" s="4">
        <f t="shared" si="241"/>
        <v>2.4365482233502536</v>
      </c>
      <c r="EF68" s="45">
        <f t="shared" si="223"/>
        <v>2.5</v>
      </c>
      <c r="EG68" s="45">
        <f t="shared" si="224"/>
        <v>0.63749999999999996</v>
      </c>
      <c r="EH68" s="4">
        <v>15</v>
      </c>
      <c r="EI68" s="4">
        <v>98</v>
      </c>
      <c r="EJ68" s="4">
        <v>38</v>
      </c>
      <c r="EK68" s="11">
        <f t="shared" si="242"/>
        <v>2.5789473684210527</v>
      </c>
      <c r="EL68" s="4">
        <v>172</v>
      </c>
      <c r="EM68" s="11">
        <v>16</v>
      </c>
      <c r="EN68" s="4">
        <v>11</v>
      </c>
      <c r="EO68" s="11">
        <f t="shared" si="245"/>
        <v>7.2592592592592595</v>
      </c>
      <c r="EP68" s="4">
        <v>44</v>
      </c>
      <c r="EQ68" s="4">
        <f t="shared" si="225"/>
        <v>22.335025380710661</v>
      </c>
      <c r="ER68" s="4">
        <v>24</v>
      </c>
      <c r="ES68" s="4">
        <v>30</v>
      </c>
      <c r="ET68" s="11">
        <v>16</v>
      </c>
      <c r="EU68" s="4">
        <v>10</v>
      </c>
      <c r="EV68" s="9">
        <v>6</v>
      </c>
      <c r="EW68" s="4">
        <v>48</v>
      </c>
      <c r="EX68" s="4">
        <v>80</v>
      </c>
      <c r="EY68" s="4">
        <v>31</v>
      </c>
      <c r="EZ68" s="4">
        <v>62</v>
      </c>
      <c r="FA68" s="4">
        <v>55</v>
      </c>
      <c r="FB68" s="4">
        <f t="shared" si="212"/>
        <v>201</v>
      </c>
      <c r="FC68" s="9">
        <f t="shared" si="226"/>
        <v>1.34604106288513</v>
      </c>
      <c r="FD68" s="9">
        <f t="shared" si="213"/>
        <v>0.27363184079601988</v>
      </c>
      <c r="FE68" s="9">
        <f t="shared" si="227"/>
        <v>0.38597715737063371</v>
      </c>
      <c r="FF68" s="9">
        <f t="shared" si="214"/>
        <v>1.9956521739130435</v>
      </c>
      <c r="FG68" s="9">
        <f t="shared" si="215"/>
        <v>0.3312500007517587</v>
      </c>
      <c r="FH68" s="9">
        <f t="shared" si="216"/>
        <v>1.4826086877583993</v>
      </c>
      <c r="FI68" s="11">
        <v>13.8</v>
      </c>
      <c r="FJ68" s="11">
        <v>31</v>
      </c>
      <c r="FK68" s="4">
        <v>32</v>
      </c>
      <c r="FL68" s="4">
        <v>1</v>
      </c>
      <c r="FM68" s="4">
        <v>56</v>
      </c>
      <c r="FN68" s="4">
        <f t="shared" si="270"/>
        <v>28.426395939086294</v>
      </c>
      <c r="FO68" s="11">
        <v>38</v>
      </c>
      <c r="FP68" s="11">
        <v>16</v>
      </c>
      <c r="FQ68" s="4">
        <v>13</v>
      </c>
      <c r="FR68" s="4">
        <v>57</v>
      </c>
      <c r="FS68" s="4">
        <v>37</v>
      </c>
      <c r="FT68" s="11">
        <f t="shared" si="229"/>
        <v>1.5405405405405406</v>
      </c>
      <c r="FU68" s="4">
        <v>10</v>
      </c>
      <c r="FV68" s="11">
        <f t="shared" si="263"/>
        <v>5.7</v>
      </c>
      <c r="FW68" s="4">
        <v>52</v>
      </c>
      <c r="FX68" s="4">
        <v>32.4</v>
      </c>
      <c r="FY68">
        <v>12.5</v>
      </c>
      <c r="FZ68" s="11">
        <f t="shared" si="271"/>
        <v>35.4</v>
      </c>
      <c r="GA68" s="4">
        <f t="shared" si="230"/>
        <v>2.2124999999999999</v>
      </c>
      <c r="GB68" s="4">
        <f t="shared" si="231"/>
        <v>3.04</v>
      </c>
      <c r="GC68" s="4">
        <f t="shared" si="232"/>
        <v>1.1040000000000001</v>
      </c>
      <c r="GD68" s="4">
        <v>13</v>
      </c>
      <c r="GE68" s="4">
        <v>7</v>
      </c>
      <c r="GF68" s="4">
        <f t="shared" si="265"/>
        <v>46.153846153846153</v>
      </c>
      <c r="GG68" s="4">
        <v>34</v>
      </c>
      <c r="GH68" s="4">
        <v>22</v>
      </c>
      <c r="GI68" s="4">
        <f t="shared" si="243"/>
        <v>35.294117647058826</v>
      </c>
      <c r="GJ68" s="4">
        <v>1</v>
      </c>
      <c r="GK68" s="4">
        <v>0</v>
      </c>
      <c r="GL68" s="4">
        <v>0</v>
      </c>
      <c r="GM68" s="4">
        <v>0</v>
      </c>
      <c r="GN68" s="4">
        <v>1</v>
      </c>
      <c r="GO68" s="4">
        <v>0</v>
      </c>
      <c r="GP68" s="4">
        <v>0</v>
      </c>
      <c r="GQ68" s="4">
        <v>1</v>
      </c>
      <c r="GR68" s="4">
        <v>0</v>
      </c>
      <c r="GS68" s="4">
        <v>0</v>
      </c>
      <c r="GZ68" s="2">
        <v>45099</v>
      </c>
      <c r="HA68" s="4">
        <v>1.97</v>
      </c>
      <c r="HB68" s="4">
        <v>7</v>
      </c>
      <c r="HC68" s="4">
        <v>889</v>
      </c>
      <c r="HD68" s="4">
        <v>8479</v>
      </c>
      <c r="HE68" s="4">
        <v>1.49</v>
      </c>
      <c r="HF68" s="4">
        <v>2.83</v>
      </c>
      <c r="HG68" s="4">
        <v>0</v>
      </c>
      <c r="HH68">
        <v>1</v>
      </c>
      <c r="HI68" s="4" t="s">
        <v>588</v>
      </c>
      <c r="HJ68" s="4"/>
      <c r="HK68" s="4">
        <v>301</v>
      </c>
      <c r="HL68" s="4">
        <v>0</v>
      </c>
      <c r="HM68" s="4">
        <v>11.9</v>
      </c>
      <c r="HN68" s="4">
        <v>1.0900000000000001</v>
      </c>
      <c r="HO68" s="4">
        <v>28</v>
      </c>
      <c r="HP68" s="29">
        <v>3</v>
      </c>
      <c r="HQ68" s="4">
        <v>0.93</v>
      </c>
      <c r="HR68" s="4">
        <v>711</v>
      </c>
      <c r="HS68" s="4">
        <v>240</v>
      </c>
      <c r="HT68" s="4">
        <v>1</v>
      </c>
      <c r="HU68" s="4">
        <v>0</v>
      </c>
      <c r="HV68" s="4">
        <v>1.1000000000000001</v>
      </c>
      <c r="HW68" s="4">
        <v>57</v>
      </c>
      <c r="HX68" s="4">
        <v>137</v>
      </c>
      <c r="HY68" s="4">
        <v>3.7</v>
      </c>
      <c r="HZ68" s="4">
        <v>1.9</v>
      </c>
      <c r="IA68" s="4">
        <v>3.3</v>
      </c>
      <c r="IB68" s="4">
        <v>8.8000000000000007</v>
      </c>
      <c r="IC68" s="4">
        <v>6.1</v>
      </c>
      <c r="ID68" s="4">
        <v>3.4</v>
      </c>
      <c r="IE68" s="4">
        <v>57</v>
      </c>
      <c r="IF68" s="4">
        <v>44</v>
      </c>
      <c r="IG68" s="4">
        <v>79</v>
      </c>
      <c r="IH68" s="4">
        <v>1.4</v>
      </c>
      <c r="II68" s="4">
        <v>179</v>
      </c>
      <c r="IJ68" s="4">
        <v>212</v>
      </c>
      <c r="IK68" s="4">
        <v>0</v>
      </c>
      <c r="IL68" s="4">
        <v>0</v>
      </c>
      <c r="IM68" s="4"/>
      <c r="IN68">
        <v>133</v>
      </c>
      <c r="IO68">
        <v>58</v>
      </c>
      <c r="IP68">
        <v>83</v>
      </c>
      <c r="IQ68">
        <v>104</v>
      </c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>
        <v>0</v>
      </c>
      <c r="JJ68" s="4">
        <v>0</v>
      </c>
      <c r="JK68" s="4">
        <v>0</v>
      </c>
      <c r="JL68" s="4">
        <v>184</v>
      </c>
      <c r="JM68" s="4">
        <v>777</v>
      </c>
      <c r="JN68" s="4">
        <v>7</v>
      </c>
      <c r="JO68" s="4">
        <v>7</v>
      </c>
      <c r="JP68" s="4">
        <v>61</v>
      </c>
      <c r="JQ68" s="4">
        <v>45</v>
      </c>
      <c r="JR68" s="4">
        <v>25</v>
      </c>
      <c r="JS68" s="4">
        <v>49</v>
      </c>
      <c r="JT68" s="11">
        <v>43</v>
      </c>
      <c r="JU68" s="4">
        <v>62</v>
      </c>
      <c r="JV68" s="4">
        <v>109</v>
      </c>
      <c r="JW68" s="4">
        <f>(JV68-JU68)</f>
        <v>47</v>
      </c>
      <c r="JX68" s="11">
        <v>11.9</v>
      </c>
      <c r="JY68" s="4">
        <v>800</v>
      </c>
      <c r="JZ68" s="4">
        <v>82</v>
      </c>
      <c r="KA68" s="4">
        <v>113</v>
      </c>
      <c r="KB68" s="4">
        <v>5.3</v>
      </c>
      <c r="KC68" s="4">
        <f>(KB68/HA68)</f>
        <v>2.6903553299492384</v>
      </c>
      <c r="KD68" s="4">
        <v>11.9</v>
      </c>
      <c r="KE68" s="4">
        <v>218</v>
      </c>
      <c r="KF68" s="4">
        <v>44</v>
      </c>
      <c r="KG68" s="4">
        <v>5</v>
      </c>
      <c r="KH68" s="4">
        <f>(KG68/HA68)</f>
        <v>2.5380710659898478</v>
      </c>
      <c r="KI68" s="45">
        <f>JT68/KD68</f>
        <v>3.6134453781512605</v>
      </c>
      <c r="KJ68" s="45">
        <f>JX68/KD68</f>
        <v>1</v>
      </c>
      <c r="KK68" s="4">
        <v>8</v>
      </c>
      <c r="KL68" s="4">
        <v>82</v>
      </c>
      <c r="KM68" s="4">
        <v>50</v>
      </c>
      <c r="KN68" s="11">
        <f>(KL68/KM68)</f>
        <v>1.64</v>
      </c>
      <c r="KO68" s="4">
        <v>118</v>
      </c>
      <c r="KP68" s="11">
        <v>3</v>
      </c>
      <c r="KQ68" s="4">
        <v>3</v>
      </c>
      <c r="KR68" s="11">
        <f>KL68/((KP68+KQ68)/2)</f>
        <v>27.333333333333332</v>
      </c>
      <c r="KS68" s="4">
        <v>46</v>
      </c>
      <c r="KT68" s="4">
        <f>KS68/HA68</f>
        <v>23.350253807106601</v>
      </c>
      <c r="KU68" s="4">
        <v>15</v>
      </c>
      <c r="KV68" s="4">
        <v>41</v>
      </c>
      <c r="KW68" s="11">
        <v>22</v>
      </c>
      <c r="KX68" s="4">
        <v>2</v>
      </c>
      <c r="KY68" s="9">
        <v>20</v>
      </c>
      <c r="KZ68" s="4">
        <v>93</v>
      </c>
      <c r="LA68" s="4">
        <v>113</v>
      </c>
      <c r="LB68" s="4">
        <v>34</v>
      </c>
      <c r="LC68" s="4">
        <v>79</v>
      </c>
      <c r="LD68" s="4">
        <v>89</v>
      </c>
      <c r="LE68" s="25">
        <f>KE68</f>
        <v>218</v>
      </c>
      <c r="LF68" s="9">
        <f>LI68/LK68</f>
        <v>2.9906823274342957</v>
      </c>
      <c r="LG68" s="9">
        <f>LD68/LE68</f>
        <v>0.40825688073394495</v>
      </c>
      <c r="LH68" s="9">
        <f>0.35695-7.2266*LG68+74.249*(LG68^2)-307.39*(LG68^3)+684.54*(LG68^4)-856.92*(LG68^5)+571.95*(LG68^6)-159.1*(LG68^7)</f>
        <v>0.51084380163198706</v>
      </c>
      <c r="LI68" s="9">
        <f>(IN68*0.9)/KF68</f>
        <v>2.7204545454545457</v>
      </c>
      <c r="LJ68" s="9">
        <f>0.0275-0.165*(JT68/100)+0.3656*((IO68/IN68)*0.9)+0.515*LH68</f>
        <v>0.36312568566002218</v>
      </c>
      <c r="LK68" s="9">
        <f>(IO68-(LJ68*IN68*0.9))/(LJ68*KF68)</f>
        <v>0.90964343504461131</v>
      </c>
      <c r="LL68" s="11">
        <v>14.6</v>
      </c>
      <c r="LM68" s="11">
        <v>29</v>
      </c>
      <c r="LN68" s="4">
        <v>28</v>
      </c>
      <c r="LO68" s="4">
        <v>0</v>
      </c>
      <c r="LP68" s="4">
        <v>36</v>
      </c>
      <c r="LQ68" s="4">
        <f>LP68/HA68</f>
        <v>18.274111675126903</v>
      </c>
      <c r="LR68" s="11">
        <v>40</v>
      </c>
      <c r="LS68" s="11">
        <v>20</v>
      </c>
      <c r="LT68" s="4">
        <v>14</v>
      </c>
      <c r="LU68" s="4">
        <v>47</v>
      </c>
      <c r="LV68" s="4">
        <v>41</v>
      </c>
      <c r="LW68" s="11">
        <f>LU68/LV68</f>
        <v>1.1463414634146341</v>
      </c>
      <c r="LX68" s="4">
        <v>24</v>
      </c>
      <c r="LY68" s="11">
        <f>(LU68/LX68)</f>
        <v>1.9583333333333333</v>
      </c>
      <c r="LZ68" s="4">
        <v>62</v>
      </c>
      <c r="MA68" s="4">
        <v>10.1</v>
      </c>
      <c r="MB68">
        <v>11</v>
      </c>
      <c r="MC68" s="11">
        <f>(MA68+IR68)</f>
        <v>10.1</v>
      </c>
      <c r="MD68" s="4">
        <f>MC68/LS68</f>
        <v>0.505</v>
      </c>
      <c r="ME68" s="4">
        <f>LR68/MB68</f>
        <v>3.6363636363636362</v>
      </c>
      <c r="MF68" s="4">
        <f>LL68/MB68</f>
        <v>1.3272727272727272</v>
      </c>
      <c r="MG68" s="4">
        <v>24</v>
      </c>
      <c r="MH68" s="4">
        <v>17</v>
      </c>
      <c r="MI68" s="4">
        <f>((MG68-MH68)/MG68)*100</f>
        <v>29.166666666666668</v>
      </c>
      <c r="MJ68" s="4">
        <v>19</v>
      </c>
      <c r="MK68" s="4">
        <v>14</v>
      </c>
      <c r="ML68" s="4">
        <f>((MJ68-MK68)/MJ68)*100</f>
        <v>26.315789473684209</v>
      </c>
      <c r="MM68" s="4">
        <v>1</v>
      </c>
      <c r="MN68" s="4">
        <v>0</v>
      </c>
      <c r="MO68" s="4">
        <v>0</v>
      </c>
      <c r="MP68" s="4">
        <v>1</v>
      </c>
      <c r="MQ68" s="4">
        <v>0</v>
      </c>
      <c r="MR68" s="4">
        <v>0</v>
      </c>
      <c r="MS68" s="4">
        <v>0</v>
      </c>
      <c r="MT68" s="4">
        <v>1</v>
      </c>
      <c r="MU68" s="4">
        <v>0</v>
      </c>
      <c r="MV68" s="4">
        <v>0</v>
      </c>
      <c r="MW68" s="4">
        <v>56</v>
      </c>
      <c r="MX68" s="4">
        <v>25</v>
      </c>
      <c r="MY68">
        <f>(MW68-MX68)/MW68</f>
        <v>0.5535714285714286</v>
      </c>
      <c r="MZ68" s="4">
        <v>1</v>
      </c>
      <c r="NA68" s="4">
        <v>0</v>
      </c>
      <c r="NB68" s="4"/>
      <c r="NC68" s="2">
        <v>45126</v>
      </c>
      <c r="ND68" s="4">
        <v>1.97</v>
      </c>
      <c r="NE68" s="4">
        <v>30</v>
      </c>
      <c r="NF68" s="4"/>
      <c r="NG68" s="4"/>
      <c r="NH68" s="4"/>
      <c r="NI68" s="4"/>
      <c r="NJ68" s="4">
        <v>0</v>
      </c>
      <c r="NK68">
        <v>1</v>
      </c>
      <c r="NL68" s="4" t="s">
        <v>588</v>
      </c>
      <c r="NM68" s="4"/>
      <c r="NN68" s="4"/>
      <c r="NO68" s="4">
        <v>0</v>
      </c>
      <c r="NP68" s="4"/>
      <c r="NQ68" s="4"/>
      <c r="NR68" s="4"/>
      <c r="NS68" s="29"/>
      <c r="NT68" s="4"/>
      <c r="NU68" s="4"/>
      <c r="NV68" s="4"/>
      <c r="NW68" s="4">
        <v>1</v>
      </c>
      <c r="NX68" s="4">
        <v>0</v>
      </c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>
        <v>0</v>
      </c>
      <c r="OO68" s="4">
        <v>0</v>
      </c>
      <c r="OP68" s="4"/>
      <c r="OQ68">
        <v>113</v>
      </c>
      <c r="OR68">
        <v>69</v>
      </c>
      <c r="OS68">
        <v>84</v>
      </c>
      <c r="OT68">
        <v>89</v>
      </c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>
        <v>0</v>
      </c>
      <c r="PM68" s="4">
        <v>0</v>
      </c>
      <c r="PN68" s="4">
        <v>0</v>
      </c>
      <c r="PO68" s="4"/>
      <c r="PP68" s="4"/>
      <c r="PQ68" s="4">
        <v>10</v>
      </c>
      <c r="PR68" s="4">
        <v>10</v>
      </c>
      <c r="PS68" s="4">
        <v>55</v>
      </c>
      <c r="PT68" s="4">
        <v>29</v>
      </c>
      <c r="PU68" s="4">
        <v>47</v>
      </c>
      <c r="PV68" s="4">
        <v>78</v>
      </c>
      <c r="PW68" s="11">
        <v>52</v>
      </c>
      <c r="PX68" s="4">
        <v>50</v>
      </c>
      <c r="PY68" s="4">
        <v>104</v>
      </c>
      <c r="PZ68" s="4">
        <f>(PY68-PX68)</f>
        <v>54</v>
      </c>
      <c r="QA68" s="11">
        <v>17.7</v>
      </c>
      <c r="QB68" s="4">
        <v>1029</v>
      </c>
      <c r="QC68" s="4">
        <v>95</v>
      </c>
      <c r="QD68" s="4">
        <v>93</v>
      </c>
      <c r="QE68" s="4">
        <v>5.0999999999999996</v>
      </c>
      <c r="QF68" s="4">
        <f>(QE68/ND68)</f>
        <v>2.5888324873096447</v>
      </c>
      <c r="QG68" s="4">
        <v>29.7</v>
      </c>
      <c r="QH68" s="4">
        <v>298</v>
      </c>
      <c r="QI68" s="4">
        <v>96</v>
      </c>
      <c r="QJ68" s="4">
        <v>9.18</v>
      </c>
      <c r="QK68" s="4">
        <f>(QJ68/ND68)</f>
        <v>4.6598984771573599</v>
      </c>
      <c r="QL68" s="45">
        <f>PW68/QG68</f>
        <v>1.7508417508417509</v>
      </c>
      <c r="QM68" s="45">
        <f>QA68/QG68</f>
        <v>0.59595959595959591</v>
      </c>
      <c r="QN68" s="4">
        <v>12</v>
      </c>
      <c r="QO68" s="4">
        <v>65</v>
      </c>
      <c r="QP68" s="4">
        <v>100</v>
      </c>
      <c r="QQ68" s="11">
        <f>(QO68/QP68)</f>
        <v>0.65</v>
      </c>
      <c r="QR68" s="4">
        <v>155</v>
      </c>
      <c r="QS68" s="11">
        <v>8</v>
      </c>
      <c r="QT68" s="4">
        <v>7</v>
      </c>
      <c r="QU68" s="11">
        <f>QO68/((QS68+QT68)/2)</f>
        <v>8.6666666666666661</v>
      </c>
      <c r="QV68" s="4">
        <v>40</v>
      </c>
      <c r="QW68" s="4">
        <f>QV68/ND68</f>
        <v>20.304568527918782</v>
      </c>
      <c r="QX68" s="4">
        <v>17</v>
      </c>
      <c r="QY68" s="4">
        <v>37</v>
      </c>
      <c r="QZ68" s="11">
        <v>23</v>
      </c>
      <c r="RA68" s="4">
        <v>8</v>
      </c>
      <c r="RB68" s="9">
        <v>15</v>
      </c>
      <c r="RC68" s="4">
        <v>73</v>
      </c>
      <c r="RD68" s="4">
        <v>111</v>
      </c>
      <c r="RE68" s="4">
        <v>52</v>
      </c>
      <c r="RF68" s="4">
        <v>55</v>
      </c>
      <c r="RG68" s="4">
        <v>45</v>
      </c>
      <c r="RH68" s="25">
        <f>QH68</f>
        <v>298</v>
      </c>
      <c r="RI68" s="9">
        <f>RL68/RN68</f>
        <v>0.55905163394338953</v>
      </c>
      <c r="RJ68" s="9">
        <f>RG68/RH68</f>
        <v>0.15100671140939598</v>
      </c>
      <c r="RK68" s="9">
        <f>0.35695-7.2266*RJ68+74.249*(RJ68^2)-307.39*(RJ68^3)+684.54*(RJ68^4)-856.92*(RJ68^5)+571.95*(RJ68^6)-159.1*(RJ68^7)</f>
        <v>0.19547405438885501</v>
      </c>
      <c r="RL68" s="9">
        <f>(OQ68*0.9)/QI68</f>
        <v>1.059375</v>
      </c>
      <c r="RM68" s="9">
        <f>0.0275-0.165*(PW68/100)+0.3656*((OR68/OQ68)*0.9)+0.515*RK68</f>
        <v>0.2432873680987559</v>
      </c>
      <c r="RN68" s="9">
        <f>(OR68-(RM68*OQ68*0.9))/(RM68*QI68)</f>
        <v>1.8949501900700534</v>
      </c>
      <c r="RO68" s="11">
        <v>16.5</v>
      </c>
      <c r="RP68" s="11">
        <v>67</v>
      </c>
      <c r="RQ68" s="4">
        <v>36</v>
      </c>
      <c r="RR68" s="4">
        <v>32</v>
      </c>
      <c r="RS68" s="4">
        <v>44</v>
      </c>
      <c r="RT68" s="4">
        <f>RS68/ND68</f>
        <v>22.335025380710661</v>
      </c>
      <c r="RU68" s="11">
        <v>36</v>
      </c>
      <c r="RV68" s="11">
        <v>20</v>
      </c>
      <c r="RW68" s="4">
        <v>22</v>
      </c>
      <c r="RX68" s="4">
        <v>69</v>
      </c>
      <c r="RY68" s="4">
        <v>58</v>
      </c>
      <c r="RZ68" s="11">
        <f>RX68/RY68</f>
        <v>1.1896551724137931</v>
      </c>
      <c r="SA68" s="4">
        <v>10</v>
      </c>
      <c r="SB68" s="11">
        <f>(RX68/SA68)</f>
        <v>6.9</v>
      </c>
      <c r="SC68" s="4">
        <v>48</v>
      </c>
      <c r="SD68" s="4">
        <v>13.8</v>
      </c>
      <c r="SE68">
        <v>21</v>
      </c>
      <c r="SF68" s="11">
        <f>(SD68+OU68)</f>
        <v>13.8</v>
      </c>
      <c r="SG68" s="4">
        <f>SF68/RV68</f>
        <v>0.69000000000000006</v>
      </c>
      <c r="SH68" s="4">
        <f>RU68/SE68</f>
        <v>1.7142857142857142</v>
      </c>
      <c r="SI68" s="4">
        <f>RO68/SE68</f>
        <v>0.7857142857142857</v>
      </c>
      <c r="SJ68" s="4"/>
      <c r="SK68" s="4"/>
      <c r="SL68" s="4"/>
      <c r="SM68" s="4"/>
      <c r="SN68" s="4"/>
      <c r="SO68" s="4"/>
      <c r="TB68" t="e">
        <f>(SZ68-TA68)/SZ68</f>
        <v>#DIV/0!</v>
      </c>
      <c r="TF68" s="2">
        <v>45321</v>
      </c>
      <c r="TG68" s="4">
        <v>1.97</v>
      </c>
      <c r="TH68" s="4">
        <v>180</v>
      </c>
      <c r="TI68" s="4"/>
      <c r="TJ68" s="4"/>
      <c r="TK68" s="4"/>
      <c r="TL68" s="4"/>
      <c r="TM68" s="4">
        <v>0</v>
      </c>
      <c r="TN68">
        <v>1</v>
      </c>
      <c r="TO68" s="4" t="s">
        <v>588</v>
      </c>
      <c r="TP68" s="4"/>
      <c r="TQ68" s="4"/>
      <c r="TR68" s="4">
        <v>0</v>
      </c>
      <c r="TS68" s="4"/>
      <c r="TT68" s="4"/>
      <c r="TU68" s="4"/>
      <c r="TV68" s="29"/>
      <c r="TW68" s="4"/>
      <c r="TX68" s="4"/>
      <c r="TY68" s="4"/>
      <c r="TZ68" s="4">
        <v>1</v>
      </c>
      <c r="UA68" s="4">
        <v>0</v>
      </c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>
        <v>0</v>
      </c>
      <c r="UR68" s="4">
        <v>0</v>
      </c>
      <c r="US68" s="4"/>
      <c r="UT68">
        <v>115</v>
      </c>
      <c r="UU68">
        <v>72</v>
      </c>
      <c r="UV68">
        <v>86</v>
      </c>
      <c r="UW68">
        <v>78</v>
      </c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>
        <v>0</v>
      </c>
      <c r="VP68" s="4">
        <v>0</v>
      </c>
      <c r="VQ68" s="4">
        <v>0</v>
      </c>
      <c r="VR68" s="4"/>
      <c r="VS68" s="4"/>
      <c r="VT68" s="4">
        <v>9</v>
      </c>
      <c r="VU68" s="4">
        <v>8</v>
      </c>
      <c r="VV68" s="4">
        <v>45</v>
      </c>
      <c r="VW68" s="4">
        <v>28</v>
      </c>
      <c r="VX68" s="4">
        <v>34</v>
      </c>
      <c r="VY68" s="4">
        <v>62</v>
      </c>
      <c r="VZ68" s="11">
        <v>61</v>
      </c>
      <c r="WA68" s="4">
        <v>31</v>
      </c>
      <c r="WB68" s="4">
        <v>76</v>
      </c>
      <c r="WC68" s="4">
        <f>(WB68-WA68)</f>
        <v>45</v>
      </c>
      <c r="WD68" s="11">
        <v>20.100000000000001</v>
      </c>
      <c r="WE68" s="4">
        <v>1483</v>
      </c>
      <c r="WF68" s="4">
        <v>94</v>
      </c>
      <c r="WG68" s="4">
        <v>64</v>
      </c>
      <c r="WH68" s="4">
        <v>3.4</v>
      </c>
      <c r="WI68" s="17">
        <f>(WH68/TG68)</f>
        <v>1.7258883248730965</v>
      </c>
      <c r="WJ68" s="4">
        <v>24</v>
      </c>
      <c r="WK68" s="4">
        <v>298</v>
      </c>
      <c r="WL68" s="4">
        <v>81</v>
      </c>
      <c r="WM68" s="4">
        <v>4.9000000000000004</v>
      </c>
      <c r="WN68" s="4">
        <f>(WM68/TG68)</f>
        <v>2.4873096446700509</v>
      </c>
      <c r="WO68" s="45">
        <f>VZ68/WJ68</f>
        <v>2.5416666666666665</v>
      </c>
      <c r="WP68" s="45">
        <f>WD68/WJ68</f>
        <v>0.83750000000000002</v>
      </c>
      <c r="WQ68" s="4">
        <v>11</v>
      </c>
      <c r="WR68" s="4">
        <v>70</v>
      </c>
      <c r="WS68" s="4">
        <v>63</v>
      </c>
      <c r="WT68" s="11">
        <f>(WR68/WS68)</f>
        <v>1.1111111111111112</v>
      </c>
      <c r="WU68" s="4">
        <v>280</v>
      </c>
      <c r="WV68" s="11">
        <v>10</v>
      </c>
      <c r="WW68" s="4">
        <v>8</v>
      </c>
      <c r="WX68" s="11">
        <f>WR68/((WV68+WW68)/2)</f>
        <v>7.7777777777777777</v>
      </c>
      <c r="WY68" s="4">
        <v>21</v>
      </c>
      <c r="WZ68" s="4">
        <f>WY68/TG68</f>
        <v>10.659898477157361</v>
      </c>
      <c r="XA68" s="4">
        <v>8</v>
      </c>
      <c r="XB68" s="4">
        <v>8</v>
      </c>
      <c r="XC68" s="11">
        <v>27</v>
      </c>
      <c r="XD68" s="4">
        <v>19</v>
      </c>
      <c r="XE68" s="9">
        <v>18</v>
      </c>
      <c r="XF68" s="4">
        <v>98</v>
      </c>
      <c r="XG68" s="4">
        <v>124</v>
      </c>
      <c r="XH68" s="4">
        <v>49</v>
      </c>
      <c r="XI68" s="4">
        <v>87</v>
      </c>
      <c r="XJ68" s="4">
        <v>85</v>
      </c>
      <c r="XK68" s="4">
        <f>WK68</f>
        <v>298</v>
      </c>
      <c r="XL68" s="9">
        <f>XO68/XQ68</f>
        <v>0.94945806296213342</v>
      </c>
      <c r="XM68" s="9">
        <f>XJ68/XK68</f>
        <v>0.28523489932885904</v>
      </c>
      <c r="XN68" s="9">
        <f>0.35695-7.2266*XM68+74.249*(XM68^2)-307.39*(XM68^3)+684.54*(XM68^4)-856.92*(XM68^5)+571.95*(XM68^6)-159.1*(XM68^7)</f>
        <v>0.3999041638679518</v>
      </c>
      <c r="XO68" s="9">
        <f>(UT68*0.9)/WL68</f>
        <v>1.2777777777777777</v>
      </c>
      <c r="XP68" s="9">
        <f>0.0275-0.165*(VZ68/100)+0.3656*((UU68/UT68)*0.9)+0.515*XN68</f>
        <v>0.33880829656590822</v>
      </c>
      <c r="XQ68" s="9">
        <f>(UU68-(XP68*UT68*0.9))/(XP68*WL68)</f>
        <v>1.3457969631553262</v>
      </c>
      <c r="XR68" s="11">
        <v>20.8</v>
      </c>
      <c r="XS68" s="11">
        <v>28</v>
      </c>
      <c r="XT68" s="4">
        <v>19</v>
      </c>
      <c r="XU68" s="4">
        <v>12</v>
      </c>
      <c r="XV68" s="4">
        <v>22</v>
      </c>
      <c r="XW68" s="4">
        <f>XV68/TG68</f>
        <v>11.167512690355331</v>
      </c>
      <c r="XX68" s="11">
        <v>46</v>
      </c>
      <c r="XY68" s="11">
        <v>22</v>
      </c>
      <c r="XZ68" s="4">
        <v>18</v>
      </c>
      <c r="YA68" s="4">
        <v>64</v>
      </c>
      <c r="YB68" s="4">
        <v>55</v>
      </c>
      <c r="YC68" s="11">
        <f>YA68/YB68</f>
        <v>1.1636363636363636</v>
      </c>
      <c r="YD68" s="4">
        <v>12</v>
      </c>
      <c r="YE68" s="11">
        <f>(YA68/YD68)</f>
        <v>5.333333333333333</v>
      </c>
      <c r="YF68" s="4">
        <v>124</v>
      </c>
      <c r="YG68" s="4">
        <v>14.5</v>
      </c>
      <c r="YH68">
        <v>14.1</v>
      </c>
      <c r="YI68" s="11">
        <f>(YG68+UX68)</f>
        <v>14.5</v>
      </c>
      <c r="YJ68" s="4">
        <f>YI68/XY68</f>
        <v>0.65909090909090906</v>
      </c>
      <c r="YK68" s="4">
        <f>XX68/YH68</f>
        <v>3.2624113475177308</v>
      </c>
      <c r="YL68" s="4">
        <f>XR68/YH68</f>
        <v>1.4751773049645391</v>
      </c>
      <c r="YM68" s="4">
        <v>12</v>
      </c>
      <c r="YN68" s="4">
        <v>8</v>
      </c>
      <c r="YO68" s="4">
        <f>((YM68-YN68)/YM68)*100</f>
        <v>33.333333333333329</v>
      </c>
      <c r="YP68" s="4">
        <v>19</v>
      </c>
      <c r="YQ68" s="4">
        <v>16</v>
      </c>
      <c r="YR68" s="4">
        <f>((YP68-YQ68)/YP68)*100</f>
        <v>15.789473684210526</v>
      </c>
      <c r="YS68">
        <v>1</v>
      </c>
      <c r="YT68">
        <v>0</v>
      </c>
      <c r="YU68">
        <v>0</v>
      </c>
      <c r="YV68">
        <v>1</v>
      </c>
      <c r="YW68">
        <v>0</v>
      </c>
      <c r="YX68">
        <v>0</v>
      </c>
      <c r="YY68">
        <v>0</v>
      </c>
      <c r="YZ68">
        <v>1</v>
      </c>
      <c r="ZA68">
        <v>0</v>
      </c>
      <c r="ZB68">
        <v>0</v>
      </c>
      <c r="ZC68">
        <v>17</v>
      </c>
      <c r="ZD68">
        <v>11</v>
      </c>
      <c r="ZE68">
        <f>(ZC68-ZD68)/ZC68</f>
        <v>0.35294117647058826</v>
      </c>
      <c r="ZF68">
        <v>1</v>
      </c>
      <c r="ZG68">
        <v>0</v>
      </c>
    </row>
    <row r="69" spans="1:683" x14ac:dyDescent="0.35">
      <c r="A69" s="54">
        <v>66</v>
      </c>
      <c r="B69" s="2">
        <v>45098</v>
      </c>
      <c r="C69" s="2">
        <v>25715</v>
      </c>
      <c r="D69" s="4">
        <v>53</v>
      </c>
      <c r="E69" s="4" t="s">
        <v>178</v>
      </c>
      <c r="F69" s="4">
        <v>95</v>
      </c>
      <c r="G69" s="4">
        <v>185</v>
      </c>
      <c r="H69" s="4">
        <v>2.19</v>
      </c>
      <c r="I69" s="4">
        <v>1</v>
      </c>
      <c r="J69" s="2">
        <v>45092</v>
      </c>
      <c r="K69" s="2">
        <v>45097</v>
      </c>
      <c r="L69" s="2">
        <v>45104</v>
      </c>
      <c r="M69" s="2">
        <v>45135</v>
      </c>
      <c r="N69" s="4">
        <v>0</v>
      </c>
      <c r="P69" s="46">
        <f t="shared" si="219"/>
        <v>7</v>
      </c>
      <c r="Q69" s="46">
        <f t="shared" si="220"/>
        <v>43</v>
      </c>
      <c r="R69" s="46"/>
      <c r="S69" s="4">
        <v>1</v>
      </c>
      <c r="T69" s="4">
        <v>0</v>
      </c>
      <c r="U69" s="4">
        <v>0</v>
      </c>
      <c r="V69" s="4">
        <v>0</v>
      </c>
      <c r="W69" s="4">
        <v>1</v>
      </c>
      <c r="X69" s="4">
        <v>0</v>
      </c>
      <c r="Y69" s="4">
        <v>0</v>
      </c>
      <c r="Z69" s="4">
        <v>0</v>
      </c>
      <c r="AA69" s="4">
        <v>0</v>
      </c>
      <c r="AB69" s="4">
        <v>20</v>
      </c>
      <c r="AC69" s="4">
        <v>52</v>
      </c>
      <c r="AD69" s="4">
        <v>0</v>
      </c>
      <c r="AE69" s="4">
        <v>3</v>
      </c>
      <c r="AF69" s="4">
        <v>3</v>
      </c>
      <c r="AG69" s="4">
        <v>1160</v>
      </c>
      <c r="AH69" s="4">
        <v>16682</v>
      </c>
      <c r="AI69" s="4">
        <v>20.3</v>
      </c>
      <c r="AJ69" s="4">
        <v>3.62</v>
      </c>
      <c r="AK69" s="4">
        <v>0</v>
      </c>
      <c r="AL69" s="4">
        <v>1</v>
      </c>
      <c r="AM69" s="4" t="s">
        <v>589</v>
      </c>
      <c r="AN69" s="4">
        <v>63</v>
      </c>
      <c r="AO69" s="4">
        <v>1068</v>
      </c>
      <c r="AP69" s="4">
        <v>0</v>
      </c>
      <c r="AQ69" s="4">
        <v>12.5</v>
      </c>
      <c r="AR69" s="4">
        <v>1.1000000000000001</v>
      </c>
      <c r="AS69" s="4">
        <v>27.1</v>
      </c>
      <c r="AT69" s="29">
        <v>2.09</v>
      </c>
      <c r="AV69" s="4">
        <v>690</v>
      </c>
      <c r="AW69" s="4">
        <v>202</v>
      </c>
      <c r="AX69" s="4">
        <v>0</v>
      </c>
      <c r="AY69" s="4">
        <v>0</v>
      </c>
      <c r="AZ69" s="4">
        <v>1</v>
      </c>
      <c r="BA69" s="4">
        <v>28</v>
      </c>
      <c r="BB69" s="4">
        <v>142</v>
      </c>
      <c r="BC69" s="4">
        <v>4.2</v>
      </c>
      <c r="BD69" s="4">
        <v>2.2999999999999998</v>
      </c>
      <c r="BE69" s="4">
        <v>2.4</v>
      </c>
      <c r="BF69" s="4">
        <v>8.4</v>
      </c>
      <c r="BG69" s="4">
        <v>5.6</v>
      </c>
      <c r="BH69" s="4">
        <v>3.6</v>
      </c>
      <c r="BI69" s="4">
        <v>4478</v>
      </c>
      <c r="BJ69" s="4">
        <v>132</v>
      </c>
      <c r="BK69" s="4">
        <v>98</v>
      </c>
      <c r="BL69" s="4">
        <v>0.5</v>
      </c>
      <c r="BM69" s="4">
        <v>116</v>
      </c>
      <c r="BN69" s="4">
        <v>323</v>
      </c>
      <c r="BO69" s="4">
        <v>1</v>
      </c>
      <c r="BP69" s="4">
        <v>2</v>
      </c>
      <c r="BQ69" s="4">
        <v>215</v>
      </c>
      <c r="BR69">
        <v>105</v>
      </c>
      <c r="BS69">
        <v>48</v>
      </c>
      <c r="BT69">
        <v>65</v>
      </c>
      <c r="BU69" s="4">
        <v>55</v>
      </c>
      <c r="BV69">
        <v>6</v>
      </c>
      <c r="BW69">
        <v>1340</v>
      </c>
      <c r="BX69">
        <v>745</v>
      </c>
      <c r="BY69">
        <v>1.1000000000000001</v>
      </c>
      <c r="BZ69">
        <v>73.5</v>
      </c>
      <c r="CA69">
        <v>5.2</v>
      </c>
      <c r="CB69" s="4">
        <v>2.1</v>
      </c>
      <c r="CC69" s="4">
        <v>38</v>
      </c>
      <c r="CD69" s="4">
        <v>61</v>
      </c>
      <c r="CE69" s="4">
        <v>7</v>
      </c>
      <c r="CF69" s="4">
        <v>9</v>
      </c>
      <c r="CG69" s="4">
        <v>1980</v>
      </c>
      <c r="CH69" s="4">
        <f t="shared" si="222"/>
        <v>2247.6190476190477</v>
      </c>
      <c r="CI69" s="4">
        <v>7.45</v>
      </c>
      <c r="CJ69" s="4">
        <v>45</v>
      </c>
      <c r="CK69" s="4">
        <v>88</v>
      </c>
      <c r="CL69" s="4">
        <v>27.3</v>
      </c>
      <c r="CM69" s="4">
        <v>0.21</v>
      </c>
      <c r="CN69" s="4">
        <v>0</v>
      </c>
      <c r="CO69" s="4">
        <v>0</v>
      </c>
      <c r="CP69" s="4">
        <v>30</v>
      </c>
      <c r="CQ69" s="4">
        <v>627</v>
      </c>
      <c r="CR69" s="4">
        <v>0</v>
      </c>
      <c r="CS69" s="4">
        <v>3</v>
      </c>
      <c r="CT69" s="4"/>
      <c r="CU69" s="4">
        <v>0</v>
      </c>
      <c r="CV69" s="4">
        <v>0</v>
      </c>
      <c r="CW69" s="4">
        <v>0</v>
      </c>
      <c r="CX69" s="4">
        <v>0</v>
      </c>
      <c r="CY69" s="4">
        <v>1</v>
      </c>
      <c r="CZ69" s="4">
        <v>0</v>
      </c>
      <c r="DA69" s="4">
        <v>0</v>
      </c>
      <c r="DB69" s="4">
        <v>0</v>
      </c>
      <c r="DC69" s="4">
        <v>1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10</v>
      </c>
      <c r="DL69" s="4">
        <v>10</v>
      </c>
      <c r="DM69" s="4">
        <v>56</v>
      </c>
      <c r="DN69" s="4">
        <v>28</v>
      </c>
      <c r="DO69" s="4">
        <v>49</v>
      </c>
      <c r="DP69" s="4">
        <v>80</v>
      </c>
      <c r="DQ69" s="11">
        <v>59</v>
      </c>
      <c r="DR69" s="4">
        <v>61</v>
      </c>
      <c r="DS69" s="4">
        <v>150</v>
      </c>
      <c r="DT69" s="4">
        <f t="shared" si="237"/>
        <v>89</v>
      </c>
      <c r="DU69" s="11">
        <v>16.2</v>
      </c>
      <c r="DV69" s="4">
        <v>1185</v>
      </c>
      <c r="DW69" s="4">
        <v>77</v>
      </c>
      <c r="DX69" s="4">
        <v>55</v>
      </c>
      <c r="DY69" s="4">
        <v>4.9000000000000004</v>
      </c>
      <c r="DZ69" s="4">
        <f t="shared" si="238"/>
        <v>2.2374429223744294</v>
      </c>
      <c r="EA69" s="76">
        <v>26.3</v>
      </c>
      <c r="EB69" s="4">
        <v>313</v>
      </c>
      <c r="EC69" s="4">
        <v>78</v>
      </c>
      <c r="ED69" s="4">
        <v>4.0999999999999996</v>
      </c>
      <c r="EE69" s="4">
        <f t="shared" si="241"/>
        <v>1.872146118721461</v>
      </c>
      <c r="EF69" s="81">
        <f t="shared" ref="EF69" si="272">DQ69/EA69</f>
        <v>2.2433460076045626</v>
      </c>
      <c r="EG69" s="81">
        <f t="shared" ref="EG69" si="273">DU69/EA69</f>
        <v>0.61596958174904937</v>
      </c>
      <c r="EH69" s="4">
        <v>14</v>
      </c>
      <c r="EI69" s="4">
        <v>67</v>
      </c>
      <c r="EJ69" s="4">
        <v>51</v>
      </c>
      <c r="EK69" s="11">
        <f t="shared" si="242"/>
        <v>1.3137254901960784</v>
      </c>
      <c r="EL69" s="4">
        <v>243</v>
      </c>
      <c r="EM69" s="11">
        <v>16</v>
      </c>
      <c r="EN69" s="4">
        <v>13</v>
      </c>
      <c r="EO69" s="11">
        <f t="shared" si="245"/>
        <v>4.6206896551724137</v>
      </c>
      <c r="EP69" s="4">
        <v>59</v>
      </c>
      <c r="EQ69" s="4">
        <f t="shared" si="225"/>
        <v>26.940639269406393</v>
      </c>
      <c r="ER69" s="4">
        <v>35</v>
      </c>
      <c r="ES69" s="4">
        <v>51</v>
      </c>
      <c r="ET69" s="11">
        <v>13</v>
      </c>
      <c r="EU69" s="4">
        <v>8</v>
      </c>
      <c r="EV69" s="9">
        <v>5</v>
      </c>
      <c r="EW69" s="4">
        <v>97</v>
      </c>
      <c r="EX69" s="4">
        <v>125</v>
      </c>
      <c r="EY69" s="4">
        <v>48</v>
      </c>
      <c r="EZ69" s="4">
        <v>76</v>
      </c>
      <c r="FA69" s="4">
        <v>80</v>
      </c>
      <c r="FB69" s="25">
        <f t="shared" si="212"/>
        <v>313</v>
      </c>
      <c r="FC69" s="9">
        <f t="shared" si="226"/>
        <v>1.1110060742926606</v>
      </c>
      <c r="FD69" s="9">
        <f t="shared" si="213"/>
        <v>0.25559105431309903</v>
      </c>
      <c r="FE69" s="9">
        <f t="shared" si="227"/>
        <v>0.36263057652819058</v>
      </c>
      <c r="FF69" s="9">
        <f t="shared" si="214"/>
        <v>1.2115384615384615</v>
      </c>
      <c r="FG69" s="9">
        <f t="shared" si="215"/>
        <v>0.26732303262630386</v>
      </c>
      <c r="FH69" s="9">
        <f t="shared" si="216"/>
        <v>1.0904877026075726</v>
      </c>
      <c r="FI69" s="11">
        <v>19.5</v>
      </c>
      <c r="FJ69" s="11">
        <v>22</v>
      </c>
      <c r="FK69" s="4">
        <v>20</v>
      </c>
      <c r="FL69" s="4">
        <v>2</v>
      </c>
      <c r="FM69" s="4">
        <v>65</v>
      </c>
      <c r="FN69" s="4">
        <f t="shared" si="270"/>
        <v>29.680365296803654</v>
      </c>
      <c r="FO69" s="11">
        <v>47</v>
      </c>
      <c r="FP69" s="11">
        <v>22</v>
      </c>
      <c r="FQ69" s="4">
        <v>18</v>
      </c>
      <c r="FR69" s="4">
        <v>71</v>
      </c>
      <c r="FS69" s="4">
        <v>47</v>
      </c>
      <c r="FT69" s="11">
        <f t="shared" si="229"/>
        <v>1.5106382978723405</v>
      </c>
      <c r="FU69" s="4">
        <v>10</v>
      </c>
      <c r="FV69" s="11">
        <f t="shared" si="263"/>
        <v>7.1</v>
      </c>
      <c r="FW69" s="4">
        <v>121</v>
      </c>
      <c r="FX69" s="4">
        <v>26.2</v>
      </c>
      <c r="FY69">
        <v>19.2</v>
      </c>
      <c r="FZ69" s="11">
        <f t="shared" si="271"/>
        <v>32.200000000000003</v>
      </c>
      <c r="GA69" s="4">
        <f t="shared" si="230"/>
        <v>1.4636363636363638</v>
      </c>
      <c r="GB69" s="4">
        <f t="shared" si="231"/>
        <v>2.447916666666667</v>
      </c>
      <c r="GC69" s="4">
        <f t="shared" si="232"/>
        <v>1.015625</v>
      </c>
      <c r="GD69" s="4">
        <v>22</v>
      </c>
      <c r="GE69" s="4">
        <v>15</v>
      </c>
      <c r="GF69" s="4">
        <f t="shared" si="265"/>
        <v>31.818181818181817</v>
      </c>
      <c r="GG69" s="4">
        <v>25</v>
      </c>
      <c r="GH69" s="4">
        <v>22</v>
      </c>
      <c r="GI69" s="4">
        <f t="shared" si="243"/>
        <v>12</v>
      </c>
      <c r="GJ69" s="4">
        <v>1</v>
      </c>
      <c r="GK69" s="4">
        <v>0</v>
      </c>
      <c r="GL69" s="4">
        <v>0</v>
      </c>
      <c r="GM69" s="4">
        <v>1</v>
      </c>
      <c r="GN69" s="4">
        <v>0</v>
      </c>
      <c r="GO69" s="4">
        <v>0</v>
      </c>
      <c r="GP69" s="4">
        <v>0</v>
      </c>
      <c r="GQ69" s="4">
        <v>1</v>
      </c>
      <c r="GR69" s="4">
        <v>0</v>
      </c>
      <c r="GS69" s="4">
        <v>0</v>
      </c>
      <c r="GT69" s="4">
        <v>45</v>
      </c>
      <c r="GU69" s="4">
        <v>18</v>
      </c>
      <c r="GV69">
        <f t="shared" ref="GV69:GV71" si="274">(GT69-GU69)/GT69</f>
        <v>0.6</v>
      </c>
      <c r="GW69" s="4">
        <v>1</v>
      </c>
      <c r="GX69" s="4">
        <v>0</v>
      </c>
      <c r="GY69" s="4"/>
      <c r="GZ69" s="2">
        <v>45105</v>
      </c>
      <c r="HA69" s="4">
        <v>2.19</v>
      </c>
      <c r="HB69" s="4">
        <v>8</v>
      </c>
      <c r="HC69" s="4">
        <v>2397</v>
      </c>
      <c r="HD69" s="4">
        <v>12861</v>
      </c>
      <c r="HE69" s="4">
        <v>6.29</v>
      </c>
      <c r="HF69" s="4">
        <v>0.17</v>
      </c>
      <c r="HG69" s="4">
        <v>0</v>
      </c>
      <c r="HH69" s="4">
        <v>1</v>
      </c>
      <c r="HI69" s="4" t="s">
        <v>589</v>
      </c>
      <c r="HJ69" s="4">
        <v>117</v>
      </c>
      <c r="HK69" s="4">
        <v>483</v>
      </c>
      <c r="HL69" s="4">
        <v>0</v>
      </c>
      <c r="HM69" s="4">
        <v>12.2</v>
      </c>
      <c r="HN69" s="4">
        <v>1.0900000000000001</v>
      </c>
      <c r="HO69" s="4">
        <v>28.7</v>
      </c>
      <c r="HP69" s="29">
        <v>2.63</v>
      </c>
      <c r="HQ69" s="4"/>
      <c r="HR69" s="4">
        <v>925</v>
      </c>
      <c r="HS69" s="4">
        <v>345</v>
      </c>
      <c r="HT69" s="4">
        <v>0</v>
      </c>
      <c r="HU69" s="4">
        <v>0</v>
      </c>
      <c r="HV69" s="4">
        <v>0.8</v>
      </c>
      <c r="HW69" s="4">
        <v>25</v>
      </c>
      <c r="HX69" s="4">
        <v>137</v>
      </c>
      <c r="HY69" s="4">
        <v>4.3</v>
      </c>
      <c r="HZ69" s="4">
        <v>2</v>
      </c>
      <c r="IA69" s="4">
        <v>3</v>
      </c>
      <c r="IB69" s="4">
        <v>9</v>
      </c>
      <c r="IC69" s="4">
        <v>6.4</v>
      </c>
      <c r="ID69" s="4"/>
      <c r="IE69" s="4">
        <v>163</v>
      </c>
      <c r="IF69" s="4">
        <v>34</v>
      </c>
      <c r="IG69" s="4">
        <v>72</v>
      </c>
      <c r="IH69" s="4">
        <v>0.15</v>
      </c>
      <c r="II69" s="4">
        <v>114</v>
      </c>
      <c r="IJ69" s="4">
        <v>265</v>
      </c>
      <c r="IK69" s="4">
        <v>1</v>
      </c>
      <c r="IL69" s="4">
        <v>2</v>
      </c>
      <c r="IM69" s="4"/>
      <c r="IN69">
        <v>102</v>
      </c>
      <c r="IO69">
        <v>65</v>
      </c>
      <c r="IP69">
        <v>76</v>
      </c>
      <c r="IQ69" s="4">
        <v>113</v>
      </c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>
        <v>0</v>
      </c>
      <c r="JJ69" s="4">
        <v>0</v>
      </c>
      <c r="JK69" s="4">
        <v>0</v>
      </c>
      <c r="JL69" s="4">
        <v>14</v>
      </c>
      <c r="JM69" s="4">
        <v>201</v>
      </c>
      <c r="JN69" s="4">
        <v>10</v>
      </c>
      <c r="JO69" s="4">
        <v>10</v>
      </c>
      <c r="JP69" s="4">
        <v>45</v>
      </c>
      <c r="JQ69" s="4">
        <v>20</v>
      </c>
      <c r="JR69" s="4">
        <v>55</v>
      </c>
      <c r="JS69" s="4">
        <v>86</v>
      </c>
      <c r="JT69" s="11">
        <v>49</v>
      </c>
      <c r="JU69" s="4">
        <v>53</v>
      </c>
      <c r="JV69" s="4">
        <v>105</v>
      </c>
      <c r="JW69" s="4">
        <f>(JV69-JU69)</f>
        <v>52</v>
      </c>
      <c r="JX69" s="11">
        <v>16.3</v>
      </c>
      <c r="JY69" s="4">
        <v>1115</v>
      </c>
      <c r="JZ69" s="4">
        <v>89</v>
      </c>
      <c r="KA69" s="4">
        <v>113</v>
      </c>
      <c r="KB69" s="4">
        <v>5.9</v>
      </c>
      <c r="KC69" s="4">
        <f>(KB69/HA69)</f>
        <v>2.6940639269406397</v>
      </c>
      <c r="KD69" s="4">
        <v>18.600000000000001</v>
      </c>
      <c r="KE69" s="4">
        <v>239</v>
      </c>
      <c r="KF69" s="4">
        <v>61</v>
      </c>
      <c r="KG69" s="4">
        <v>7</v>
      </c>
      <c r="KH69" s="4">
        <f>(KG69/HA69)</f>
        <v>3.1963470319634704</v>
      </c>
      <c r="KI69" s="45">
        <f>JT69/KD69</f>
        <v>2.6344086021505375</v>
      </c>
      <c r="KJ69" s="45">
        <f>JX69/KD69</f>
        <v>0.87634408602150538</v>
      </c>
      <c r="KK69" s="4">
        <v>13</v>
      </c>
      <c r="KL69" s="4">
        <v>90</v>
      </c>
      <c r="KM69" s="4">
        <v>75</v>
      </c>
      <c r="KN69" s="11">
        <f>(KL69/KM69)</f>
        <v>1.2</v>
      </c>
      <c r="KO69" s="4">
        <v>143</v>
      </c>
      <c r="KP69" s="11">
        <v>15</v>
      </c>
      <c r="KQ69" s="4">
        <v>10</v>
      </c>
      <c r="KR69" s="11">
        <f>KL69/((KP69+KQ69)/2)</f>
        <v>7.2</v>
      </c>
      <c r="KS69" s="4">
        <v>55</v>
      </c>
      <c r="KT69" s="4">
        <f>KS69/HA69</f>
        <v>25.114155251141554</v>
      </c>
      <c r="KU69" s="4"/>
      <c r="KV69" s="4"/>
      <c r="KW69" s="11">
        <v>25</v>
      </c>
      <c r="KX69" s="4">
        <v>15</v>
      </c>
      <c r="KY69" s="9">
        <v>10</v>
      </c>
      <c r="KZ69" s="4">
        <v>62</v>
      </c>
      <c r="LA69" s="4">
        <v>114</v>
      </c>
      <c r="LB69" s="4">
        <v>32</v>
      </c>
      <c r="LC69" s="4">
        <v>83</v>
      </c>
      <c r="LD69" s="4">
        <v>69</v>
      </c>
      <c r="LE69" s="4">
        <f>KE69</f>
        <v>239</v>
      </c>
      <c r="LF69" s="9">
        <f>LI69/LK69</f>
        <v>1.0600166279012364</v>
      </c>
      <c r="LG69" s="9">
        <f>LD69/LE69</f>
        <v>0.28870292887029286</v>
      </c>
      <c r="LH69" s="9">
        <f>0.35695-7.2266*LG69+74.249*(LG69^2)-307.39*(LG69^3)+684.54*(LG69^4)-856.92*(LG69^5)+571.95*(LG69^6)-159.1*(LG69^7)</f>
        <v>0.40390774863689771</v>
      </c>
      <c r="LI69" s="9">
        <f>(IN69*0.9)/KF69</f>
        <v>1.5049180327868852</v>
      </c>
      <c r="LJ69" s="9">
        <f>0.0275-0.165*(JT69/100)+0.3656*((IO69/IN69)*0.9)+0.515*LH69</f>
        <v>0.36434484348917878</v>
      </c>
      <c r="LK69" s="9">
        <f>(IO69-(LJ69*IN69*0.9))/(LJ69*KF69)</f>
        <v>1.4197117226043183</v>
      </c>
      <c r="LL69" s="11">
        <v>13.2</v>
      </c>
      <c r="LM69" s="11">
        <v>18</v>
      </c>
      <c r="LN69" s="4">
        <v>17</v>
      </c>
      <c r="LO69" s="4">
        <v>1</v>
      </c>
      <c r="LP69" s="4">
        <v>26</v>
      </c>
      <c r="LQ69" s="4">
        <f>LP69/HA69</f>
        <v>11.872146118721462</v>
      </c>
      <c r="LR69" s="11">
        <v>41</v>
      </c>
      <c r="LS69" s="11">
        <v>20</v>
      </c>
      <c r="LT69" s="4">
        <v>20</v>
      </c>
      <c r="LU69" s="4">
        <v>76</v>
      </c>
      <c r="LV69" s="4">
        <v>47</v>
      </c>
      <c r="LW69" s="11">
        <f>LU69/LV69</f>
        <v>1.6170212765957446</v>
      </c>
      <c r="LX69" s="4">
        <v>19</v>
      </c>
      <c r="LY69" s="11">
        <f>(LU69/LX69)</f>
        <v>4</v>
      </c>
      <c r="LZ69" s="4">
        <v>62</v>
      </c>
      <c r="MA69" s="4">
        <v>24.1</v>
      </c>
      <c r="MB69">
        <v>17.399999999999999</v>
      </c>
      <c r="MC69" s="11">
        <f>(MA69+IR69)</f>
        <v>24.1</v>
      </c>
      <c r="MD69" s="4">
        <f>MC69/LS69</f>
        <v>1.2050000000000001</v>
      </c>
      <c r="ME69" s="4">
        <f>LR69/MB69</f>
        <v>2.3563218390804601</v>
      </c>
      <c r="MF69" s="4">
        <f>LL69/MB69</f>
        <v>0.75862068965517249</v>
      </c>
      <c r="MG69" s="4">
        <v>20</v>
      </c>
      <c r="MH69" s="4">
        <v>12</v>
      </c>
      <c r="MI69" s="4">
        <f>((MG69-MH69)/MG69)*100</f>
        <v>40</v>
      </c>
      <c r="MJ69" s="4">
        <v>17</v>
      </c>
      <c r="MK69" s="4">
        <v>13</v>
      </c>
      <c r="ML69" s="4">
        <f>((MJ69-MK69)/MJ69)*100</f>
        <v>23.52941176470588</v>
      </c>
      <c r="MM69" s="4">
        <v>1</v>
      </c>
      <c r="MN69" s="4">
        <v>0</v>
      </c>
      <c r="MO69" s="4">
        <v>0</v>
      </c>
      <c r="MP69" s="4">
        <v>0</v>
      </c>
      <c r="MQ69" s="4">
        <v>1</v>
      </c>
      <c r="MR69" s="4">
        <v>0</v>
      </c>
      <c r="MS69" s="4">
        <v>0</v>
      </c>
      <c r="MT69" s="4">
        <v>1</v>
      </c>
      <c r="MU69" s="4">
        <v>0</v>
      </c>
      <c r="MV69" s="4">
        <v>0</v>
      </c>
      <c r="NC69" s="2">
        <v>45126</v>
      </c>
      <c r="ND69" s="4">
        <v>2.19</v>
      </c>
      <c r="NE69" s="4">
        <v>29</v>
      </c>
      <c r="NF69" s="4">
        <v>2230</v>
      </c>
      <c r="NG69" s="4">
        <v>10100</v>
      </c>
      <c r="NH69" s="4">
        <v>0.79</v>
      </c>
      <c r="NI69" s="4">
        <v>0.04</v>
      </c>
      <c r="NJ69" s="4">
        <v>0</v>
      </c>
      <c r="NK69" s="4">
        <v>1</v>
      </c>
      <c r="NL69" s="4" t="s">
        <v>589</v>
      </c>
      <c r="NM69" s="4">
        <v>42</v>
      </c>
      <c r="NN69" s="4"/>
      <c r="NO69" s="4">
        <v>0</v>
      </c>
      <c r="NP69" s="4">
        <v>12.2</v>
      </c>
      <c r="NQ69" s="4">
        <v>1.05</v>
      </c>
      <c r="NR69" s="4">
        <v>30.2</v>
      </c>
      <c r="NS69" s="29">
        <v>2.2599999999999998</v>
      </c>
      <c r="NT69" s="4">
        <v>0.23</v>
      </c>
      <c r="NU69" s="4">
        <v>471</v>
      </c>
      <c r="NV69" s="4">
        <v>215</v>
      </c>
      <c r="NW69" s="4">
        <v>0</v>
      </c>
      <c r="NX69" s="4">
        <v>0</v>
      </c>
      <c r="NY69" s="4">
        <v>0.8</v>
      </c>
      <c r="NZ69" s="4">
        <v>20</v>
      </c>
      <c r="OA69" s="4">
        <v>140</v>
      </c>
      <c r="OB69" s="4">
        <v>4.0999999999999996</v>
      </c>
      <c r="OC69" s="4">
        <v>2</v>
      </c>
      <c r="OD69" s="4">
        <v>3</v>
      </c>
      <c r="OE69" s="4">
        <v>8.8000000000000007</v>
      </c>
      <c r="OF69" s="4">
        <v>6.1</v>
      </c>
      <c r="OG69" s="4">
        <v>4.0999999999999996</v>
      </c>
      <c r="OH69" s="4">
        <v>207</v>
      </c>
      <c r="OI69" s="4">
        <v>15</v>
      </c>
      <c r="OJ69" s="4">
        <v>15</v>
      </c>
      <c r="OK69" s="4">
        <v>0.2</v>
      </c>
      <c r="OL69" s="4">
        <v>125</v>
      </c>
      <c r="OM69" s="4">
        <v>159</v>
      </c>
      <c r="ON69" s="4">
        <v>1</v>
      </c>
      <c r="OO69" s="4">
        <v>2</v>
      </c>
      <c r="OP69" s="4"/>
      <c r="OQ69">
        <v>113</v>
      </c>
      <c r="OR69">
        <v>69</v>
      </c>
      <c r="OS69">
        <v>84</v>
      </c>
      <c r="OT69" s="4">
        <v>94</v>
      </c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>
        <v>0</v>
      </c>
      <c r="PM69" s="4">
        <v>0</v>
      </c>
      <c r="PN69" s="4">
        <v>0</v>
      </c>
      <c r="PO69" s="4">
        <v>16</v>
      </c>
      <c r="PP69" s="4">
        <v>172</v>
      </c>
      <c r="PQ69" s="4">
        <v>9</v>
      </c>
      <c r="PR69" s="4">
        <v>8</v>
      </c>
      <c r="PS69" s="4">
        <v>47</v>
      </c>
      <c r="PT69" s="4">
        <v>32</v>
      </c>
      <c r="PU69" s="4">
        <v>33</v>
      </c>
      <c r="PV69" s="4">
        <v>61</v>
      </c>
      <c r="PW69" s="11">
        <v>45</v>
      </c>
      <c r="PX69" s="4">
        <v>43</v>
      </c>
      <c r="PY69" s="4">
        <v>80</v>
      </c>
      <c r="PZ69" s="4">
        <f>(PY69-PX69)</f>
        <v>37</v>
      </c>
      <c r="QA69" s="11">
        <v>18.100000000000001</v>
      </c>
      <c r="QB69" s="4">
        <v>1613</v>
      </c>
      <c r="QC69" s="4">
        <v>84</v>
      </c>
      <c r="QD69" s="4">
        <v>94</v>
      </c>
      <c r="QE69" s="4">
        <v>3.2</v>
      </c>
      <c r="QF69" s="4">
        <f>(QE69/ND69)</f>
        <v>1.4611872146118723</v>
      </c>
      <c r="QG69" s="4">
        <v>19</v>
      </c>
      <c r="QH69" s="4">
        <v>285</v>
      </c>
      <c r="QI69" s="4">
        <v>41</v>
      </c>
      <c r="QJ69" s="4">
        <v>3.6</v>
      </c>
      <c r="QK69" s="4">
        <f>(QJ69/ND69)</f>
        <v>1.6438356164383563</v>
      </c>
      <c r="QL69" s="45">
        <f>PW69/QG69</f>
        <v>2.3684210526315788</v>
      </c>
      <c r="QM69" s="45">
        <f>QA69/QG69</f>
        <v>0.9526315789473685</v>
      </c>
      <c r="QN69" s="4">
        <v>10</v>
      </c>
      <c r="QO69" s="4">
        <v>66</v>
      </c>
      <c r="QP69" s="4">
        <v>81</v>
      </c>
      <c r="QQ69" s="11">
        <f>(QO69/QP69)</f>
        <v>0.81481481481481477</v>
      </c>
      <c r="QR69" s="4">
        <v>199</v>
      </c>
      <c r="QS69" s="11">
        <v>12</v>
      </c>
      <c r="QT69" s="4">
        <v>10</v>
      </c>
      <c r="QU69" s="11">
        <f>QO69/((QS69+QT69)/2)</f>
        <v>6</v>
      </c>
      <c r="QV69" s="4">
        <v>42</v>
      </c>
      <c r="QW69" s="4">
        <f>QV69/ND69</f>
        <v>19.178082191780824</v>
      </c>
      <c r="QX69" s="4">
        <v>26</v>
      </c>
      <c r="QY69" s="4">
        <v>34</v>
      </c>
      <c r="QZ69" s="11">
        <v>16</v>
      </c>
      <c r="RA69" s="4">
        <v>10</v>
      </c>
      <c r="RB69" s="9">
        <v>6</v>
      </c>
      <c r="RC69" s="4">
        <v>76</v>
      </c>
      <c r="RD69" s="4">
        <v>103</v>
      </c>
      <c r="RE69" s="4">
        <v>27</v>
      </c>
      <c r="RF69" s="4">
        <v>45</v>
      </c>
      <c r="RG69" s="4">
        <v>38</v>
      </c>
      <c r="RH69" s="4">
        <f>QH69</f>
        <v>285</v>
      </c>
      <c r="RI69" s="9">
        <f>RL69/RN69</f>
        <v>0.54995894307819704</v>
      </c>
      <c r="RJ69" s="9">
        <f>RG69/RH69</f>
        <v>0.13333333333333333</v>
      </c>
      <c r="RK69" s="9">
        <f>0.35695-7.2266*RJ69+74.249*(RJ69^2)-307.39*(RJ69^3)+684.54*(RJ69^4)-856.92*(RJ69^5)+571.95*(RJ69^6)-159.1*(RJ69^7)</f>
        <v>0.16808971328760855</v>
      </c>
      <c r="RL69" s="9">
        <f>(OQ69*0.9)/QI69</f>
        <v>2.4804878048780488</v>
      </c>
      <c r="RM69" s="9">
        <f>0.0275-0.165*(PW69/100)+0.3656*((OR69/OQ69)*0.9)+0.515*RK69</f>
        <v>0.24073443243161394</v>
      </c>
      <c r="RN69" s="9">
        <f>(OR69-(RM69*OQ69*0.9))/(RM69*QI69)</f>
        <v>4.5103145172881671</v>
      </c>
      <c r="RO69" s="11">
        <v>14.2</v>
      </c>
      <c r="RP69" s="11">
        <v>19</v>
      </c>
      <c r="RQ69" s="4">
        <v>11</v>
      </c>
      <c r="RR69" s="4">
        <v>8</v>
      </c>
      <c r="RS69" s="4">
        <v>17</v>
      </c>
      <c r="RT69" s="4">
        <f>RS69/ND69</f>
        <v>7.762557077625571</v>
      </c>
      <c r="RU69" s="11">
        <v>49</v>
      </c>
      <c r="RV69" s="11">
        <v>16</v>
      </c>
      <c r="RW69" s="4"/>
      <c r="RX69" s="4">
        <v>60</v>
      </c>
      <c r="RY69" s="4">
        <v>56</v>
      </c>
      <c r="RZ69" s="11">
        <f>RX69/RY69</f>
        <v>1.0714285714285714</v>
      </c>
      <c r="SA69" s="4"/>
      <c r="SB69" s="11"/>
      <c r="SC69" s="4">
        <v>52</v>
      </c>
      <c r="SD69" s="4">
        <v>28.6</v>
      </c>
      <c r="SE69">
        <v>16.2</v>
      </c>
      <c r="SF69" s="11">
        <f>(SD69+OU69)</f>
        <v>28.6</v>
      </c>
      <c r="SG69" s="4">
        <f>SF69/RV69</f>
        <v>1.7875000000000001</v>
      </c>
      <c r="SH69" s="4">
        <f>RU69/SE69</f>
        <v>3.0246913580246915</v>
      </c>
      <c r="SI69" s="4">
        <f>RO69/SE69</f>
        <v>0.87654320987654322</v>
      </c>
      <c r="SJ69" s="4">
        <v>19</v>
      </c>
      <c r="SK69" s="4">
        <v>16</v>
      </c>
      <c r="SL69" s="4">
        <f>((SJ69-SK69)/SJ69)*100</f>
        <v>15.789473684210526</v>
      </c>
      <c r="SM69" s="4">
        <v>34</v>
      </c>
      <c r="SN69" s="4">
        <v>22</v>
      </c>
      <c r="SO69" s="4">
        <f>((SM69-SN69)/SM69)*100</f>
        <v>35.294117647058826</v>
      </c>
      <c r="SP69" s="4">
        <v>1</v>
      </c>
      <c r="SQ69" s="4">
        <v>0</v>
      </c>
      <c r="SR69" s="4">
        <v>0</v>
      </c>
      <c r="SS69" s="4">
        <v>0</v>
      </c>
      <c r="ST69" s="4">
        <v>1</v>
      </c>
      <c r="SU69" s="4">
        <v>0</v>
      </c>
      <c r="SV69" s="4">
        <v>1</v>
      </c>
      <c r="SW69" s="4">
        <v>0</v>
      </c>
      <c r="SX69" s="4">
        <v>0</v>
      </c>
      <c r="SY69" s="4">
        <v>1</v>
      </c>
      <c r="TF69" s="2">
        <v>45274</v>
      </c>
      <c r="TG69" s="4">
        <v>2.19</v>
      </c>
      <c r="TH69" s="4">
        <v>180</v>
      </c>
      <c r="TI69" s="4"/>
      <c r="TJ69" s="4"/>
      <c r="TK69" s="4"/>
      <c r="TL69" s="4"/>
      <c r="TM69" s="4">
        <v>0</v>
      </c>
      <c r="TN69" s="4">
        <v>1</v>
      </c>
      <c r="TO69" s="4" t="s">
        <v>589</v>
      </c>
      <c r="TP69" s="4"/>
      <c r="TQ69" s="4"/>
      <c r="TR69" s="4">
        <v>0</v>
      </c>
      <c r="TS69" s="4"/>
      <c r="TT69" s="4"/>
      <c r="TU69" s="4"/>
      <c r="TV69" s="29"/>
      <c r="TW69" s="4"/>
      <c r="TX69" s="4"/>
      <c r="TY69" s="4"/>
      <c r="TZ69" s="4">
        <v>0</v>
      </c>
      <c r="UA69" s="4">
        <v>0</v>
      </c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>
        <v>1</v>
      </c>
      <c r="UR69" s="4">
        <v>2</v>
      </c>
      <c r="US69" s="4"/>
      <c r="UT69">
        <v>115</v>
      </c>
      <c r="UU69">
        <v>72</v>
      </c>
      <c r="UV69">
        <v>86</v>
      </c>
      <c r="UW69" s="4">
        <v>64</v>
      </c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>
        <v>0</v>
      </c>
      <c r="VP69" s="4">
        <v>0</v>
      </c>
      <c r="VQ69" s="4">
        <v>0</v>
      </c>
      <c r="VR69" s="4"/>
      <c r="VS69" s="4"/>
      <c r="VT69" s="4">
        <v>9</v>
      </c>
      <c r="VU69" s="4">
        <v>8</v>
      </c>
      <c r="VV69" s="4">
        <v>45</v>
      </c>
      <c r="VW69" s="4">
        <v>28</v>
      </c>
      <c r="VX69" s="4">
        <v>34</v>
      </c>
      <c r="VY69" s="4">
        <v>62</v>
      </c>
      <c r="VZ69" s="11">
        <v>61</v>
      </c>
      <c r="WA69" s="4">
        <v>31</v>
      </c>
      <c r="WB69" s="4">
        <v>76</v>
      </c>
      <c r="WC69" s="4">
        <f>(WB69-WA69)</f>
        <v>45</v>
      </c>
      <c r="WD69" s="11">
        <v>20.100000000000001</v>
      </c>
      <c r="WE69" s="4">
        <v>1483</v>
      </c>
      <c r="WF69" s="4">
        <v>94</v>
      </c>
      <c r="WG69" s="4">
        <v>64</v>
      </c>
      <c r="WH69" s="4">
        <v>3.4</v>
      </c>
      <c r="WI69" s="17">
        <f>(WH69/TG69)</f>
        <v>1.5525114155251141</v>
      </c>
      <c r="WJ69" s="4">
        <v>24</v>
      </c>
      <c r="WK69" s="4">
        <v>298</v>
      </c>
      <c r="WL69" s="4">
        <v>81</v>
      </c>
      <c r="WM69" s="4">
        <v>4.9000000000000004</v>
      </c>
      <c r="WN69" s="4">
        <f>(WM69/TG69)</f>
        <v>2.2374429223744294</v>
      </c>
      <c r="WO69" s="45">
        <f>VZ69/WJ69</f>
        <v>2.5416666666666665</v>
      </c>
      <c r="WP69" s="45">
        <f>WD69/WJ69</f>
        <v>0.83750000000000002</v>
      </c>
      <c r="WQ69" s="4">
        <v>11</v>
      </c>
      <c r="WR69" s="4">
        <v>70</v>
      </c>
      <c r="WS69" s="4">
        <v>63</v>
      </c>
      <c r="WT69" s="11">
        <f>(WR69/WS69)</f>
        <v>1.1111111111111112</v>
      </c>
      <c r="WU69" s="4">
        <v>280</v>
      </c>
      <c r="WV69" s="11">
        <v>10</v>
      </c>
      <c r="WW69" s="4">
        <v>8</v>
      </c>
      <c r="WX69" s="11">
        <f>WR69/((WV69+WW69)/2)</f>
        <v>7.7777777777777777</v>
      </c>
      <c r="WY69" s="4">
        <v>21</v>
      </c>
      <c r="WZ69" s="4">
        <f>WY69/TG69</f>
        <v>9.589041095890412</v>
      </c>
      <c r="XA69" s="4">
        <v>8</v>
      </c>
      <c r="XB69" s="4">
        <v>8</v>
      </c>
      <c r="XC69" s="11">
        <v>27</v>
      </c>
      <c r="XD69" s="4">
        <v>19</v>
      </c>
      <c r="XE69" s="9">
        <v>18</v>
      </c>
      <c r="XF69" s="4">
        <v>98</v>
      </c>
      <c r="XG69" s="4">
        <v>124</v>
      </c>
      <c r="XH69" s="4">
        <v>49</v>
      </c>
      <c r="XI69" s="4">
        <v>87</v>
      </c>
      <c r="XJ69" s="4">
        <v>85</v>
      </c>
      <c r="XK69" s="4">
        <f>WK69</f>
        <v>298</v>
      </c>
      <c r="XL69" s="9">
        <f>XO69/XQ69</f>
        <v>0.94945806296213342</v>
      </c>
      <c r="XM69" s="9">
        <f>XJ69/XK69</f>
        <v>0.28523489932885904</v>
      </c>
      <c r="XN69" s="9">
        <f>0.35695-7.2266*XM69+74.249*(XM69^2)-307.39*(XM69^3)+684.54*(XM69^4)-856.92*(XM69^5)+571.95*(XM69^6)-159.1*(XM69^7)</f>
        <v>0.3999041638679518</v>
      </c>
      <c r="XO69" s="9">
        <f>(UT69*0.9)/WL69</f>
        <v>1.2777777777777777</v>
      </c>
      <c r="XP69" s="9">
        <f>0.0275-0.165*(VZ69/100)+0.3656*((UU69/UT69)*0.9)+0.515*XN69</f>
        <v>0.33880829656590822</v>
      </c>
      <c r="XQ69" s="9">
        <f>(UU69-(XP69*UT69*0.9))/(XP69*WL69)</f>
        <v>1.3457969631553262</v>
      </c>
      <c r="XR69" s="11">
        <v>20.8</v>
      </c>
      <c r="XS69" s="11">
        <v>28</v>
      </c>
      <c r="XT69" s="4">
        <v>19</v>
      </c>
      <c r="XU69" s="4">
        <v>12</v>
      </c>
      <c r="XV69" s="4">
        <v>22</v>
      </c>
      <c r="XW69" s="4">
        <f>XV69/TG69</f>
        <v>10.045662100456621</v>
      </c>
      <c r="XX69" s="11">
        <v>46</v>
      </c>
      <c r="XY69" s="11">
        <v>22</v>
      </c>
      <c r="XZ69" s="4">
        <v>18</v>
      </c>
      <c r="YA69" s="4">
        <v>64</v>
      </c>
      <c r="YB69" s="4">
        <v>55</v>
      </c>
      <c r="YC69" s="11">
        <f>YA69/YB69</f>
        <v>1.1636363636363636</v>
      </c>
      <c r="YD69" s="4">
        <v>12</v>
      </c>
      <c r="YE69" s="11">
        <f>(YA69/YD69)</f>
        <v>5.333333333333333</v>
      </c>
      <c r="YF69" s="4">
        <v>124</v>
      </c>
      <c r="YG69" s="4">
        <v>14.5</v>
      </c>
      <c r="YH69">
        <v>14.1</v>
      </c>
      <c r="YI69" s="11">
        <f>(YG69+UX69)</f>
        <v>14.5</v>
      </c>
      <c r="YJ69" s="4">
        <f>YI69/XY69</f>
        <v>0.65909090909090906</v>
      </c>
      <c r="YK69" s="4">
        <f>XX69/YH69</f>
        <v>3.2624113475177308</v>
      </c>
      <c r="YL69" s="4">
        <f>XR69/YH69</f>
        <v>1.4751773049645391</v>
      </c>
      <c r="YM69" s="4">
        <v>12</v>
      </c>
      <c r="YN69" s="4">
        <v>8</v>
      </c>
      <c r="YO69" s="4">
        <f>((YM69-YN69)/YM69)*100</f>
        <v>33.333333333333329</v>
      </c>
      <c r="YP69" s="4">
        <v>19</v>
      </c>
      <c r="YQ69" s="4">
        <v>16</v>
      </c>
      <c r="YR69" s="4">
        <f>((YP69-YQ69)/YP69)*100</f>
        <v>15.789473684210526</v>
      </c>
      <c r="YS69">
        <v>1</v>
      </c>
      <c r="YT69">
        <v>0</v>
      </c>
      <c r="YU69">
        <v>0</v>
      </c>
      <c r="YV69">
        <v>1</v>
      </c>
      <c r="YW69">
        <v>0</v>
      </c>
      <c r="YX69">
        <v>0</v>
      </c>
      <c r="YY69">
        <v>0</v>
      </c>
      <c r="YZ69">
        <v>1</v>
      </c>
      <c r="ZA69">
        <v>0</v>
      </c>
      <c r="ZB69">
        <v>0</v>
      </c>
      <c r="ZC69">
        <v>17</v>
      </c>
      <c r="ZD69">
        <v>11</v>
      </c>
      <c r="ZE69">
        <f t="shared" ref="ZE69" si="275">(ZC69-ZD69)/ZC69</f>
        <v>0.35294117647058826</v>
      </c>
      <c r="ZF69">
        <v>1</v>
      </c>
      <c r="ZG69">
        <v>0</v>
      </c>
    </row>
    <row r="70" spans="1:683" x14ac:dyDescent="0.35">
      <c r="A70" s="54">
        <v>67</v>
      </c>
      <c r="B70" s="2">
        <v>45099</v>
      </c>
      <c r="C70" s="2">
        <v>32466</v>
      </c>
      <c r="D70" s="4">
        <v>34</v>
      </c>
      <c r="E70" s="4" t="s">
        <v>178</v>
      </c>
      <c r="F70" s="4">
        <v>85</v>
      </c>
      <c r="G70" s="4">
        <v>185</v>
      </c>
      <c r="H70" s="4">
        <v>2.09</v>
      </c>
      <c r="I70" s="4">
        <v>1</v>
      </c>
      <c r="J70" s="2">
        <v>45098</v>
      </c>
      <c r="K70" s="2">
        <v>45098</v>
      </c>
      <c r="L70" s="2">
        <v>45127</v>
      </c>
      <c r="M70" s="2">
        <v>45135</v>
      </c>
      <c r="N70" s="4">
        <v>0</v>
      </c>
      <c r="P70" s="46">
        <f t="shared" si="219"/>
        <v>29</v>
      </c>
      <c r="Q70" s="46">
        <f t="shared" si="220"/>
        <v>37</v>
      </c>
      <c r="R70" s="46"/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8</v>
      </c>
      <c r="AC70" s="4">
        <v>31</v>
      </c>
      <c r="AD70" s="4">
        <v>2</v>
      </c>
      <c r="AE70" s="4">
        <v>2</v>
      </c>
      <c r="AF70" s="4">
        <v>0</v>
      </c>
      <c r="AG70" s="4">
        <v>686</v>
      </c>
      <c r="AH70" s="4">
        <v>13022</v>
      </c>
      <c r="AI70" s="4">
        <v>8.73</v>
      </c>
      <c r="AJ70" s="4">
        <v>7.0000000000000007E-2</v>
      </c>
      <c r="AK70" s="4">
        <v>0</v>
      </c>
      <c r="AL70" s="4">
        <v>0</v>
      </c>
      <c r="AM70" s="4">
        <v>0</v>
      </c>
      <c r="AN70" s="4">
        <v>120</v>
      </c>
      <c r="AO70" s="4">
        <v>248</v>
      </c>
      <c r="AP70" s="4">
        <v>0</v>
      </c>
      <c r="AQ70" s="4">
        <v>11</v>
      </c>
      <c r="AR70" s="4">
        <v>1.08</v>
      </c>
      <c r="AS70" s="4">
        <v>26.7</v>
      </c>
      <c r="AT70" s="29">
        <v>3.01</v>
      </c>
      <c r="AU70" s="4">
        <v>0.36</v>
      </c>
      <c r="AV70" s="4">
        <v>755</v>
      </c>
      <c r="AW70" s="4">
        <v>385</v>
      </c>
      <c r="AX70" s="4">
        <v>0</v>
      </c>
      <c r="AY70" s="4">
        <v>0</v>
      </c>
      <c r="AZ70" s="4">
        <v>0.9</v>
      </c>
      <c r="BA70" s="4">
        <v>30</v>
      </c>
      <c r="BB70" s="4">
        <v>139</v>
      </c>
      <c r="BC70" s="4">
        <v>4.5</v>
      </c>
      <c r="BD70" s="4">
        <v>2.5</v>
      </c>
      <c r="BE70" s="4">
        <v>3.4</v>
      </c>
      <c r="BF70" s="4">
        <v>8.5</v>
      </c>
      <c r="BG70" s="4">
        <v>5.7</v>
      </c>
      <c r="BH70" s="4">
        <v>3.4</v>
      </c>
      <c r="BI70" s="4">
        <v>43</v>
      </c>
      <c r="BJ70" s="4">
        <v>14</v>
      </c>
      <c r="BK70" s="4">
        <v>53</v>
      </c>
      <c r="BL70" s="4">
        <v>0.2</v>
      </c>
      <c r="BM70" s="4">
        <v>54</v>
      </c>
      <c r="BN70" s="4">
        <v>257</v>
      </c>
      <c r="BO70" s="4">
        <v>1</v>
      </c>
      <c r="BP70" s="4">
        <v>12</v>
      </c>
      <c r="BQ70" s="4">
        <v>230</v>
      </c>
      <c r="BR70">
        <v>89</v>
      </c>
      <c r="BS70">
        <v>48</v>
      </c>
      <c r="BT70">
        <v>64</v>
      </c>
      <c r="BU70">
        <v>110</v>
      </c>
      <c r="BV70">
        <v>3</v>
      </c>
      <c r="BW70">
        <v>2100</v>
      </c>
      <c r="BX70">
        <v>546</v>
      </c>
      <c r="BY70">
        <v>1.1000000000000001</v>
      </c>
      <c r="BZ70">
        <v>64.5</v>
      </c>
      <c r="CA70">
        <v>8.4</v>
      </c>
      <c r="CB70" s="4">
        <v>2.2999999999999998</v>
      </c>
      <c r="CC70" s="4">
        <v>21</v>
      </c>
      <c r="CD70" s="4">
        <v>67</v>
      </c>
      <c r="CE70" s="4">
        <v>15</v>
      </c>
      <c r="CF70" s="4">
        <v>18</v>
      </c>
      <c r="CG70" s="4">
        <v>2130</v>
      </c>
      <c r="CH70" s="4">
        <f t="shared" si="222"/>
        <v>2121.739130434783</v>
      </c>
      <c r="CI70" s="4">
        <v>7.46</v>
      </c>
      <c r="CJ70" s="4">
        <v>38</v>
      </c>
      <c r="CK70" s="4">
        <v>96</v>
      </c>
      <c r="CL70" s="4">
        <v>23.8</v>
      </c>
      <c r="CM70" s="4">
        <v>0.15</v>
      </c>
      <c r="CN70" s="4">
        <v>0</v>
      </c>
      <c r="CO70" s="4">
        <v>0</v>
      </c>
      <c r="CP70" s="4">
        <v>13</v>
      </c>
      <c r="CQ70" s="4">
        <v>173</v>
      </c>
      <c r="CR70" s="4">
        <v>1</v>
      </c>
      <c r="CS70" s="4">
        <v>0</v>
      </c>
      <c r="CT70" s="4"/>
      <c r="CU70" s="4">
        <v>1</v>
      </c>
      <c r="CV70" s="4">
        <v>1</v>
      </c>
      <c r="CW70" s="4">
        <v>1</v>
      </c>
      <c r="CX70" s="4">
        <v>1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1</v>
      </c>
      <c r="DE70" s="4">
        <v>1</v>
      </c>
      <c r="DF70" s="4">
        <v>1</v>
      </c>
      <c r="DG70" s="4">
        <v>1</v>
      </c>
      <c r="DH70" s="4">
        <v>0</v>
      </c>
      <c r="DI70" s="4">
        <v>0</v>
      </c>
      <c r="DJ70" s="4">
        <v>0</v>
      </c>
      <c r="DK70" s="4">
        <v>11</v>
      </c>
      <c r="DL70" s="4">
        <v>10</v>
      </c>
      <c r="DM70" s="4">
        <v>34</v>
      </c>
      <c r="DN70" s="4">
        <v>18</v>
      </c>
      <c r="DO70" s="4">
        <v>46</v>
      </c>
      <c r="DP70" s="4">
        <v>79</v>
      </c>
      <c r="DQ70" s="11">
        <v>41</v>
      </c>
      <c r="DR70" s="4">
        <v>61</v>
      </c>
      <c r="DS70" s="4">
        <v>104</v>
      </c>
      <c r="DT70" s="4">
        <f t="shared" si="237"/>
        <v>43</v>
      </c>
      <c r="DU70" s="11">
        <v>11.1</v>
      </c>
      <c r="DV70" s="4">
        <v>963</v>
      </c>
      <c r="DW70" s="4">
        <v>81</v>
      </c>
      <c r="DX70" s="4">
        <v>98</v>
      </c>
      <c r="DY70" s="4">
        <v>4.0999999999999996</v>
      </c>
      <c r="DZ70" s="4">
        <f t="shared" si="238"/>
        <v>1.9617224880382775</v>
      </c>
      <c r="EA70" s="4">
        <v>12.9</v>
      </c>
      <c r="EB70" s="4">
        <v>339</v>
      </c>
      <c r="EC70" s="4">
        <v>47</v>
      </c>
      <c r="ED70" s="4">
        <v>4.3</v>
      </c>
      <c r="EE70" s="4">
        <f t="shared" si="241"/>
        <v>2.0574162679425836</v>
      </c>
      <c r="EF70" s="45">
        <f t="shared" si="223"/>
        <v>3.1782945736434107</v>
      </c>
      <c r="EG70" s="45">
        <f t="shared" si="224"/>
        <v>0.86046511627906974</v>
      </c>
      <c r="EH70" s="4">
        <v>14</v>
      </c>
      <c r="EI70" s="4">
        <v>66</v>
      </c>
      <c r="EJ70" s="4">
        <v>45</v>
      </c>
      <c r="EK70" s="11">
        <f t="shared" si="242"/>
        <v>1.4666666666666666</v>
      </c>
      <c r="EL70" s="4">
        <v>226</v>
      </c>
      <c r="EM70" s="11">
        <v>12</v>
      </c>
      <c r="EN70" s="4">
        <v>10</v>
      </c>
      <c r="EO70" s="11">
        <f t="shared" si="245"/>
        <v>6</v>
      </c>
      <c r="EP70" s="4">
        <v>32</v>
      </c>
      <c r="EQ70" s="4">
        <f t="shared" si="225"/>
        <v>15.311004784688997</v>
      </c>
      <c r="ER70" s="4">
        <v>7</v>
      </c>
      <c r="ES70" s="4">
        <v>16</v>
      </c>
      <c r="ET70" s="11">
        <v>17</v>
      </c>
      <c r="EU70" s="4">
        <v>15</v>
      </c>
      <c r="EV70" s="9">
        <v>2</v>
      </c>
      <c r="EW70" s="4">
        <v>76</v>
      </c>
      <c r="EX70" s="4">
        <v>125</v>
      </c>
      <c r="EY70" s="4">
        <v>24</v>
      </c>
      <c r="EZ70" s="4">
        <v>93</v>
      </c>
      <c r="FA70" s="4">
        <v>104</v>
      </c>
      <c r="FB70" s="25">
        <f t="shared" si="212"/>
        <v>339</v>
      </c>
      <c r="FC70" s="9">
        <f t="shared" si="226"/>
        <v>1.4584329247048833</v>
      </c>
      <c r="FD70" s="9">
        <f t="shared" si="213"/>
        <v>0.30678466076696165</v>
      </c>
      <c r="FE70" s="9">
        <f t="shared" si="227"/>
        <v>0.42366590907281421</v>
      </c>
      <c r="FF70" s="9">
        <f t="shared" si="214"/>
        <v>1.7042553191489362</v>
      </c>
      <c r="FG70" s="9">
        <f t="shared" si="215"/>
        <v>0.35549771845339817</v>
      </c>
      <c r="FH70" s="9">
        <f t="shared" si="216"/>
        <v>1.1685524169675445</v>
      </c>
      <c r="FI70" s="11">
        <v>11.5</v>
      </c>
      <c r="FJ70" s="11">
        <v>25</v>
      </c>
      <c r="FK70" s="4">
        <v>16</v>
      </c>
      <c r="FL70" s="4">
        <v>9</v>
      </c>
      <c r="FM70" s="4">
        <v>19</v>
      </c>
      <c r="FN70" s="4">
        <f t="shared" si="270"/>
        <v>9.0909090909090917</v>
      </c>
      <c r="FO70" s="11">
        <v>32</v>
      </c>
      <c r="FP70" s="11">
        <v>14</v>
      </c>
      <c r="FQ70" s="4">
        <v>15</v>
      </c>
      <c r="FR70" s="4">
        <v>41</v>
      </c>
      <c r="FS70" s="4">
        <v>50</v>
      </c>
      <c r="FT70" s="11">
        <f t="shared" si="229"/>
        <v>0.82</v>
      </c>
      <c r="FU70" s="4">
        <v>12</v>
      </c>
      <c r="FV70" s="11">
        <f t="shared" si="263"/>
        <v>3.4166666666666665</v>
      </c>
      <c r="FW70" s="4">
        <v>83</v>
      </c>
      <c r="FX70" s="4">
        <v>9</v>
      </c>
      <c r="FY70">
        <v>9.6999999999999993</v>
      </c>
      <c r="FZ70" s="11">
        <f t="shared" si="271"/>
        <v>12</v>
      </c>
      <c r="GA70" s="4">
        <f t="shared" si="230"/>
        <v>0.8571428571428571</v>
      </c>
      <c r="GB70" s="4">
        <f t="shared" si="231"/>
        <v>3.2989690721649487</v>
      </c>
      <c r="GC70" s="4">
        <f t="shared" si="232"/>
        <v>1.1855670103092784</v>
      </c>
      <c r="GD70" s="4">
        <v>14</v>
      </c>
      <c r="GE70" s="4">
        <v>7</v>
      </c>
      <c r="GF70" s="4">
        <f t="shared" si="265"/>
        <v>50</v>
      </c>
      <c r="GG70" s="4">
        <v>24</v>
      </c>
      <c r="GH70" s="4">
        <v>17</v>
      </c>
      <c r="GI70" s="4">
        <f t="shared" si="243"/>
        <v>29.166666666666668</v>
      </c>
      <c r="GJ70" s="4">
        <v>1</v>
      </c>
      <c r="GK70" s="4">
        <v>0</v>
      </c>
      <c r="GL70" s="4">
        <v>0</v>
      </c>
      <c r="GM70" s="4">
        <v>0</v>
      </c>
      <c r="GN70" s="4">
        <v>1</v>
      </c>
      <c r="GO70" s="4">
        <v>0</v>
      </c>
      <c r="GP70" s="4">
        <v>0</v>
      </c>
      <c r="GQ70" s="4">
        <v>1</v>
      </c>
      <c r="GR70" s="4">
        <v>0</v>
      </c>
      <c r="GS70" s="4">
        <v>0</v>
      </c>
      <c r="GV70" t="e">
        <f t="shared" si="274"/>
        <v>#DIV/0!</v>
      </c>
      <c r="GZ70" s="2">
        <v>45105</v>
      </c>
      <c r="HA70" s="4">
        <v>2.09</v>
      </c>
      <c r="HB70" s="4">
        <v>7</v>
      </c>
      <c r="HC70" s="4">
        <v>2314</v>
      </c>
      <c r="HD70" s="4">
        <v>13819</v>
      </c>
      <c r="HE70" s="4">
        <v>1.44</v>
      </c>
      <c r="HF70" s="4">
        <v>7.0000000000000007E-2</v>
      </c>
      <c r="HG70" s="4">
        <v>0</v>
      </c>
      <c r="HH70" s="4">
        <v>0</v>
      </c>
      <c r="HI70" s="4">
        <v>0</v>
      </c>
      <c r="HJ70" s="4">
        <v>70</v>
      </c>
      <c r="HK70" s="4"/>
      <c r="HL70" s="4">
        <v>0</v>
      </c>
      <c r="HM70" s="4">
        <v>12.5</v>
      </c>
      <c r="HN70" s="4">
        <v>1.07</v>
      </c>
      <c r="HO70" s="4">
        <v>27.2</v>
      </c>
      <c r="HP70" s="29">
        <v>3.06</v>
      </c>
      <c r="HQ70" s="4">
        <v>0.32</v>
      </c>
      <c r="HR70" s="4"/>
      <c r="HS70" s="4">
        <v>430</v>
      </c>
      <c r="HT70" s="4">
        <v>0</v>
      </c>
      <c r="HU70" s="4">
        <v>0</v>
      </c>
      <c r="HV70" s="4">
        <v>0.7</v>
      </c>
      <c r="HW70" s="4">
        <v>39</v>
      </c>
      <c r="HX70" s="4">
        <v>136</v>
      </c>
      <c r="HY70" s="4">
        <v>4.2</v>
      </c>
      <c r="HZ70" s="4">
        <v>2.1</v>
      </c>
      <c r="IA70" s="4">
        <v>3</v>
      </c>
      <c r="IB70" s="4">
        <v>9.6999999999999993</v>
      </c>
      <c r="IC70" s="4">
        <v>6.5</v>
      </c>
      <c r="ID70" s="4"/>
      <c r="IE70" s="4">
        <v>113</v>
      </c>
      <c r="IF70" s="4">
        <v>27</v>
      </c>
      <c r="IG70" s="4">
        <v>55</v>
      </c>
      <c r="IH70" s="4">
        <v>0.3</v>
      </c>
      <c r="II70" s="4">
        <v>42</v>
      </c>
      <c r="IJ70" s="4">
        <v>215</v>
      </c>
      <c r="IK70" s="4">
        <v>1</v>
      </c>
      <c r="IL70" s="4">
        <v>12</v>
      </c>
      <c r="IM70" s="4"/>
      <c r="IN70">
        <v>133</v>
      </c>
      <c r="IO70">
        <v>58</v>
      </c>
      <c r="IP70">
        <v>83</v>
      </c>
      <c r="IQ70">
        <v>104</v>
      </c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>
        <v>0</v>
      </c>
      <c r="JJ70" s="4">
        <v>0</v>
      </c>
      <c r="JK70" s="4">
        <v>0</v>
      </c>
      <c r="JL70" s="4">
        <v>13</v>
      </c>
      <c r="JM70" s="4"/>
      <c r="JN70" s="4">
        <v>10</v>
      </c>
      <c r="JO70" s="4">
        <v>10</v>
      </c>
      <c r="JP70" s="4">
        <v>61</v>
      </c>
      <c r="JQ70" s="4">
        <v>45</v>
      </c>
      <c r="JR70" s="4">
        <v>25</v>
      </c>
      <c r="JS70" s="4">
        <v>49</v>
      </c>
      <c r="JT70" s="11">
        <v>43</v>
      </c>
      <c r="JU70" s="4">
        <v>62</v>
      </c>
      <c r="JV70" s="4">
        <v>109</v>
      </c>
      <c r="JW70" s="4">
        <f>(JV70-JU70)</f>
        <v>47</v>
      </c>
      <c r="JX70" s="11">
        <v>11.9</v>
      </c>
      <c r="JY70" s="4">
        <v>800</v>
      </c>
      <c r="JZ70" s="4">
        <v>82</v>
      </c>
      <c r="KA70" s="4">
        <v>113</v>
      </c>
      <c r="KB70" s="4">
        <v>5.3</v>
      </c>
      <c r="KC70" s="4">
        <f>(KB70/HA70)</f>
        <v>2.535885167464115</v>
      </c>
      <c r="KD70" s="4">
        <v>11.9</v>
      </c>
      <c r="KE70" s="4">
        <v>218</v>
      </c>
      <c r="KF70" s="4">
        <v>44</v>
      </c>
      <c r="KG70" s="4">
        <v>5</v>
      </c>
      <c r="KH70" s="4">
        <f>(KG70/HA70)</f>
        <v>2.3923444976076556</v>
      </c>
      <c r="KI70" s="45">
        <f>JT70/KD70</f>
        <v>3.6134453781512605</v>
      </c>
      <c r="KJ70" s="45">
        <f>JX70/KD70</f>
        <v>1</v>
      </c>
      <c r="KK70" s="4">
        <v>8</v>
      </c>
      <c r="KL70" s="4">
        <v>82</v>
      </c>
      <c r="KM70" s="4">
        <v>50</v>
      </c>
      <c r="KN70" s="11">
        <f>(KL70/KM70)</f>
        <v>1.64</v>
      </c>
      <c r="KO70" s="4">
        <v>118</v>
      </c>
      <c r="KP70" s="11">
        <v>3</v>
      </c>
      <c r="KQ70" s="4">
        <v>3</v>
      </c>
      <c r="KR70" s="11">
        <f>KL70/((KP70+KQ70)/2)</f>
        <v>27.333333333333332</v>
      </c>
      <c r="KS70" s="4">
        <v>46</v>
      </c>
      <c r="KT70" s="4">
        <f>KS70/HA70</f>
        <v>22.009569377990431</v>
      </c>
      <c r="KU70" s="4">
        <v>15</v>
      </c>
      <c r="KV70" s="4">
        <v>41</v>
      </c>
      <c r="KW70" s="11">
        <v>22</v>
      </c>
      <c r="KX70" s="4">
        <v>2</v>
      </c>
      <c r="KY70" s="9">
        <v>20</v>
      </c>
      <c r="KZ70" s="4">
        <v>93</v>
      </c>
      <c r="LA70" s="4">
        <v>113</v>
      </c>
      <c r="LB70" s="4">
        <v>34</v>
      </c>
      <c r="LC70" s="4">
        <v>79</v>
      </c>
      <c r="LD70" s="4">
        <v>89</v>
      </c>
      <c r="LE70" s="25">
        <f>KE70</f>
        <v>218</v>
      </c>
      <c r="LF70" s="9">
        <f>LI70/LK70</f>
        <v>2.9906823274342957</v>
      </c>
      <c r="LG70" s="9">
        <f>LD70/LE70</f>
        <v>0.40825688073394495</v>
      </c>
      <c r="LH70" s="9">
        <f>0.35695-7.2266*LG70+74.249*(LG70^2)-307.39*(LG70^3)+684.54*(LG70^4)-856.92*(LG70^5)+571.95*(LG70^6)-159.1*(LG70^7)</f>
        <v>0.51084380163198706</v>
      </c>
      <c r="LI70" s="9">
        <f>(IN70*0.9)/KF70</f>
        <v>2.7204545454545457</v>
      </c>
      <c r="LJ70" s="9">
        <f>0.0275-0.165*(JT70/100)+0.3656*((IO70/IN70)*0.9)+0.515*LH70</f>
        <v>0.36312568566002218</v>
      </c>
      <c r="LK70" s="9">
        <f>(IO70-(LJ70*IN70*0.9))/(LJ70*KF70)</f>
        <v>0.90964343504461131</v>
      </c>
      <c r="LL70" s="11">
        <v>14.6</v>
      </c>
      <c r="LM70" s="11">
        <v>29</v>
      </c>
      <c r="LN70" s="4">
        <v>28</v>
      </c>
      <c r="LO70" s="4">
        <v>0</v>
      </c>
      <c r="LP70" s="4">
        <v>36</v>
      </c>
      <c r="LQ70" s="4">
        <f>LP70/HA70</f>
        <v>17.224880382775122</v>
      </c>
      <c r="LR70" s="11">
        <v>40</v>
      </c>
      <c r="LS70" s="11">
        <v>20</v>
      </c>
      <c r="LT70" s="4">
        <v>14</v>
      </c>
      <c r="LU70" s="4">
        <v>47</v>
      </c>
      <c r="LV70" s="4">
        <v>41</v>
      </c>
      <c r="LW70" s="11">
        <f>LU70/LV70</f>
        <v>1.1463414634146341</v>
      </c>
      <c r="LX70" s="4">
        <v>24</v>
      </c>
      <c r="LY70" s="11">
        <f>(LU70/LX70)</f>
        <v>1.9583333333333333</v>
      </c>
      <c r="LZ70" s="4">
        <v>62</v>
      </c>
      <c r="MA70" s="4">
        <v>10.1</v>
      </c>
      <c r="MB70">
        <v>11</v>
      </c>
      <c r="MC70" s="11">
        <f>(MA70+IR70)</f>
        <v>10.1</v>
      </c>
      <c r="MD70" s="4">
        <f>MC70/LS70</f>
        <v>0.505</v>
      </c>
      <c r="ME70" s="4">
        <f>LR70/MB70</f>
        <v>3.6363636363636362</v>
      </c>
      <c r="MF70" s="4">
        <f>LL70/MB70</f>
        <v>1.3272727272727272</v>
      </c>
      <c r="MG70" s="4">
        <v>24</v>
      </c>
      <c r="MH70" s="4">
        <v>17</v>
      </c>
      <c r="MI70" s="4">
        <f>((MG70-MH70)/MG70)*100</f>
        <v>29.166666666666668</v>
      </c>
      <c r="MJ70" s="4">
        <v>19</v>
      </c>
      <c r="MK70" s="4">
        <v>14</v>
      </c>
      <c r="ML70" s="4">
        <f>((MJ70-MK70)/MJ70)*100</f>
        <v>26.315789473684209</v>
      </c>
      <c r="MM70" s="4">
        <v>1</v>
      </c>
      <c r="MN70" s="4">
        <v>0</v>
      </c>
      <c r="MO70" s="4">
        <v>0</v>
      </c>
      <c r="MP70" s="4">
        <v>1</v>
      </c>
      <c r="MQ70" s="4">
        <v>0</v>
      </c>
      <c r="MR70" s="4">
        <v>0</v>
      </c>
      <c r="MS70" s="4">
        <v>0</v>
      </c>
      <c r="MT70" s="4">
        <v>1</v>
      </c>
      <c r="MU70" s="4">
        <v>0</v>
      </c>
      <c r="MV70" s="4">
        <v>0</v>
      </c>
      <c r="MW70" s="4">
        <v>56</v>
      </c>
      <c r="MX70" s="4">
        <v>25</v>
      </c>
      <c r="MY70">
        <f>(MW70-MX70)/MW70</f>
        <v>0.5535714285714286</v>
      </c>
      <c r="MZ70" s="4">
        <v>1</v>
      </c>
      <c r="NA70" s="4">
        <v>0</v>
      </c>
      <c r="NB70" s="4"/>
      <c r="NC70" s="2">
        <v>45125</v>
      </c>
      <c r="ND70" s="4">
        <v>2.09</v>
      </c>
      <c r="NE70" s="4">
        <v>27</v>
      </c>
      <c r="NF70" s="4">
        <v>1215</v>
      </c>
      <c r="NG70" s="4">
        <v>11058</v>
      </c>
      <c r="NH70" s="4">
        <v>3.42</v>
      </c>
      <c r="NI70" s="4">
        <v>0.02</v>
      </c>
      <c r="NJ70" s="4">
        <v>0</v>
      </c>
      <c r="NK70" s="4">
        <v>0</v>
      </c>
      <c r="NL70" s="4">
        <v>0</v>
      </c>
      <c r="NM70" s="4">
        <v>60</v>
      </c>
      <c r="NN70" s="4">
        <v>262</v>
      </c>
      <c r="NO70" s="4">
        <v>0</v>
      </c>
      <c r="NP70" s="4">
        <v>10.7</v>
      </c>
      <c r="NQ70" s="4">
        <v>1.1100000000000001</v>
      </c>
      <c r="NR70" s="4">
        <v>30.4</v>
      </c>
      <c r="NS70" s="29">
        <v>2.42</v>
      </c>
      <c r="NT70" s="4">
        <v>0.28999999999999998</v>
      </c>
      <c r="NU70" s="4">
        <v>594</v>
      </c>
      <c r="NV70" s="4">
        <v>379</v>
      </c>
      <c r="NW70" s="4">
        <v>0</v>
      </c>
      <c r="NX70" s="4">
        <v>0</v>
      </c>
      <c r="NY70" s="4">
        <v>0.5</v>
      </c>
      <c r="NZ70" s="4">
        <v>34</v>
      </c>
      <c r="OA70" s="4">
        <v>149</v>
      </c>
      <c r="OB70" s="4">
        <v>3.8</v>
      </c>
      <c r="OC70" s="4">
        <v>1.5</v>
      </c>
      <c r="OD70" s="4">
        <v>1.7</v>
      </c>
      <c r="OE70" s="4">
        <v>7.4</v>
      </c>
      <c r="OF70" s="4">
        <v>5</v>
      </c>
      <c r="OG70" s="4"/>
      <c r="OH70" s="4">
        <v>110</v>
      </c>
      <c r="OI70" s="4">
        <v>21</v>
      </c>
      <c r="OJ70" s="4">
        <v>37</v>
      </c>
      <c r="OK70" s="4">
        <v>0.15</v>
      </c>
      <c r="OL70" s="4">
        <v>53</v>
      </c>
      <c r="OM70" s="4">
        <v>170</v>
      </c>
      <c r="ON70" s="4">
        <v>1</v>
      </c>
      <c r="OO70" s="4">
        <v>12</v>
      </c>
      <c r="OP70" s="4"/>
      <c r="OQ70">
        <v>113</v>
      </c>
      <c r="OR70">
        <v>69</v>
      </c>
      <c r="OS70">
        <v>84</v>
      </c>
      <c r="OT70">
        <v>89</v>
      </c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>
        <v>0</v>
      </c>
      <c r="PM70" s="4">
        <v>0</v>
      </c>
      <c r="PN70" s="4">
        <v>0</v>
      </c>
      <c r="PO70" s="4">
        <v>13</v>
      </c>
      <c r="PP70" s="4">
        <v>20</v>
      </c>
      <c r="PQ70" s="4">
        <v>10</v>
      </c>
      <c r="PR70" s="4">
        <v>10</v>
      </c>
      <c r="PS70" s="4">
        <v>55</v>
      </c>
      <c r="PT70" s="4">
        <v>29</v>
      </c>
      <c r="PU70" s="4">
        <v>47</v>
      </c>
      <c r="PV70" s="4">
        <v>78</v>
      </c>
      <c r="PW70" s="11">
        <v>52</v>
      </c>
      <c r="PX70" s="4">
        <v>50</v>
      </c>
      <c r="PY70" s="4">
        <v>104</v>
      </c>
      <c r="PZ70" s="4">
        <f>(PY70-PX70)</f>
        <v>54</v>
      </c>
      <c r="QA70" s="11">
        <v>17.7</v>
      </c>
      <c r="QB70" s="4">
        <v>1029</v>
      </c>
      <c r="QC70" s="4">
        <v>95</v>
      </c>
      <c r="QD70" s="4">
        <v>93</v>
      </c>
      <c r="QE70" s="4">
        <v>5.0999999999999996</v>
      </c>
      <c r="QF70" s="4">
        <f>(QE70/ND70)</f>
        <v>2.4401913875598087</v>
      </c>
      <c r="QG70" s="4">
        <v>29.7</v>
      </c>
      <c r="QH70" s="4">
        <v>298</v>
      </c>
      <c r="QI70" s="4">
        <v>96</v>
      </c>
      <c r="QJ70" s="4">
        <v>9.18</v>
      </c>
      <c r="QK70" s="4">
        <f>(QJ70/ND70)</f>
        <v>4.392344497607656</v>
      </c>
      <c r="QL70" s="45">
        <f>PW70/QG70</f>
        <v>1.7508417508417509</v>
      </c>
      <c r="QM70" s="45">
        <f>QA70/QG70</f>
        <v>0.59595959595959591</v>
      </c>
      <c r="QN70" s="4">
        <v>12</v>
      </c>
      <c r="QO70" s="4">
        <v>65</v>
      </c>
      <c r="QP70" s="4">
        <v>100</v>
      </c>
      <c r="QQ70" s="11">
        <f>(QO70/QP70)</f>
        <v>0.65</v>
      </c>
      <c r="QR70" s="4">
        <v>155</v>
      </c>
      <c r="QS70" s="11">
        <v>8</v>
      </c>
      <c r="QT70" s="4">
        <v>7</v>
      </c>
      <c r="QU70" s="11">
        <f>QO70/((QS70+QT70)/2)</f>
        <v>8.6666666666666661</v>
      </c>
      <c r="QV70" s="4">
        <v>40</v>
      </c>
      <c r="QW70" s="4">
        <f>QV70/ND70</f>
        <v>19.138755980861244</v>
      </c>
      <c r="QX70" s="4">
        <v>17</v>
      </c>
      <c r="QY70" s="4">
        <v>37</v>
      </c>
      <c r="QZ70" s="11">
        <v>23</v>
      </c>
      <c r="RA70" s="4">
        <v>8</v>
      </c>
      <c r="RB70" s="9">
        <v>15</v>
      </c>
      <c r="RC70" s="4">
        <v>73</v>
      </c>
      <c r="RD70" s="4">
        <v>111</v>
      </c>
      <c r="RE70" s="4">
        <v>52</v>
      </c>
      <c r="RF70" s="4">
        <v>55</v>
      </c>
      <c r="RG70" s="4">
        <v>45</v>
      </c>
      <c r="RH70" s="25">
        <f>QH70</f>
        <v>298</v>
      </c>
      <c r="RI70" s="9">
        <f>RL70/RN70</f>
        <v>0.55905163394338953</v>
      </c>
      <c r="RJ70" s="9">
        <f>RG70/RH70</f>
        <v>0.15100671140939598</v>
      </c>
      <c r="RK70" s="9">
        <f>0.35695-7.2266*RJ70+74.249*(RJ70^2)-307.39*(RJ70^3)+684.54*(RJ70^4)-856.92*(RJ70^5)+571.95*(RJ70^6)-159.1*(RJ70^7)</f>
        <v>0.19547405438885501</v>
      </c>
      <c r="RL70" s="9">
        <f>(OQ70*0.9)/QI70</f>
        <v>1.059375</v>
      </c>
      <c r="RM70" s="9">
        <f>0.0275-0.165*(PW70/100)+0.3656*((OR70/OQ70)*0.9)+0.515*RK70</f>
        <v>0.2432873680987559</v>
      </c>
      <c r="RN70" s="9">
        <f>(OR70-(RM70*OQ70*0.9))/(RM70*QI70)</f>
        <v>1.8949501900700534</v>
      </c>
      <c r="RO70" s="11">
        <v>16.5</v>
      </c>
      <c r="RP70" s="11">
        <v>67</v>
      </c>
      <c r="RQ70" s="4">
        <v>36</v>
      </c>
      <c r="RR70" s="4">
        <v>32</v>
      </c>
      <c r="RS70" s="4">
        <v>44</v>
      </c>
      <c r="RT70" s="4">
        <f>RS70/ND70</f>
        <v>21.05263157894737</v>
      </c>
      <c r="RU70" s="11">
        <v>36</v>
      </c>
      <c r="RV70" s="11">
        <v>20</v>
      </c>
      <c r="RW70" s="4">
        <v>22</v>
      </c>
      <c r="RX70" s="4">
        <v>69</v>
      </c>
      <c r="RY70" s="4">
        <v>58</v>
      </c>
      <c r="RZ70" s="11">
        <f>RX70/RY70</f>
        <v>1.1896551724137931</v>
      </c>
      <c r="SA70" s="4">
        <v>10</v>
      </c>
      <c r="SB70" s="11">
        <f>(RX70/SA70)</f>
        <v>6.9</v>
      </c>
      <c r="SC70" s="4">
        <v>48</v>
      </c>
      <c r="SD70" s="4">
        <v>13.8</v>
      </c>
      <c r="SE70">
        <v>21</v>
      </c>
      <c r="SF70" s="11">
        <f>(SD70+OU70)</f>
        <v>13.8</v>
      </c>
      <c r="SG70" s="4">
        <f>SF70/RV70</f>
        <v>0.69000000000000006</v>
      </c>
      <c r="SH70" s="4">
        <f>RU70/SE70</f>
        <v>1.7142857142857142</v>
      </c>
      <c r="SI70" s="4">
        <f>RO70/SE70</f>
        <v>0.7857142857142857</v>
      </c>
      <c r="SJ70" s="4"/>
      <c r="SK70" s="4"/>
      <c r="SL70" s="4"/>
      <c r="SM70" s="4"/>
      <c r="SN70" s="4"/>
      <c r="SO70" s="4"/>
      <c r="TB70" t="e">
        <f>(SZ70-TA70)/SZ70</f>
        <v>#DIV/0!</v>
      </c>
      <c r="TF70" s="2">
        <v>45275</v>
      </c>
      <c r="TG70" s="4">
        <v>2.09</v>
      </c>
      <c r="TH70" s="4">
        <v>180</v>
      </c>
      <c r="TI70" s="4"/>
      <c r="TJ70" s="4"/>
      <c r="TK70" s="4"/>
      <c r="TL70" s="4"/>
      <c r="TM70" s="4">
        <v>0</v>
      </c>
      <c r="TN70" s="4">
        <v>0</v>
      </c>
      <c r="TO70" s="4">
        <v>0</v>
      </c>
      <c r="TP70" s="4"/>
      <c r="TQ70" s="4"/>
      <c r="TR70" s="4">
        <v>0</v>
      </c>
      <c r="TS70" s="4"/>
      <c r="TT70" s="4"/>
      <c r="TU70" s="4"/>
      <c r="TV70" s="29"/>
      <c r="TW70" s="4"/>
      <c r="TX70" s="4"/>
      <c r="TY70" s="4"/>
      <c r="TZ70" s="4">
        <v>0</v>
      </c>
      <c r="UA70" s="4">
        <v>0</v>
      </c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>
        <v>1</v>
      </c>
      <c r="UR70" s="4">
        <v>12</v>
      </c>
      <c r="US70" s="4"/>
      <c r="UT70">
        <v>115</v>
      </c>
      <c r="UU70">
        <v>72</v>
      </c>
      <c r="UV70">
        <v>86</v>
      </c>
      <c r="UW70">
        <v>78</v>
      </c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>
        <v>0</v>
      </c>
      <c r="VP70" s="4">
        <v>0</v>
      </c>
      <c r="VQ70" s="4">
        <v>0</v>
      </c>
      <c r="VR70" s="4"/>
      <c r="VS70" s="4"/>
      <c r="VT70" s="4">
        <v>10</v>
      </c>
      <c r="VU70" s="4">
        <v>10</v>
      </c>
      <c r="VV70" s="4">
        <v>45</v>
      </c>
      <c r="VW70" s="4">
        <v>20</v>
      </c>
      <c r="VX70" s="4">
        <v>55</v>
      </c>
      <c r="VY70" s="4">
        <v>86</v>
      </c>
      <c r="VZ70" s="11">
        <v>49</v>
      </c>
      <c r="WA70" s="4">
        <v>53</v>
      </c>
      <c r="WB70" s="4">
        <v>105</v>
      </c>
      <c r="WC70" s="4">
        <f>(WB70-WA70)</f>
        <v>52</v>
      </c>
      <c r="WD70" s="11">
        <v>16.3</v>
      </c>
      <c r="WE70" s="4">
        <v>1115</v>
      </c>
      <c r="WF70" s="4">
        <v>89</v>
      </c>
      <c r="WG70" s="4">
        <v>113</v>
      </c>
      <c r="WH70" s="4">
        <v>5.9</v>
      </c>
      <c r="WI70" s="4">
        <f>(WH70/TG70)</f>
        <v>2.8229665071770338</v>
      </c>
      <c r="WJ70" s="4">
        <v>18.600000000000001</v>
      </c>
      <c r="WK70" s="4">
        <v>239</v>
      </c>
      <c r="WL70" s="4">
        <v>61</v>
      </c>
      <c r="WM70" s="4">
        <v>7</v>
      </c>
      <c r="WN70" s="4">
        <f>(WM70/TG70)</f>
        <v>3.3492822966507179</v>
      </c>
      <c r="WO70" s="45">
        <f>VZ70/WJ70</f>
        <v>2.6344086021505375</v>
      </c>
      <c r="WP70" s="45">
        <f>WD70/WJ70</f>
        <v>0.87634408602150538</v>
      </c>
      <c r="WQ70" s="4">
        <v>13</v>
      </c>
      <c r="WR70" s="4">
        <v>90</v>
      </c>
      <c r="WS70" s="4">
        <v>75</v>
      </c>
      <c r="WT70" s="11">
        <f>(WR70/WS70)</f>
        <v>1.2</v>
      </c>
      <c r="WU70" s="4">
        <v>143</v>
      </c>
      <c r="WV70" s="11">
        <v>15</v>
      </c>
      <c r="WW70" s="4">
        <v>10</v>
      </c>
      <c r="WX70" s="11">
        <f>WR70/((WV70+WW70)/2)</f>
        <v>7.2</v>
      </c>
      <c r="WY70" s="4">
        <v>55</v>
      </c>
      <c r="WZ70" s="4">
        <f>WY70/TG70</f>
        <v>26.315789473684212</v>
      </c>
      <c r="XA70" s="4"/>
      <c r="XB70" s="4"/>
      <c r="XC70" s="11">
        <v>25</v>
      </c>
      <c r="XD70" s="4">
        <v>15</v>
      </c>
      <c r="XE70" s="9">
        <v>10</v>
      </c>
      <c r="XF70" s="4">
        <v>62</v>
      </c>
      <c r="XG70" s="4">
        <v>114</v>
      </c>
      <c r="XH70" s="4">
        <v>32</v>
      </c>
      <c r="XI70" s="4">
        <v>83</v>
      </c>
      <c r="XJ70" s="4">
        <v>69</v>
      </c>
      <c r="XK70" s="4">
        <f>WK70</f>
        <v>239</v>
      </c>
      <c r="XL70" s="9">
        <f>XO70/XQ70</f>
        <v>1.0766850431930501</v>
      </c>
      <c r="XM70" s="9">
        <f>XJ70/XK70</f>
        <v>0.28870292887029286</v>
      </c>
      <c r="XN70" s="9">
        <f>0.35695-7.2266*XM70+74.249*(XM70^2)-307.39*(XM70^3)+684.54*(XM70^4)-856.92*(XM70^5)+571.95*(XM70^6)-159.1*(XM70^7)</f>
        <v>0.40390774863689771</v>
      </c>
      <c r="XO70" s="9">
        <f>(UT70*0.9)/WL70</f>
        <v>1.6967213114754098</v>
      </c>
      <c r="XP70" s="9">
        <f>0.0275-0.165*(VZ70/100)+0.3656*((UU70/UT70)*0.9)+0.515*XN70</f>
        <v>0.36067014272191539</v>
      </c>
      <c r="XQ70" s="9">
        <f>(UU70-(XP70*UT70*0.9))/(XP70*WL70)</f>
        <v>1.5758752498721085</v>
      </c>
      <c r="XR70" s="11">
        <v>13.2</v>
      </c>
      <c r="XS70" s="11">
        <v>18</v>
      </c>
      <c r="XT70" s="4">
        <v>17</v>
      </c>
      <c r="XU70" s="4">
        <v>1</v>
      </c>
      <c r="XV70" s="4">
        <v>26</v>
      </c>
      <c r="XW70" s="4">
        <f>XV70/TG70</f>
        <v>12.440191387559809</v>
      </c>
      <c r="XX70" s="11">
        <v>41</v>
      </c>
      <c r="XY70" s="11">
        <v>20</v>
      </c>
      <c r="XZ70" s="4">
        <v>20</v>
      </c>
      <c r="YA70" s="4">
        <v>76</v>
      </c>
      <c r="YB70" s="4">
        <v>47</v>
      </c>
      <c r="YC70" s="11">
        <f>YA70/YB70</f>
        <v>1.6170212765957446</v>
      </c>
      <c r="YD70" s="4">
        <v>19</v>
      </c>
      <c r="YE70" s="11">
        <f>(YA70/YD70)</f>
        <v>4</v>
      </c>
      <c r="YF70" s="4">
        <v>62</v>
      </c>
      <c r="YG70" s="4">
        <v>24.1</v>
      </c>
      <c r="YH70">
        <v>17.399999999999999</v>
      </c>
      <c r="YI70" s="11">
        <f>(YG70+UX70)</f>
        <v>24.1</v>
      </c>
      <c r="YJ70" s="4">
        <f>YI70/XY70</f>
        <v>1.2050000000000001</v>
      </c>
      <c r="YK70" s="4">
        <f>XX70/YH70</f>
        <v>2.3563218390804601</v>
      </c>
      <c r="YL70" s="4">
        <f>XR70/YH70</f>
        <v>0.75862068965517249</v>
      </c>
      <c r="YM70" s="4">
        <v>20</v>
      </c>
      <c r="YN70" s="4">
        <v>12</v>
      </c>
      <c r="YO70" s="4">
        <f>((YM70-YN70)/YM70)*100</f>
        <v>40</v>
      </c>
      <c r="YP70" s="4">
        <v>17</v>
      </c>
      <c r="YQ70" s="4">
        <v>13</v>
      </c>
      <c r="YR70" s="4">
        <f>((YP70-YQ70)/YP70)*100</f>
        <v>23.52941176470588</v>
      </c>
      <c r="YS70" s="4">
        <v>1</v>
      </c>
      <c r="YT70" s="4">
        <v>0</v>
      </c>
      <c r="YU70" s="4">
        <v>0</v>
      </c>
      <c r="YV70" s="4">
        <v>0</v>
      </c>
      <c r="YW70" s="4">
        <v>1</v>
      </c>
      <c r="YX70" s="4">
        <v>0</v>
      </c>
      <c r="YY70" s="4">
        <v>0</v>
      </c>
      <c r="YZ70" s="4">
        <v>1</v>
      </c>
      <c r="ZA70" s="4">
        <v>0</v>
      </c>
      <c r="ZB70" s="4">
        <v>0</v>
      </c>
    </row>
    <row r="71" spans="1:683" x14ac:dyDescent="0.35">
      <c r="A71" s="54">
        <v>68</v>
      </c>
      <c r="B71" s="2">
        <v>45103</v>
      </c>
      <c r="C71" s="2">
        <v>26698</v>
      </c>
      <c r="D71" s="4">
        <v>50</v>
      </c>
      <c r="E71" s="4" t="s">
        <v>178</v>
      </c>
      <c r="F71" s="4">
        <v>75</v>
      </c>
      <c r="G71" s="4">
        <v>175</v>
      </c>
      <c r="H71" s="4">
        <v>1.9</v>
      </c>
      <c r="I71" s="4">
        <v>1</v>
      </c>
      <c r="J71" s="2">
        <v>45102</v>
      </c>
      <c r="K71" s="2">
        <v>45102</v>
      </c>
      <c r="L71" s="2">
        <v>45121</v>
      </c>
      <c r="M71" s="2">
        <v>45121</v>
      </c>
      <c r="N71" s="4">
        <v>0</v>
      </c>
      <c r="P71" s="46">
        <f t="shared" ref="P71:P99" si="276">_xlfn.DAYS(L71,K71)</f>
        <v>19</v>
      </c>
      <c r="Q71" s="46">
        <f t="shared" ref="Q71:Q99" si="277">_xlfn.DAYS(M71,J71)</f>
        <v>19</v>
      </c>
      <c r="R71" s="46"/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9</v>
      </c>
      <c r="AC71" s="4">
        <v>34</v>
      </c>
      <c r="AD71" s="4">
        <v>2</v>
      </c>
      <c r="AE71" s="4">
        <v>2</v>
      </c>
      <c r="AF71" s="4">
        <v>0</v>
      </c>
      <c r="AG71" s="4">
        <v>2358</v>
      </c>
      <c r="AH71" s="4">
        <v>14394</v>
      </c>
      <c r="AI71" s="4">
        <v>11.5</v>
      </c>
      <c r="AJ71" s="4">
        <v>6.34</v>
      </c>
      <c r="AK71" s="4">
        <v>0</v>
      </c>
      <c r="AL71" s="4">
        <v>1</v>
      </c>
      <c r="AM71" s="4" t="s">
        <v>590</v>
      </c>
      <c r="AN71" s="4">
        <v>4</v>
      </c>
      <c r="AO71" s="4">
        <v>373</v>
      </c>
      <c r="AP71" s="4">
        <v>0</v>
      </c>
      <c r="AQ71" s="4">
        <v>13.6</v>
      </c>
      <c r="AR71" s="4">
        <v>1.1000000000000001</v>
      </c>
      <c r="AS71" s="4">
        <v>28.4</v>
      </c>
      <c r="AT71" s="29">
        <v>2.85</v>
      </c>
      <c r="AU71" s="4">
        <v>6.84</v>
      </c>
      <c r="AV71" s="4">
        <v>284</v>
      </c>
      <c r="AW71" s="4">
        <v>286</v>
      </c>
      <c r="AX71" s="4">
        <v>1</v>
      </c>
      <c r="AY71" s="4">
        <v>0</v>
      </c>
      <c r="AZ71" s="4">
        <v>1.3</v>
      </c>
      <c r="BA71" s="4">
        <v>35</v>
      </c>
      <c r="BB71" s="4">
        <v>141</v>
      </c>
      <c r="BC71" s="4">
        <v>4.8</v>
      </c>
      <c r="BD71" s="4">
        <v>2</v>
      </c>
      <c r="BE71" s="4">
        <v>3.7</v>
      </c>
      <c r="BF71" s="4">
        <v>8.6</v>
      </c>
      <c r="BH71" s="4">
        <v>3.5</v>
      </c>
      <c r="BI71" s="4">
        <v>6278</v>
      </c>
      <c r="BJ71" s="4">
        <v>136</v>
      </c>
      <c r="BK71" s="4">
        <v>74</v>
      </c>
      <c r="BL71" s="4">
        <v>0.5</v>
      </c>
      <c r="BM71" s="4">
        <v>58</v>
      </c>
      <c r="BO71" s="4">
        <v>1</v>
      </c>
      <c r="BP71" s="4">
        <v>5</v>
      </c>
      <c r="BQ71" s="4">
        <v>448</v>
      </c>
      <c r="BR71">
        <v>129</v>
      </c>
      <c r="BS71">
        <v>52</v>
      </c>
      <c r="BT71">
        <v>75</v>
      </c>
      <c r="BU71">
        <v>95</v>
      </c>
      <c r="BV71">
        <v>7</v>
      </c>
      <c r="BW71">
        <v>-67</v>
      </c>
      <c r="BX71">
        <v>610</v>
      </c>
      <c r="BY71">
        <v>2.5</v>
      </c>
      <c r="BZ71">
        <v>75</v>
      </c>
      <c r="CA71">
        <v>7</v>
      </c>
      <c r="CB71" s="4">
        <v>2.8</v>
      </c>
      <c r="CC71" s="4">
        <v>30</v>
      </c>
      <c r="CD71" s="4">
        <v>63</v>
      </c>
      <c r="CE71" s="4">
        <v>5</v>
      </c>
      <c r="CF71" s="4">
        <v>6</v>
      </c>
      <c r="CG71" s="4">
        <v>1987</v>
      </c>
      <c r="CH71" s="4">
        <f t="shared" ref="CH71:CH99" si="278">((BT71-BV71)/CB71)*80</f>
        <v>1942.8571428571431</v>
      </c>
      <c r="CI71" s="4">
        <v>7.43</v>
      </c>
      <c r="CJ71" s="4">
        <v>38</v>
      </c>
      <c r="CK71" s="4">
        <v>112</v>
      </c>
      <c r="CL71" s="4">
        <v>25</v>
      </c>
      <c r="CM71" s="4">
        <v>0.71</v>
      </c>
      <c r="CN71" s="4">
        <v>0</v>
      </c>
      <c r="CO71" s="4">
        <v>0</v>
      </c>
      <c r="CP71" s="4">
        <v>22</v>
      </c>
      <c r="CQ71" s="4">
        <v>209</v>
      </c>
      <c r="CR71" s="4">
        <v>0</v>
      </c>
      <c r="CS71" s="4">
        <v>0</v>
      </c>
      <c r="CT71" s="4"/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9</v>
      </c>
      <c r="DL71" s="4">
        <v>9</v>
      </c>
      <c r="DM71" s="4">
        <v>71</v>
      </c>
      <c r="DN71" s="4">
        <v>37</v>
      </c>
      <c r="DO71" s="4">
        <v>48</v>
      </c>
      <c r="DP71" s="4">
        <v>78</v>
      </c>
      <c r="DQ71" s="11">
        <v>57</v>
      </c>
      <c r="DR71" s="4">
        <v>66</v>
      </c>
      <c r="DS71" s="4">
        <v>152</v>
      </c>
      <c r="DT71" s="4">
        <f t="shared" si="237"/>
        <v>86</v>
      </c>
      <c r="DU71" s="11">
        <v>15.1</v>
      </c>
      <c r="DV71" s="4">
        <v>1219</v>
      </c>
      <c r="DW71" s="4">
        <v>85</v>
      </c>
      <c r="DX71" s="4">
        <v>80</v>
      </c>
      <c r="DY71" s="4">
        <v>6.7</v>
      </c>
      <c r="DZ71" s="4">
        <f t="shared" si="238"/>
        <v>3.5263157894736845</v>
      </c>
      <c r="EA71" s="4">
        <v>19.399999999999999</v>
      </c>
      <c r="EB71" s="4">
        <v>289</v>
      </c>
      <c r="EC71" s="4">
        <v>55</v>
      </c>
      <c r="ED71" s="4">
        <v>4.4000000000000004</v>
      </c>
      <c r="EE71" s="4">
        <f t="shared" si="241"/>
        <v>2.3157894736842106</v>
      </c>
      <c r="EF71" s="45">
        <f t="shared" ref="EF71:EF99" si="279">DQ71/EA71</f>
        <v>2.9381443298969074</v>
      </c>
      <c r="EG71" s="45">
        <f t="shared" ref="EG71:EG99" si="280">DU71/EA71</f>
        <v>0.77835051546391754</v>
      </c>
      <c r="EH71" s="4">
        <v>11</v>
      </c>
      <c r="EI71" s="4">
        <v>56</v>
      </c>
      <c r="EJ71" s="4">
        <v>56</v>
      </c>
      <c r="EK71" s="11">
        <f t="shared" si="242"/>
        <v>1</v>
      </c>
      <c r="EL71" s="4">
        <v>183</v>
      </c>
      <c r="EM71" s="11">
        <v>9</v>
      </c>
      <c r="EN71" s="4">
        <v>9</v>
      </c>
      <c r="EO71" s="11">
        <f t="shared" si="245"/>
        <v>6.2222222222222223</v>
      </c>
      <c r="EP71" s="4">
        <v>43</v>
      </c>
      <c r="EQ71" s="4">
        <f t="shared" ref="EQ71:EQ99" si="281">EP71/H71</f>
        <v>22.631578947368421</v>
      </c>
      <c r="ER71" s="4">
        <v>12</v>
      </c>
      <c r="ES71" s="4">
        <v>22</v>
      </c>
      <c r="ET71" s="11">
        <v>37</v>
      </c>
      <c r="EU71" s="4">
        <v>18</v>
      </c>
      <c r="EV71" s="9">
        <v>19</v>
      </c>
      <c r="EW71" s="4">
        <v>59</v>
      </c>
      <c r="EX71" s="4">
        <v>83</v>
      </c>
      <c r="EY71" s="4">
        <v>31</v>
      </c>
      <c r="EZ71" s="4">
        <v>55</v>
      </c>
      <c r="FA71" s="4">
        <v>55</v>
      </c>
      <c r="FB71" s="25">
        <f t="shared" ref="FB71:FB82" si="282">EB71</f>
        <v>289</v>
      </c>
      <c r="FC71" s="9">
        <f t="shared" ref="FC71:FC99" si="283">FF71/FH71</f>
        <v>0.81359383472221181</v>
      </c>
      <c r="FD71" s="9">
        <f t="shared" ref="FD71:FD98" si="284">FA71/FB71</f>
        <v>0.19031141868512111</v>
      </c>
      <c r="FE71" s="9">
        <f t="shared" ref="FE71:FE99" si="285">0.35695-7.2266*FD71+74.249*(FD71^2)-307.39*(FD71^3)+684.54*(FD71^4)-856.92*(FD71^5)+571.95*(FD71^6)-159.1*(FD71^7)</f>
        <v>0.2618270397788085</v>
      </c>
      <c r="FF71" s="9">
        <f t="shared" ref="FF71:FF98" si="286">(BR71*0.9)/EC71</f>
        <v>2.1109090909090908</v>
      </c>
      <c r="FG71" s="9">
        <f t="shared" ref="FG71:FG98" si="287">0.0275-0.165*(DQ71/100)+0.3656*((BS71/BR71)*0.9)+0.515*FE71</f>
        <v>0.20092720455585383</v>
      </c>
      <c r="FH71" s="9">
        <f t="shared" ref="FH71:FH98" si="288">(BS71-(FG71*BR71*0.9))/(FG71*EC71)</f>
        <v>2.5945490253497629</v>
      </c>
      <c r="FI71" s="11">
        <v>15.1</v>
      </c>
      <c r="FJ71" s="11">
        <v>32</v>
      </c>
      <c r="FK71" s="4">
        <v>15</v>
      </c>
      <c r="FL71" s="4">
        <v>17</v>
      </c>
      <c r="FM71" s="4">
        <v>32</v>
      </c>
      <c r="FN71" s="4">
        <f t="shared" si="270"/>
        <v>16.842105263157894</v>
      </c>
      <c r="FO71" s="11">
        <v>47</v>
      </c>
      <c r="FP71" s="11">
        <v>23</v>
      </c>
      <c r="FQ71" s="4">
        <v>19</v>
      </c>
      <c r="FR71" s="4">
        <v>45</v>
      </c>
      <c r="FS71" s="4">
        <v>40</v>
      </c>
      <c r="FT71" s="11">
        <f t="shared" ref="FT71:FT99" si="289">FR71/FS71</f>
        <v>1.125</v>
      </c>
      <c r="FU71" s="4">
        <v>13</v>
      </c>
      <c r="FV71" s="11">
        <f t="shared" si="263"/>
        <v>3.4615384615384617</v>
      </c>
      <c r="FW71" s="4">
        <v>97</v>
      </c>
      <c r="FX71" s="4">
        <v>15.8</v>
      </c>
      <c r="FY71">
        <v>13.6</v>
      </c>
      <c r="FZ71" s="11">
        <f t="shared" si="271"/>
        <v>22.8</v>
      </c>
      <c r="GA71" s="4">
        <f t="shared" ref="GA71:GA99" si="290">FZ71/FP71</f>
        <v>0.99130434782608701</v>
      </c>
      <c r="GB71" s="4">
        <f t="shared" ref="GB71:GB99" si="291">FO71/FY71</f>
        <v>3.4558823529411766</v>
      </c>
      <c r="GC71" s="4">
        <f t="shared" ref="GC71:GC99" si="292">FI71/FY71</f>
        <v>1.1102941176470589</v>
      </c>
      <c r="GD71" s="4">
        <v>10</v>
      </c>
      <c r="GE71" s="4">
        <v>4</v>
      </c>
      <c r="GF71" s="4">
        <f t="shared" si="265"/>
        <v>60</v>
      </c>
      <c r="GG71" s="4">
        <v>28</v>
      </c>
      <c r="GH71" s="4">
        <v>19</v>
      </c>
      <c r="GI71" s="4">
        <f t="shared" si="243"/>
        <v>32.142857142857146</v>
      </c>
      <c r="GJ71" s="4">
        <v>1</v>
      </c>
      <c r="GK71" s="4">
        <v>0</v>
      </c>
      <c r="GL71" s="4">
        <v>0</v>
      </c>
      <c r="GM71" s="4">
        <v>0</v>
      </c>
      <c r="GN71" s="4">
        <v>1</v>
      </c>
      <c r="GO71" s="4">
        <v>0</v>
      </c>
      <c r="GP71" s="4">
        <v>0</v>
      </c>
      <c r="GQ71" s="4">
        <v>1</v>
      </c>
      <c r="GR71" s="4">
        <v>0</v>
      </c>
      <c r="GS71" s="4">
        <v>0</v>
      </c>
      <c r="GT71" s="4">
        <v>47</v>
      </c>
      <c r="GU71" s="4">
        <v>16</v>
      </c>
      <c r="GV71">
        <f t="shared" si="274"/>
        <v>0.65957446808510634</v>
      </c>
      <c r="GW71" s="4">
        <v>1</v>
      </c>
      <c r="GX71" s="4">
        <v>0</v>
      </c>
      <c r="GY71" s="4"/>
      <c r="GZ71" s="2">
        <v>45111</v>
      </c>
      <c r="HA71" s="4">
        <v>1.9</v>
      </c>
      <c r="HB71" s="4">
        <v>9</v>
      </c>
      <c r="HC71" s="4">
        <v>1842</v>
      </c>
      <c r="HD71" s="4">
        <v>14895</v>
      </c>
      <c r="HE71" s="4">
        <v>12.09</v>
      </c>
      <c r="HF71" s="4">
        <v>0.34</v>
      </c>
      <c r="HG71" s="4">
        <v>0</v>
      </c>
      <c r="HH71" s="4">
        <v>1</v>
      </c>
      <c r="HI71" s="4" t="s">
        <v>590</v>
      </c>
      <c r="HJ71" s="4">
        <v>113</v>
      </c>
      <c r="HK71" s="4">
        <v>1349</v>
      </c>
      <c r="HL71" s="4">
        <v>0</v>
      </c>
      <c r="HM71" s="4">
        <v>10.1</v>
      </c>
      <c r="HN71" s="4">
        <v>1.08</v>
      </c>
      <c r="HO71" s="4">
        <v>27.7</v>
      </c>
      <c r="HP71" s="29">
        <v>4.43</v>
      </c>
      <c r="HQ71" s="4"/>
      <c r="HR71" s="4"/>
      <c r="HS71" s="4">
        <v>552</v>
      </c>
      <c r="HT71" s="4">
        <v>0</v>
      </c>
      <c r="HU71" s="4">
        <v>0</v>
      </c>
      <c r="HV71" s="4">
        <v>0.8</v>
      </c>
      <c r="HW71" s="4">
        <v>32</v>
      </c>
      <c r="HX71" s="4">
        <v>144</v>
      </c>
      <c r="HY71" s="4">
        <v>4.5</v>
      </c>
      <c r="HZ71" s="4">
        <v>2.1</v>
      </c>
      <c r="IA71" s="4">
        <v>3.4</v>
      </c>
      <c r="IB71" s="4">
        <v>8.5</v>
      </c>
      <c r="IC71" s="4">
        <v>6</v>
      </c>
      <c r="ID71" s="4">
        <v>3.3</v>
      </c>
      <c r="IE71" s="4">
        <v>636</v>
      </c>
      <c r="IF71" s="4">
        <v>119</v>
      </c>
      <c r="IG71" s="4">
        <v>132</v>
      </c>
      <c r="IH71" s="4">
        <v>0.4</v>
      </c>
      <c r="II71" s="4">
        <v>131</v>
      </c>
      <c r="IJ71" s="4">
        <v>593</v>
      </c>
      <c r="IK71" s="4">
        <v>1</v>
      </c>
      <c r="IL71" s="4">
        <v>5</v>
      </c>
      <c r="IM71" s="4"/>
      <c r="IN71">
        <v>113</v>
      </c>
      <c r="IO71">
        <v>69</v>
      </c>
      <c r="IP71">
        <v>84</v>
      </c>
      <c r="IQ71">
        <v>89</v>
      </c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>
        <v>0</v>
      </c>
      <c r="JJ71" s="4">
        <v>0</v>
      </c>
      <c r="JK71" s="4">
        <v>0</v>
      </c>
      <c r="JL71" s="4">
        <v>14</v>
      </c>
      <c r="JM71" s="4">
        <v>253</v>
      </c>
      <c r="JN71" s="4">
        <v>10</v>
      </c>
      <c r="JO71" s="4">
        <v>10</v>
      </c>
      <c r="JP71" s="4">
        <v>54</v>
      </c>
      <c r="JQ71" s="4">
        <v>32</v>
      </c>
      <c r="JR71" s="4">
        <v>40</v>
      </c>
      <c r="JS71" s="4">
        <v>70</v>
      </c>
      <c r="JT71" s="11">
        <v>53</v>
      </c>
      <c r="JU71" s="4">
        <v>56</v>
      </c>
      <c r="JV71" s="4">
        <v>121</v>
      </c>
      <c r="JW71" s="4">
        <f>(JV71-JU71)</f>
        <v>65</v>
      </c>
      <c r="JX71" s="11">
        <v>17.2</v>
      </c>
      <c r="JY71" s="4">
        <v>1364</v>
      </c>
      <c r="JZ71" s="4">
        <v>95</v>
      </c>
      <c r="KA71" s="4">
        <v>56</v>
      </c>
      <c r="KB71" s="4">
        <v>3.7</v>
      </c>
      <c r="KC71" s="4">
        <f>(KB71/HA71)</f>
        <v>1.9473684210526319</v>
      </c>
      <c r="KD71" s="4">
        <v>18.3</v>
      </c>
      <c r="KE71" s="4">
        <v>367</v>
      </c>
      <c r="KF71" s="4">
        <v>83</v>
      </c>
      <c r="KG71" s="4">
        <v>4.4000000000000004</v>
      </c>
      <c r="KH71" s="4">
        <f>(KG71/HA71)</f>
        <v>2.3157894736842106</v>
      </c>
      <c r="KI71" s="45">
        <f>JT71/KD71</f>
        <v>2.8961748633879782</v>
      </c>
      <c r="KJ71" s="45">
        <f>JX71/KD71</f>
        <v>0.93989071038251359</v>
      </c>
      <c r="KK71" s="4">
        <v>10</v>
      </c>
      <c r="KL71" s="4">
        <v>61</v>
      </c>
      <c r="KM71" s="4">
        <v>35</v>
      </c>
      <c r="KN71" s="11">
        <f>(KL71/KM71)</f>
        <v>1.7428571428571429</v>
      </c>
      <c r="KO71" s="4">
        <v>239</v>
      </c>
      <c r="KP71" s="11">
        <v>13</v>
      </c>
      <c r="KQ71" s="4">
        <v>8</v>
      </c>
      <c r="KR71" s="11">
        <f>KL71/((KP71+KQ71)/2)</f>
        <v>5.8095238095238093</v>
      </c>
      <c r="KS71" s="4">
        <v>34</v>
      </c>
      <c r="KT71" s="4">
        <f>KS71/HA71</f>
        <v>17.894736842105264</v>
      </c>
      <c r="KU71" s="4">
        <v>11</v>
      </c>
      <c r="KV71" s="4">
        <v>22</v>
      </c>
      <c r="KW71" s="11">
        <v>34</v>
      </c>
      <c r="KX71" s="4">
        <v>20</v>
      </c>
      <c r="KY71" s="9">
        <v>14</v>
      </c>
      <c r="KZ71" s="4">
        <v>114</v>
      </c>
      <c r="LA71" s="4">
        <v>246</v>
      </c>
      <c r="LB71" s="4">
        <v>74</v>
      </c>
      <c r="LC71" s="4">
        <v>97</v>
      </c>
      <c r="LD71" s="4">
        <v>104</v>
      </c>
      <c r="LE71" s="4">
        <f>KE71</f>
        <v>367</v>
      </c>
      <c r="LF71" s="9">
        <f>LI71/LK71</f>
        <v>1.0394813129783909</v>
      </c>
      <c r="LG71" s="9">
        <f>LD71/LE71</f>
        <v>0.28337874659400547</v>
      </c>
      <c r="LH71" s="9">
        <f>0.35695-7.2266*LG71+74.249*(LG71^2)-307.39*(LG71^3)+684.54*(LG71^4)-856.92*(LG71^5)+571.95*(LG71^6)-159.1*(LG71^7)</f>
        <v>0.39773175409313877</v>
      </c>
      <c r="LI71" s="9">
        <f>(IN71*0.9)/KF71</f>
        <v>1.2253012048192771</v>
      </c>
      <c r="LJ71" s="9">
        <f>0.0275-0.165*(JT71/100)+0.3656*((IO71/IN71)*0.9)+0.515*LH71</f>
        <v>0.34580008344646196</v>
      </c>
      <c r="LK71" s="9">
        <f>(IO71-(LJ71*IN71*0.9))/(LJ71*KF71)</f>
        <v>1.1787621283046088</v>
      </c>
      <c r="LL71" s="11">
        <v>16.3</v>
      </c>
      <c r="LM71" s="11">
        <v>33</v>
      </c>
      <c r="LN71" s="4">
        <v>20</v>
      </c>
      <c r="LO71" s="4">
        <v>13</v>
      </c>
      <c r="LP71" s="4">
        <v>51</v>
      </c>
      <c r="LQ71" s="4">
        <f>LP71/HA71</f>
        <v>26.842105263157897</v>
      </c>
      <c r="LR71" s="11">
        <v>46</v>
      </c>
      <c r="LS71" s="11">
        <v>22</v>
      </c>
      <c r="LT71" s="4">
        <v>12</v>
      </c>
      <c r="LU71" s="4">
        <v>39</v>
      </c>
      <c r="LV71" s="4">
        <v>27</v>
      </c>
      <c r="LW71" s="11">
        <f>LU71/LV71</f>
        <v>1.4444444444444444</v>
      </c>
      <c r="LX71" s="4">
        <v>8</v>
      </c>
      <c r="LY71" s="11">
        <f>(LU71/LX71)</f>
        <v>4.875</v>
      </c>
      <c r="LZ71" s="4">
        <v>117</v>
      </c>
      <c r="MA71" s="4">
        <v>14.4</v>
      </c>
      <c r="MB71">
        <v>12.8</v>
      </c>
      <c r="MC71" s="11">
        <f>(MA71+IR71)</f>
        <v>14.4</v>
      </c>
      <c r="MD71" s="4">
        <f>MC71/LS71</f>
        <v>0.65454545454545454</v>
      </c>
      <c r="ME71" s="4">
        <f>LR71/MB71</f>
        <v>3.59375</v>
      </c>
      <c r="MF71" s="4">
        <f>LL71/MB71</f>
        <v>1.2734375</v>
      </c>
      <c r="MG71" s="4">
        <v>23</v>
      </c>
      <c r="MH71" s="4">
        <v>16</v>
      </c>
      <c r="MI71" s="4">
        <f>((MG71-MH71)/MG71)*100</f>
        <v>30.434782608695656</v>
      </c>
      <c r="MJ71" s="4">
        <v>31</v>
      </c>
      <c r="MK71" s="4">
        <v>21</v>
      </c>
      <c r="ML71" s="4">
        <f>((MJ71-MK71)/MJ71)*100</f>
        <v>32.258064516129032</v>
      </c>
      <c r="MM71" s="4">
        <v>1</v>
      </c>
      <c r="MN71" s="4">
        <v>0</v>
      </c>
      <c r="MO71" s="4">
        <v>0</v>
      </c>
      <c r="MP71" s="4">
        <v>0</v>
      </c>
      <c r="MQ71" s="4">
        <v>1</v>
      </c>
      <c r="MR71" s="4">
        <v>0</v>
      </c>
      <c r="MS71" s="4">
        <v>0</v>
      </c>
      <c r="MT71" s="4">
        <v>1</v>
      </c>
      <c r="MU71" s="4">
        <v>0</v>
      </c>
      <c r="MV71" s="4">
        <v>0</v>
      </c>
      <c r="MY71" t="e">
        <f>(MW71-MX71)/MW71</f>
        <v>#DIV/0!</v>
      </c>
    </row>
    <row r="72" spans="1:683" x14ac:dyDescent="0.35">
      <c r="A72" s="54">
        <v>69</v>
      </c>
      <c r="B72" s="2">
        <v>45107</v>
      </c>
      <c r="C72" s="2">
        <v>18353</v>
      </c>
      <c r="D72" s="4">
        <v>73</v>
      </c>
      <c r="E72" s="4" t="s">
        <v>178</v>
      </c>
      <c r="F72" s="4">
        <v>75</v>
      </c>
      <c r="G72" s="4">
        <v>165</v>
      </c>
      <c r="H72" s="4">
        <v>1.82</v>
      </c>
      <c r="I72" s="4">
        <v>1</v>
      </c>
      <c r="J72" s="2">
        <v>45041</v>
      </c>
      <c r="K72" s="2">
        <v>45105</v>
      </c>
      <c r="L72" s="2">
        <v>45114</v>
      </c>
      <c r="M72" s="2">
        <v>45114</v>
      </c>
      <c r="N72" s="4">
        <v>1</v>
      </c>
      <c r="O72" s="2">
        <v>45114</v>
      </c>
      <c r="P72" s="46">
        <f t="shared" si="276"/>
        <v>9</v>
      </c>
      <c r="Q72" s="46">
        <f t="shared" si="277"/>
        <v>73</v>
      </c>
      <c r="R72" s="46">
        <f t="shared" ref="R72:R98" si="293">_xlfn.DAYS(O72,K72)</f>
        <v>9</v>
      </c>
      <c r="S72" s="4">
        <v>0</v>
      </c>
      <c r="T72" s="4">
        <v>1</v>
      </c>
      <c r="U72" s="4">
        <v>0</v>
      </c>
      <c r="V72" s="4">
        <v>0</v>
      </c>
      <c r="W72" s="4">
        <v>1</v>
      </c>
      <c r="X72" s="4">
        <v>0</v>
      </c>
      <c r="Y72" s="4">
        <v>0</v>
      </c>
      <c r="Z72" s="4">
        <v>1</v>
      </c>
      <c r="AA72" s="4">
        <v>1</v>
      </c>
      <c r="AB72" s="4">
        <v>30</v>
      </c>
      <c r="AC72" s="4">
        <v>71</v>
      </c>
      <c r="AD72" s="4">
        <v>10</v>
      </c>
      <c r="AE72" s="4">
        <v>13</v>
      </c>
      <c r="AF72" s="4">
        <v>3</v>
      </c>
      <c r="AG72" s="4">
        <v>3900</v>
      </c>
      <c r="AH72" s="4">
        <v>18800</v>
      </c>
      <c r="AI72" s="4">
        <v>19.32</v>
      </c>
      <c r="AJ72" s="4">
        <v>1.51</v>
      </c>
      <c r="AK72" s="4">
        <v>0</v>
      </c>
      <c r="AL72" s="4">
        <v>0</v>
      </c>
      <c r="AM72" s="4">
        <v>0</v>
      </c>
      <c r="AP72" s="4">
        <v>0</v>
      </c>
      <c r="AQ72" s="4">
        <v>9</v>
      </c>
      <c r="AR72" s="4">
        <v>1.08</v>
      </c>
      <c r="AS72" s="4">
        <v>29.4</v>
      </c>
      <c r="AW72" s="4">
        <v>132</v>
      </c>
      <c r="AX72" s="4">
        <v>1</v>
      </c>
      <c r="AY72" s="4">
        <v>1</v>
      </c>
      <c r="AZ72" s="4">
        <v>1</v>
      </c>
      <c r="BA72" s="4">
        <v>37</v>
      </c>
      <c r="BB72" s="4">
        <v>132</v>
      </c>
      <c r="BC72" s="4">
        <v>4.9000000000000004</v>
      </c>
      <c r="BD72" s="4">
        <v>1.7</v>
      </c>
      <c r="BE72" s="4">
        <v>2</v>
      </c>
      <c r="BF72" s="4">
        <v>9.4</v>
      </c>
      <c r="BH72" s="4">
        <v>2.2999999999999998</v>
      </c>
      <c r="BI72" s="4">
        <v>29</v>
      </c>
      <c r="BJ72" s="4">
        <v>93</v>
      </c>
      <c r="BK72" s="4">
        <v>23</v>
      </c>
      <c r="BL72" s="4">
        <v>0.6</v>
      </c>
      <c r="BM72" s="4">
        <v>890</v>
      </c>
      <c r="BN72" s="4">
        <v>630</v>
      </c>
      <c r="BO72" s="4">
        <v>1</v>
      </c>
      <c r="BP72" s="4">
        <v>8</v>
      </c>
      <c r="BQ72" s="4">
        <v>280</v>
      </c>
      <c r="BR72">
        <v>130</v>
      </c>
      <c r="BS72">
        <v>55</v>
      </c>
      <c r="BT72">
        <v>77</v>
      </c>
      <c r="BU72">
        <v>110</v>
      </c>
      <c r="BV72">
        <v>9</v>
      </c>
      <c r="BW72">
        <v>1500</v>
      </c>
      <c r="BX72">
        <v>0</v>
      </c>
      <c r="BY72">
        <v>1.8</v>
      </c>
      <c r="BZ72">
        <v>61.2</v>
      </c>
      <c r="CA72">
        <v>1.1000000000000001</v>
      </c>
      <c r="CB72" s="4">
        <v>2.5</v>
      </c>
      <c r="CC72" s="4">
        <v>22.7</v>
      </c>
      <c r="CD72" s="4">
        <v>75</v>
      </c>
      <c r="CE72" s="4">
        <v>12</v>
      </c>
      <c r="CF72" s="4">
        <v>8</v>
      </c>
      <c r="CG72" s="4">
        <v>2150</v>
      </c>
      <c r="CH72" s="4">
        <f t="shared" si="278"/>
        <v>2176</v>
      </c>
      <c r="CI72" s="4">
        <v>7.34</v>
      </c>
      <c r="CJ72" s="4">
        <v>45</v>
      </c>
      <c r="CK72" s="4">
        <v>84</v>
      </c>
      <c r="CL72" s="4">
        <v>22.7</v>
      </c>
      <c r="CM72" s="4">
        <v>0.79</v>
      </c>
      <c r="CN72" s="4">
        <v>1</v>
      </c>
      <c r="CO72" s="4">
        <v>0</v>
      </c>
      <c r="CP72" s="4">
        <v>34.6</v>
      </c>
      <c r="CQ72" s="4">
        <v>8813</v>
      </c>
      <c r="CR72" s="4">
        <v>1</v>
      </c>
      <c r="CS72" s="4">
        <v>0</v>
      </c>
      <c r="CT72" s="4"/>
      <c r="CU72" s="4">
        <v>1</v>
      </c>
      <c r="CV72" s="4">
        <v>1</v>
      </c>
      <c r="CW72" s="4">
        <v>1</v>
      </c>
      <c r="CX72" s="4">
        <v>1</v>
      </c>
      <c r="CY72" s="4">
        <v>1</v>
      </c>
      <c r="CZ72" s="4">
        <v>0</v>
      </c>
      <c r="DA72" s="4">
        <v>1</v>
      </c>
      <c r="DB72" s="4">
        <v>0</v>
      </c>
      <c r="DC72" s="4">
        <v>1</v>
      </c>
      <c r="DD72" s="4">
        <v>1</v>
      </c>
      <c r="DE72" s="4">
        <v>1</v>
      </c>
      <c r="DF72" s="4">
        <v>0</v>
      </c>
      <c r="DG72" s="4">
        <v>1</v>
      </c>
      <c r="DH72" s="4">
        <v>1</v>
      </c>
      <c r="DI72" s="4">
        <v>0</v>
      </c>
      <c r="DJ72" s="4">
        <v>1</v>
      </c>
      <c r="DK72" s="27">
        <v>10</v>
      </c>
      <c r="DL72" s="27">
        <v>10</v>
      </c>
      <c r="DM72" s="27">
        <v>50</v>
      </c>
      <c r="DN72" s="27">
        <v>38</v>
      </c>
      <c r="DO72" s="27">
        <v>26</v>
      </c>
      <c r="DP72" s="27">
        <v>50</v>
      </c>
      <c r="DQ72" s="62">
        <v>45</v>
      </c>
      <c r="DR72" s="27">
        <v>68</v>
      </c>
      <c r="DS72" s="27">
        <v>125</v>
      </c>
      <c r="DT72" s="4">
        <f t="shared" si="237"/>
        <v>57</v>
      </c>
      <c r="DU72" s="62">
        <v>10.7</v>
      </c>
      <c r="DV72" s="27">
        <v>533</v>
      </c>
      <c r="DW72" s="27">
        <v>73</v>
      </c>
      <c r="DX72" s="27">
        <v>91</v>
      </c>
      <c r="DY72" s="27">
        <v>5.2</v>
      </c>
      <c r="DZ72" s="4">
        <f t="shared" si="238"/>
        <v>2.8571428571428572</v>
      </c>
      <c r="EA72" s="82">
        <v>16.600000000000001</v>
      </c>
      <c r="EB72" s="27">
        <v>278</v>
      </c>
      <c r="EC72" s="82">
        <v>53</v>
      </c>
      <c r="ED72" s="82">
        <v>4.8899999999999997</v>
      </c>
      <c r="EE72" s="76">
        <f t="shared" si="241"/>
        <v>2.6868131868131866</v>
      </c>
      <c r="EF72" s="81">
        <f t="shared" si="279"/>
        <v>2.7108433734939759</v>
      </c>
      <c r="EG72" s="81">
        <f t="shared" si="280"/>
        <v>0.64457831325301196</v>
      </c>
      <c r="EH72" s="27">
        <v>11</v>
      </c>
      <c r="EI72" s="27">
        <v>62</v>
      </c>
      <c r="EJ72" s="27">
        <v>122</v>
      </c>
      <c r="EK72" s="11">
        <f t="shared" si="242"/>
        <v>0.50819672131147542</v>
      </c>
      <c r="EL72" s="27">
        <v>124</v>
      </c>
      <c r="EM72" s="62">
        <v>6</v>
      </c>
      <c r="EN72" s="27">
        <v>6</v>
      </c>
      <c r="EO72" s="11">
        <f t="shared" si="245"/>
        <v>10.333333333333334</v>
      </c>
      <c r="EP72" s="27">
        <v>58</v>
      </c>
      <c r="EQ72" s="4">
        <f t="shared" si="281"/>
        <v>31.868131868131869</v>
      </c>
      <c r="ER72" s="27">
        <v>28</v>
      </c>
      <c r="ES72" s="27">
        <v>44</v>
      </c>
      <c r="ET72" s="62">
        <v>14</v>
      </c>
      <c r="EU72" s="27">
        <v>10</v>
      </c>
      <c r="EV72" s="16">
        <v>4</v>
      </c>
      <c r="EW72" s="27">
        <v>58</v>
      </c>
      <c r="EX72" s="27">
        <v>79</v>
      </c>
      <c r="EY72" s="27">
        <v>41</v>
      </c>
      <c r="EZ72" s="27">
        <v>55</v>
      </c>
      <c r="FA72" s="27">
        <v>79</v>
      </c>
      <c r="FB72" s="4">
        <f t="shared" si="282"/>
        <v>278</v>
      </c>
      <c r="FC72" s="9">
        <f t="shared" si="283"/>
        <v>1.7280661225130656</v>
      </c>
      <c r="FD72" s="9">
        <f t="shared" si="284"/>
        <v>0.28417266187050361</v>
      </c>
      <c r="FE72" s="9">
        <f t="shared" si="285"/>
        <v>0.39866348592085116</v>
      </c>
      <c r="FF72" s="9">
        <f t="shared" si="286"/>
        <v>2.2075471698113209</v>
      </c>
      <c r="FG72" s="9">
        <f t="shared" si="287"/>
        <v>0.29777092601846911</v>
      </c>
      <c r="FH72" s="9">
        <f t="shared" si="288"/>
        <v>1.2774668405633478</v>
      </c>
      <c r="FI72" s="62">
        <v>12.2</v>
      </c>
      <c r="FJ72" s="62">
        <v>14</v>
      </c>
      <c r="FK72" s="27">
        <v>6</v>
      </c>
      <c r="FL72" s="27">
        <v>9</v>
      </c>
      <c r="FM72" s="27">
        <v>43</v>
      </c>
      <c r="FN72" s="4">
        <f t="shared" si="270"/>
        <v>23.626373626373624</v>
      </c>
      <c r="FO72" s="62">
        <v>47</v>
      </c>
      <c r="FP72" s="62">
        <v>18</v>
      </c>
      <c r="FQ72" s="27">
        <v>17</v>
      </c>
      <c r="FR72" s="27">
        <v>54</v>
      </c>
      <c r="FS72" s="27">
        <v>45</v>
      </c>
      <c r="FT72" s="11">
        <f t="shared" si="289"/>
        <v>1.2</v>
      </c>
      <c r="FU72" s="27">
        <v>10</v>
      </c>
      <c r="FV72" s="11">
        <f t="shared" si="263"/>
        <v>5.4</v>
      </c>
      <c r="FW72" s="27">
        <v>93</v>
      </c>
      <c r="FX72" s="27">
        <v>23.1</v>
      </c>
      <c r="FY72" s="24">
        <v>33.700000000000003</v>
      </c>
      <c r="FZ72" s="11">
        <f t="shared" si="271"/>
        <v>32.1</v>
      </c>
      <c r="GA72" s="4">
        <f t="shared" si="290"/>
        <v>1.7833333333333334</v>
      </c>
      <c r="GB72" s="4">
        <f t="shared" si="291"/>
        <v>1.3946587537091988</v>
      </c>
      <c r="GC72" s="4">
        <f t="shared" si="292"/>
        <v>0.36201780415430262</v>
      </c>
      <c r="GD72" s="27">
        <v>20</v>
      </c>
      <c r="GE72" s="27">
        <v>8</v>
      </c>
      <c r="GF72" s="4">
        <f t="shared" si="265"/>
        <v>60</v>
      </c>
      <c r="GG72" s="27"/>
      <c r="GH72" s="27"/>
      <c r="GI72" s="4" t="e">
        <f t="shared" si="243"/>
        <v>#DIV/0!</v>
      </c>
    </row>
    <row r="73" spans="1:683" x14ac:dyDescent="0.35">
      <c r="A73" s="54">
        <v>70</v>
      </c>
      <c r="B73" s="2">
        <v>45110</v>
      </c>
      <c r="C73" s="2">
        <v>38289</v>
      </c>
      <c r="D73" s="4">
        <v>18</v>
      </c>
      <c r="E73" s="4" t="s">
        <v>178</v>
      </c>
      <c r="F73" s="4">
        <v>85</v>
      </c>
      <c r="G73" s="4">
        <v>185</v>
      </c>
      <c r="H73" s="4">
        <v>2.09</v>
      </c>
      <c r="I73" s="4">
        <v>1</v>
      </c>
      <c r="J73" s="2">
        <v>45108</v>
      </c>
      <c r="K73" s="2">
        <v>45108</v>
      </c>
      <c r="L73" s="77">
        <v>45202</v>
      </c>
      <c r="M73" s="77">
        <v>45262</v>
      </c>
      <c r="N73" s="4">
        <v>0</v>
      </c>
      <c r="P73" s="78">
        <f t="shared" si="276"/>
        <v>94</v>
      </c>
      <c r="Q73" s="78">
        <f t="shared" si="277"/>
        <v>154</v>
      </c>
      <c r="R73" s="46"/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5</v>
      </c>
      <c r="AC73" s="4">
        <v>12</v>
      </c>
      <c r="AD73" s="4">
        <v>1</v>
      </c>
      <c r="AE73" s="4">
        <v>2</v>
      </c>
      <c r="AF73" s="4">
        <v>1</v>
      </c>
      <c r="AG73" s="4">
        <v>1073</v>
      </c>
      <c r="AH73" s="4">
        <v>23207</v>
      </c>
      <c r="AI73" s="4">
        <v>39.119999999999997</v>
      </c>
      <c r="AJ73" s="4">
        <v>35.200000000000003</v>
      </c>
      <c r="AK73" s="4">
        <v>0</v>
      </c>
      <c r="AL73" s="4">
        <v>1</v>
      </c>
      <c r="AM73" s="4" t="s">
        <v>591</v>
      </c>
      <c r="AN73" s="4">
        <v>96</v>
      </c>
      <c r="AO73" s="4">
        <v>471</v>
      </c>
      <c r="AP73" s="4">
        <v>0</v>
      </c>
      <c r="AQ73" s="4">
        <v>11.7</v>
      </c>
      <c r="AR73" s="4">
        <v>1.7</v>
      </c>
      <c r="AS73" s="4">
        <v>29.6</v>
      </c>
      <c r="AT73" s="29">
        <v>1.92</v>
      </c>
      <c r="AU73" s="4">
        <v>3.12</v>
      </c>
      <c r="AV73" s="4">
        <v>721</v>
      </c>
      <c r="AW73" s="4">
        <v>378</v>
      </c>
      <c r="AX73" s="4">
        <v>0</v>
      </c>
      <c r="AY73" s="4">
        <v>0</v>
      </c>
      <c r="AZ73" s="4">
        <v>1</v>
      </c>
      <c r="BA73" s="4">
        <v>53</v>
      </c>
      <c r="BB73" s="4">
        <v>135</v>
      </c>
      <c r="BC73" s="4">
        <v>4.7</v>
      </c>
      <c r="BD73" s="4">
        <v>2.8</v>
      </c>
      <c r="BE73" s="4">
        <v>4.0999999999999996</v>
      </c>
      <c r="BF73" s="4">
        <v>7.7</v>
      </c>
      <c r="BG73" s="4">
        <v>4.9000000000000004</v>
      </c>
      <c r="BH73" s="4">
        <v>2.7</v>
      </c>
      <c r="BI73" s="4">
        <v>1902</v>
      </c>
      <c r="BJ73" s="4">
        <v>85</v>
      </c>
      <c r="BK73" s="4">
        <v>33</v>
      </c>
      <c r="BL73" s="4">
        <v>1.6</v>
      </c>
      <c r="BM73" s="4">
        <v>52</v>
      </c>
      <c r="BN73" s="4">
        <v>284</v>
      </c>
      <c r="BO73" s="4">
        <v>1</v>
      </c>
      <c r="BP73" s="76">
        <v>80</v>
      </c>
      <c r="BQ73" s="4">
        <v>182.2</v>
      </c>
      <c r="BR73">
        <v>117</v>
      </c>
      <c r="BS73">
        <v>42</v>
      </c>
      <c r="BT73">
        <v>62</v>
      </c>
      <c r="BU73">
        <v>76</v>
      </c>
      <c r="BV73">
        <v>8</v>
      </c>
      <c r="BW73">
        <v>1400</v>
      </c>
      <c r="BX73">
        <v>1300</v>
      </c>
      <c r="BY73">
        <v>1.4</v>
      </c>
      <c r="BZ73">
        <v>80</v>
      </c>
      <c r="CA73">
        <v>6.3</v>
      </c>
      <c r="CB73" s="4">
        <v>4</v>
      </c>
      <c r="CC73" s="4">
        <v>51</v>
      </c>
      <c r="CD73" s="4">
        <v>64.3</v>
      </c>
      <c r="CE73" s="4">
        <v>6</v>
      </c>
      <c r="CF73" s="4">
        <v>7</v>
      </c>
      <c r="CG73" s="4">
        <v>1270</v>
      </c>
      <c r="CH73" s="4">
        <f t="shared" si="278"/>
        <v>1080</v>
      </c>
      <c r="CI73" s="4">
        <v>7.38</v>
      </c>
      <c r="CJ73" s="4">
        <v>48</v>
      </c>
      <c r="CK73" s="4">
        <v>82</v>
      </c>
      <c r="CL73" s="4">
        <v>26</v>
      </c>
      <c r="CM73" s="4">
        <v>0.24</v>
      </c>
      <c r="CN73" s="4">
        <v>0</v>
      </c>
      <c r="CO73" s="4">
        <v>0</v>
      </c>
      <c r="CP73" s="4">
        <v>13</v>
      </c>
      <c r="CQ73" s="4">
        <v>579</v>
      </c>
      <c r="CR73" s="4">
        <v>1</v>
      </c>
      <c r="CS73" s="4">
        <v>1</v>
      </c>
      <c r="CT73" s="4">
        <v>7</v>
      </c>
      <c r="CU73" s="4">
        <v>1</v>
      </c>
      <c r="CV73" s="4">
        <v>1</v>
      </c>
      <c r="CW73" s="4">
        <v>1</v>
      </c>
      <c r="CX73" s="4">
        <v>1</v>
      </c>
      <c r="CY73" s="4">
        <v>1</v>
      </c>
      <c r="CZ73" s="4">
        <v>0</v>
      </c>
      <c r="DA73" s="4">
        <v>0</v>
      </c>
      <c r="DB73" s="4">
        <v>0</v>
      </c>
      <c r="DC73" s="4">
        <v>1</v>
      </c>
      <c r="DD73" s="4">
        <v>1</v>
      </c>
      <c r="DE73" s="4">
        <v>1</v>
      </c>
      <c r="DF73" s="4">
        <v>1</v>
      </c>
      <c r="DG73" s="4">
        <v>1</v>
      </c>
      <c r="DH73" s="4">
        <v>1</v>
      </c>
      <c r="DI73" s="4">
        <v>0</v>
      </c>
      <c r="DJ73" s="4">
        <v>1</v>
      </c>
      <c r="DK73" s="4">
        <v>9</v>
      </c>
      <c r="DL73" s="4">
        <v>9</v>
      </c>
      <c r="DM73" s="4">
        <v>62</v>
      </c>
      <c r="DN73" s="4">
        <v>50</v>
      </c>
      <c r="DO73" s="4">
        <v>19</v>
      </c>
      <c r="DP73" s="4">
        <v>39</v>
      </c>
      <c r="DQ73" s="11">
        <v>39</v>
      </c>
      <c r="DR73" s="4">
        <v>67</v>
      </c>
      <c r="DS73" s="4">
        <v>110</v>
      </c>
      <c r="DT73" s="4">
        <f t="shared" si="237"/>
        <v>43</v>
      </c>
      <c r="DU73" s="11">
        <v>13.4</v>
      </c>
      <c r="DV73" s="4">
        <v>1043</v>
      </c>
      <c r="DW73" s="4">
        <v>84</v>
      </c>
      <c r="DX73" s="4">
        <v>75</v>
      </c>
      <c r="DY73" s="4">
        <v>3.2</v>
      </c>
      <c r="DZ73" s="4">
        <f t="shared" si="238"/>
        <v>1.5311004784688997</v>
      </c>
      <c r="EA73" s="4">
        <v>11.4</v>
      </c>
      <c r="EB73" s="4">
        <v>281</v>
      </c>
      <c r="EC73" s="4">
        <v>49</v>
      </c>
      <c r="ED73" s="4">
        <v>3.74</v>
      </c>
      <c r="EE73" s="4">
        <f t="shared" si="241"/>
        <v>1.7894736842105265</v>
      </c>
      <c r="EF73" s="45">
        <f t="shared" si="279"/>
        <v>3.4210526315789473</v>
      </c>
      <c r="EG73" s="45">
        <f t="shared" si="280"/>
        <v>1.1754385964912282</v>
      </c>
      <c r="EH73" s="4">
        <v>9</v>
      </c>
      <c r="EI73" s="4">
        <v>79</v>
      </c>
      <c r="EJ73" s="4">
        <v>50</v>
      </c>
      <c r="EK73" s="11">
        <f t="shared" si="242"/>
        <v>1.58</v>
      </c>
      <c r="EL73" s="4">
        <v>110</v>
      </c>
      <c r="EM73" s="11">
        <v>12</v>
      </c>
      <c r="EN73" s="4">
        <v>10</v>
      </c>
      <c r="EO73" s="11">
        <f t="shared" si="245"/>
        <v>7.1818181818181817</v>
      </c>
      <c r="EP73" s="4">
        <v>40</v>
      </c>
      <c r="EQ73" s="4">
        <f t="shared" si="281"/>
        <v>19.138755980861244</v>
      </c>
      <c r="ER73" s="4">
        <v>21</v>
      </c>
      <c r="ES73" s="4">
        <v>31</v>
      </c>
      <c r="ET73" s="11">
        <v>17</v>
      </c>
      <c r="EU73" s="4">
        <v>10</v>
      </c>
      <c r="EV73" s="9">
        <v>7</v>
      </c>
      <c r="EW73" s="4">
        <v>97</v>
      </c>
      <c r="EX73" s="4">
        <v>107</v>
      </c>
      <c r="EY73" s="4">
        <v>62</v>
      </c>
      <c r="EZ73" s="4">
        <v>55</v>
      </c>
      <c r="FA73" s="4">
        <v>73</v>
      </c>
      <c r="FB73" s="4">
        <f t="shared" si="282"/>
        <v>281</v>
      </c>
      <c r="FC73" s="9">
        <f t="shared" si="283"/>
        <v>2.1174099358859713</v>
      </c>
      <c r="FD73" s="9">
        <f t="shared" si="284"/>
        <v>0.2597864768683274</v>
      </c>
      <c r="FE73" s="9">
        <f t="shared" si="285"/>
        <v>0.36824735935954017</v>
      </c>
      <c r="FF73" s="9">
        <f t="shared" si="286"/>
        <v>2.1489795918367345</v>
      </c>
      <c r="FG73" s="9">
        <f t="shared" si="287"/>
        <v>0.27091431314708625</v>
      </c>
      <c r="FH73" s="9">
        <f t="shared" si="288"/>
        <v>1.0149095625819635</v>
      </c>
      <c r="FI73" s="11">
        <v>14.8</v>
      </c>
      <c r="FJ73" s="11">
        <v>17</v>
      </c>
      <c r="FK73" s="4">
        <v>10</v>
      </c>
      <c r="FL73" s="4">
        <v>6</v>
      </c>
      <c r="FM73" s="4">
        <v>71</v>
      </c>
      <c r="FN73" s="4">
        <f t="shared" si="270"/>
        <v>33.971291866028707</v>
      </c>
      <c r="FO73" s="11">
        <v>42</v>
      </c>
      <c r="FP73" s="11">
        <v>15</v>
      </c>
      <c r="FQ73" s="4">
        <v>12</v>
      </c>
      <c r="FR73" s="4">
        <v>52</v>
      </c>
      <c r="FS73" s="4">
        <v>32</v>
      </c>
      <c r="FT73" s="11">
        <f t="shared" si="289"/>
        <v>1.625</v>
      </c>
      <c r="FU73" s="4">
        <v>13</v>
      </c>
      <c r="FV73" s="11">
        <f t="shared" si="263"/>
        <v>4</v>
      </c>
      <c r="FW73" s="4">
        <v>111</v>
      </c>
      <c r="FX73" s="4">
        <v>18.100000000000001</v>
      </c>
      <c r="FY73">
        <v>7.7</v>
      </c>
      <c r="FZ73" s="11">
        <f t="shared" si="271"/>
        <v>26.1</v>
      </c>
      <c r="GA73" s="4">
        <f t="shared" si="290"/>
        <v>1.74</v>
      </c>
      <c r="GB73" s="4">
        <f t="shared" si="291"/>
        <v>5.4545454545454541</v>
      </c>
      <c r="GC73" s="4">
        <f t="shared" si="292"/>
        <v>1.9220779220779221</v>
      </c>
      <c r="GD73" s="4">
        <v>23</v>
      </c>
      <c r="GE73" s="4">
        <v>8</v>
      </c>
      <c r="GF73" s="4">
        <f t="shared" si="265"/>
        <v>65.217391304347828</v>
      </c>
      <c r="GG73" s="4">
        <v>35</v>
      </c>
      <c r="GH73" s="4">
        <v>29</v>
      </c>
      <c r="GI73" s="4">
        <f t="shared" si="243"/>
        <v>17.142857142857142</v>
      </c>
      <c r="GJ73">
        <v>1</v>
      </c>
      <c r="GK73">
        <v>0</v>
      </c>
      <c r="GL73">
        <v>0</v>
      </c>
      <c r="GM73">
        <v>1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38</v>
      </c>
      <c r="GU73">
        <v>12</v>
      </c>
      <c r="GV73">
        <f t="shared" ref="GV73:GV75" si="294">(GT73-GU73)/GT73</f>
        <v>0.68421052631578949</v>
      </c>
      <c r="GW73">
        <v>1</v>
      </c>
      <c r="GX73">
        <v>0</v>
      </c>
      <c r="GZ73" s="2">
        <v>45118</v>
      </c>
      <c r="HA73" s="4">
        <v>2.09</v>
      </c>
      <c r="HB73" s="4">
        <v>9</v>
      </c>
      <c r="HC73" s="4">
        <v>1407</v>
      </c>
      <c r="HD73" s="4">
        <v>10639</v>
      </c>
      <c r="HE73" s="4">
        <v>4.37</v>
      </c>
      <c r="HF73" s="4">
        <v>0.41</v>
      </c>
      <c r="HG73" s="4">
        <v>0</v>
      </c>
      <c r="HH73" s="4">
        <v>1</v>
      </c>
      <c r="HI73" s="4" t="s">
        <v>591</v>
      </c>
      <c r="HJ73" s="4">
        <v>79</v>
      </c>
      <c r="HK73" s="4">
        <v>477</v>
      </c>
      <c r="HL73" s="4">
        <v>0</v>
      </c>
      <c r="HM73" s="4">
        <v>9.4</v>
      </c>
      <c r="HN73" s="4">
        <v>1.27</v>
      </c>
      <c r="HO73" s="4">
        <v>30</v>
      </c>
      <c r="HP73" s="29">
        <v>1.77</v>
      </c>
      <c r="HQ73" s="4"/>
      <c r="HR73" s="4"/>
      <c r="HS73" s="4">
        <v>646</v>
      </c>
      <c r="HT73" s="4">
        <v>0</v>
      </c>
      <c r="HU73" s="4">
        <v>0</v>
      </c>
      <c r="HV73" s="4">
        <v>0.3</v>
      </c>
      <c r="HW73" s="4">
        <v>26</v>
      </c>
      <c r="HX73" s="4">
        <v>143</v>
      </c>
      <c r="HY73" s="4">
        <v>4.3</v>
      </c>
      <c r="HZ73" s="4">
        <v>1.8</v>
      </c>
      <c r="IA73" s="4">
        <v>4.8</v>
      </c>
      <c r="IB73" s="4">
        <v>8.6999999999999993</v>
      </c>
      <c r="IC73" s="4">
        <v>5.3</v>
      </c>
      <c r="ID73" s="4">
        <v>2.8</v>
      </c>
      <c r="IE73" s="4">
        <v>61</v>
      </c>
      <c r="IF73" s="4">
        <v>28</v>
      </c>
      <c r="IG73" s="4">
        <v>30</v>
      </c>
      <c r="IH73" s="4">
        <v>0.3</v>
      </c>
      <c r="II73" s="4">
        <v>63</v>
      </c>
      <c r="IJ73" s="4">
        <v>275</v>
      </c>
      <c r="IK73" s="4">
        <v>1</v>
      </c>
      <c r="IL73" s="4">
        <v>180</v>
      </c>
      <c r="IM73" s="4"/>
      <c r="IN73">
        <v>128</v>
      </c>
      <c r="IO73">
        <v>53</v>
      </c>
      <c r="IP73">
        <v>81</v>
      </c>
      <c r="IQ73">
        <v>53</v>
      </c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>
        <v>0</v>
      </c>
      <c r="JJ73" s="4">
        <v>0</v>
      </c>
      <c r="JK73" s="4">
        <v>0</v>
      </c>
      <c r="JL73" s="4">
        <v>31</v>
      </c>
      <c r="JM73" s="4">
        <v>471</v>
      </c>
      <c r="JN73" s="4">
        <v>9</v>
      </c>
      <c r="JO73" s="4">
        <v>9</v>
      </c>
      <c r="JP73" s="4">
        <v>57</v>
      </c>
      <c r="JQ73" s="4">
        <v>36</v>
      </c>
      <c r="JR73" s="4">
        <v>36</v>
      </c>
      <c r="JS73" s="4">
        <v>65</v>
      </c>
      <c r="JT73" s="11">
        <v>63</v>
      </c>
      <c r="JU73" s="4">
        <v>51</v>
      </c>
      <c r="JV73" s="4">
        <v>135</v>
      </c>
      <c r="JW73" s="4">
        <f>(JV73-JU73)</f>
        <v>84</v>
      </c>
      <c r="JX73" s="11">
        <v>17.600000000000001</v>
      </c>
      <c r="JY73" s="4">
        <v>1247</v>
      </c>
      <c r="JZ73" s="4">
        <v>91</v>
      </c>
      <c r="KA73" s="4">
        <v>97</v>
      </c>
      <c r="KB73" s="4">
        <v>8.1999999999999993</v>
      </c>
      <c r="KC73" s="4">
        <f>(KB73/HA73)</f>
        <v>3.9234449760765551</v>
      </c>
      <c r="KD73" s="4">
        <v>18.899999999999999</v>
      </c>
      <c r="KE73" s="4">
        <v>262</v>
      </c>
      <c r="KF73" s="4">
        <v>86</v>
      </c>
      <c r="KG73" s="4">
        <v>8.3699999999999992</v>
      </c>
      <c r="KH73" s="4">
        <f>(KG73/HA73)</f>
        <v>4.0047846889952154</v>
      </c>
      <c r="KI73" s="45">
        <f>JT73/KD73</f>
        <v>3.3333333333333335</v>
      </c>
      <c r="KJ73" s="45">
        <f>JX73/KD73</f>
        <v>0.93121693121693139</v>
      </c>
      <c r="KK73" s="4">
        <v>20</v>
      </c>
      <c r="KL73" s="4">
        <v>84</v>
      </c>
      <c r="KM73" s="4">
        <v>47</v>
      </c>
      <c r="KN73" s="11">
        <f>(KL73/KM73)</f>
        <v>1.7872340425531914</v>
      </c>
      <c r="KO73" s="4">
        <v>113</v>
      </c>
      <c r="KP73" s="11">
        <v>18</v>
      </c>
      <c r="KQ73" s="4">
        <v>11</v>
      </c>
      <c r="KR73" s="11">
        <f>KL73/((KP73+KQ73)/2)</f>
        <v>5.7931034482758621</v>
      </c>
      <c r="KS73" s="4">
        <v>57</v>
      </c>
      <c r="KT73" s="4">
        <f>KS73/HA73</f>
        <v>27.272727272727273</v>
      </c>
      <c r="KU73" s="4">
        <v>26</v>
      </c>
      <c r="KV73" s="4">
        <v>43</v>
      </c>
      <c r="KW73" s="11">
        <v>17</v>
      </c>
      <c r="KX73" s="4">
        <v>8</v>
      </c>
      <c r="KY73" s="9">
        <v>8</v>
      </c>
      <c r="KZ73" s="4">
        <v>83</v>
      </c>
      <c r="LA73" s="4">
        <v>104</v>
      </c>
      <c r="LB73" s="4">
        <v>38</v>
      </c>
      <c r="LC73" s="4">
        <v>76</v>
      </c>
      <c r="LD73" s="4">
        <v>45</v>
      </c>
      <c r="LE73" s="4">
        <f>KE73</f>
        <v>262</v>
      </c>
      <c r="LF73" s="9">
        <f>LI73/LK73</f>
        <v>0.63312558361999682</v>
      </c>
      <c r="LG73" s="9">
        <f>LD73/LE73</f>
        <v>0.1717557251908397</v>
      </c>
      <c r="LH73" s="9">
        <f>0.35695-7.2266*LG73+74.249*(LG73^2)-307.39*(LG73^3)+684.54*(LG73^4)-856.92*(LG73^5)+571.95*(LG73^6)-159.1*(LG73^7)</f>
        <v>0.23022391749742754</v>
      </c>
      <c r="LI73" s="9">
        <f>(IN73*0.9)/KF73</f>
        <v>1.3395348837209302</v>
      </c>
      <c r="LJ73" s="9">
        <f>0.0275-0.165*(JT73/100)+0.3656*((IO73/IN73)*0.9)+0.515*LH73</f>
        <v>0.17835844251117516</v>
      </c>
      <c r="LK73" s="9">
        <f>(IO73-(LJ73*IN73*0.9))/(LJ73*KF73)</f>
        <v>2.115749099984122</v>
      </c>
      <c r="LL73" s="11">
        <v>21.7</v>
      </c>
      <c r="LM73" s="11">
        <v>21</v>
      </c>
      <c r="LN73" s="4">
        <v>14</v>
      </c>
      <c r="LO73" s="4">
        <v>8</v>
      </c>
      <c r="LP73" s="4">
        <v>88</v>
      </c>
      <c r="LQ73" s="4">
        <f>LP73/HA73</f>
        <v>42.10526315789474</v>
      </c>
      <c r="LR73" s="11">
        <v>36</v>
      </c>
      <c r="LS73" s="11">
        <v>18</v>
      </c>
      <c r="LT73" s="4">
        <v>21</v>
      </c>
      <c r="LU73" s="4">
        <v>56</v>
      </c>
      <c r="LV73" s="4">
        <v>76</v>
      </c>
      <c r="LW73" s="11">
        <f>LU73/LV73</f>
        <v>0.73684210526315785</v>
      </c>
      <c r="LX73" s="4">
        <v>21</v>
      </c>
      <c r="LY73" s="11">
        <f>(LU73/LX73)</f>
        <v>2.6666666666666665</v>
      </c>
      <c r="LZ73" s="4">
        <v>100</v>
      </c>
      <c r="MA73" s="4">
        <v>23.8</v>
      </c>
      <c r="MB73">
        <v>11</v>
      </c>
      <c r="MC73" s="11">
        <f>(MA73+IR73)</f>
        <v>23.8</v>
      </c>
      <c r="MD73" s="4">
        <f>MC73/LS73</f>
        <v>1.3222222222222222</v>
      </c>
      <c r="ME73" s="4">
        <f>LR73/MB73</f>
        <v>3.2727272727272729</v>
      </c>
      <c r="MF73" s="4">
        <f>LL73/MB73</f>
        <v>1.9727272727272727</v>
      </c>
      <c r="MG73" s="4">
        <v>18</v>
      </c>
      <c r="MH73" s="4">
        <v>5</v>
      </c>
      <c r="MI73" s="4">
        <f>((MG73-MH73)/MG73)*100</f>
        <v>72.222222222222214</v>
      </c>
      <c r="MJ73" s="4">
        <v>23</v>
      </c>
      <c r="MK73" s="4">
        <v>17</v>
      </c>
      <c r="ML73" s="4">
        <f>((MJ73-MK73)/MJ73)*100</f>
        <v>26.086956521739129</v>
      </c>
      <c r="MM73">
        <v>1</v>
      </c>
      <c r="MN73">
        <v>0</v>
      </c>
      <c r="MO73">
        <v>0</v>
      </c>
      <c r="MP73">
        <v>1</v>
      </c>
      <c r="MQ73">
        <v>0</v>
      </c>
      <c r="MR73">
        <v>0</v>
      </c>
      <c r="MS73">
        <v>0</v>
      </c>
      <c r="MT73">
        <v>1</v>
      </c>
      <c r="MU73">
        <v>0</v>
      </c>
      <c r="MV73">
        <v>0</v>
      </c>
      <c r="MY73" t="e">
        <f>(MW73-MX73)/MW73</f>
        <v>#DIV/0!</v>
      </c>
      <c r="NC73" s="2">
        <v>45133</v>
      </c>
      <c r="ND73" s="4">
        <v>2.09</v>
      </c>
      <c r="NE73" s="4">
        <v>25</v>
      </c>
      <c r="NF73" s="4">
        <v>2237</v>
      </c>
      <c r="NG73" s="4">
        <v>7855</v>
      </c>
      <c r="NH73" s="4">
        <v>7.87</v>
      </c>
      <c r="NI73" s="4">
        <v>6.68</v>
      </c>
      <c r="NJ73" s="4">
        <v>0</v>
      </c>
      <c r="NK73" s="4">
        <v>1</v>
      </c>
      <c r="NL73" s="4" t="s">
        <v>591</v>
      </c>
      <c r="NM73" s="4">
        <v>19</v>
      </c>
      <c r="NN73" s="4">
        <v>12478</v>
      </c>
      <c r="NO73" s="4">
        <v>0</v>
      </c>
      <c r="NP73" s="4">
        <v>7.8</v>
      </c>
      <c r="NQ73" s="4">
        <v>1.38</v>
      </c>
      <c r="NR73" s="4">
        <v>27.5</v>
      </c>
      <c r="NS73" s="29">
        <v>0.79</v>
      </c>
      <c r="NT73" s="4"/>
      <c r="NU73" s="4"/>
      <c r="NV73" s="4">
        <v>321</v>
      </c>
      <c r="NW73" s="4">
        <v>0</v>
      </c>
      <c r="NX73" s="4">
        <v>0</v>
      </c>
      <c r="NY73" s="4">
        <v>0.7</v>
      </c>
      <c r="NZ73" s="4">
        <v>49</v>
      </c>
      <c r="OA73" s="4">
        <v>137</v>
      </c>
      <c r="OB73" s="4">
        <v>4.4000000000000004</v>
      </c>
      <c r="OC73" s="4">
        <v>2.1</v>
      </c>
      <c r="OD73" s="4">
        <v>4.2</v>
      </c>
      <c r="OE73" s="4">
        <v>7.4</v>
      </c>
      <c r="OF73" s="4">
        <v>4.8</v>
      </c>
      <c r="OG73" s="4">
        <v>2.5</v>
      </c>
      <c r="OH73" s="4">
        <v>377</v>
      </c>
      <c r="OI73" s="4">
        <v>675</v>
      </c>
      <c r="OJ73" s="4">
        <v>685</v>
      </c>
      <c r="OK73" s="4">
        <v>0.5</v>
      </c>
      <c r="OL73" s="4">
        <v>113</v>
      </c>
      <c r="OM73" s="4">
        <v>1120</v>
      </c>
      <c r="ON73" s="4">
        <v>1</v>
      </c>
      <c r="OO73" s="4">
        <v>180</v>
      </c>
      <c r="OP73" s="4"/>
      <c r="OQ73">
        <v>125</v>
      </c>
      <c r="OR73">
        <v>39</v>
      </c>
      <c r="OS73">
        <v>63</v>
      </c>
      <c r="OT73">
        <v>68</v>
      </c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>
        <v>0</v>
      </c>
      <c r="PM73" s="4">
        <v>0</v>
      </c>
      <c r="PN73" s="4">
        <v>0</v>
      </c>
      <c r="PO73" s="4">
        <v>59</v>
      </c>
      <c r="PP73" s="4">
        <v>1517</v>
      </c>
      <c r="PQ73" s="4">
        <v>8</v>
      </c>
      <c r="PR73" s="4">
        <v>8</v>
      </c>
      <c r="PS73" s="4">
        <v>48</v>
      </c>
      <c r="PT73" s="4">
        <v>30</v>
      </c>
      <c r="PU73" s="4">
        <v>35</v>
      </c>
      <c r="PV73" s="4">
        <v>65</v>
      </c>
      <c r="PW73" s="11">
        <v>59</v>
      </c>
      <c r="PX73" s="4">
        <v>31</v>
      </c>
      <c r="PY73" s="4">
        <v>75</v>
      </c>
      <c r="PZ73" s="4">
        <f>(PY73-PX73)</f>
        <v>44</v>
      </c>
      <c r="QA73" s="11">
        <v>18.2</v>
      </c>
      <c r="QB73" s="4">
        <v>1345</v>
      </c>
      <c r="QC73" s="4">
        <v>93</v>
      </c>
      <c r="QD73" s="4">
        <v>65</v>
      </c>
      <c r="QE73" s="4">
        <v>3.2</v>
      </c>
      <c r="QF73" s="17">
        <f>(QE73/ND73)</f>
        <v>1.5311004784688997</v>
      </c>
      <c r="QG73" s="4">
        <v>24.8</v>
      </c>
      <c r="QH73" s="4">
        <v>302</v>
      </c>
      <c r="QI73" s="4">
        <v>85</v>
      </c>
      <c r="QJ73" s="4">
        <v>5.3</v>
      </c>
      <c r="QK73" s="4">
        <f>(QJ73/ND73)</f>
        <v>2.535885167464115</v>
      </c>
      <c r="QL73" s="45">
        <f>PW73/QG73</f>
        <v>2.379032258064516</v>
      </c>
      <c r="QM73" s="45">
        <f>QA73/QG73</f>
        <v>0.73387096774193539</v>
      </c>
      <c r="QN73" s="4">
        <v>10</v>
      </c>
      <c r="QO73" s="4">
        <v>71</v>
      </c>
      <c r="QP73" s="4">
        <v>62</v>
      </c>
      <c r="QQ73" s="11">
        <f>(QO73/QP73)</f>
        <v>1.1451612903225807</v>
      </c>
      <c r="QR73" s="4">
        <v>268</v>
      </c>
      <c r="QS73" s="11">
        <v>10</v>
      </c>
      <c r="QT73" s="4">
        <v>7</v>
      </c>
      <c r="QU73" s="11">
        <f>QO73/((QS73+QT73)/2)</f>
        <v>8.3529411764705888</v>
      </c>
      <c r="QV73" s="4">
        <v>20</v>
      </c>
      <c r="QW73" s="4">
        <f>QV73/ND73</f>
        <v>9.5693779904306222</v>
      </c>
      <c r="QX73" s="4">
        <v>7</v>
      </c>
      <c r="QY73" s="4">
        <v>10</v>
      </c>
      <c r="QZ73" s="11">
        <v>28</v>
      </c>
      <c r="RA73" s="4">
        <v>21</v>
      </c>
      <c r="RB73" s="9">
        <v>19</v>
      </c>
      <c r="RC73" s="4">
        <v>102</v>
      </c>
      <c r="RD73" s="4">
        <v>132</v>
      </c>
      <c r="RE73" s="4">
        <v>56</v>
      </c>
      <c r="RF73" s="4">
        <v>91</v>
      </c>
      <c r="RG73" s="4">
        <v>79</v>
      </c>
      <c r="RH73" s="4">
        <f>QH73</f>
        <v>302</v>
      </c>
      <c r="RI73" s="9">
        <f>RL73/RN73</f>
        <v>1.818799641566069</v>
      </c>
      <c r="RJ73" s="9">
        <f>RG73/RH73</f>
        <v>0.26158940397350994</v>
      </c>
      <c r="RK73" s="9">
        <f>0.35695-7.2266*RJ73+74.249*(RJ73^2)-307.39*(RJ73^3)+684.54*(RJ73^4)-856.92*(RJ73^5)+571.95*(RJ73^6)-159.1*(RJ73^7)</f>
        <v>0.37062601053658417</v>
      </c>
      <c r="RL73" s="9">
        <f>(OQ73*0.9)/QI73</f>
        <v>1.3235294117647058</v>
      </c>
      <c r="RM73" s="9">
        <f>0.0275-0.165*(PW73/100)+0.3656*((OR73/OQ73)*0.9)+0.515*RK73</f>
        <v>0.22368287542634085</v>
      </c>
      <c r="RN73" s="9">
        <f>(OR73-(RM73*OQ73*0.9))/(RM73*QI73)</f>
        <v>0.72769390399983092</v>
      </c>
      <c r="RO73" s="11">
        <v>19</v>
      </c>
      <c r="RP73" s="11">
        <v>29</v>
      </c>
      <c r="RQ73" s="4">
        <v>21</v>
      </c>
      <c r="RR73" s="4">
        <v>10</v>
      </c>
      <c r="RS73" s="4">
        <v>24</v>
      </c>
      <c r="RT73" s="4">
        <f>RS73/ND73</f>
        <v>11.483253588516748</v>
      </c>
      <c r="RU73" s="11">
        <v>45</v>
      </c>
      <c r="RV73" s="11">
        <v>22</v>
      </c>
      <c r="RW73" s="4">
        <v>18</v>
      </c>
      <c r="RX73" s="4">
        <v>65</v>
      </c>
      <c r="RY73" s="4">
        <v>58</v>
      </c>
      <c r="RZ73" s="11">
        <f>RX73/RY73</f>
        <v>1.1206896551724137</v>
      </c>
      <c r="SA73" s="4">
        <v>12</v>
      </c>
      <c r="SB73" s="11">
        <f>(RX73/SA73)</f>
        <v>5.416666666666667</v>
      </c>
      <c r="SC73" s="4">
        <v>132</v>
      </c>
      <c r="SD73" s="4">
        <v>13</v>
      </c>
      <c r="SE73">
        <v>13.7</v>
      </c>
      <c r="SF73" s="11">
        <f>(SD73+OU73)</f>
        <v>13</v>
      </c>
      <c r="SG73" s="4">
        <f>SF73/RV73</f>
        <v>0.59090909090909094</v>
      </c>
      <c r="SH73" s="4">
        <f>RU73/SE73</f>
        <v>3.2846715328467155</v>
      </c>
      <c r="SI73" s="4">
        <f>RO73/SE73</f>
        <v>1.3868613138686132</v>
      </c>
      <c r="SJ73" s="4">
        <v>12</v>
      </c>
      <c r="SK73" s="4">
        <v>8</v>
      </c>
      <c r="SL73" s="4">
        <f>((SJ73-SK73)/SJ73)*100</f>
        <v>33.333333333333329</v>
      </c>
      <c r="SM73" s="4">
        <v>23</v>
      </c>
      <c r="SN73" s="4">
        <v>20</v>
      </c>
      <c r="SO73" s="4">
        <f>((SM73-SN73)/SM73)*100</f>
        <v>13.043478260869565</v>
      </c>
      <c r="SP73">
        <v>1</v>
      </c>
      <c r="SQ73">
        <v>0</v>
      </c>
      <c r="SR73">
        <v>0</v>
      </c>
      <c r="SS73">
        <v>1</v>
      </c>
      <c r="ST73">
        <v>0</v>
      </c>
      <c r="SU73">
        <v>0</v>
      </c>
      <c r="SV73">
        <v>0</v>
      </c>
      <c r="SW73">
        <v>1</v>
      </c>
      <c r="SX73">
        <v>0</v>
      </c>
      <c r="SY73">
        <v>0</v>
      </c>
      <c r="SZ73">
        <v>19</v>
      </c>
      <c r="TA73">
        <v>14</v>
      </c>
      <c r="TB73">
        <f>(SZ73-TA73)/SZ73</f>
        <v>0.26315789473684209</v>
      </c>
      <c r="TC73">
        <v>1</v>
      </c>
      <c r="TD73">
        <v>0</v>
      </c>
      <c r="TF73" s="2">
        <v>45311</v>
      </c>
      <c r="TG73" s="4">
        <v>2.09</v>
      </c>
      <c r="TH73" s="4">
        <v>180</v>
      </c>
      <c r="TI73" s="4"/>
      <c r="TJ73" s="4"/>
      <c r="TK73" s="4"/>
      <c r="TL73" s="4"/>
      <c r="TM73" s="4">
        <v>0</v>
      </c>
      <c r="TN73" s="4">
        <v>1</v>
      </c>
      <c r="TO73" s="4" t="s">
        <v>591</v>
      </c>
      <c r="TP73" s="4"/>
      <c r="TQ73" s="4"/>
      <c r="TR73" s="4">
        <v>0</v>
      </c>
      <c r="TS73" s="4"/>
      <c r="TT73" s="4"/>
      <c r="TU73" s="4"/>
      <c r="TV73" s="29"/>
      <c r="TW73" s="4"/>
      <c r="TX73" s="4"/>
      <c r="TY73" s="4"/>
      <c r="TZ73" s="4">
        <v>0</v>
      </c>
      <c r="UA73" s="4">
        <v>0</v>
      </c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>
        <v>1</v>
      </c>
      <c r="UR73" s="4">
        <v>180</v>
      </c>
      <c r="US73" s="4"/>
      <c r="UT73">
        <v>121</v>
      </c>
      <c r="UU73">
        <v>68</v>
      </c>
      <c r="UV73">
        <v>92</v>
      </c>
      <c r="UW73">
        <v>74</v>
      </c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>
        <v>0</v>
      </c>
      <c r="VP73" s="4">
        <v>0</v>
      </c>
      <c r="VQ73" s="4">
        <v>0</v>
      </c>
      <c r="VR73" s="4"/>
      <c r="VS73" s="4"/>
      <c r="VT73" s="4">
        <v>9</v>
      </c>
      <c r="VU73" s="4">
        <v>8</v>
      </c>
      <c r="VV73" s="4">
        <v>45</v>
      </c>
      <c r="VW73" s="4">
        <v>28</v>
      </c>
      <c r="VX73" s="4">
        <v>34</v>
      </c>
      <c r="VY73" s="4">
        <v>62</v>
      </c>
      <c r="VZ73" s="11">
        <v>61</v>
      </c>
      <c r="WA73" s="4">
        <v>31</v>
      </c>
      <c r="WB73" s="4">
        <v>76</v>
      </c>
      <c r="WC73" s="4">
        <f>(WB73-WA73)</f>
        <v>45</v>
      </c>
      <c r="WD73" s="11">
        <v>20.100000000000001</v>
      </c>
      <c r="WE73" s="4">
        <v>1483</v>
      </c>
      <c r="WF73" s="4">
        <v>94</v>
      </c>
      <c r="WG73" s="4">
        <v>64</v>
      </c>
      <c r="WH73" s="4">
        <v>3.4</v>
      </c>
      <c r="WI73" s="17">
        <f>(WH73/TG73)</f>
        <v>1.6267942583732058</v>
      </c>
      <c r="WJ73" s="4">
        <v>24</v>
      </c>
      <c r="WK73" s="4">
        <v>298</v>
      </c>
      <c r="WL73" s="4">
        <v>81</v>
      </c>
      <c r="WM73" s="4">
        <v>4.9000000000000004</v>
      </c>
      <c r="WN73" s="4">
        <f>(WM73/TG73)</f>
        <v>2.3444976076555029</v>
      </c>
      <c r="WO73" s="45">
        <f>VZ73/WJ73</f>
        <v>2.5416666666666665</v>
      </c>
      <c r="WP73" s="45">
        <f>WD73/WJ73</f>
        <v>0.83750000000000002</v>
      </c>
      <c r="WQ73" s="4">
        <v>11</v>
      </c>
      <c r="WR73" s="4">
        <v>70</v>
      </c>
      <c r="WS73" s="4">
        <v>63</v>
      </c>
      <c r="WT73" s="11">
        <f>(WR73/WS73)</f>
        <v>1.1111111111111112</v>
      </c>
      <c r="WU73" s="4">
        <v>280</v>
      </c>
      <c r="WV73" s="11">
        <v>10</v>
      </c>
      <c r="WW73" s="4">
        <v>8</v>
      </c>
      <c r="WX73" s="11">
        <f>WR73/((WV73+WW73)/2)</f>
        <v>7.7777777777777777</v>
      </c>
      <c r="WY73" s="4">
        <v>21</v>
      </c>
      <c r="WZ73" s="4">
        <f>WY73/TG73</f>
        <v>10.047846889952154</v>
      </c>
      <c r="XA73" s="4">
        <v>8</v>
      </c>
      <c r="XB73" s="4">
        <v>8</v>
      </c>
      <c r="XC73" s="11">
        <v>27</v>
      </c>
      <c r="XD73" s="4">
        <v>19</v>
      </c>
      <c r="XE73" s="9">
        <v>18</v>
      </c>
      <c r="XF73" s="4">
        <v>98</v>
      </c>
      <c r="XG73" s="4">
        <v>124</v>
      </c>
      <c r="XH73" s="4">
        <v>49</v>
      </c>
      <c r="XI73" s="4">
        <v>87</v>
      </c>
      <c r="XJ73" s="4">
        <v>85</v>
      </c>
      <c r="XK73" s="4">
        <f>WK73</f>
        <v>298</v>
      </c>
      <c r="XL73" s="9">
        <f>XO73/XQ73</f>
        <v>1.0358817069751376</v>
      </c>
      <c r="XM73" s="9">
        <f>XJ73/XK73</f>
        <v>0.28523489932885904</v>
      </c>
      <c r="XN73" s="9">
        <f>0.35695-7.2266*XM73+74.249*(XM73^2)-307.39*(XM73^3)+684.54*(XM73^4)-856.92*(XM73^5)+571.95*(XM73^6)-159.1*(XM73^7)</f>
        <v>0.3999041638679518</v>
      </c>
      <c r="XO73" s="9">
        <f>(UT73*0.9)/WL73</f>
        <v>1.3444444444444446</v>
      </c>
      <c r="XP73" s="9">
        <f>0.0275-0.165*(VZ73/100)+0.3656*((UU73/UT73)*0.9)+0.515*XN73</f>
        <v>0.31771568571430925</v>
      </c>
      <c r="XQ73" s="9">
        <f>(UU73-(XP73*UT73*0.9))/(XP73*WL73)</f>
        <v>1.2978744922239589</v>
      </c>
      <c r="XR73" s="11">
        <v>20.8</v>
      </c>
      <c r="XS73" s="11">
        <v>28</v>
      </c>
      <c r="XT73" s="4">
        <v>19</v>
      </c>
      <c r="XU73" s="4">
        <v>12</v>
      </c>
      <c r="XV73" s="4">
        <v>22</v>
      </c>
      <c r="XW73" s="4">
        <f>XV73/TG73</f>
        <v>10.526315789473685</v>
      </c>
      <c r="XX73" s="11">
        <v>46</v>
      </c>
      <c r="XY73" s="11">
        <v>22</v>
      </c>
      <c r="XZ73" s="4">
        <v>18</v>
      </c>
      <c r="YA73" s="4">
        <v>64</v>
      </c>
      <c r="YB73" s="4">
        <v>55</v>
      </c>
      <c r="YC73" s="11">
        <f>YA73/YB73</f>
        <v>1.1636363636363636</v>
      </c>
      <c r="YD73" s="4">
        <v>12</v>
      </c>
      <c r="YE73" s="11">
        <f>(YA73/YD73)</f>
        <v>5.333333333333333</v>
      </c>
      <c r="YF73" s="4">
        <v>124</v>
      </c>
      <c r="YG73" s="4">
        <v>14.5</v>
      </c>
      <c r="YH73">
        <v>14.1</v>
      </c>
      <c r="YI73" s="11">
        <f>(YG73+UX73)</f>
        <v>14.5</v>
      </c>
      <c r="YJ73" s="4">
        <f>YI73/XY73</f>
        <v>0.65909090909090906</v>
      </c>
      <c r="YK73" s="4">
        <f>XX73/YH73</f>
        <v>3.2624113475177308</v>
      </c>
      <c r="YL73" s="4">
        <f>XR73/YH73</f>
        <v>1.4751773049645391</v>
      </c>
      <c r="YM73" s="4">
        <v>12</v>
      </c>
      <c r="YN73" s="4">
        <v>8</v>
      </c>
      <c r="YO73" s="4">
        <f>((YM73-YN73)/YM73)*100</f>
        <v>33.333333333333329</v>
      </c>
      <c r="YP73" s="4">
        <v>19</v>
      </c>
      <c r="YQ73" s="4">
        <v>16</v>
      </c>
      <c r="YR73" s="4">
        <f>((YP73-YQ73)/YP73)*100</f>
        <v>15.789473684210526</v>
      </c>
      <c r="YS73">
        <v>1</v>
      </c>
      <c r="YT73">
        <v>0</v>
      </c>
      <c r="YU73">
        <v>0</v>
      </c>
      <c r="YV73">
        <v>1</v>
      </c>
      <c r="YW73">
        <v>0</v>
      </c>
      <c r="YX73">
        <v>0</v>
      </c>
      <c r="YY73">
        <v>0</v>
      </c>
      <c r="YZ73">
        <v>1</v>
      </c>
      <c r="ZA73">
        <v>0</v>
      </c>
      <c r="ZB73">
        <v>0</v>
      </c>
      <c r="ZC73">
        <v>17</v>
      </c>
      <c r="ZD73">
        <v>11</v>
      </c>
      <c r="ZE73">
        <f>(ZC73-ZD73)/ZC73</f>
        <v>0.35294117647058826</v>
      </c>
      <c r="ZF73">
        <v>1</v>
      </c>
      <c r="ZG73">
        <v>0</v>
      </c>
    </row>
    <row r="74" spans="1:683" x14ac:dyDescent="0.35">
      <c r="A74" s="54">
        <v>71</v>
      </c>
      <c r="B74" s="2">
        <v>45125</v>
      </c>
      <c r="C74" s="2">
        <v>28626</v>
      </c>
      <c r="D74" s="4">
        <v>45</v>
      </c>
      <c r="E74" s="4" t="s">
        <v>178</v>
      </c>
      <c r="F74" s="4">
        <v>90</v>
      </c>
      <c r="G74" s="4">
        <v>185</v>
      </c>
      <c r="H74" s="4">
        <v>2.14</v>
      </c>
      <c r="I74" s="4">
        <v>1</v>
      </c>
      <c r="J74" s="2">
        <v>45125</v>
      </c>
      <c r="K74" s="2">
        <v>45125</v>
      </c>
      <c r="L74" s="2">
        <v>45127</v>
      </c>
      <c r="M74" s="2">
        <v>45134</v>
      </c>
      <c r="N74" s="4">
        <v>0</v>
      </c>
      <c r="P74" s="46">
        <f t="shared" si="276"/>
        <v>2</v>
      </c>
      <c r="Q74" s="46">
        <f t="shared" si="277"/>
        <v>9</v>
      </c>
      <c r="R74" s="46"/>
      <c r="S74" s="4">
        <v>0</v>
      </c>
      <c r="T74" s="4">
        <v>1</v>
      </c>
      <c r="U74" s="4">
        <v>1</v>
      </c>
      <c r="V74" s="4">
        <v>0</v>
      </c>
      <c r="W74" s="4">
        <v>1</v>
      </c>
      <c r="X74" s="4">
        <v>0</v>
      </c>
      <c r="Y74" s="4">
        <v>0</v>
      </c>
      <c r="Z74" s="4">
        <v>0</v>
      </c>
      <c r="AA74" s="4">
        <v>0</v>
      </c>
      <c r="AB74" s="4">
        <v>9</v>
      </c>
      <c r="AC74" s="4">
        <v>24</v>
      </c>
      <c r="AD74" s="4">
        <v>6</v>
      </c>
      <c r="AE74" s="4">
        <v>6</v>
      </c>
      <c r="AF74" s="4">
        <v>0</v>
      </c>
      <c r="AG74" s="4">
        <v>677</v>
      </c>
      <c r="AH74" s="4">
        <v>6737</v>
      </c>
      <c r="AI74" s="4">
        <v>10.6</v>
      </c>
      <c r="AJ74" s="4">
        <v>50.6</v>
      </c>
      <c r="AK74" s="4">
        <v>0</v>
      </c>
      <c r="AL74">
        <v>1</v>
      </c>
      <c r="AM74" s="4" t="s">
        <v>567</v>
      </c>
      <c r="AN74" s="4">
        <v>4</v>
      </c>
      <c r="AO74" s="4">
        <v>183</v>
      </c>
      <c r="AP74" s="4">
        <v>0</v>
      </c>
      <c r="AQ74" s="4">
        <v>13.5</v>
      </c>
      <c r="AR74" s="4">
        <v>1.65</v>
      </c>
      <c r="AS74" s="4">
        <v>25.7</v>
      </c>
      <c r="AT74" s="29">
        <v>2.87</v>
      </c>
      <c r="AU74" s="4">
        <v>0.84</v>
      </c>
      <c r="AV74" s="4">
        <v>448</v>
      </c>
      <c r="AW74" s="4">
        <v>163</v>
      </c>
      <c r="AX74" s="4">
        <v>1</v>
      </c>
      <c r="AY74" s="4">
        <v>0</v>
      </c>
      <c r="AZ74" s="4">
        <v>2.2999999999999998</v>
      </c>
      <c r="BA74" s="4">
        <v>69</v>
      </c>
      <c r="BB74" s="4">
        <v>135</v>
      </c>
      <c r="BC74" s="4">
        <v>4.0999999999999996</v>
      </c>
      <c r="BD74" s="4">
        <v>1.4</v>
      </c>
      <c r="BE74" s="4">
        <v>3.4</v>
      </c>
      <c r="BF74" s="4">
        <v>7.8</v>
      </c>
      <c r="BG74" s="4">
        <v>5.2</v>
      </c>
      <c r="BH74" s="4">
        <v>3.2</v>
      </c>
      <c r="BI74" s="4">
        <v>75</v>
      </c>
      <c r="BJ74" s="4">
        <v>14</v>
      </c>
      <c r="BK74" s="4">
        <v>18</v>
      </c>
      <c r="BL74" s="4">
        <v>0.3</v>
      </c>
      <c r="BM74" s="4">
        <v>22</v>
      </c>
      <c r="BN74" s="4">
        <v>115</v>
      </c>
      <c r="BO74" s="4">
        <v>0</v>
      </c>
      <c r="BP74" s="4">
        <v>0</v>
      </c>
      <c r="BQ74" s="4">
        <v>379</v>
      </c>
      <c r="BR74">
        <v>88</v>
      </c>
      <c r="BS74">
        <v>46</v>
      </c>
      <c r="BT74">
        <v>54</v>
      </c>
      <c r="BU74">
        <v>84</v>
      </c>
      <c r="BW74">
        <v>3049</v>
      </c>
      <c r="BX74">
        <v>890</v>
      </c>
      <c r="BY74">
        <v>1.6</v>
      </c>
      <c r="BZ74">
        <v>69</v>
      </c>
      <c r="CA74">
        <v>6</v>
      </c>
      <c r="CB74" s="4">
        <v>2.6</v>
      </c>
      <c r="CC74" s="4">
        <v>29</v>
      </c>
      <c r="CD74" s="4">
        <v>69</v>
      </c>
      <c r="CE74" s="4">
        <v>15</v>
      </c>
      <c r="CF74" s="4">
        <v>17</v>
      </c>
      <c r="CG74" s="4">
        <v>2634</v>
      </c>
      <c r="CH74" s="4">
        <f t="shared" si="278"/>
        <v>1661.5384615384617</v>
      </c>
      <c r="CI74" s="4">
        <v>7.35</v>
      </c>
      <c r="CJ74" s="4">
        <v>35</v>
      </c>
      <c r="CK74" s="4">
        <v>93</v>
      </c>
      <c r="CL74" s="4">
        <v>18</v>
      </c>
      <c r="CM74" s="4">
        <v>0.1</v>
      </c>
      <c r="CN74" s="4">
        <v>0</v>
      </c>
      <c r="CO74" s="4">
        <v>0</v>
      </c>
      <c r="CP74" s="4">
        <v>13</v>
      </c>
      <c r="CQ74" s="4">
        <v>671</v>
      </c>
      <c r="CR74" s="4">
        <v>1</v>
      </c>
      <c r="CS74" s="4">
        <v>0</v>
      </c>
      <c r="CT74" s="4"/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1</v>
      </c>
      <c r="DE74" s="4">
        <v>0</v>
      </c>
      <c r="DF74" s="4">
        <v>0</v>
      </c>
      <c r="DG74" s="4">
        <v>0</v>
      </c>
      <c r="DH74" s="4">
        <v>1</v>
      </c>
      <c r="DI74" s="4">
        <v>0</v>
      </c>
      <c r="DJ74" s="4">
        <v>1</v>
      </c>
      <c r="DK74" s="4">
        <v>10</v>
      </c>
      <c r="DL74" s="4">
        <v>10</v>
      </c>
      <c r="DM74" s="4">
        <v>46</v>
      </c>
      <c r="DN74" s="4">
        <v>30</v>
      </c>
      <c r="DO74" s="4">
        <v>34</v>
      </c>
      <c r="DP74" s="4">
        <v>63</v>
      </c>
      <c r="DQ74" s="11">
        <v>61</v>
      </c>
      <c r="DR74" s="4">
        <v>43</v>
      </c>
      <c r="DS74" s="4">
        <v>100</v>
      </c>
      <c r="DT74" s="4">
        <f t="shared" si="237"/>
        <v>57</v>
      </c>
      <c r="DU74" s="11">
        <v>19.2</v>
      </c>
      <c r="DV74" s="4">
        <v>1598</v>
      </c>
      <c r="DW74" s="4">
        <v>92</v>
      </c>
      <c r="DX74" s="4">
        <v>95</v>
      </c>
      <c r="DY74" s="4">
        <v>5.8</v>
      </c>
      <c r="DZ74" s="4">
        <f t="shared" si="238"/>
        <v>2.7102803738317753</v>
      </c>
      <c r="EA74" s="4">
        <v>23</v>
      </c>
      <c r="EB74" s="4">
        <v>297</v>
      </c>
      <c r="EC74" s="4">
        <v>58</v>
      </c>
      <c r="ED74" s="4">
        <v>4.55</v>
      </c>
      <c r="EE74" s="4">
        <f t="shared" si="241"/>
        <v>2.1261682242990654</v>
      </c>
      <c r="EF74" s="45">
        <f t="shared" si="279"/>
        <v>2.652173913043478</v>
      </c>
      <c r="EG74" s="45">
        <f t="shared" si="280"/>
        <v>0.83478260869565213</v>
      </c>
      <c r="EH74" s="4">
        <v>13</v>
      </c>
      <c r="EI74" s="4">
        <v>82</v>
      </c>
      <c r="EJ74" s="4">
        <v>62</v>
      </c>
      <c r="EK74" s="11">
        <f t="shared" si="242"/>
        <v>1.3225806451612903</v>
      </c>
      <c r="EL74" s="4">
        <v>115</v>
      </c>
      <c r="EM74" s="11">
        <v>16</v>
      </c>
      <c r="EN74" s="4">
        <v>14</v>
      </c>
      <c r="EO74" s="11">
        <f>EI74/((EM74+EN74)/2)</f>
        <v>5.4666666666666668</v>
      </c>
      <c r="EP74" s="4">
        <v>46</v>
      </c>
      <c r="EQ74" s="4">
        <f t="shared" si="281"/>
        <v>21.495327102803738</v>
      </c>
      <c r="ER74" s="4">
        <v>24</v>
      </c>
      <c r="ES74" s="4">
        <v>46</v>
      </c>
      <c r="ET74" s="11">
        <v>20</v>
      </c>
      <c r="EU74" s="4">
        <v>12</v>
      </c>
      <c r="EV74" s="9">
        <v>8</v>
      </c>
      <c r="EW74" s="4">
        <v>89</v>
      </c>
      <c r="EX74" s="4">
        <v>82</v>
      </c>
      <c r="EY74" s="4">
        <v>45</v>
      </c>
      <c r="EZ74" s="4">
        <v>48</v>
      </c>
      <c r="FA74" s="4">
        <v>48</v>
      </c>
      <c r="FB74" s="4">
        <f t="shared" si="282"/>
        <v>297</v>
      </c>
      <c r="FC74" s="9">
        <f t="shared" si="283"/>
        <v>0.56029618585582441</v>
      </c>
      <c r="FD74" s="9">
        <f t="shared" si="284"/>
        <v>0.16161616161616163</v>
      </c>
      <c r="FE74" s="9">
        <f t="shared" si="285"/>
        <v>0.21304408076919429</v>
      </c>
      <c r="FF74" s="9">
        <f t="shared" si="286"/>
        <v>1.3655172413793104</v>
      </c>
      <c r="FG74" s="9">
        <f t="shared" si="287"/>
        <v>0.20856588341431687</v>
      </c>
      <c r="FH74" s="9">
        <f t="shared" si="288"/>
        <v>2.4371346367342319</v>
      </c>
      <c r="FI74" s="11">
        <v>15.1</v>
      </c>
      <c r="FJ74" s="11">
        <v>18</v>
      </c>
      <c r="FK74" s="4">
        <v>12</v>
      </c>
      <c r="FL74" s="4">
        <v>5</v>
      </c>
      <c r="FM74" s="4">
        <v>51</v>
      </c>
      <c r="FN74" s="4">
        <f t="shared" si="270"/>
        <v>23.831775700934578</v>
      </c>
      <c r="FO74" s="11">
        <v>37</v>
      </c>
      <c r="FP74" s="11">
        <v>20</v>
      </c>
      <c r="FQ74" s="4">
        <v>19</v>
      </c>
      <c r="FR74" s="4">
        <v>65</v>
      </c>
      <c r="FS74" s="4">
        <v>59</v>
      </c>
      <c r="FT74" s="11">
        <f t="shared" si="289"/>
        <v>1.1016949152542372</v>
      </c>
      <c r="FU74" s="4">
        <v>14</v>
      </c>
      <c r="FV74" s="63">
        <f>(FR74/FU74)</f>
        <v>4.6428571428571432</v>
      </c>
      <c r="FW74" s="4">
        <v>76</v>
      </c>
      <c r="FX74" s="4">
        <v>24.22</v>
      </c>
      <c r="FZ74" s="11">
        <f t="shared" si="271"/>
        <v>24.22</v>
      </c>
      <c r="GA74" s="4">
        <f t="shared" si="290"/>
        <v>1.2109999999999999</v>
      </c>
      <c r="GD74" s="4">
        <v>6</v>
      </c>
      <c r="GE74" s="4">
        <v>5</v>
      </c>
      <c r="GF74" s="4">
        <f t="shared" si="265"/>
        <v>16.666666666666664</v>
      </c>
      <c r="GG74" s="4">
        <v>19</v>
      </c>
      <c r="GH74" s="4">
        <v>12</v>
      </c>
      <c r="GI74" s="4">
        <f t="shared" si="243"/>
        <v>36.84210526315789</v>
      </c>
      <c r="GJ74" s="4">
        <v>1</v>
      </c>
      <c r="GK74" s="4">
        <v>0</v>
      </c>
      <c r="GL74" s="4">
        <v>0</v>
      </c>
      <c r="GM74" s="4">
        <v>0</v>
      </c>
      <c r="GN74" s="4">
        <v>1</v>
      </c>
      <c r="GO74" s="4">
        <v>0</v>
      </c>
      <c r="GP74" s="4">
        <v>0</v>
      </c>
      <c r="GQ74" s="4">
        <v>1</v>
      </c>
      <c r="GR74" s="4">
        <v>0</v>
      </c>
      <c r="GS74" s="4">
        <v>0</v>
      </c>
      <c r="GT74" s="4">
        <v>18</v>
      </c>
      <c r="GU74" s="4">
        <v>10</v>
      </c>
      <c r="GV74">
        <f t="shared" si="294"/>
        <v>0.44444444444444442</v>
      </c>
      <c r="GW74" s="4">
        <v>1</v>
      </c>
      <c r="GX74" s="4">
        <v>0</v>
      </c>
      <c r="GY74" s="4"/>
      <c r="GZ74" s="2">
        <v>45131</v>
      </c>
      <c r="HA74" s="4">
        <v>2.14</v>
      </c>
      <c r="HB74" s="4">
        <v>7</v>
      </c>
      <c r="HC74" s="4">
        <v>1180</v>
      </c>
      <c r="HD74" s="4">
        <v>4700</v>
      </c>
      <c r="HE74" s="4">
        <v>1.54</v>
      </c>
      <c r="HF74" s="4">
        <v>1.24</v>
      </c>
      <c r="HG74" s="4">
        <v>0</v>
      </c>
      <c r="HH74">
        <v>1</v>
      </c>
      <c r="HI74" s="4" t="s">
        <v>567</v>
      </c>
      <c r="HJ74" s="4"/>
      <c r="HK74" s="4"/>
      <c r="HL74" s="4">
        <v>0</v>
      </c>
      <c r="HM74" s="4">
        <v>13.6</v>
      </c>
      <c r="HN74" s="4"/>
      <c r="HO74" s="4"/>
      <c r="HP74" s="29"/>
      <c r="HQ74" s="4">
        <v>0.3</v>
      </c>
      <c r="HR74" s="4">
        <v>561</v>
      </c>
      <c r="HS74" s="4">
        <v>240</v>
      </c>
      <c r="HT74" s="4">
        <v>1</v>
      </c>
      <c r="HU74" s="4">
        <v>0</v>
      </c>
      <c r="HV74" s="4">
        <v>1.1000000000000001</v>
      </c>
      <c r="HW74" s="4">
        <v>21</v>
      </c>
      <c r="HX74" s="4">
        <v>136</v>
      </c>
      <c r="HY74" s="4">
        <v>4.3</v>
      </c>
      <c r="HZ74" s="4">
        <v>2.1</v>
      </c>
      <c r="IA74" s="4">
        <v>2.8</v>
      </c>
      <c r="IB74" s="4">
        <v>8.9</v>
      </c>
      <c r="IC74" s="4">
        <v>5.8</v>
      </c>
      <c r="ID74" s="4">
        <v>3.6</v>
      </c>
      <c r="IE74" s="4">
        <v>27</v>
      </c>
      <c r="IF74" s="4">
        <v>109</v>
      </c>
      <c r="IG74" s="4">
        <v>193</v>
      </c>
      <c r="IH74" s="4">
        <v>0.4</v>
      </c>
      <c r="II74" s="4">
        <v>32</v>
      </c>
      <c r="IJ74" s="4">
        <v>211</v>
      </c>
      <c r="IK74" s="4">
        <v>0</v>
      </c>
      <c r="IL74" s="4">
        <v>0</v>
      </c>
      <c r="IM74" s="4"/>
      <c r="IN74">
        <v>127</v>
      </c>
      <c r="IO74">
        <v>82</v>
      </c>
      <c r="IP74">
        <v>95</v>
      </c>
      <c r="IQ74">
        <v>75</v>
      </c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>
        <v>0</v>
      </c>
      <c r="JJ74" s="4">
        <v>0</v>
      </c>
      <c r="JK74" s="4">
        <v>0</v>
      </c>
      <c r="JL74" s="4">
        <v>13</v>
      </c>
      <c r="JM74" s="4"/>
      <c r="JN74" s="4">
        <v>10</v>
      </c>
      <c r="JO74" s="4">
        <v>10</v>
      </c>
      <c r="JP74" s="4">
        <v>44</v>
      </c>
      <c r="JQ74" s="4">
        <v>28</v>
      </c>
      <c r="JR74" s="4">
        <v>35</v>
      </c>
      <c r="JS74" s="4">
        <v>65</v>
      </c>
      <c r="JT74" s="11">
        <v>61</v>
      </c>
      <c r="JU74" s="4">
        <v>41</v>
      </c>
      <c r="JV74" s="4">
        <v>98</v>
      </c>
      <c r="JW74" s="4">
        <f>(JV74-JU74)</f>
        <v>57</v>
      </c>
      <c r="JX74" s="11">
        <v>20.3</v>
      </c>
      <c r="JY74" s="4">
        <v>1789</v>
      </c>
      <c r="JZ74" s="4">
        <v>93</v>
      </c>
      <c r="KA74" s="4">
        <v>89</v>
      </c>
      <c r="KB74" s="4">
        <v>6.1</v>
      </c>
      <c r="KC74" s="4">
        <f>(KB74/HA74)</f>
        <v>2.8504672897196257</v>
      </c>
      <c r="KD74" s="4">
        <v>22</v>
      </c>
      <c r="KE74" s="4">
        <v>291</v>
      </c>
      <c r="KF74" s="4">
        <v>56</v>
      </c>
      <c r="KG74" s="4">
        <v>4.42</v>
      </c>
      <c r="KH74" s="4">
        <f>(KG74/HA74)</f>
        <v>2.0654205607476634</v>
      </c>
      <c r="KI74" s="45">
        <f>JT74/KD74</f>
        <v>2.7727272727272729</v>
      </c>
      <c r="KJ74" s="45">
        <f>JX74/KD74</f>
        <v>0.92272727272727273</v>
      </c>
      <c r="KK74" s="4">
        <v>14</v>
      </c>
      <c r="KL74" s="4">
        <v>84</v>
      </c>
      <c r="KM74" s="4">
        <v>60</v>
      </c>
      <c r="KN74" s="11">
        <f>(KL74/KM74)</f>
        <v>1.4</v>
      </c>
      <c r="KO74" s="4">
        <v>136</v>
      </c>
      <c r="KP74" s="11">
        <v>16</v>
      </c>
      <c r="KQ74" s="4">
        <v>12</v>
      </c>
      <c r="KR74" s="11">
        <f>KL74/((KP74+KQ74)/2)</f>
        <v>6</v>
      </c>
      <c r="KS74" s="4">
        <v>42</v>
      </c>
      <c r="KT74" s="4">
        <f>KS74/HA74</f>
        <v>19.626168224299064</v>
      </c>
      <c r="KU74" s="4">
        <v>22</v>
      </c>
      <c r="KV74" s="4">
        <v>38</v>
      </c>
      <c r="KW74" s="11">
        <v>18</v>
      </c>
      <c r="KX74" s="4">
        <v>10</v>
      </c>
      <c r="KY74" s="9">
        <v>6</v>
      </c>
      <c r="KZ74" s="4">
        <v>102</v>
      </c>
      <c r="LA74" s="4">
        <v>86</v>
      </c>
      <c r="LB74" s="4">
        <v>64</v>
      </c>
      <c r="LC74" s="4">
        <v>51</v>
      </c>
      <c r="LD74" s="4">
        <v>39</v>
      </c>
      <c r="LE74" s="4">
        <f>KE74</f>
        <v>291</v>
      </c>
      <c r="LF74" s="9">
        <f>LI74/LK74</f>
        <v>0.4610405251651184</v>
      </c>
      <c r="LG74" s="9">
        <f>LD74/LE74</f>
        <v>0.13402061855670103</v>
      </c>
      <c r="LH74" s="9">
        <f>0.35695-7.2266*LG74+74.249*(LG74^2)-307.39*(LG74^3)+684.54*(LG74^4)-856.92*(LG74^5)+571.95*(LG74^6)-159.1*(LG74^7)</f>
        <v>0.16909187438836404</v>
      </c>
      <c r="LI74" s="9">
        <f>(IN74*0.9)/KF74</f>
        <v>2.0410714285714286</v>
      </c>
      <c r="LJ74" s="9">
        <f>0.0275-0.165*(JT74/100)+0.3656*((IO74/IN74)*0.9)+0.515*LH74</f>
        <v>0.2263833389320547</v>
      </c>
      <c r="LK74" s="9">
        <f>(IO74-(LJ74*IN74*0.9))/(LJ74*KF74)</f>
        <v>4.427097656633185</v>
      </c>
      <c r="LL74" s="11">
        <v>18.8</v>
      </c>
      <c r="LM74" s="11">
        <v>17</v>
      </c>
      <c r="LN74" s="4">
        <v>11</v>
      </c>
      <c r="LO74" s="4">
        <v>6</v>
      </c>
      <c r="LP74" s="4">
        <v>46</v>
      </c>
      <c r="LQ74" s="4">
        <f>LP74/HA74</f>
        <v>21.495327102803738</v>
      </c>
      <c r="LR74" s="11">
        <v>41</v>
      </c>
      <c r="LS74" s="11">
        <v>22</v>
      </c>
      <c r="LT74" s="4">
        <v>16</v>
      </c>
      <c r="LU74" s="4">
        <v>62</v>
      </c>
      <c r="LV74" s="4">
        <v>48</v>
      </c>
      <c r="LW74" s="11">
        <f>LU74/LV74</f>
        <v>1.2916666666666667</v>
      </c>
      <c r="LX74" s="4">
        <v>13</v>
      </c>
      <c r="LY74" s="63">
        <f>(LU74/LX74)</f>
        <v>4.7692307692307692</v>
      </c>
      <c r="LZ74" s="4">
        <v>96</v>
      </c>
      <c r="MA74" s="4">
        <v>21</v>
      </c>
      <c r="MC74" s="11">
        <f>(MA74+IR74)</f>
        <v>21</v>
      </c>
      <c r="MD74" s="4">
        <f>MC74/LS74</f>
        <v>0.95454545454545459</v>
      </c>
      <c r="ME74" s="4"/>
      <c r="MF74" s="4"/>
      <c r="MG74" s="4">
        <v>18</v>
      </c>
      <c r="MH74" s="4">
        <v>14</v>
      </c>
      <c r="MI74" s="4">
        <f>((MG74-MH74)/MG74)*100</f>
        <v>22.222222222222221</v>
      </c>
      <c r="MJ74" s="4">
        <v>18</v>
      </c>
      <c r="MK74" s="4">
        <v>14</v>
      </c>
      <c r="ML74" s="4">
        <f>((MJ74-MK74)/MJ74)*100</f>
        <v>22.222222222222221</v>
      </c>
      <c r="MM74" s="4">
        <v>1</v>
      </c>
      <c r="MN74" s="4">
        <v>0</v>
      </c>
      <c r="MO74" s="4">
        <v>0</v>
      </c>
      <c r="MP74" s="4">
        <v>1</v>
      </c>
      <c r="MQ74" s="4">
        <v>0</v>
      </c>
      <c r="MR74" s="4">
        <v>0</v>
      </c>
      <c r="MS74" s="4">
        <v>0</v>
      </c>
      <c r="MT74" s="4">
        <v>1</v>
      </c>
      <c r="MU74" s="4">
        <v>0</v>
      </c>
      <c r="MV74" s="4">
        <v>0</v>
      </c>
      <c r="MW74" s="4">
        <v>19</v>
      </c>
      <c r="MX74" s="4">
        <v>12</v>
      </c>
      <c r="MY74">
        <f>(MW74-MX74)/MW74</f>
        <v>0.36842105263157893</v>
      </c>
      <c r="MZ74" s="4">
        <v>1</v>
      </c>
      <c r="NA74" s="4">
        <v>0</v>
      </c>
      <c r="NB74" s="4"/>
      <c r="NC74" s="2">
        <v>45154</v>
      </c>
      <c r="ND74" s="4">
        <v>2.14</v>
      </c>
      <c r="NE74" s="4">
        <v>30</v>
      </c>
      <c r="NF74" s="4">
        <v>2150</v>
      </c>
      <c r="NG74" s="4">
        <v>4400</v>
      </c>
      <c r="NH74" s="4">
        <v>0.13</v>
      </c>
      <c r="NI74" s="4">
        <v>0.05</v>
      </c>
      <c r="NJ74" s="4">
        <v>0</v>
      </c>
      <c r="NK74">
        <v>1</v>
      </c>
      <c r="NL74" s="4" t="s">
        <v>567</v>
      </c>
      <c r="NM74" s="4"/>
      <c r="NN74" s="4"/>
      <c r="NO74" s="4">
        <v>0</v>
      </c>
      <c r="NP74" s="4">
        <v>14.1</v>
      </c>
      <c r="NQ74" s="4">
        <v>0.99</v>
      </c>
      <c r="NR74" s="4">
        <v>30.1</v>
      </c>
      <c r="NS74" s="29"/>
      <c r="NT74" s="4">
        <v>0.14000000000000001</v>
      </c>
      <c r="NU74" s="4">
        <v>368</v>
      </c>
      <c r="NV74" s="4">
        <v>209</v>
      </c>
      <c r="NW74" s="4">
        <v>1</v>
      </c>
      <c r="NX74" s="4">
        <v>0</v>
      </c>
      <c r="NY74" s="4">
        <v>1</v>
      </c>
      <c r="NZ74" s="4">
        <v>28</v>
      </c>
      <c r="OA74" s="4">
        <v>140</v>
      </c>
      <c r="OB74" s="4">
        <v>4.4000000000000004</v>
      </c>
      <c r="OC74" s="4">
        <v>2</v>
      </c>
      <c r="OD74" s="4">
        <v>4.2</v>
      </c>
      <c r="OE74" s="4">
        <v>10.199999999999999</v>
      </c>
      <c r="OF74" s="4">
        <v>7.5</v>
      </c>
      <c r="OG74" s="4"/>
      <c r="OH74" s="4">
        <v>94</v>
      </c>
      <c r="OI74" s="4">
        <v>23</v>
      </c>
      <c r="OJ74" s="4">
        <v>40</v>
      </c>
      <c r="OK74" s="4">
        <v>0.3</v>
      </c>
      <c r="OL74" s="4">
        <v>39</v>
      </c>
      <c r="OM74" s="4">
        <v>140</v>
      </c>
      <c r="ON74" s="4">
        <v>0</v>
      </c>
      <c r="OO74" s="4">
        <v>0</v>
      </c>
      <c r="OP74" s="4"/>
      <c r="OQ74">
        <v>115</v>
      </c>
      <c r="OR74">
        <v>72</v>
      </c>
      <c r="OS74">
        <v>86</v>
      </c>
      <c r="OT74">
        <v>78</v>
      </c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>
        <v>0</v>
      </c>
      <c r="PM74" s="4">
        <v>0</v>
      </c>
      <c r="PN74" s="4">
        <v>0</v>
      </c>
      <c r="PO74" s="4">
        <v>13</v>
      </c>
      <c r="PP74" s="4"/>
      <c r="PQ74" s="4">
        <v>10</v>
      </c>
      <c r="PR74" s="4">
        <v>10</v>
      </c>
      <c r="PS74" s="4">
        <v>46</v>
      </c>
      <c r="PT74" s="4">
        <v>30</v>
      </c>
      <c r="PU74" s="4">
        <v>34</v>
      </c>
      <c r="PV74" s="4">
        <v>63</v>
      </c>
      <c r="PW74" s="11">
        <v>61</v>
      </c>
      <c r="PX74" s="4">
        <v>40</v>
      </c>
      <c r="PY74" s="4">
        <v>95</v>
      </c>
      <c r="PZ74" s="4">
        <f>(PY74-PX74)</f>
        <v>55</v>
      </c>
      <c r="QA74" s="11">
        <v>21.4</v>
      </c>
      <c r="QB74" s="4">
        <v>1842</v>
      </c>
      <c r="QC74" s="4">
        <v>94</v>
      </c>
      <c r="QD74" s="4">
        <v>76</v>
      </c>
      <c r="QE74" s="4">
        <v>6.4</v>
      </c>
      <c r="QF74" s="4">
        <f>(QE74/ND74)</f>
        <v>2.9906542056074765</v>
      </c>
      <c r="QG74" s="4">
        <v>22</v>
      </c>
      <c r="QH74" s="4">
        <v>293</v>
      </c>
      <c r="QI74" s="4">
        <v>56</v>
      </c>
      <c r="QJ74" s="4">
        <v>4.3</v>
      </c>
      <c r="QK74" s="4">
        <f>(QJ74/ND74)</f>
        <v>2.009345794392523</v>
      </c>
      <c r="QL74" s="45">
        <f>PW74/QG74</f>
        <v>2.7727272727272729</v>
      </c>
      <c r="QM74" s="45">
        <f>QA74/QG74</f>
        <v>0.97272727272727266</v>
      </c>
      <c r="QN74" s="4">
        <v>14</v>
      </c>
      <c r="QO74" s="4">
        <v>76</v>
      </c>
      <c r="QP74" s="4">
        <v>54</v>
      </c>
      <c r="QQ74" s="11">
        <f>(QO74/QP74)</f>
        <v>1.4074074074074074</v>
      </c>
      <c r="QR74" s="4">
        <v>163</v>
      </c>
      <c r="QS74" s="11">
        <v>15</v>
      </c>
      <c r="QT74" s="4">
        <v>12</v>
      </c>
      <c r="QU74" s="11">
        <f>QO74/((QS74+QT74)/2)</f>
        <v>5.6296296296296298</v>
      </c>
      <c r="QV74" s="4">
        <v>40</v>
      </c>
      <c r="QW74" s="4">
        <f>QV74/ND74</f>
        <v>18.691588785046729</v>
      </c>
      <c r="QX74" s="4">
        <v>21</v>
      </c>
      <c r="QY74" s="4">
        <v>34</v>
      </c>
      <c r="QZ74" s="11">
        <v>18</v>
      </c>
      <c r="RA74" s="4">
        <v>10</v>
      </c>
      <c r="RB74" s="9">
        <v>7</v>
      </c>
      <c r="RC74" s="4">
        <v>115</v>
      </c>
      <c r="RD74" s="4">
        <v>88</v>
      </c>
      <c r="RE74" s="4">
        <v>68</v>
      </c>
      <c r="RF74" s="4">
        <v>54</v>
      </c>
      <c r="RG74" s="4">
        <v>41</v>
      </c>
      <c r="RH74" s="4">
        <f>QH74</f>
        <v>293</v>
      </c>
      <c r="RI74" s="9">
        <f>RL74/RN74</f>
        <v>0.47649445852881311</v>
      </c>
      <c r="RJ74" s="9">
        <f>RG74/RH74</f>
        <v>0.13993174061433447</v>
      </c>
      <c r="RK74" s="9">
        <f>0.35695-7.2266*RJ74+74.249*(RJ74^2)-307.39*(RJ74^3)+684.54*(RJ74^4)-856.92*(RJ74^5)+571.95*(RJ74^6)-159.1*(RJ74^7)</f>
        <v>0.17794814759890792</v>
      </c>
      <c r="RL74" s="9">
        <f>(OQ74*0.9)/QI74</f>
        <v>1.8482142857142858</v>
      </c>
      <c r="RM74" s="9">
        <f>0.0275-0.165*(PW74/100)+0.3656*((OR74/OQ74)*0.9)+0.515*RK74</f>
        <v>0.22450094818735061</v>
      </c>
      <c r="RN74" s="9">
        <f>(OR74-(RM74*OQ74*0.9))/(RM74*QI74)</f>
        <v>3.8787739345819197</v>
      </c>
      <c r="RO74" s="11">
        <v>20.3</v>
      </c>
      <c r="RP74" s="11">
        <v>18</v>
      </c>
      <c r="RQ74" s="4">
        <v>11</v>
      </c>
      <c r="RR74" s="4">
        <v>5</v>
      </c>
      <c r="RS74" s="4">
        <v>45</v>
      </c>
      <c r="RT74" s="4">
        <f>RS74/ND74</f>
        <v>21.028037383177569</v>
      </c>
      <c r="RU74" s="11">
        <v>42</v>
      </c>
      <c r="RV74" s="11">
        <v>21</v>
      </c>
      <c r="RW74" s="4">
        <v>17</v>
      </c>
      <c r="RX74" s="4">
        <v>60</v>
      </c>
      <c r="RY74" s="4">
        <v>45</v>
      </c>
      <c r="RZ74" s="11">
        <f>RX74/RY74</f>
        <v>1.3333333333333333</v>
      </c>
      <c r="SA74" s="4">
        <v>12</v>
      </c>
      <c r="SB74" s="63">
        <f>(RX74/SA74)</f>
        <v>5</v>
      </c>
      <c r="SC74" s="4">
        <v>109</v>
      </c>
      <c r="SD74" s="4">
        <v>18</v>
      </c>
      <c r="SF74" s="11">
        <f>(SD74+OU74)</f>
        <v>18</v>
      </c>
      <c r="SG74" s="4">
        <f>SF74/RV74</f>
        <v>0.8571428571428571</v>
      </c>
      <c r="SH74" s="4"/>
      <c r="SI74" s="4"/>
      <c r="SJ74" s="4">
        <v>16</v>
      </c>
      <c r="SK74" s="4">
        <v>12</v>
      </c>
      <c r="SL74" s="4">
        <f>((SJ74-SK74)/SJ74)*100</f>
        <v>25</v>
      </c>
      <c r="SM74" s="4">
        <v>18</v>
      </c>
      <c r="SN74" s="4">
        <v>16</v>
      </c>
      <c r="SO74" s="4">
        <f>((SM74-SN74)/SM74)*100</f>
        <v>11.111111111111111</v>
      </c>
      <c r="SP74" s="4">
        <v>1</v>
      </c>
      <c r="SQ74" s="4">
        <v>0</v>
      </c>
      <c r="SR74" s="4">
        <v>0</v>
      </c>
      <c r="SS74" s="4">
        <v>1</v>
      </c>
      <c r="ST74" s="4">
        <v>0</v>
      </c>
      <c r="SU74" s="4">
        <v>0</v>
      </c>
      <c r="SV74" s="4">
        <v>0</v>
      </c>
      <c r="SW74" s="4">
        <v>1</v>
      </c>
      <c r="SX74" s="4">
        <v>0</v>
      </c>
      <c r="SY74" s="4">
        <v>0</v>
      </c>
      <c r="SZ74" s="4">
        <v>18</v>
      </c>
      <c r="TA74" s="4">
        <v>14</v>
      </c>
      <c r="TB74">
        <f>(SZ74-TA74)/SZ74</f>
        <v>0.22222222222222221</v>
      </c>
      <c r="TC74" s="4">
        <v>1</v>
      </c>
      <c r="TD74" s="4">
        <v>0</v>
      </c>
    </row>
    <row r="75" spans="1:683" x14ac:dyDescent="0.35">
      <c r="A75" s="54">
        <v>72</v>
      </c>
      <c r="B75" s="2">
        <v>45129</v>
      </c>
      <c r="C75" s="2">
        <v>17370</v>
      </c>
      <c r="D75" s="4">
        <v>76</v>
      </c>
      <c r="E75" s="4" t="s">
        <v>178</v>
      </c>
      <c r="F75" s="4">
        <v>85</v>
      </c>
      <c r="G75" s="4">
        <v>171</v>
      </c>
      <c r="H75" s="4">
        <v>1.97</v>
      </c>
      <c r="I75" s="4">
        <v>1</v>
      </c>
      <c r="J75" s="2">
        <v>45125</v>
      </c>
      <c r="K75" s="2">
        <v>45127</v>
      </c>
      <c r="L75" s="2">
        <v>45146</v>
      </c>
      <c r="M75" s="2">
        <v>45205</v>
      </c>
      <c r="N75" s="4">
        <v>1</v>
      </c>
      <c r="O75" s="2">
        <v>45221</v>
      </c>
      <c r="P75" s="46">
        <f t="shared" si="276"/>
        <v>19</v>
      </c>
      <c r="Q75" s="46">
        <f t="shared" si="277"/>
        <v>80</v>
      </c>
      <c r="R75" s="46">
        <f t="shared" si="293"/>
        <v>94</v>
      </c>
      <c r="S75" s="4">
        <v>0</v>
      </c>
      <c r="T75" s="4">
        <v>1</v>
      </c>
      <c r="U75" s="4">
        <v>1</v>
      </c>
      <c r="V75" s="4">
        <v>0</v>
      </c>
      <c r="W75" s="4">
        <v>1</v>
      </c>
      <c r="X75" s="4">
        <v>1</v>
      </c>
      <c r="Y75" s="4">
        <v>1</v>
      </c>
      <c r="Z75" s="4">
        <v>0</v>
      </c>
      <c r="AA75" s="4">
        <v>0</v>
      </c>
      <c r="AB75" s="4">
        <v>25</v>
      </c>
      <c r="AC75" s="4">
        <v>42</v>
      </c>
      <c r="AD75" s="4">
        <v>6</v>
      </c>
      <c r="AE75" s="4">
        <v>6</v>
      </c>
      <c r="AF75" s="4">
        <v>0</v>
      </c>
      <c r="AG75" s="4">
        <v>590</v>
      </c>
      <c r="AH75" s="4">
        <v>900</v>
      </c>
      <c r="AI75" s="4">
        <v>68</v>
      </c>
      <c r="AJ75" s="4">
        <v>100</v>
      </c>
      <c r="AK75" s="4">
        <v>0</v>
      </c>
      <c r="AL75">
        <v>1</v>
      </c>
      <c r="AM75" s="4" t="s">
        <v>220</v>
      </c>
      <c r="AN75" s="4">
        <v>120</v>
      </c>
      <c r="AO75" s="4">
        <v>2452</v>
      </c>
      <c r="AP75" s="4">
        <v>0</v>
      </c>
      <c r="AQ75" s="4">
        <v>11</v>
      </c>
      <c r="AR75" s="4">
        <v>1</v>
      </c>
      <c r="AS75" s="4">
        <v>40</v>
      </c>
      <c r="AT75"/>
      <c r="AU75" s="4">
        <v>7.5</v>
      </c>
      <c r="AV75" s="4">
        <v>1000</v>
      </c>
      <c r="AW75" s="76">
        <v>75</v>
      </c>
      <c r="AX75" s="4">
        <v>1</v>
      </c>
      <c r="AY75" s="4">
        <v>1</v>
      </c>
      <c r="AZ75" s="4">
        <v>4.6399999999999997</v>
      </c>
      <c r="BA75" s="4">
        <v>137</v>
      </c>
      <c r="BB75" s="4">
        <v>140</v>
      </c>
      <c r="BC75" s="4">
        <v>4.5</v>
      </c>
      <c r="BD75" s="4">
        <v>3</v>
      </c>
      <c r="BE75" s="4">
        <v>8.8000000000000007</v>
      </c>
      <c r="BF75" s="4">
        <v>7.1</v>
      </c>
      <c r="BG75" s="4">
        <v>4.3</v>
      </c>
      <c r="BH75" s="4">
        <v>1.9</v>
      </c>
      <c r="BI75" s="4">
        <v>1551</v>
      </c>
      <c r="BJ75" s="4">
        <v>287</v>
      </c>
      <c r="BK75" s="4">
        <v>134</v>
      </c>
      <c r="BL75" s="4">
        <v>0.83</v>
      </c>
      <c r="BM75" s="4">
        <v>59</v>
      </c>
      <c r="BN75" s="4">
        <v>535</v>
      </c>
      <c r="BO75" s="4">
        <v>1</v>
      </c>
      <c r="BP75" s="4">
        <v>9</v>
      </c>
      <c r="BQ75" s="4">
        <v>283</v>
      </c>
      <c r="BR75">
        <v>128</v>
      </c>
      <c r="BS75">
        <v>53</v>
      </c>
      <c r="BT75">
        <v>81</v>
      </c>
      <c r="BU75">
        <v>53</v>
      </c>
      <c r="BV75">
        <v>14</v>
      </c>
      <c r="BW75">
        <v>3634</v>
      </c>
      <c r="BX75">
        <v>885</v>
      </c>
      <c r="BY75">
        <v>2.5</v>
      </c>
      <c r="BZ75">
        <v>66</v>
      </c>
      <c r="CA75">
        <v>6.8</v>
      </c>
      <c r="CB75" s="4">
        <v>3.2</v>
      </c>
      <c r="CC75" s="4">
        <v>23</v>
      </c>
      <c r="CD75" s="4">
        <v>72</v>
      </c>
      <c r="CE75" s="4">
        <v>2</v>
      </c>
      <c r="CF75" s="4">
        <v>5</v>
      </c>
      <c r="CG75" s="4">
        <v>1579</v>
      </c>
      <c r="CH75" s="4">
        <f t="shared" si="278"/>
        <v>1675</v>
      </c>
      <c r="CI75" s="4">
        <v>7.26</v>
      </c>
      <c r="CJ75" s="4">
        <v>58</v>
      </c>
      <c r="CK75" s="4">
        <v>88</v>
      </c>
      <c r="CL75" s="4">
        <v>22</v>
      </c>
      <c r="CM75" s="4">
        <v>2</v>
      </c>
      <c r="CN75" s="4">
        <v>1</v>
      </c>
      <c r="CO75" s="4">
        <v>1</v>
      </c>
      <c r="CP75" s="4">
        <v>116</v>
      </c>
      <c r="CQ75" s="4">
        <v>35000</v>
      </c>
      <c r="CR75" s="4">
        <v>0</v>
      </c>
      <c r="CS75" s="4">
        <v>0</v>
      </c>
      <c r="CT75" s="4"/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12</v>
      </c>
      <c r="DL75" s="4">
        <v>10</v>
      </c>
      <c r="DM75" s="4">
        <v>64</v>
      </c>
      <c r="DN75" s="4">
        <v>42</v>
      </c>
      <c r="DO75" s="4">
        <v>27</v>
      </c>
      <c r="DP75" s="4">
        <v>51</v>
      </c>
      <c r="DQ75" s="11">
        <v>57</v>
      </c>
      <c r="DR75" s="4">
        <v>51</v>
      </c>
      <c r="DS75" s="4">
        <v>119</v>
      </c>
      <c r="DT75" s="4">
        <f t="shared" ref="DT75:DT97" si="295">(DS75-DR75)</f>
        <v>68</v>
      </c>
      <c r="DU75" s="11">
        <v>16.3</v>
      </c>
      <c r="DV75" s="4">
        <v>953</v>
      </c>
      <c r="DW75" s="4">
        <v>85</v>
      </c>
      <c r="DX75" s="4">
        <v>53</v>
      </c>
      <c r="DY75" s="4">
        <v>3.5</v>
      </c>
      <c r="DZ75" s="17">
        <f t="shared" si="238"/>
        <v>1.7766497461928934</v>
      </c>
      <c r="EA75" s="4">
        <v>25.9</v>
      </c>
      <c r="EB75" s="4">
        <v>325</v>
      </c>
      <c r="EC75" s="4">
        <v>80</v>
      </c>
      <c r="ED75" s="4">
        <v>4.59</v>
      </c>
      <c r="EE75" s="4">
        <f t="shared" si="241"/>
        <v>2.32994923857868</v>
      </c>
      <c r="EF75" s="45">
        <f t="shared" si="279"/>
        <v>2.2007722007722008</v>
      </c>
      <c r="EG75" s="45">
        <f t="shared" si="280"/>
        <v>0.62934362934362942</v>
      </c>
      <c r="EH75" s="4">
        <v>11</v>
      </c>
      <c r="EI75" s="4">
        <v>69</v>
      </c>
      <c r="EJ75" s="4">
        <v>50</v>
      </c>
      <c r="EK75" s="11">
        <f t="shared" si="242"/>
        <v>1.38</v>
      </c>
      <c r="EL75" s="4">
        <v>234</v>
      </c>
      <c r="EM75" s="11">
        <v>16</v>
      </c>
      <c r="EN75" s="4">
        <v>10</v>
      </c>
      <c r="EO75" s="11">
        <f t="shared" ref="EO75:EO93" si="296">EI75/((EM75+EN75)/2)</f>
        <v>5.3076923076923075</v>
      </c>
      <c r="EP75" s="4">
        <v>63</v>
      </c>
      <c r="EQ75" s="4">
        <f t="shared" si="281"/>
        <v>31.979695431472081</v>
      </c>
      <c r="ER75" s="4">
        <v>34</v>
      </c>
      <c r="ES75" s="4">
        <v>51</v>
      </c>
      <c r="ET75" s="11">
        <v>32</v>
      </c>
      <c r="EU75" s="4">
        <v>14</v>
      </c>
      <c r="EV75" s="9">
        <v>18</v>
      </c>
      <c r="EW75" s="4">
        <v>65</v>
      </c>
      <c r="EX75" s="4">
        <v>82</v>
      </c>
      <c r="EY75" s="4">
        <v>45</v>
      </c>
      <c r="EZ75" s="4">
        <v>82</v>
      </c>
      <c r="FA75" s="4">
        <v>72</v>
      </c>
      <c r="FB75" s="4">
        <f t="shared" si="282"/>
        <v>325</v>
      </c>
      <c r="FC75" s="9">
        <f t="shared" si="283"/>
        <v>1.0070045569554866</v>
      </c>
      <c r="FD75" s="9">
        <f t="shared" si="284"/>
        <v>0.22153846153846155</v>
      </c>
      <c r="FE75" s="9">
        <f t="shared" si="285"/>
        <v>0.31290180802150414</v>
      </c>
      <c r="FF75" s="9">
        <f t="shared" si="286"/>
        <v>1.44</v>
      </c>
      <c r="FG75" s="9">
        <f t="shared" si="287"/>
        <v>0.23083755613107462</v>
      </c>
      <c r="FH75" s="9">
        <f t="shared" si="288"/>
        <v>1.4299835984393199</v>
      </c>
      <c r="FI75" s="11">
        <v>23</v>
      </c>
      <c r="FJ75" s="11">
        <v>63</v>
      </c>
      <c r="FK75" s="4">
        <v>14</v>
      </c>
      <c r="FL75" s="4">
        <v>49</v>
      </c>
      <c r="FM75" s="4">
        <v>25</v>
      </c>
      <c r="FN75" s="4">
        <f t="shared" si="270"/>
        <v>12.690355329949238</v>
      </c>
      <c r="FO75" s="11">
        <v>57</v>
      </c>
      <c r="FP75" s="11">
        <v>22</v>
      </c>
      <c r="FQ75" s="4">
        <v>14</v>
      </c>
      <c r="FR75" s="4">
        <v>51</v>
      </c>
      <c r="FS75" s="4">
        <v>45</v>
      </c>
      <c r="FT75" s="11">
        <f t="shared" si="289"/>
        <v>1.1333333333333333</v>
      </c>
      <c r="FU75" s="4">
        <v>11</v>
      </c>
      <c r="FV75" s="11">
        <f t="shared" ref="FV75:FV82" si="297">(FR75/FU75)</f>
        <v>4.6363636363636367</v>
      </c>
      <c r="FW75" s="4">
        <v>131</v>
      </c>
      <c r="FX75" s="4">
        <v>41.72</v>
      </c>
      <c r="FZ75" s="11">
        <f t="shared" si="271"/>
        <v>55.72</v>
      </c>
      <c r="GA75" s="4">
        <f t="shared" si="290"/>
        <v>2.5327272727272727</v>
      </c>
      <c r="GD75" s="4">
        <v>26</v>
      </c>
      <c r="GE75" s="4">
        <v>20</v>
      </c>
      <c r="GF75" s="4">
        <f t="shared" si="265"/>
        <v>23.076923076923077</v>
      </c>
      <c r="GG75" s="4">
        <v>15</v>
      </c>
      <c r="GH75" s="4">
        <v>12</v>
      </c>
      <c r="GI75" s="4">
        <f t="shared" si="243"/>
        <v>20</v>
      </c>
      <c r="GJ75">
        <v>1</v>
      </c>
      <c r="GK75">
        <v>0</v>
      </c>
      <c r="GL75">
        <v>0</v>
      </c>
      <c r="GM75">
        <v>0</v>
      </c>
      <c r="GN75">
        <v>1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20</v>
      </c>
      <c r="GU75">
        <v>14</v>
      </c>
      <c r="GV75">
        <f t="shared" si="294"/>
        <v>0.3</v>
      </c>
      <c r="GW75">
        <v>1</v>
      </c>
      <c r="GX75">
        <v>0</v>
      </c>
      <c r="GZ75" s="2">
        <v>45138</v>
      </c>
      <c r="HA75" s="4">
        <v>1.97</v>
      </c>
      <c r="HB75" s="4">
        <v>10</v>
      </c>
      <c r="HC75" s="4">
        <v>580</v>
      </c>
      <c r="HD75" s="4">
        <v>12600</v>
      </c>
      <c r="HE75" s="4">
        <v>8.5</v>
      </c>
      <c r="HF75" s="4">
        <v>2.78</v>
      </c>
      <c r="HG75" s="4">
        <v>0</v>
      </c>
      <c r="HH75">
        <v>1</v>
      </c>
      <c r="HI75" s="4" t="s">
        <v>220</v>
      </c>
      <c r="HJ75" s="4">
        <v>63</v>
      </c>
      <c r="HK75" s="4">
        <v>635</v>
      </c>
      <c r="HL75" s="4">
        <v>0</v>
      </c>
      <c r="HM75" s="4">
        <v>7</v>
      </c>
      <c r="HN75" s="4">
        <v>1.1399999999999999</v>
      </c>
      <c r="HO75" s="4">
        <v>24</v>
      </c>
      <c r="HP75" s="29">
        <v>9.84</v>
      </c>
      <c r="HQ75" s="4"/>
      <c r="HR75" s="4"/>
      <c r="HS75" s="4">
        <v>125</v>
      </c>
      <c r="HT75" s="4">
        <v>1</v>
      </c>
      <c r="HU75" s="4">
        <v>1</v>
      </c>
      <c r="HV75" s="4">
        <v>1.05</v>
      </c>
      <c r="HW75" s="4">
        <v>103</v>
      </c>
      <c r="HX75" s="4">
        <v>146</v>
      </c>
      <c r="HY75" s="4">
        <v>3.79</v>
      </c>
      <c r="HZ75" s="4">
        <v>1.27</v>
      </c>
      <c r="IA75" s="4">
        <v>2.87</v>
      </c>
      <c r="IB75" s="4">
        <v>7</v>
      </c>
      <c r="IC75" s="4">
        <v>4.5</v>
      </c>
      <c r="ID75" s="4">
        <v>1.97</v>
      </c>
      <c r="IE75" s="4">
        <v>132</v>
      </c>
      <c r="IF75" s="4">
        <v>27</v>
      </c>
      <c r="IG75" s="4">
        <v>19</v>
      </c>
      <c r="IH75" s="4">
        <v>0.36</v>
      </c>
      <c r="II75" s="4">
        <v>91</v>
      </c>
      <c r="IJ75" s="4">
        <v>339</v>
      </c>
      <c r="IK75" s="4">
        <v>1</v>
      </c>
      <c r="IL75" s="4">
        <v>9</v>
      </c>
      <c r="IM75" s="4">
        <v>590</v>
      </c>
      <c r="IN75">
        <v>125</v>
      </c>
      <c r="IO75">
        <v>39</v>
      </c>
      <c r="IP75">
        <v>63</v>
      </c>
      <c r="IQ75">
        <v>68</v>
      </c>
      <c r="IS75">
        <v>-2112</v>
      </c>
      <c r="IT75">
        <v>5325</v>
      </c>
      <c r="IU75">
        <v>1.5</v>
      </c>
      <c r="IX75" s="4"/>
      <c r="IY75" s="4"/>
      <c r="IZ75" s="4"/>
      <c r="JA75" s="4"/>
      <c r="JB75" s="4"/>
      <c r="JC75" s="4"/>
      <c r="JD75" s="4"/>
      <c r="JE75" s="4">
        <v>7.43</v>
      </c>
      <c r="JF75" s="4">
        <v>33</v>
      </c>
      <c r="JG75" s="4">
        <v>124</v>
      </c>
      <c r="JH75" s="4">
        <v>23</v>
      </c>
      <c r="JI75" s="4">
        <v>0</v>
      </c>
      <c r="JJ75" s="4">
        <v>0</v>
      </c>
      <c r="JK75" s="4">
        <v>0</v>
      </c>
      <c r="JL75" s="4">
        <v>24.2</v>
      </c>
      <c r="JM75" s="4">
        <v>8947</v>
      </c>
      <c r="JN75" s="4">
        <v>12</v>
      </c>
      <c r="JO75" s="4">
        <v>10</v>
      </c>
      <c r="JP75" s="4">
        <v>61</v>
      </c>
      <c r="JQ75" s="4">
        <v>39</v>
      </c>
      <c r="JR75" s="4">
        <v>29</v>
      </c>
      <c r="JS75" s="4">
        <v>56</v>
      </c>
      <c r="JT75" s="11">
        <v>55</v>
      </c>
      <c r="JU75" s="4">
        <v>45</v>
      </c>
      <c r="JV75" s="4">
        <v>105</v>
      </c>
      <c r="JW75" s="4">
        <f>(JV75-JU75)</f>
        <v>60</v>
      </c>
      <c r="JX75" s="11">
        <v>17.100000000000001</v>
      </c>
      <c r="JY75" s="4">
        <v>1223</v>
      </c>
      <c r="JZ75" s="4">
        <v>89</v>
      </c>
      <c r="KA75" s="4">
        <v>64</v>
      </c>
      <c r="KB75" s="4">
        <v>3.8</v>
      </c>
      <c r="KC75" s="17">
        <f>(KB75/HA75)</f>
        <v>1.9289340101522843</v>
      </c>
      <c r="KD75" s="4">
        <v>24.1</v>
      </c>
      <c r="KE75" s="4">
        <v>302</v>
      </c>
      <c r="KF75" s="4">
        <v>75</v>
      </c>
      <c r="KG75" s="4">
        <v>4.4000000000000004</v>
      </c>
      <c r="KH75" s="4">
        <f>(KG75/HA75)</f>
        <v>2.233502538071066</v>
      </c>
      <c r="KI75" s="45">
        <f>JT75/KD75</f>
        <v>2.2821576763485476</v>
      </c>
      <c r="KJ75" s="45">
        <f>JX75/KD75</f>
        <v>0.70954356846473032</v>
      </c>
      <c r="KK75" s="4">
        <v>12</v>
      </c>
      <c r="KL75" s="4">
        <v>75</v>
      </c>
      <c r="KM75" s="4">
        <v>55</v>
      </c>
      <c r="KN75" s="11">
        <f>(KL75/KM75)</f>
        <v>1.3636363636363635</v>
      </c>
      <c r="KO75" s="4">
        <v>267</v>
      </c>
      <c r="KP75" s="11">
        <v>14</v>
      </c>
      <c r="KQ75" s="4">
        <v>10</v>
      </c>
      <c r="KR75" s="11">
        <f>KL75/((KP75+KQ75)/2)</f>
        <v>6.25</v>
      </c>
      <c r="KS75" s="4">
        <v>58</v>
      </c>
      <c r="KT75" s="4">
        <f>KS75/HA75</f>
        <v>29.441624365482234</v>
      </c>
      <c r="KU75" s="4">
        <v>24</v>
      </c>
      <c r="KV75" s="4">
        <v>46</v>
      </c>
      <c r="KW75" s="11">
        <v>24</v>
      </c>
      <c r="KX75" s="4">
        <v>18</v>
      </c>
      <c r="KY75" s="9">
        <v>17</v>
      </c>
      <c r="KZ75" s="4">
        <v>63</v>
      </c>
      <c r="LA75" s="4">
        <v>79</v>
      </c>
      <c r="LB75" s="4">
        <v>43</v>
      </c>
      <c r="LC75" s="4">
        <v>85</v>
      </c>
      <c r="LD75" s="4">
        <v>68</v>
      </c>
      <c r="LE75" s="4">
        <f>KE75</f>
        <v>302</v>
      </c>
      <c r="LF75" s="9">
        <f>LI75/LK75</f>
        <v>1.4206639650933213</v>
      </c>
      <c r="LG75" s="9">
        <f>LD75/LE75</f>
        <v>0.2251655629139073</v>
      </c>
      <c r="LH75" s="9">
        <f>0.35695-7.2266*LG75+74.249*(LG75^2)-307.39*(LG75^3)+684.54*(LG75^4)-856.92*(LG75^5)+571.95*(LG75^6)-159.1*(LG75^7)</f>
        <v>0.31853357332491777</v>
      </c>
      <c r="LI75" s="9">
        <f>(IN75*0.9)/KF75</f>
        <v>1.5</v>
      </c>
      <c r="LJ75" s="9">
        <f>0.0275-0.165*(JT75/100)+0.3656*((IO75/IN75)*0.9)+0.515*LH75</f>
        <v>0.20345527026233262</v>
      </c>
      <c r="LK75" s="9">
        <f>(IO75-(LJ75*IN75*0.9))/(LJ75*KF75)</f>
        <v>1.0558443353643219</v>
      </c>
      <c r="LL75" s="11">
        <v>21</v>
      </c>
      <c r="LM75" s="11">
        <v>29</v>
      </c>
      <c r="LN75" s="4">
        <v>16</v>
      </c>
      <c r="LO75" s="4">
        <v>14</v>
      </c>
      <c r="LP75" s="4">
        <v>26</v>
      </c>
      <c r="LQ75" s="4">
        <f>LP75/HA75</f>
        <v>13.197969543147208</v>
      </c>
      <c r="LR75" s="11">
        <v>51</v>
      </c>
      <c r="LS75" s="11">
        <v>21</v>
      </c>
      <c r="LT75" s="4">
        <v>13</v>
      </c>
      <c r="LU75" s="4">
        <v>68</v>
      </c>
      <c r="LV75" s="4">
        <v>48</v>
      </c>
      <c r="LW75" s="11">
        <f>LU75/LV75</f>
        <v>1.4166666666666667</v>
      </c>
      <c r="LX75" s="4">
        <v>12</v>
      </c>
      <c r="LY75" s="11">
        <f>(LU75/LX75)</f>
        <v>5.666666666666667</v>
      </c>
      <c r="LZ75" s="4">
        <v>123</v>
      </c>
      <c r="MA75" s="4">
        <v>39</v>
      </c>
      <c r="MC75" s="11">
        <f>(MA75+IR75)</f>
        <v>39</v>
      </c>
      <c r="MD75" s="4">
        <f>MC75/LS75</f>
        <v>1.8571428571428572</v>
      </c>
      <c r="ME75" s="4"/>
      <c r="MF75" s="4"/>
      <c r="MG75" s="4">
        <v>22</v>
      </c>
      <c r="MH75" s="4">
        <v>18</v>
      </c>
      <c r="MI75" s="4">
        <f>((MG75-MH75)/MG75)*100</f>
        <v>18.181818181818183</v>
      </c>
      <c r="MJ75" s="4">
        <v>16</v>
      </c>
      <c r="MK75" s="4">
        <v>12</v>
      </c>
      <c r="ML75" s="4">
        <f>((MJ75-MK75)/MJ75)*100</f>
        <v>25</v>
      </c>
      <c r="MM75">
        <v>1</v>
      </c>
      <c r="MN75">
        <v>0</v>
      </c>
      <c r="MO75">
        <v>0</v>
      </c>
      <c r="MP75">
        <v>0</v>
      </c>
      <c r="MQ75">
        <v>1</v>
      </c>
      <c r="MR75">
        <v>0</v>
      </c>
      <c r="MS75">
        <v>0</v>
      </c>
      <c r="MT75">
        <v>1</v>
      </c>
      <c r="MU75">
        <v>0</v>
      </c>
      <c r="MV75">
        <v>0</v>
      </c>
      <c r="MW75">
        <v>21</v>
      </c>
      <c r="MX75">
        <v>12</v>
      </c>
      <c r="MY75">
        <f>(MW75-MX75)/MW75</f>
        <v>0.42857142857142855</v>
      </c>
      <c r="MZ75">
        <v>1</v>
      </c>
      <c r="NA75">
        <v>0</v>
      </c>
      <c r="NC75" s="2">
        <v>45159</v>
      </c>
      <c r="ND75" s="4">
        <v>1.97</v>
      </c>
      <c r="NE75" s="4">
        <v>28</v>
      </c>
      <c r="NF75" s="4">
        <v>1460</v>
      </c>
      <c r="NG75" s="4">
        <v>9600</v>
      </c>
      <c r="NH75" s="4">
        <v>7.95</v>
      </c>
      <c r="NI75" s="4">
        <v>0.61</v>
      </c>
      <c r="NJ75" s="4">
        <v>0</v>
      </c>
      <c r="NK75" s="4">
        <v>0</v>
      </c>
      <c r="NL75" s="4">
        <v>0</v>
      </c>
      <c r="NM75" s="4"/>
      <c r="NN75" s="4"/>
      <c r="NO75" s="4">
        <v>0</v>
      </c>
      <c r="NP75" s="4">
        <v>9</v>
      </c>
      <c r="NQ75" s="4">
        <v>1.2</v>
      </c>
      <c r="NR75" s="4">
        <v>30.9</v>
      </c>
      <c r="NS75" s="29"/>
      <c r="NT75" s="4"/>
      <c r="NU75" s="4"/>
      <c r="NV75" s="4"/>
      <c r="NW75" s="4">
        <v>1</v>
      </c>
      <c r="NX75" s="4">
        <v>1</v>
      </c>
      <c r="NY75" s="4">
        <v>0.9</v>
      </c>
      <c r="NZ75" s="4">
        <v>21</v>
      </c>
      <c r="OA75" s="4">
        <v>138</v>
      </c>
      <c r="OB75" s="4">
        <v>3.2</v>
      </c>
      <c r="OC75" s="4">
        <v>1.2</v>
      </c>
      <c r="OD75" s="4">
        <v>3</v>
      </c>
      <c r="OE75" s="4"/>
      <c r="OF75" s="4">
        <v>6.1</v>
      </c>
      <c r="OG75" s="4">
        <v>2.4</v>
      </c>
      <c r="OH75" s="4"/>
      <c r="OI75" s="4">
        <v>16</v>
      </c>
      <c r="OJ75" s="4">
        <v>12</v>
      </c>
      <c r="OK75" s="4"/>
      <c r="OL75" s="4">
        <v>104</v>
      </c>
      <c r="OM75" s="4">
        <v>231</v>
      </c>
      <c r="ON75" s="4">
        <v>1</v>
      </c>
      <c r="OO75" s="4">
        <v>9</v>
      </c>
      <c r="OP75" s="4"/>
      <c r="OQ75">
        <v>121</v>
      </c>
      <c r="OR75">
        <v>68</v>
      </c>
      <c r="OS75">
        <v>92</v>
      </c>
      <c r="OT75">
        <v>74</v>
      </c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>
        <v>0</v>
      </c>
      <c r="PM75" s="4">
        <v>0</v>
      </c>
      <c r="PN75" s="4">
        <v>0</v>
      </c>
      <c r="PO75" s="4"/>
      <c r="PP75" s="4"/>
      <c r="PQ75" s="4">
        <v>12</v>
      </c>
      <c r="PR75" s="4">
        <v>10</v>
      </c>
      <c r="PS75" s="4">
        <v>60</v>
      </c>
      <c r="PT75" s="4">
        <v>37</v>
      </c>
      <c r="PU75" s="4">
        <v>29</v>
      </c>
      <c r="PV75" s="4">
        <v>56</v>
      </c>
      <c r="PW75" s="11">
        <v>55</v>
      </c>
      <c r="PX75" s="4">
        <v>44</v>
      </c>
      <c r="PY75" s="4">
        <v>104</v>
      </c>
      <c r="PZ75" s="4">
        <f>(PY75-PX75)</f>
        <v>60</v>
      </c>
      <c r="QA75" s="11">
        <v>17</v>
      </c>
      <c r="QB75" s="4">
        <v>1234</v>
      </c>
      <c r="QC75" s="4">
        <v>91</v>
      </c>
      <c r="QD75" s="4">
        <v>67</v>
      </c>
      <c r="QE75" s="4">
        <v>3.8</v>
      </c>
      <c r="QF75" s="17">
        <f>(QE75/ND75)</f>
        <v>1.9289340101522843</v>
      </c>
      <c r="QG75" s="4">
        <v>22</v>
      </c>
      <c r="QH75" s="4">
        <v>289</v>
      </c>
      <c r="QI75" s="4">
        <v>76</v>
      </c>
      <c r="QJ75" s="4">
        <v>4.5</v>
      </c>
      <c r="QK75" s="4">
        <f>(QJ75/ND75)</f>
        <v>2.2842639593908629</v>
      </c>
      <c r="QL75" s="45">
        <f>PW75/QG75</f>
        <v>2.5</v>
      </c>
      <c r="QM75" s="45">
        <f>QA75/QG75</f>
        <v>0.77272727272727271</v>
      </c>
      <c r="QN75" s="4">
        <v>12</v>
      </c>
      <c r="QO75" s="4">
        <v>73</v>
      </c>
      <c r="QP75" s="4">
        <v>56</v>
      </c>
      <c r="QQ75" s="11">
        <f>(QO75/QP75)</f>
        <v>1.3035714285714286</v>
      </c>
      <c r="QR75" s="4">
        <v>273</v>
      </c>
      <c r="QS75" s="11">
        <v>14</v>
      </c>
      <c r="QT75" s="4">
        <v>9</v>
      </c>
      <c r="QU75" s="11">
        <f>QO75/((QS75+QT75)/2)</f>
        <v>6.3478260869565215</v>
      </c>
      <c r="QV75" s="4">
        <v>56</v>
      </c>
      <c r="QW75" s="4">
        <f>QV75/ND75</f>
        <v>28.426395939086294</v>
      </c>
      <c r="QX75" s="4">
        <v>22</v>
      </c>
      <c r="QY75" s="4">
        <v>47</v>
      </c>
      <c r="QZ75" s="11">
        <v>23</v>
      </c>
      <c r="RA75" s="4">
        <v>16</v>
      </c>
      <c r="RB75" s="9">
        <v>12</v>
      </c>
      <c r="RC75" s="4">
        <v>62</v>
      </c>
      <c r="RD75" s="4">
        <v>78</v>
      </c>
      <c r="RE75" s="4">
        <v>44</v>
      </c>
      <c r="RF75" s="4">
        <v>80</v>
      </c>
      <c r="RG75" s="4">
        <v>59</v>
      </c>
      <c r="RH75" s="4">
        <f>QH75</f>
        <v>289</v>
      </c>
      <c r="RI75" s="9">
        <f>RL75/RN75</f>
        <v>0.75397512349920748</v>
      </c>
      <c r="RJ75" s="9">
        <f>RG75/RH75</f>
        <v>0.20415224913494809</v>
      </c>
      <c r="RK75" s="9">
        <f>0.35695-7.2266*RJ75+74.249*(RJ75^2)-307.39*(RJ75^3)+684.54*(RJ75^4)-856.92*(RJ75^5)+571.95*(RJ75^6)-159.1*(RJ75^7)</f>
        <v>0.28496078298239241</v>
      </c>
      <c r="RL75" s="9">
        <f>(OQ75*0.9)/QI75</f>
        <v>1.4328947368421054</v>
      </c>
      <c r="RM75" s="9">
        <f>0.0275-0.165*(PW75/100)+0.3656*((OR75/OQ75)*0.9)+0.515*RK75</f>
        <v>0.26841984455824613</v>
      </c>
      <c r="RN75" s="9">
        <f>(OR75-(RM75*OQ75*0.9))/(RM75*QI75)</f>
        <v>1.9004535987766069</v>
      </c>
      <c r="RO75" s="11">
        <v>20.7</v>
      </c>
      <c r="RP75" s="11">
        <v>26</v>
      </c>
      <c r="RQ75" s="4">
        <v>15</v>
      </c>
      <c r="RR75" s="4">
        <v>12</v>
      </c>
      <c r="RS75" s="4">
        <v>24</v>
      </c>
      <c r="RT75" s="4">
        <f>RS75/ND75</f>
        <v>12.18274111675127</v>
      </c>
      <c r="RU75" s="11">
        <v>49</v>
      </c>
      <c r="RV75" s="11">
        <v>22</v>
      </c>
      <c r="RW75" s="4">
        <v>14</v>
      </c>
      <c r="RX75" s="4">
        <v>71</v>
      </c>
      <c r="RY75" s="4">
        <v>49</v>
      </c>
      <c r="RZ75" s="11">
        <f>RX75/RY75</f>
        <v>1.4489795918367347</v>
      </c>
      <c r="SA75" s="4">
        <v>12</v>
      </c>
      <c r="SB75" s="11">
        <f>(RX75/SA75)</f>
        <v>5.916666666666667</v>
      </c>
      <c r="SC75" s="4">
        <v>129</v>
      </c>
      <c r="SD75" s="4">
        <v>37</v>
      </c>
      <c r="SF75" s="11">
        <f>(SD75+OU75)</f>
        <v>37</v>
      </c>
      <c r="SG75" s="4">
        <f>SF75/RV75</f>
        <v>1.6818181818181819</v>
      </c>
      <c r="SH75" s="4"/>
      <c r="SI75" s="4"/>
      <c r="SJ75" s="4">
        <v>18</v>
      </c>
      <c r="SK75" s="4">
        <v>14</v>
      </c>
      <c r="SL75" s="4">
        <f>((SJ75-SK75)/SJ75)*100</f>
        <v>22.222222222222221</v>
      </c>
      <c r="SM75" s="4">
        <v>15</v>
      </c>
      <c r="SN75" s="4">
        <v>13</v>
      </c>
      <c r="SO75" s="4">
        <f>((SM75-SN75)/SM75)*100</f>
        <v>13.333333333333334</v>
      </c>
      <c r="SP75">
        <v>1</v>
      </c>
      <c r="SQ75">
        <v>0</v>
      </c>
      <c r="SR75">
        <v>0</v>
      </c>
      <c r="SS75">
        <v>0</v>
      </c>
      <c r="ST75">
        <v>1</v>
      </c>
      <c r="SU75">
        <v>0</v>
      </c>
      <c r="SV75">
        <v>0</v>
      </c>
      <c r="SW75">
        <v>1</v>
      </c>
      <c r="SX75">
        <v>0</v>
      </c>
      <c r="SY75">
        <v>0</v>
      </c>
      <c r="SZ75">
        <v>23</v>
      </c>
      <c r="TA75">
        <v>13</v>
      </c>
      <c r="TB75">
        <f>(SZ75-TA75)/SZ75</f>
        <v>0.43478260869565216</v>
      </c>
      <c r="TC75">
        <v>1</v>
      </c>
      <c r="TD75">
        <v>0</v>
      </c>
    </row>
    <row r="76" spans="1:683" x14ac:dyDescent="0.35">
      <c r="A76" s="54">
        <v>73</v>
      </c>
      <c r="B76" s="2">
        <v>45133</v>
      </c>
      <c r="C76" s="2">
        <v>25383</v>
      </c>
      <c r="D76" s="4">
        <v>54</v>
      </c>
      <c r="E76" s="4" t="s">
        <v>178</v>
      </c>
      <c r="F76" s="4">
        <v>75</v>
      </c>
      <c r="G76" s="4">
        <v>175</v>
      </c>
      <c r="H76" s="4">
        <v>1.9</v>
      </c>
      <c r="I76" s="4">
        <v>1</v>
      </c>
      <c r="J76" s="2">
        <v>45121</v>
      </c>
      <c r="K76" s="2">
        <v>45132</v>
      </c>
      <c r="L76" s="2">
        <v>45164</v>
      </c>
      <c r="M76" s="2">
        <v>45197</v>
      </c>
      <c r="N76" s="4">
        <v>0</v>
      </c>
      <c r="P76" s="46">
        <f t="shared" si="276"/>
        <v>32</v>
      </c>
      <c r="Q76" s="46">
        <f t="shared" si="277"/>
        <v>76</v>
      </c>
      <c r="R76" s="46"/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24</v>
      </c>
      <c r="AC76" s="4">
        <v>56</v>
      </c>
      <c r="AD76" s="4">
        <v>1</v>
      </c>
      <c r="AE76" s="4">
        <v>1</v>
      </c>
      <c r="AF76" s="4">
        <v>0</v>
      </c>
      <c r="AG76" s="4">
        <v>9200</v>
      </c>
      <c r="AH76" s="4">
        <v>19300</v>
      </c>
      <c r="AI76" s="4">
        <v>30</v>
      </c>
      <c r="AJ76" s="4">
        <v>15</v>
      </c>
      <c r="AK76" s="4">
        <v>0</v>
      </c>
      <c r="AL76" s="4">
        <v>1</v>
      </c>
      <c r="AM76" s="4" t="s">
        <v>592</v>
      </c>
      <c r="AN76" s="4">
        <v>109</v>
      </c>
      <c r="AO76" s="4">
        <v>8031</v>
      </c>
      <c r="AP76" s="4">
        <v>0</v>
      </c>
      <c r="AQ76" s="4">
        <v>7.6</v>
      </c>
      <c r="AR76" s="4">
        <v>1.91</v>
      </c>
      <c r="AS76" s="4">
        <v>26</v>
      </c>
      <c r="AT76" s="29">
        <v>1.39</v>
      </c>
      <c r="AU76" s="4">
        <v>3.66</v>
      </c>
      <c r="AV76" s="4">
        <v>548</v>
      </c>
      <c r="AW76" s="4">
        <v>564</v>
      </c>
      <c r="AX76" s="4">
        <v>1</v>
      </c>
      <c r="AY76" s="4">
        <v>1</v>
      </c>
      <c r="AZ76" s="4">
        <v>2.02</v>
      </c>
      <c r="BA76" s="4">
        <v>74</v>
      </c>
      <c r="BB76" s="4">
        <v>143</v>
      </c>
      <c r="BC76" s="4">
        <v>8.4</v>
      </c>
      <c r="BD76" s="4">
        <v>1.94</v>
      </c>
      <c r="BE76" s="4">
        <v>9.3000000000000007</v>
      </c>
      <c r="BF76" s="4">
        <v>7.6</v>
      </c>
      <c r="BG76" s="4">
        <v>5.2</v>
      </c>
      <c r="BH76" s="4">
        <v>2.15</v>
      </c>
      <c r="BI76" s="4">
        <v>343</v>
      </c>
      <c r="BJ76" s="4">
        <v>120</v>
      </c>
      <c r="BK76" s="4">
        <v>54</v>
      </c>
      <c r="BL76" s="4">
        <v>4.5</v>
      </c>
      <c r="BM76" s="4">
        <v>152</v>
      </c>
      <c r="BN76" s="4">
        <v>515</v>
      </c>
      <c r="BO76" s="4">
        <v>1</v>
      </c>
      <c r="BP76" s="4">
        <v>26</v>
      </c>
      <c r="BQ76" s="4">
        <v>286</v>
      </c>
      <c r="BR76">
        <v>90</v>
      </c>
      <c r="BS76">
        <v>52</v>
      </c>
      <c r="BT76">
        <v>68</v>
      </c>
      <c r="BU76">
        <v>81</v>
      </c>
      <c r="BV76">
        <v>3</v>
      </c>
      <c r="BW76">
        <v>-167</v>
      </c>
      <c r="BX76">
        <v>2610</v>
      </c>
      <c r="BY76">
        <v>2.5</v>
      </c>
      <c r="BZ76">
        <v>65</v>
      </c>
      <c r="CB76" s="4">
        <v>3.9</v>
      </c>
      <c r="CC76" s="4">
        <v>51.4</v>
      </c>
      <c r="CD76" s="4">
        <v>63</v>
      </c>
      <c r="CE76" s="4">
        <v>21</v>
      </c>
      <c r="CF76" s="4">
        <v>19</v>
      </c>
      <c r="CG76" s="4">
        <v>1773</v>
      </c>
      <c r="CH76" s="4">
        <f t="shared" si="278"/>
        <v>1333.3333333333335</v>
      </c>
      <c r="CI76" s="4">
        <v>7.3</v>
      </c>
      <c r="CJ76" s="4">
        <v>49</v>
      </c>
      <c r="CK76" s="4">
        <v>75</v>
      </c>
      <c r="CL76" s="4">
        <v>21</v>
      </c>
      <c r="CM76" s="4">
        <v>0.94</v>
      </c>
      <c r="CN76" s="4">
        <v>1</v>
      </c>
      <c r="CO76" s="4">
        <v>0</v>
      </c>
      <c r="CP76" s="4">
        <v>46</v>
      </c>
      <c r="CQ76" s="4">
        <v>61</v>
      </c>
      <c r="CR76" s="4">
        <v>1</v>
      </c>
      <c r="CS76" s="4">
        <v>1</v>
      </c>
      <c r="CT76" s="4">
        <v>7</v>
      </c>
      <c r="CU76" s="4">
        <v>1</v>
      </c>
      <c r="CV76" s="4">
        <v>1</v>
      </c>
      <c r="CW76" s="4">
        <v>1</v>
      </c>
      <c r="CX76" s="4">
        <v>1</v>
      </c>
      <c r="CY76" s="4">
        <v>1</v>
      </c>
      <c r="CZ76" s="4">
        <v>0</v>
      </c>
      <c r="DA76" s="4">
        <v>0</v>
      </c>
      <c r="DB76" s="4">
        <v>0</v>
      </c>
      <c r="DC76" s="4">
        <v>1</v>
      </c>
      <c r="DD76" s="4">
        <v>1</v>
      </c>
      <c r="DE76" s="4">
        <v>0</v>
      </c>
      <c r="DF76" s="4">
        <v>0</v>
      </c>
      <c r="DG76" s="4">
        <v>0</v>
      </c>
      <c r="DH76" s="4">
        <v>1</v>
      </c>
      <c r="DI76" s="4">
        <v>0</v>
      </c>
      <c r="DJ76" s="4">
        <v>1</v>
      </c>
      <c r="DK76" s="4">
        <v>12</v>
      </c>
      <c r="DL76" s="4">
        <v>12</v>
      </c>
      <c r="DM76" s="4">
        <v>38</v>
      </c>
      <c r="DN76" s="4">
        <v>26</v>
      </c>
      <c r="DO76" s="4">
        <v>31</v>
      </c>
      <c r="DP76" s="4">
        <v>60</v>
      </c>
      <c r="DQ76" s="11">
        <v>41</v>
      </c>
      <c r="DR76" s="4">
        <v>50</v>
      </c>
      <c r="DS76" s="4">
        <v>84</v>
      </c>
      <c r="DT76" s="4">
        <f t="shared" si="295"/>
        <v>34</v>
      </c>
      <c r="DU76" s="11">
        <v>10.1</v>
      </c>
      <c r="DV76" s="4">
        <v>806</v>
      </c>
      <c r="DW76" s="4">
        <v>78</v>
      </c>
      <c r="DX76" s="4">
        <v>82</v>
      </c>
      <c r="DY76" s="4">
        <v>2.9</v>
      </c>
      <c r="DZ76" s="17">
        <f t="shared" ref="DZ76:DZ103" si="298">(DY76/H76)</f>
        <v>1.5263157894736843</v>
      </c>
      <c r="EA76" s="4">
        <v>17.100000000000001</v>
      </c>
      <c r="EB76" s="4">
        <v>271</v>
      </c>
      <c r="EC76" s="4">
        <v>56</v>
      </c>
      <c r="ED76" s="4">
        <v>4.5999999999999996</v>
      </c>
      <c r="EE76" s="4">
        <f t="shared" si="241"/>
        <v>2.4210526315789473</v>
      </c>
      <c r="EF76" s="45">
        <f t="shared" si="279"/>
        <v>2.39766081871345</v>
      </c>
      <c r="EG76" s="45">
        <f t="shared" si="280"/>
        <v>0.59064327485380108</v>
      </c>
      <c r="EH76" s="4">
        <v>13</v>
      </c>
      <c r="EI76" s="4">
        <v>50</v>
      </c>
      <c r="EJ76" s="4">
        <v>39</v>
      </c>
      <c r="EK76" s="11">
        <f t="shared" si="242"/>
        <v>1.2820512820512822</v>
      </c>
      <c r="EL76" s="4">
        <v>225</v>
      </c>
      <c r="EM76" s="11">
        <v>10</v>
      </c>
      <c r="EN76" s="4">
        <v>9</v>
      </c>
      <c r="EO76" s="11">
        <f t="shared" si="296"/>
        <v>5.2631578947368425</v>
      </c>
      <c r="EP76" s="4">
        <v>29</v>
      </c>
      <c r="EQ76" s="4">
        <f t="shared" si="281"/>
        <v>15.263157894736842</v>
      </c>
      <c r="ER76" s="4">
        <v>21</v>
      </c>
      <c r="ES76" s="4">
        <v>26</v>
      </c>
      <c r="ET76" s="11">
        <v>5</v>
      </c>
      <c r="EU76" s="4">
        <v>3</v>
      </c>
      <c r="EV76" s="9">
        <v>3</v>
      </c>
      <c r="EW76" s="4">
        <v>86</v>
      </c>
      <c r="EX76" s="4">
        <v>113</v>
      </c>
      <c r="EY76" s="4">
        <v>48</v>
      </c>
      <c r="EZ76" s="4">
        <v>69</v>
      </c>
      <c r="FA76" s="4">
        <v>79</v>
      </c>
      <c r="FB76" s="4">
        <f t="shared" si="282"/>
        <v>271</v>
      </c>
      <c r="FC76" s="9">
        <f t="shared" si="283"/>
        <v>1.2736295764853687</v>
      </c>
      <c r="FD76" s="9">
        <f t="shared" si="284"/>
        <v>0.29151291512915128</v>
      </c>
      <c r="FE76" s="9">
        <f t="shared" si="285"/>
        <v>0.40709955813215243</v>
      </c>
      <c r="FF76" s="9">
        <f t="shared" si="286"/>
        <v>1.4464285714285714</v>
      </c>
      <c r="FG76" s="9">
        <f t="shared" si="287"/>
        <v>0.35961827243805849</v>
      </c>
      <c r="FH76" s="9">
        <f t="shared" si="288"/>
        <v>1.1356744520805244</v>
      </c>
      <c r="FI76" s="11">
        <v>15.8</v>
      </c>
      <c r="FJ76" s="11">
        <v>17</v>
      </c>
      <c r="FK76" s="4">
        <v>11</v>
      </c>
      <c r="FL76" s="4">
        <v>6</v>
      </c>
      <c r="FM76" s="4">
        <v>67</v>
      </c>
      <c r="FN76" s="4">
        <f t="shared" si="270"/>
        <v>35.263157894736842</v>
      </c>
      <c r="FO76" s="11">
        <v>40</v>
      </c>
      <c r="FP76" s="11">
        <v>18</v>
      </c>
      <c r="FQ76" s="4">
        <v>12</v>
      </c>
      <c r="FR76" s="4">
        <v>45</v>
      </c>
      <c r="FS76" s="4">
        <v>42</v>
      </c>
      <c r="FT76" s="11">
        <f t="shared" si="289"/>
        <v>1.0714285714285714</v>
      </c>
      <c r="FU76" s="4">
        <v>10</v>
      </c>
      <c r="FV76" s="11">
        <f t="shared" si="297"/>
        <v>4.5</v>
      </c>
      <c r="FW76" s="4">
        <v>52</v>
      </c>
      <c r="FX76" s="4">
        <v>54.9</v>
      </c>
      <c r="FY76">
        <v>10.9</v>
      </c>
      <c r="FZ76" s="11">
        <f t="shared" si="271"/>
        <v>57.9</v>
      </c>
      <c r="GA76" s="4">
        <f t="shared" si="290"/>
        <v>3.2166666666666668</v>
      </c>
      <c r="GB76" s="4">
        <f t="shared" si="291"/>
        <v>3.6697247706422016</v>
      </c>
      <c r="GC76" s="4">
        <f t="shared" si="292"/>
        <v>1.4495412844036697</v>
      </c>
      <c r="GD76" s="4">
        <v>15</v>
      </c>
      <c r="GE76" s="4">
        <v>11</v>
      </c>
      <c r="GF76" s="4">
        <f t="shared" si="265"/>
        <v>26.666666666666668</v>
      </c>
      <c r="GG76" s="4">
        <v>21</v>
      </c>
      <c r="GH76" s="4">
        <v>17</v>
      </c>
      <c r="GI76" s="4">
        <f t="shared" si="243"/>
        <v>19.047619047619047</v>
      </c>
      <c r="GJ76">
        <v>1</v>
      </c>
      <c r="GK76">
        <v>0</v>
      </c>
      <c r="GL76">
        <v>0</v>
      </c>
      <c r="GM76">
        <v>1</v>
      </c>
      <c r="GN76">
        <v>0</v>
      </c>
      <c r="GO76">
        <v>0</v>
      </c>
      <c r="GP76">
        <v>0</v>
      </c>
      <c r="GQ76">
        <v>1</v>
      </c>
      <c r="GR76">
        <v>0</v>
      </c>
      <c r="GS76">
        <v>0</v>
      </c>
      <c r="GZ76" s="2">
        <v>45139</v>
      </c>
      <c r="HA76" s="4">
        <v>1.9</v>
      </c>
      <c r="HB76" s="4">
        <v>7</v>
      </c>
      <c r="HC76" s="4">
        <v>8600</v>
      </c>
      <c r="HD76" s="4">
        <v>18800</v>
      </c>
      <c r="HE76" s="4">
        <v>20</v>
      </c>
      <c r="HF76" s="4">
        <v>10</v>
      </c>
      <c r="HG76" s="4">
        <v>0</v>
      </c>
      <c r="HH76" s="4">
        <v>1</v>
      </c>
      <c r="HI76" s="4" t="s">
        <v>592</v>
      </c>
      <c r="HJ76" s="4">
        <v>26</v>
      </c>
      <c r="HK76" s="4">
        <v>2838</v>
      </c>
      <c r="HL76" s="4">
        <v>0</v>
      </c>
      <c r="HM76" s="4">
        <v>7</v>
      </c>
      <c r="HN76" s="4">
        <v>1.2</v>
      </c>
      <c r="HO76" s="4">
        <v>28</v>
      </c>
      <c r="HP76" s="29">
        <v>2.65</v>
      </c>
      <c r="HQ76" s="4">
        <v>6.5</v>
      </c>
      <c r="HR76" s="4">
        <v>593</v>
      </c>
      <c r="HS76" s="4">
        <v>224</v>
      </c>
      <c r="HT76" s="4">
        <v>1</v>
      </c>
      <c r="HU76" s="4">
        <v>1</v>
      </c>
      <c r="HV76" s="4">
        <v>2.92</v>
      </c>
      <c r="HW76" s="4">
        <v>148</v>
      </c>
      <c r="HX76" s="4">
        <v>155</v>
      </c>
      <c r="HY76" s="4">
        <v>5.0999999999999996</v>
      </c>
      <c r="HZ76" s="4">
        <v>2.5</v>
      </c>
      <c r="IA76" s="4">
        <v>6.6</v>
      </c>
      <c r="IB76" s="4">
        <v>7.1</v>
      </c>
      <c r="IC76" s="4">
        <v>4.9000000000000004</v>
      </c>
      <c r="ID76" s="4">
        <v>1.7</v>
      </c>
      <c r="IE76" s="4">
        <v>251</v>
      </c>
      <c r="IF76" s="4">
        <v>140</v>
      </c>
      <c r="IG76" s="4">
        <v>78</v>
      </c>
      <c r="IH76" s="4">
        <v>3.2</v>
      </c>
      <c r="II76" s="4">
        <v>269</v>
      </c>
      <c r="IJ76" s="4">
        <v>535</v>
      </c>
      <c r="IK76" s="4">
        <v>1</v>
      </c>
      <c r="IL76" s="4">
        <v>26</v>
      </c>
      <c r="IM76" s="4">
        <v>186</v>
      </c>
      <c r="IN76">
        <v>104</v>
      </c>
      <c r="IO76">
        <v>45</v>
      </c>
      <c r="IP76">
        <v>60</v>
      </c>
      <c r="IQ76">
        <v>90</v>
      </c>
      <c r="IS76">
        <v>2014</v>
      </c>
      <c r="IT76">
        <v>1050</v>
      </c>
      <c r="IU76">
        <v>1.23</v>
      </c>
      <c r="IX76" s="4"/>
      <c r="IY76" s="4"/>
      <c r="IZ76" s="4"/>
      <c r="JA76" s="4"/>
      <c r="JB76" s="4"/>
      <c r="JC76" s="4"/>
      <c r="JD76" s="4"/>
      <c r="JE76" s="4">
        <v>7.4</v>
      </c>
      <c r="JF76" s="4">
        <v>46</v>
      </c>
      <c r="JG76" s="4">
        <v>112</v>
      </c>
      <c r="JH76" s="4">
        <v>27.3</v>
      </c>
      <c r="JI76" s="4">
        <v>0.1</v>
      </c>
      <c r="JJ76" s="4">
        <v>0</v>
      </c>
      <c r="JK76" s="4">
        <v>0</v>
      </c>
      <c r="JL76" s="4">
        <v>507</v>
      </c>
      <c r="JM76" s="4">
        <v>12536</v>
      </c>
      <c r="JN76" s="4">
        <v>12</v>
      </c>
      <c r="JO76" s="4">
        <v>12</v>
      </c>
      <c r="JP76" s="4">
        <v>51</v>
      </c>
      <c r="JQ76" s="4">
        <v>27</v>
      </c>
      <c r="JR76" s="4">
        <v>48</v>
      </c>
      <c r="JS76" s="4">
        <v>79</v>
      </c>
      <c r="JT76" s="11">
        <v>51</v>
      </c>
      <c r="JU76" s="4">
        <v>47</v>
      </c>
      <c r="JV76" s="4">
        <v>96</v>
      </c>
      <c r="JW76" s="4">
        <f>(JV76-JU76)</f>
        <v>49</v>
      </c>
      <c r="JX76" s="11">
        <v>18.5</v>
      </c>
      <c r="JY76" s="4">
        <v>1136</v>
      </c>
      <c r="JZ76" s="4">
        <v>86</v>
      </c>
      <c r="KA76" s="4">
        <v>101</v>
      </c>
      <c r="KB76" s="4">
        <v>5.2</v>
      </c>
      <c r="KC76" s="4">
        <f>(KB76/HA76)</f>
        <v>2.736842105263158</v>
      </c>
      <c r="KD76" s="4">
        <v>16.399999999999999</v>
      </c>
      <c r="KE76" s="4">
        <v>306</v>
      </c>
      <c r="KF76" s="4">
        <v>38</v>
      </c>
      <c r="KG76" s="4">
        <v>6.7</v>
      </c>
      <c r="KH76" s="4">
        <f>(KG76/HA76)</f>
        <v>3.5263157894736845</v>
      </c>
      <c r="KI76" s="45">
        <f>JT76/KD76</f>
        <v>3.1097560975609757</v>
      </c>
      <c r="KJ76" s="45">
        <f>JX76/KD76</f>
        <v>1.128048780487805</v>
      </c>
      <c r="KK76" s="4">
        <v>14</v>
      </c>
      <c r="KL76" s="4">
        <v>80</v>
      </c>
      <c r="KM76" s="4">
        <v>46</v>
      </c>
      <c r="KN76" s="11">
        <f>(KL76/KM76)</f>
        <v>1.7391304347826086</v>
      </c>
      <c r="KO76" s="4">
        <v>110</v>
      </c>
      <c r="KP76" s="11">
        <v>5</v>
      </c>
      <c r="KQ76" s="4">
        <v>9</v>
      </c>
      <c r="KR76" s="11">
        <f>KL76/((KP76+KQ76)/2)</f>
        <v>11.428571428571429</v>
      </c>
      <c r="KS76" s="4">
        <v>34</v>
      </c>
      <c r="KT76" s="4">
        <f>KS76/HA76</f>
        <v>17.894736842105264</v>
      </c>
      <c r="KU76" s="4">
        <v>5</v>
      </c>
      <c r="KV76" s="4">
        <v>24</v>
      </c>
      <c r="KW76" s="11">
        <v>45</v>
      </c>
      <c r="KX76" s="4">
        <v>6</v>
      </c>
      <c r="KY76" s="9">
        <v>39</v>
      </c>
      <c r="KZ76" s="4">
        <v>101</v>
      </c>
      <c r="LA76" s="4">
        <v>142</v>
      </c>
      <c r="LB76" s="4">
        <v>38</v>
      </c>
      <c r="LC76" s="4">
        <v>77</v>
      </c>
      <c r="LD76" s="4">
        <v>72</v>
      </c>
      <c r="LE76" s="4">
        <f>KE76</f>
        <v>306</v>
      </c>
      <c r="LF76" s="9">
        <f>LI76/LK76</f>
        <v>1.1548404017400296</v>
      </c>
      <c r="LG76" s="9">
        <f>LD76/LE76</f>
        <v>0.23529411764705882</v>
      </c>
      <c r="LH76" s="9">
        <f>0.35695-7.2266*LG76+74.249*(LG76^2)-307.39*(LG76^3)+684.54*(LG76^4)-856.92*(LG76^5)+571.95*(LG76^6)-159.1*(LG76^7)</f>
        <v>0.33385409645205405</v>
      </c>
      <c r="LI76" s="9">
        <f>(IN76*0.9)/KF76</f>
        <v>2.4631578947368422</v>
      </c>
      <c r="LJ76" s="9">
        <f>0.0275-0.165*(JT76/100)+0.3656*((IO76/IN76)*0.9)+0.515*LH76</f>
        <v>0.25765793659588476</v>
      </c>
      <c r="LK76" s="9">
        <f>(IO76-(LJ76*IN76*0.9))/(LJ76*KF76)</f>
        <v>2.1328989625107808</v>
      </c>
      <c r="LL76" s="11">
        <v>17.7</v>
      </c>
      <c r="LM76" s="11">
        <v>38</v>
      </c>
      <c r="LN76" s="4">
        <v>4</v>
      </c>
      <c r="LO76" s="4">
        <v>34</v>
      </c>
      <c r="LP76" s="4">
        <v>18</v>
      </c>
      <c r="LQ76" s="4">
        <f>LP76/HA76</f>
        <v>9.4736842105263168</v>
      </c>
      <c r="LR76" s="11">
        <v>42</v>
      </c>
      <c r="LS76" s="11">
        <v>20</v>
      </c>
      <c r="LT76" s="4">
        <v>22</v>
      </c>
      <c r="LU76" s="4">
        <v>53</v>
      </c>
      <c r="LV76" s="4">
        <v>55</v>
      </c>
      <c r="LW76" s="11">
        <f>LU76/LV76</f>
        <v>0.96363636363636362</v>
      </c>
      <c r="LX76" s="4">
        <v>24</v>
      </c>
      <c r="LY76" s="11">
        <f>(LU76/LX76)</f>
        <v>2.2083333333333335</v>
      </c>
      <c r="LZ76" s="4">
        <v>89</v>
      </c>
      <c r="MA76" s="4">
        <v>24.6</v>
      </c>
      <c r="MB76">
        <v>12.7</v>
      </c>
      <c r="MC76" s="11">
        <f>(MA76+IR76)</f>
        <v>24.6</v>
      </c>
      <c r="MD76" s="4">
        <f>MC76/LS76</f>
        <v>1.23</v>
      </c>
      <c r="ME76" s="4">
        <f>LR76/MB76</f>
        <v>3.3070866141732287</v>
      </c>
      <c r="MF76" s="4">
        <f>LL76/MB76</f>
        <v>1.3937007874015748</v>
      </c>
      <c r="MG76" s="4">
        <v>11</v>
      </c>
      <c r="MH76" s="4">
        <v>5</v>
      </c>
      <c r="MI76" s="4">
        <f>((MG76-MH76)/MG76)*100</f>
        <v>54.54545454545454</v>
      </c>
      <c r="MJ76" s="4">
        <v>16</v>
      </c>
      <c r="MK76" s="4">
        <v>11</v>
      </c>
      <c r="ML76" s="4">
        <f>((MJ76-MK76)/MJ76)*100</f>
        <v>31.25</v>
      </c>
      <c r="MM76">
        <v>1</v>
      </c>
      <c r="MN76">
        <v>0</v>
      </c>
      <c r="MO76">
        <v>0</v>
      </c>
      <c r="MP76">
        <v>0</v>
      </c>
      <c r="MQ76">
        <v>1</v>
      </c>
      <c r="MR76">
        <v>0</v>
      </c>
      <c r="MS76">
        <v>0</v>
      </c>
      <c r="MT76">
        <v>1</v>
      </c>
      <c r="MU76">
        <v>0</v>
      </c>
      <c r="MV76">
        <v>0</v>
      </c>
      <c r="MW76">
        <v>64</v>
      </c>
      <c r="MX76">
        <v>24</v>
      </c>
      <c r="MY76">
        <f>(MW76-MX76)/MW76</f>
        <v>0.625</v>
      </c>
      <c r="MZ76">
        <v>1</v>
      </c>
      <c r="NA76">
        <v>0</v>
      </c>
      <c r="NC76" s="2">
        <v>45159</v>
      </c>
      <c r="ND76" s="4">
        <v>1.9</v>
      </c>
      <c r="NE76" s="4">
        <v>28</v>
      </c>
      <c r="NF76" s="4">
        <v>1190</v>
      </c>
      <c r="NG76" s="4">
        <v>11800</v>
      </c>
      <c r="NH76" s="4">
        <v>1.5</v>
      </c>
      <c r="NI76" s="4">
        <v>0.1</v>
      </c>
      <c r="NJ76" s="4">
        <v>0</v>
      </c>
      <c r="NK76" s="4">
        <v>1</v>
      </c>
      <c r="NL76" s="4" t="s">
        <v>592</v>
      </c>
      <c r="NM76" s="4">
        <v>95</v>
      </c>
      <c r="NN76" s="4">
        <v>1871</v>
      </c>
      <c r="NO76" s="4">
        <v>0</v>
      </c>
      <c r="NP76" s="4">
        <v>10.3</v>
      </c>
      <c r="NQ76" s="4">
        <v>1.1000000000000001</v>
      </c>
      <c r="NR76" s="4">
        <v>29</v>
      </c>
      <c r="NS76" s="29">
        <v>1.39</v>
      </c>
      <c r="NT76" s="4">
        <v>2.15</v>
      </c>
      <c r="NU76" s="4">
        <v>459</v>
      </c>
      <c r="NV76" s="4">
        <v>239</v>
      </c>
      <c r="NW76" s="4">
        <v>1</v>
      </c>
      <c r="NX76" s="4">
        <v>1</v>
      </c>
      <c r="NY76" s="4">
        <v>0.77</v>
      </c>
      <c r="NZ76" s="4">
        <v>71</v>
      </c>
      <c r="OA76" s="4">
        <v>137</v>
      </c>
      <c r="OB76" s="4">
        <v>4.9000000000000004</v>
      </c>
      <c r="OC76" s="4">
        <v>1.7</v>
      </c>
      <c r="OD76" s="4">
        <v>3.5</v>
      </c>
      <c r="OE76" s="4">
        <v>9</v>
      </c>
      <c r="OF76" s="4">
        <v>6.2</v>
      </c>
      <c r="OG76" s="4">
        <v>2.9</v>
      </c>
      <c r="OH76" s="4">
        <v>29</v>
      </c>
      <c r="OI76" s="4">
        <v>19</v>
      </c>
      <c r="OJ76" s="4">
        <v>23</v>
      </c>
      <c r="OK76" s="4">
        <v>1.1000000000000001</v>
      </c>
      <c r="OL76" s="4">
        <v>115</v>
      </c>
      <c r="OM76" s="4">
        <v>258</v>
      </c>
      <c r="ON76" s="4">
        <v>1</v>
      </c>
      <c r="OO76" s="4">
        <v>26</v>
      </c>
      <c r="OP76" s="4">
        <v>567</v>
      </c>
      <c r="OQ76">
        <v>155</v>
      </c>
      <c r="OR76">
        <v>79</v>
      </c>
      <c r="OS76">
        <v>105</v>
      </c>
      <c r="OT76">
        <v>91</v>
      </c>
      <c r="OV76">
        <v>310</v>
      </c>
      <c r="OW76">
        <v>1705</v>
      </c>
      <c r="OX76">
        <v>1.2</v>
      </c>
      <c r="PA76" s="4"/>
      <c r="PB76" s="4"/>
      <c r="PC76" s="4"/>
      <c r="PD76" s="4"/>
      <c r="PE76" s="4"/>
      <c r="PF76" s="4"/>
      <c r="PG76" s="4"/>
      <c r="PH76" s="4">
        <v>7.42</v>
      </c>
      <c r="PI76" s="4">
        <v>46</v>
      </c>
      <c r="PJ76" s="4">
        <v>159</v>
      </c>
      <c r="PK76" s="4">
        <v>27.9</v>
      </c>
      <c r="PL76" s="4">
        <v>0</v>
      </c>
      <c r="PM76" s="4">
        <v>0</v>
      </c>
      <c r="PN76" s="4">
        <v>0</v>
      </c>
      <c r="PO76" s="4">
        <v>45</v>
      </c>
      <c r="PP76" s="4">
        <v>68.099999999999994</v>
      </c>
      <c r="PQ76" s="4">
        <v>12</v>
      </c>
      <c r="PR76" s="4">
        <v>12</v>
      </c>
      <c r="PS76" s="4">
        <v>61</v>
      </c>
      <c r="PT76" s="4">
        <v>39</v>
      </c>
      <c r="PU76" s="4">
        <v>29</v>
      </c>
      <c r="PV76" s="4">
        <v>56</v>
      </c>
      <c r="PW76" s="11">
        <v>55</v>
      </c>
      <c r="PX76" s="4">
        <v>45</v>
      </c>
      <c r="PY76" s="4">
        <v>105</v>
      </c>
      <c r="PZ76" s="4">
        <f>(PY76-PX76)</f>
        <v>60</v>
      </c>
      <c r="QA76" s="11">
        <v>17.100000000000001</v>
      </c>
      <c r="QB76" s="4">
        <v>1223</v>
      </c>
      <c r="QC76" s="4">
        <v>89</v>
      </c>
      <c r="QD76" s="4">
        <v>64</v>
      </c>
      <c r="QE76" s="4">
        <v>3.8</v>
      </c>
      <c r="QF76" s="4">
        <f>(QE76/ND76)</f>
        <v>2</v>
      </c>
      <c r="QG76" s="4">
        <v>24.1</v>
      </c>
      <c r="QH76" s="4">
        <v>302</v>
      </c>
      <c r="QI76" s="4">
        <v>75</v>
      </c>
      <c r="QJ76" s="4">
        <v>4.4000000000000004</v>
      </c>
      <c r="QK76" s="4">
        <f>(QJ76/ND76)</f>
        <v>2.3157894736842106</v>
      </c>
      <c r="QL76" s="45">
        <f>PW76/QG76</f>
        <v>2.2821576763485476</v>
      </c>
      <c r="QM76" s="45">
        <f>QA76/QG76</f>
        <v>0.70954356846473032</v>
      </c>
      <c r="QN76" s="4">
        <v>12</v>
      </c>
      <c r="QO76" s="4">
        <v>75</v>
      </c>
      <c r="QP76" s="4">
        <v>55</v>
      </c>
      <c r="QQ76" s="11">
        <f>(QO76/QP76)</f>
        <v>1.3636363636363635</v>
      </c>
      <c r="QR76" s="4">
        <v>267</v>
      </c>
      <c r="QS76" s="11">
        <v>14</v>
      </c>
      <c r="QT76" s="4">
        <v>10</v>
      </c>
      <c r="QU76" s="11">
        <f>QO76/((QS76+QT76)/2)</f>
        <v>6.25</v>
      </c>
      <c r="QV76" s="4">
        <v>58</v>
      </c>
      <c r="QW76" s="4">
        <f>QV76/ND76</f>
        <v>30.526315789473685</v>
      </c>
      <c r="QX76" s="4">
        <v>24</v>
      </c>
      <c r="QY76" s="4">
        <v>46</v>
      </c>
      <c r="QZ76" s="11">
        <v>24</v>
      </c>
      <c r="RA76" s="4">
        <v>18</v>
      </c>
      <c r="RB76" s="9">
        <v>17</v>
      </c>
      <c r="RC76" s="4">
        <v>63</v>
      </c>
      <c r="RD76" s="4">
        <v>79</v>
      </c>
      <c r="RE76" s="4">
        <v>43</v>
      </c>
      <c r="RF76" s="4">
        <v>85</v>
      </c>
      <c r="RG76" s="4">
        <v>68</v>
      </c>
      <c r="RH76" s="4">
        <f>QH76</f>
        <v>302</v>
      </c>
      <c r="RI76" s="9">
        <f>RL76/RN76</f>
        <v>0.90158078552792986</v>
      </c>
      <c r="RJ76" s="9">
        <f>RG76/RH76</f>
        <v>0.2251655629139073</v>
      </c>
      <c r="RK76" s="9">
        <f>0.35695-7.2266*RJ76+74.249*(RJ76^2)-307.39*(RJ76^3)+684.54*(RJ76^4)-856.92*(RJ76^5)+571.95*(RJ76^6)-159.1*(RJ76^7)</f>
        <v>0.31853357332491777</v>
      </c>
      <c r="RL76" s="9">
        <f>(OQ76*0.9)/QI76</f>
        <v>1.86</v>
      </c>
      <c r="RM76" s="9">
        <f>0.0275-0.165*(PW76/100)+0.3656*((OR76/OQ76)*0.9)+0.515*RK76</f>
        <v>0.26849904832684873</v>
      </c>
      <c r="RN76" s="9">
        <f>(OR76-(RM76*OQ76*0.9))/(RM76*QI76)</f>
        <v>2.0630430792853001</v>
      </c>
      <c r="RO76" s="11">
        <v>21</v>
      </c>
      <c r="RP76" s="11">
        <v>29</v>
      </c>
      <c r="RQ76" s="4">
        <v>16</v>
      </c>
      <c r="RR76" s="4">
        <v>14</v>
      </c>
      <c r="RS76" s="4">
        <v>26</v>
      </c>
      <c r="RT76" s="4">
        <f>RS76/ND76</f>
        <v>13.684210526315789</v>
      </c>
      <c r="RU76" s="11">
        <v>51</v>
      </c>
      <c r="RV76" s="11">
        <v>21</v>
      </c>
      <c r="RW76" s="4">
        <v>13</v>
      </c>
      <c r="RX76" s="4">
        <v>68</v>
      </c>
      <c r="RY76" s="4">
        <v>48</v>
      </c>
      <c r="RZ76" s="11">
        <f>RX76/RY76</f>
        <v>1.4166666666666667</v>
      </c>
      <c r="SA76" s="4">
        <v>12</v>
      </c>
      <c r="SB76" s="11">
        <f>(RX76/SA76)</f>
        <v>5.666666666666667</v>
      </c>
      <c r="SC76" s="4">
        <v>123</v>
      </c>
      <c r="SD76" s="4">
        <v>39</v>
      </c>
      <c r="SE76">
        <v>13.4</v>
      </c>
      <c r="SF76" s="11">
        <f>(SD76+OU76)</f>
        <v>39</v>
      </c>
      <c r="SG76" s="4">
        <f>SF76/RV76</f>
        <v>1.8571428571428572</v>
      </c>
      <c r="SH76" s="4">
        <f>RU76/SE76</f>
        <v>3.8059701492537314</v>
      </c>
      <c r="SI76" s="4">
        <f>RO76/SE76</f>
        <v>1.5671641791044775</v>
      </c>
      <c r="SJ76" s="4">
        <v>22</v>
      </c>
      <c r="SK76" s="4">
        <v>18</v>
      </c>
      <c r="SL76" s="4">
        <f>((SJ76-SK76)/SJ76)*100</f>
        <v>18.181818181818183</v>
      </c>
      <c r="SM76" s="4">
        <v>16</v>
      </c>
      <c r="SN76" s="4">
        <v>12</v>
      </c>
      <c r="SO76" s="4">
        <f>((SM76-SN76)/SM76)*100</f>
        <v>25</v>
      </c>
      <c r="SP76">
        <v>1</v>
      </c>
      <c r="SQ76">
        <v>0</v>
      </c>
      <c r="SR76">
        <v>0</v>
      </c>
      <c r="SS76">
        <v>0</v>
      </c>
      <c r="ST76">
        <v>1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21</v>
      </c>
      <c r="TA76">
        <v>12</v>
      </c>
      <c r="TB76">
        <f>(SZ76-TA76)/SZ76</f>
        <v>0.42857142857142855</v>
      </c>
      <c r="TC76">
        <v>1</v>
      </c>
      <c r="TD76">
        <v>0</v>
      </c>
      <c r="TF76" s="2">
        <v>45417</v>
      </c>
      <c r="TG76" s="4">
        <v>1.9</v>
      </c>
      <c r="TH76" s="4">
        <v>180</v>
      </c>
      <c r="TI76" s="4">
        <v>2150</v>
      </c>
      <c r="TJ76" s="4">
        <v>5000</v>
      </c>
      <c r="TK76" s="4"/>
      <c r="TL76" s="4"/>
      <c r="TM76" s="4">
        <v>0</v>
      </c>
      <c r="TN76" s="4">
        <v>1</v>
      </c>
      <c r="TO76" s="4" t="s">
        <v>592</v>
      </c>
      <c r="TP76" s="4">
        <v>88</v>
      </c>
      <c r="TQ76" s="4">
        <v>852</v>
      </c>
      <c r="TR76" s="4">
        <v>0</v>
      </c>
      <c r="TS76" s="4">
        <v>12.6</v>
      </c>
      <c r="TT76" s="4">
        <v>1.05</v>
      </c>
      <c r="TU76" s="4">
        <v>31</v>
      </c>
      <c r="TV76" s="29"/>
      <c r="TW76" s="4">
        <v>0.28999999999999998</v>
      </c>
      <c r="TX76" s="4">
        <v>490</v>
      </c>
      <c r="TY76" s="4">
        <v>270</v>
      </c>
      <c r="TZ76" s="4">
        <v>1</v>
      </c>
      <c r="UA76" s="4">
        <v>1</v>
      </c>
      <c r="UB76" s="4">
        <v>1.1000000000000001</v>
      </c>
      <c r="UC76" s="4">
        <v>28</v>
      </c>
      <c r="UD76" s="4">
        <v>138</v>
      </c>
      <c r="UE76" s="4">
        <v>5.2</v>
      </c>
      <c r="UF76" s="4">
        <v>1.9</v>
      </c>
      <c r="UG76" s="4">
        <v>4</v>
      </c>
      <c r="UH76" s="4">
        <v>9.9</v>
      </c>
      <c r="UI76" s="4">
        <v>8.1999999999999993</v>
      </c>
      <c r="UJ76" s="4">
        <v>4.5</v>
      </c>
      <c r="UK76" s="4"/>
      <c r="UL76" s="4">
        <v>16</v>
      </c>
      <c r="UM76" s="4">
        <v>6</v>
      </c>
      <c r="UN76" s="4">
        <v>0.4</v>
      </c>
      <c r="UO76" s="4">
        <v>58</v>
      </c>
      <c r="UP76" s="4">
        <v>143</v>
      </c>
      <c r="UQ76" s="4">
        <v>1</v>
      </c>
      <c r="UR76" s="4">
        <v>26</v>
      </c>
      <c r="US76" s="4"/>
      <c r="UT76">
        <v>117</v>
      </c>
      <c r="UU76">
        <v>48</v>
      </c>
      <c r="UV76">
        <v>72</v>
      </c>
      <c r="UW76">
        <v>83</v>
      </c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>
        <v>0</v>
      </c>
      <c r="VP76" s="4">
        <v>0</v>
      </c>
      <c r="VQ76" s="4">
        <v>0</v>
      </c>
      <c r="VR76" s="4">
        <v>13</v>
      </c>
      <c r="VS76" s="4">
        <v>26</v>
      </c>
      <c r="VT76" s="4">
        <v>12</v>
      </c>
      <c r="VU76" s="4">
        <v>12</v>
      </c>
      <c r="VV76" s="4">
        <v>60</v>
      </c>
      <c r="VW76" s="4">
        <v>37</v>
      </c>
      <c r="VX76" s="4">
        <v>29</v>
      </c>
      <c r="VY76" s="4">
        <v>56</v>
      </c>
      <c r="VZ76" s="11">
        <v>55</v>
      </c>
      <c r="WA76" s="4">
        <v>44</v>
      </c>
      <c r="WB76" s="4">
        <v>104</v>
      </c>
      <c r="WC76" s="4">
        <f>(WB76-WA76)</f>
        <v>60</v>
      </c>
      <c r="WD76" s="11">
        <v>17</v>
      </c>
      <c r="WE76" s="4">
        <v>1234</v>
      </c>
      <c r="WF76" s="4">
        <v>91</v>
      </c>
      <c r="WG76" s="4">
        <v>67</v>
      </c>
      <c r="WH76" s="4">
        <v>3.8</v>
      </c>
      <c r="WI76" s="4">
        <f>(WH76/TG76)</f>
        <v>2</v>
      </c>
      <c r="WJ76" s="4">
        <v>22</v>
      </c>
      <c r="WK76" s="4">
        <v>289</v>
      </c>
      <c r="WL76" s="4">
        <v>76</v>
      </c>
      <c r="WM76" s="4">
        <v>4.5</v>
      </c>
      <c r="WN76" s="4">
        <f>(WM76/TG76)</f>
        <v>2.3684210526315792</v>
      </c>
      <c r="WO76" s="45">
        <f>VZ76/WJ76</f>
        <v>2.5</v>
      </c>
      <c r="WP76" s="45">
        <f>WD76/WJ76</f>
        <v>0.77272727272727271</v>
      </c>
      <c r="WQ76" s="4">
        <v>12</v>
      </c>
      <c r="WR76" s="4">
        <v>73</v>
      </c>
      <c r="WS76" s="4">
        <v>56</v>
      </c>
      <c r="WT76" s="11">
        <f>(WR76/WS76)</f>
        <v>1.3035714285714286</v>
      </c>
      <c r="WU76" s="4">
        <v>273</v>
      </c>
      <c r="WV76" s="11">
        <v>14</v>
      </c>
      <c r="WW76" s="4">
        <v>9</v>
      </c>
      <c r="WX76" s="11">
        <f>WR76/((WV76+WW76)/2)</f>
        <v>6.3478260869565215</v>
      </c>
      <c r="WY76" s="4">
        <v>56</v>
      </c>
      <c r="WZ76" s="4">
        <f>WY76/TG76</f>
        <v>29.473684210526319</v>
      </c>
      <c r="XA76" s="4">
        <v>22</v>
      </c>
      <c r="XB76" s="4">
        <v>47</v>
      </c>
      <c r="XC76" s="11">
        <v>23</v>
      </c>
      <c r="XD76" s="4">
        <v>16</v>
      </c>
      <c r="XE76" s="9">
        <v>12</v>
      </c>
      <c r="XF76" s="4">
        <v>62</v>
      </c>
      <c r="XG76" s="4">
        <v>78</v>
      </c>
      <c r="XH76" s="4">
        <v>44</v>
      </c>
      <c r="XI76" s="4">
        <v>80</v>
      </c>
      <c r="XJ76" s="4">
        <v>59</v>
      </c>
      <c r="XK76" s="4">
        <f>WK76</f>
        <v>289</v>
      </c>
      <c r="XL76" s="9">
        <f>XO76/XQ76</f>
        <v>0.92058261109690498</v>
      </c>
      <c r="XM76" s="9">
        <f>XJ76/XK76</f>
        <v>0.20415224913494809</v>
      </c>
      <c r="XN76" s="9">
        <f>0.35695-7.2266*XM76+74.249*(XM76^2)-307.39*(XM76^3)+684.54*(XM76^4)-856.92*(XM76^5)+571.95*(XM76^6)-159.1*(XM76^7)</f>
        <v>0.28496078298239241</v>
      </c>
      <c r="XO76" s="9">
        <f>(UT76*0.9)/WL76</f>
        <v>1.3855263157894737</v>
      </c>
      <c r="XP76" s="9">
        <f>0.0275-0.165*(VZ76/100)+0.3656*((UU76/UT76)*0.9)+0.515*XN76</f>
        <v>0.21849557246670132</v>
      </c>
      <c r="XQ76" s="9">
        <f>(UU76-(XP76*UT76*0.9))/(XP76*WL76)</f>
        <v>1.50505375518507</v>
      </c>
      <c r="XR76" s="11">
        <v>20.7</v>
      </c>
      <c r="XS76" s="11">
        <v>26</v>
      </c>
      <c r="XT76" s="4">
        <v>15</v>
      </c>
      <c r="XU76" s="4">
        <v>12</v>
      </c>
      <c r="XV76" s="4">
        <v>24</v>
      </c>
      <c r="XW76" s="4">
        <f>XV76/TG76</f>
        <v>12.631578947368421</v>
      </c>
      <c r="XX76" s="11">
        <v>49</v>
      </c>
      <c r="XY76" s="11">
        <v>22</v>
      </c>
      <c r="XZ76" s="4">
        <v>14</v>
      </c>
      <c r="YA76" s="4">
        <v>71</v>
      </c>
      <c r="YB76" s="4">
        <v>49</v>
      </c>
      <c r="YC76" s="11">
        <f>YA76/YB76</f>
        <v>1.4489795918367347</v>
      </c>
      <c r="YD76" s="4">
        <v>12</v>
      </c>
      <c r="YE76" s="11">
        <f>(YA76/YD76)</f>
        <v>5.916666666666667</v>
      </c>
      <c r="YF76" s="4">
        <v>129</v>
      </c>
      <c r="YG76" s="4">
        <v>37</v>
      </c>
      <c r="YH76">
        <v>14.7</v>
      </c>
      <c r="YI76" s="11">
        <f>(YG76+UX76)</f>
        <v>37</v>
      </c>
      <c r="YJ76" s="4">
        <f>YI76/XY76</f>
        <v>1.6818181818181819</v>
      </c>
      <c r="YK76" s="4">
        <f>XX76/YH76</f>
        <v>3.3333333333333335</v>
      </c>
      <c r="YL76" s="4">
        <f>XR76/YH76</f>
        <v>1.4081632653061225</v>
      </c>
      <c r="YM76" s="4">
        <v>18</v>
      </c>
      <c r="YN76" s="4">
        <v>14</v>
      </c>
      <c r="YO76" s="4">
        <f>((YM76-YN76)/YM76)*100</f>
        <v>22.222222222222221</v>
      </c>
      <c r="YP76" s="4">
        <v>15</v>
      </c>
      <c r="YQ76" s="4">
        <v>13</v>
      </c>
      <c r="YR76" s="4">
        <f>((YP76-YQ76)/YP76)*100</f>
        <v>13.333333333333334</v>
      </c>
      <c r="YS76">
        <v>1</v>
      </c>
      <c r="YT76">
        <v>0</v>
      </c>
      <c r="YU76">
        <v>0</v>
      </c>
      <c r="YV76">
        <v>1</v>
      </c>
      <c r="YW76">
        <v>0</v>
      </c>
      <c r="YX76">
        <v>0</v>
      </c>
      <c r="YY76">
        <v>0</v>
      </c>
      <c r="YZ76">
        <v>1</v>
      </c>
      <c r="ZA76">
        <v>0</v>
      </c>
      <c r="ZB76">
        <v>0</v>
      </c>
      <c r="ZC76">
        <v>23</v>
      </c>
      <c r="ZD76">
        <v>13</v>
      </c>
      <c r="ZE76">
        <f>(ZC76-ZD76)/ZC76</f>
        <v>0.43478260869565216</v>
      </c>
      <c r="ZF76">
        <v>1</v>
      </c>
      <c r="ZG76">
        <v>0</v>
      </c>
    </row>
    <row r="77" spans="1:683" x14ac:dyDescent="0.35">
      <c r="A77" s="54">
        <v>74</v>
      </c>
      <c r="B77" s="2">
        <v>45134</v>
      </c>
      <c r="C77" s="2">
        <v>19018</v>
      </c>
      <c r="D77" s="4">
        <v>71</v>
      </c>
      <c r="E77" s="4" t="s">
        <v>178</v>
      </c>
      <c r="F77" s="4">
        <v>80</v>
      </c>
      <c r="G77" s="4">
        <v>175</v>
      </c>
      <c r="H77" s="4">
        <v>1.96</v>
      </c>
      <c r="I77" s="4">
        <v>1</v>
      </c>
      <c r="J77" s="2">
        <v>45130</v>
      </c>
      <c r="K77" s="2">
        <v>45134</v>
      </c>
      <c r="L77" s="2">
        <v>45165</v>
      </c>
      <c r="M77" s="2">
        <v>45165</v>
      </c>
      <c r="N77" s="4">
        <v>1</v>
      </c>
      <c r="O77" s="2">
        <v>45165</v>
      </c>
      <c r="P77" s="46">
        <f t="shared" si="276"/>
        <v>31</v>
      </c>
      <c r="Q77" s="46">
        <f t="shared" si="277"/>
        <v>35</v>
      </c>
      <c r="R77" s="46">
        <f t="shared" si="293"/>
        <v>31</v>
      </c>
      <c r="S77" s="4">
        <v>0</v>
      </c>
      <c r="T77" s="4">
        <v>1</v>
      </c>
      <c r="U77" s="4">
        <v>1</v>
      </c>
      <c r="V77" s="4">
        <v>0</v>
      </c>
      <c r="W77" s="4">
        <v>1</v>
      </c>
      <c r="X77" s="4">
        <v>0</v>
      </c>
      <c r="Y77" s="4">
        <v>0</v>
      </c>
      <c r="Z77" s="4">
        <v>0</v>
      </c>
      <c r="AA77" s="4">
        <v>0</v>
      </c>
      <c r="AB77" s="4">
        <v>22</v>
      </c>
      <c r="AC77" s="4">
        <v>50</v>
      </c>
      <c r="AD77" s="4">
        <v>12</v>
      </c>
      <c r="AE77" s="4">
        <v>14</v>
      </c>
      <c r="AF77" s="4">
        <v>2</v>
      </c>
      <c r="AG77" s="4">
        <v>190</v>
      </c>
      <c r="AH77" s="4">
        <v>8600</v>
      </c>
      <c r="AI77" s="4">
        <v>37</v>
      </c>
      <c r="AJ77" s="4">
        <v>17</v>
      </c>
      <c r="AK77" s="4">
        <v>0</v>
      </c>
      <c r="AL77" s="4">
        <v>1</v>
      </c>
      <c r="AM77" s="4" t="s">
        <v>593</v>
      </c>
      <c r="AN77" s="4">
        <v>120</v>
      </c>
      <c r="AO77" s="4">
        <v>497</v>
      </c>
      <c r="AP77" s="4">
        <v>0</v>
      </c>
      <c r="AQ77" s="4">
        <v>12.2</v>
      </c>
      <c r="AR77" s="4">
        <v>1.01</v>
      </c>
      <c r="AS77" s="4">
        <v>39</v>
      </c>
      <c r="AT77" s="29">
        <v>0.67</v>
      </c>
      <c r="AW77" s="76">
        <v>28</v>
      </c>
      <c r="AX77" s="4">
        <v>1</v>
      </c>
      <c r="AY77" s="4">
        <v>1</v>
      </c>
      <c r="AZ77" s="4">
        <v>3.27</v>
      </c>
      <c r="BA77" s="4">
        <v>176</v>
      </c>
      <c r="BB77" s="4">
        <v>193</v>
      </c>
      <c r="BC77" s="4">
        <v>4.4000000000000004</v>
      </c>
      <c r="BD77" s="4">
        <v>3.3</v>
      </c>
      <c r="BE77" s="4">
        <v>3.8</v>
      </c>
      <c r="BF77" s="4">
        <v>7.8</v>
      </c>
      <c r="BG77" s="4">
        <v>4.0999999999999996</v>
      </c>
      <c r="BH77" s="4">
        <v>2.1</v>
      </c>
      <c r="BI77" s="4">
        <v>300</v>
      </c>
      <c r="BJ77" s="4">
        <v>21</v>
      </c>
      <c r="BK77" s="4">
        <v>21</v>
      </c>
      <c r="BL77" s="4">
        <v>0.97</v>
      </c>
      <c r="BM77" s="4">
        <v>38</v>
      </c>
      <c r="BN77" s="4">
        <v>162</v>
      </c>
      <c r="BO77" s="4">
        <v>1</v>
      </c>
      <c r="BP77" s="4">
        <v>26</v>
      </c>
      <c r="BQ77" s="4">
        <v>100</v>
      </c>
      <c r="BR77">
        <v>108</v>
      </c>
      <c r="BS77">
        <v>44</v>
      </c>
      <c r="BT77">
        <v>65</v>
      </c>
      <c r="BU77">
        <v>103</v>
      </c>
      <c r="BW77">
        <v>1382</v>
      </c>
      <c r="BX77">
        <v>280</v>
      </c>
      <c r="BY77">
        <v>2.1</v>
      </c>
      <c r="BZ77">
        <v>78.400000000000006</v>
      </c>
      <c r="CA77">
        <v>5.8</v>
      </c>
      <c r="CB77" s="4">
        <v>3.8</v>
      </c>
      <c r="CC77" s="4">
        <v>37</v>
      </c>
      <c r="CD77" s="4">
        <v>61</v>
      </c>
      <c r="CE77" s="4">
        <v>13</v>
      </c>
      <c r="CF77" s="4">
        <v>15</v>
      </c>
      <c r="CG77" s="4">
        <v>2298</v>
      </c>
      <c r="CH77" s="4">
        <f t="shared" si="278"/>
        <v>1368.421052631579</v>
      </c>
      <c r="CI77" s="4">
        <v>7.27</v>
      </c>
      <c r="CJ77" s="4">
        <v>51</v>
      </c>
      <c r="CK77" s="4">
        <v>85</v>
      </c>
      <c r="CL77" s="4">
        <v>21</v>
      </c>
      <c r="CM77" s="4">
        <v>0.63</v>
      </c>
      <c r="CN77" s="4">
        <v>1</v>
      </c>
      <c r="CO77" s="4">
        <v>0</v>
      </c>
      <c r="CP77" s="4">
        <v>14</v>
      </c>
      <c r="CQ77" s="4">
        <v>6835</v>
      </c>
      <c r="CR77" s="4">
        <v>0</v>
      </c>
      <c r="CS77" s="4">
        <v>3</v>
      </c>
      <c r="CT77" s="4"/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10</v>
      </c>
      <c r="DL77" s="4">
        <v>10</v>
      </c>
      <c r="DM77" s="4">
        <v>44</v>
      </c>
      <c r="DN77" s="4">
        <v>23</v>
      </c>
      <c r="DO77" s="4">
        <v>48</v>
      </c>
      <c r="DP77" s="4">
        <v>79</v>
      </c>
      <c r="DQ77" s="11">
        <v>58</v>
      </c>
      <c r="DR77" s="4">
        <v>37</v>
      </c>
      <c r="DS77" s="4">
        <v>89</v>
      </c>
      <c r="DT77" s="4">
        <f t="shared" si="295"/>
        <v>52</v>
      </c>
      <c r="DU77" s="11">
        <v>17.100000000000001</v>
      </c>
      <c r="DV77" s="4">
        <v>1134</v>
      </c>
      <c r="DW77" s="4">
        <v>92</v>
      </c>
      <c r="DX77" s="4">
        <v>100</v>
      </c>
      <c r="DY77" s="4">
        <v>5.2</v>
      </c>
      <c r="DZ77" s="17">
        <f t="shared" si="298"/>
        <v>2.6530612244897962</v>
      </c>
      <c r="EA77" s="4">
        <v>23.9</v>
      </c>
      <c r="EB77" s="4">
        <v>234</v>
      </c>
      <c r="EC77" s="4">
        <v>76</v>
      </c>
      <c r="ED77" s="4">
        <v>7.6</v>
      </c>
      <c r="EE77" s="4">
        <f t="shared" ref="EE77:EE97" si="299">(ED77/H77)</f>
        <v>3.8775510204081631</v>
      </c>
      <c r="EF77" s="45">
        <f t="shared" si="279"/>
        <v>2.4267782426778246</v>
      </c>
      <c r="EG77" s="45">
        <f t="shared" si="280"/>
        <v>0.7154811715481173</v>
      </c>
      <c r="EH77" s="4">
        <v>11</v>
      </c>
      <c r="EI77" s="4">
        <v>115</v>
      </c>
      <c r="EJ77" s="4">
        <v>72</v>
      </c>
      <c r="EK77" s="11">
        <f t="shared" ref="EK77:EK97" si="300">(EI77/EJ77)</f>
        <v>1.5972222222222223</v>
      </c>
      <c r="EL77" s="4">
        <v>113</v>
      </c>
      <c r="EM77" s="11">
        <v>13</v>
      </c>
      <c r="EN77" s="4">
        <v>10</v>
      </c>
      <c r="EO77" s="11">
        <f t="shared" si="296"/>
        <v>10</v>
      </c>
      <c r="EP77" s="4">
        <v>51</v>
      </c>
      <c r="EQ77" s="4">
        <f t="shared" si="281"/>
        <v>26.020408163265305</v>
      </c>
      <c r="ER77" s="4">
        <v>21</v>
      </c>
      <c r="ES77" s="4">
        <v>25</v>
      </c>
      <c r="ET77" s="11">
        <v>25</v>
      </c>
      <c r="EU77" s="4">
        <v>19</v>
      </c>
      <c r="EV77" s="9">
        <v>6</v>
      </c>
      <c r="EW77" s="4">
        <v>55</v>
      </c>
      <c r="EX77" s="4">
        <v>100</v>
      </c>
      <c r="EY77" s="4">
        <v>45</v>
      </c>
      <c r="EZ77" s="4">
        <v>72</v>
      </c>
      <c r="FA77" s="4">
        <v>41</v>
      </c>
      <c r="FB77" s="4">
        <f t="shared" si="282"/>
        <v>234</v>
      </c>
      <c r="FC77" s="9">
        <f t="shared" si="283"/>
        <v>0.7067983816793435</v>
      </c>
      <c r="FD77" s="9">
        <f t="shared" si="284"/>
        <v>0.1752136752136752</v>
      </c>
      <c r="FE77" s="9">
        <f t="shared" si="285"/>
        <v>0.23612200966740687</v>
      </c>
      <c r="FF77" s="9">
        <f t="shared" si="286"/>
        <v>1.2789473684210526</v>
      </c>
      <c r="FG77" s="9">
        <f t="shared" si="287"/>
        <v>0.18745616831204787</v>
      </c>
      <c r="FH77" s="9">
        <f t="shared" si="288"/>
        <v>1.8094939116616124</v>
      </c>
      <c r="FI77" s="11">
        <v>17.3</v>
      </c>
      <c r="FJ77" s="11">
        <v>37</v>
      </c>
      <c r="FK77" s="4">
        <v>41</v>
      </c>
      <c r="FL77" s="4">
        <v>4</v>
      </c>
      <c r="FM77" s="4">
        <v>24</v>
      </c>
      <c r="FN77" s="4">
        <f t="shared" si="270"/>
        <v>12.244897959183673</v>
      </c>
      <c r="FO77" s="11">
        <v>33</v>
      </c>
      <c r="FP77" s="11">
        <v>19</v>
      </c>
      <c r="FQ77" s="4">
        <v>19</v>
      </c>
      <c r="FR77" s="4">
        <v>76</v>
      </c>
      <c r="FS77" s="4">
        <v>51</v>
      </c>
      <c r="FT77" s="11">
        <f t="shared" si="289"/>
        <v>1.4901960784313726</v>
      </c>
      <c r="FU77" s="4">
        <v>15</v>
      </c>
      <c r="FV77" s="11">
        <f t="shared" si="297"/>
        <v>5.0666666666666664</v>
      </c>
      <c r="FW77" s="4">
        <v>86</v>
      </c>
      <c r="FX77" s="4">
        <v>39.1</v>
      </c>
      <c r="FY77">
        <v>19.600000000000001</v>
      </c>
      <c r="FZ77" s="11">
        <f t="shared" si="271"/>
        <v>39.1</v>
      </c>
      <c r="GA77" s="4">
        <f t="shared" si="290"/>
        <v>2.0578947368421052</v>
      </c>
      <c r="GB77" s="4">
        <f t="shared" si="291"/>
        <v>1.6836734693877551</v>
      </c>
      <c r="GC77" s="4">
        <f t="shared" si="292"/>
        <v>0.88265306122448972</v>
      </c>
      <c r="GD77" s="4">
        <v>22</v>
      </c>
      <c r="GE77" s="4">
        <v>21</v>
      </c>
      <c r="GF77" s="4">
        <f t="shared" si="265"/>
        <v>4.5454545454545459</v>
      </c>
      <c r="GG77" s="4">
        <v>19</v>
      </c>
      <c r="GH77" s="4">
        <v>15</v>
      </c>
      <c r="GI77" s="4">
        <f t="shared" ref="GI77:GI82" si="301">((GG77-GH77)/GG77)*100</f>
        <v>21.052631578947366</v>
      </c>
      <c r="GJ77">
        <v>1</v>
      </c>
      <c r="GK77">
        <v>0</v>
      </c>
      <c r="GL77">
        <v>0</v>
      </c>
      <c r="GM77">
        <v>1</v>
      </c>
      <c r="GN77">
        <v>0</v>
      </c>
      <c r="GO77">
        <v>0</v>
      </c>
      <c r="GP77">
        <v>0</v>
      </c>
      <c r="GQ77">
        <v>1</v>
      </c>
      <c r="GR77">
        <v>0</v>
      </c>
      <c r="GS77">
        <v>0</v>
      </c>
      <c r="GV77" t="e">
        <f t="shared" ref="GV77:GV81" si="302">(GT77-GU77)/GT77</f>
        <v>#DIV/0!</v>
      </c>
      <c r="GZ77" s="2">
        <v>45141</v>
      </c>
      <c r="HA77" s="4">
        <v>1.96</v>
      </c>
      <c r="HB77" s="4">
        <v>7</v>
      </c>
      <c r="HC77" s="4">
        <v>200</v>
      </c>
      <c r="HD77" s="4">
        <v>9300</v>
      </c>
      <c r="HE77" s="4">
        <v>15.9</v>
      </c>
      <c r="HF77" s="4">
        <v>1.73</v>
      </c>
      <c r="HG77" s="4">
        <v>0</v>
      </c>
      <c r="HH77" s="4">
        <v>1</v>
      </c>
      <c r="HI77" s="4" t="s">
        <v>593</v>
      </c>
      <c r="HJ77" s="4">
        <v>63</v>
      </c>
      <c r="HK77" s="4">
        <v>1063</v>
      </c>
      <c r="HL77" s="4">
        <v>0</v>
      </c>
      <c r="HM77" s="4">
        <v>10.1</v>
      </c>
      <c r="HN77" s="4">
        <v>0.97</v>
      </c>
      <c r="HO77" s="4">
        <v>28</v>
      </c>
      <c r="HP77" s="29">
        <v>1.0900000000000001</v>
      </c>
      <c r="HQ77" s="4">
        <v>3.31</v>
      </c>
      <c r="HR77" s="4">
        <v>491</v>
      </c>
      <c r="HS77" s="4">
        <v>45000</v>
      </c>
      <c r="HT77" s="4">
        <v>1</v>
      </c>
      <c r="HU77" s="4">
        <v>1</v>
      </c>
      <c r="HV77" s="4">
        <v>0.81</v>
      </c>
      <c r="HW77" s="4">
        <v>119</v>
      </c>
      <c r="HX77" s="4">
        <v>133</v>
      </c>
      <c r="HY77" s="4">
        <v>3.76</v>
      </c>
      <c r="HZ77" s="4">
        <v>1.91</v>
      </c>
      <c r="IA77" s="4">
        <v>3.56</v>
      </c>
      <c r="IB77" s="4">
        <v>7.9</v>
      </c>
      <c r="IC77" s="4">
        <v>4.2</v>
      </c>
      <c r="ID77" s="4">
        <v>1.97</v>
      </c>
      <c r="IE77" s="4">
        <v>31</v>
      </c>
      <c r="IF77" s="4">
        <v>37</v>
      </c>
      <c r="IG77" s="4">
        <v>19</v>
      </c>
      <c r="IH77" s="4">
        <v>0.39</v>
      </c>
      <c r="II77" s="4">
        <v>64</v>
      </c>
      <c r="IJ77" s="4">
        <v>283</v>
      </c>
      <c r="IK77" s="4">
        <v>1</v>
      </c>
      <c r="IL77" s="4">
        <v>26</v>
      </c>
      <c r="IM77" s="4">
        <v>363</v>
      </c>
      <c r="IN77">
        <v>183</v>
      </c>
      <c r="IO77">
        <v>43</v>
      </c>
      <c r="IP77">
        <v>80</v>
      </c>
      <c r="IQ77">
        <v>86</v>
      </c>
      <c r="IS77">
        <v>-1271</v>
      </c>
      <c r="IT77">
        <v>1490</v>
      </c>
      <c r="IU77">
        <v>1.23</v>
      </c>
      <c r="IX77" s="4"/>
      <c r="IY77" s="4"/>
      <c r="IZ77" s="4"/>
      <c r="JA77" s="4"/>
      <c r="JB77" s="4"/>
      <c r="JC77" s="4"/>
      <c r="JD77" s="4"/>
      <c r="JE77" s="4">
        <v>7.48</v>
      </c>
      <c r="JF77" s="4">
        <v>38</v>
      </c>
      <c r="JG77" s="4">
        <v>101</v>
      </c>
      <c r="JH77" s="4">
        <v>24.1</v>
      </c>
      <c r="JI77" s="4">
        <v>0.1</v>
      </c>
      <c r="JJ77" s="4">
        <v>0</v>
      </c>
      <c r="JK77" s="4">
        <v>0</v>
      </c>
      <c r="JL77" s="4">
        <v>25.68</v>
      </c>
      <c r="JM77" s="4">
        <v>1005</v>
      </c>
      <c r="JN77" s="4">
        <v>10</v>
      </c>
      <c r="JO77" s="4">
        <v>10</v>
      </c>
      <c r="JP77" s="4">
        <v>48</v>
      </c>
      <c r="JQ77" s="4">
        <v>21</v>
      </c>
      <c r="JR77" s="4">
        <v>45</v>
      </c>
      <c r="JS77" s="4">
        <v>77</v>
      </c>
      <c r="JT77" s="11">
        <v>60</v>
      </c>
      <c r="JU77" s="4">
        <v>46</v>
      </c>
      <c r="JV77" s="4">
        <v>116</v>
      </c>
      <c r="JW77" s="4">
        <f>(JV77-JU77)</f>
        <v>70</v>
      </c>
      <c r="JX77" s="11">
        <v>16.600000000000001</v>
      </c>
      <c r="JY77" s="4">
        <v>1281</v>
      </c>
      <c r="JZ77" s="4">
        <v>90</v>
      </c>
      <c r="KA77" s="4">
        <v>78</v>
      </c>
      <c r="KB77" s="4">
        <v>5.5</v>
      </c>
      <c r="KC77" s="17">
        <f>(KB77/HA77)</f>
        <v>2.806122448979592</v>
      </c>
      <c r="KD77" s="4">
        <v>24.7</v>
      </c>
      <c r="KE77" s="4">
        <v>268</v>
      </c>
      <c r="KF77" s="4">
        <v>76</v>
      </c>
      <c r="KG77" s="4">
        <v>5.8</v>
      </c>
      <c r="KH77" s="4">
        <f>(KG77/HA77)</f>
        <v>2.9591836734693877</v>
      </c>
      <c r="KI77" s="45">
        <f>JT77/KD77</f>
        <v>2.4291497975708505</v>
      </c>
      <c r="KJ77" s="45">
        <f>JX77/KD77</f>
        <v>0.67206477732793535</v>
      </c>
      <c r="KK77" s="4">
        <v>17</v>
      </c>
      <c r="KL77" s="4">
        <v>67</v>
      </c>
      <c r="KM77" s="4">
        <v>76</v>
      </c>
      <c r="KN77" s="11">
        <f>(KL77/KM77)</f>
        <v>0.88157894736842102</v>
      </c>
      <c r="KO77" s="4">
        <v>302</v>
      </c>
      <c r="KP77" s="11">
        <v>11</v>
      </c>
      <c r="KQ77" s="4">
        <v>9</v>
      </c>
      <c r="KR77" s="11">
        <f>KL77/((KP77+KQ77)/2)</f>
        <v>6.7</v>
      </c>
      <c r="KS77" s="4">
        <v>65</v>
      </c>
      <c r="KT77" s="4">
        <f>KS77/HA77</f>
        <v>33.163265306122447</v>
      </c>
      <c r="KU77" s="4">
        <v>36</v>
      </c>
      <c r="KV77" s="4">
        <v>46</v>
      </c>
      <c r="KW77" s="11">
        <v>19</v>
      </c>
      <c r="KX77" s="4">
        <v>9</v>
      </c>
      <c r="KY77" s="9">
        <v>10</v>
      </c>
      <c r="KZ77" s="4">
        <v>72</v>
      </c>
      <c r="LA77" s="4">
        <v>120</v>
      </c>
      <c r="LB77" s="4">
        <v>41</v>
      </c>
      <c r="LC77" s="4">
        <v>82</v>
      </c>
      <c r="LD77" s="4">
        <v>52</v>
      </c>
      <c r="LE77" s="4">
        <f>KE77</f>
        <v>268</v>
      </c>
      <c r="LF77" s="9">
        <f>LI77/LK77</f>
        <v>1.2277703868006307</v>
      </c>
      <c r="LG77" s="9">
        <f>LD77/LE77</f>
        <v>0.19402985074626866</v>
      </c>
      <c r="LH77" s="9">
        <f>0.35695-7.2266*LG77+74.249*(LG77^2)-307.39*(LG77^3)+684.54*(LG77^4)-856.92*(LG77^5)+571.95*(LG77^6)-159.1*(LG77^7)</f>
        <v>0.26810019190556295</v>
      </c>
      <c r="LI77" s="9">
        <f>(IN77*0.9)/KF77</f>
        <v>2.1671052631578949</v>
      </c>
      <c r="LJ77" s="9">
        <f>0.0275-0.165*(JT77/100)+0.3656*((IO77/IN77)*0.9)+0.515*LH77</f>
        <v>0.14388700866743048</v>
      </c>
      <c r="LK77" s="9">
        <f>(IO77-(LJ77*IN77*0.9))/(LJ77*KF77)</f>
        <v>1.7650737356559134</v>
      </c>
      <c r="LL77" s="11">
        <v>19.5</v>
      </c>
      <c r="LM77" s="11">
        <v>24</v>
      </c>
      <c r="LN77" s="4">
        <v>23</v>
      </c>
      <c r="LO77" s="4">
        <v>1</v>
      </c>
      <c r="LP77" s="4">
        <v>55</v>
      </c>
      <c r="LQ77" s="4">
        <f>LP77/HA77</f>
        <v>28.061224489795919</v>
      </c>
      <c r="LR77" s="11">
        <v>40</v>
      </c>
      <c r="LS77" s="11">
        <v>19</v>
      </c>
      <c r="LT77" s="4">
        <v>16</v>
      </c>
      <c r="LU77" s="4">
        <v>67</v>
      </c>
      <c r="LV77" s="4">
        <v>69</v>
      </c>
      <c r="LW77" s="11">
        <f>LU77/LV77</f>
        <v>0.97101449275362317</v>
      </c>
      <c r="LX77" s="4">
        <v>9</v>
      </c>
      <c r="LY77" s="11">
        <f>(LU77/LX77)</f>
        <v>7.4444444444444446</v>
      </c>
      <c r="LZ77" s="4"/>
      <c r="MA77" s="4">
        <v>18.100000000000001</v>
      </c>
      <c r="MC77" s="11">
        <f>(MA77+IR77)</f>
        <v>18.100000000000001</v>
      </c>
      <c r="MD77" s="4">
        <f>MC77/LS77</f>
        <v>0.9526315789473685</v>
      </c>
      <c r="ME77" s="4"/>
      <c r="MF77" s="4"/>
      <c r="MG77" s="4">
        <v>13</v>
      </c>
      <c r="MH77" s="4">
        <v>9</v>
      </c>
      <c r="MI77" s="4">
        <f>((MG77-MH77)/MG77)*100</f>
        <v>30.76923076923077</v>
      </c>
      <c r="MJ77" s="4">
        <v>29</v>
      </c>
      <c r="MK77" s="4">
        <v>18</v>
      </c>
      <c r="ML77" s="4">
        <f>((MJ77-MK77)/MJ77)*100</f>
        <v>37.931034482758619</v>
      </c>
      <c r="MM77">
        <v>1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1</v>
      </c>
      <c r="MU77">
        <v>0</v>
      </c>
      <c r="MV77">
        <v>0</v>
      </c>
      <c r="MY77" t="e">
        <f>(MW77-MX77)/MW77</f>
        <v>#DIV/0!</v>
      </c>
      <c r="NC77" s="2">
        <v>45159</v>
      </c>
      <c r="ND77" s="4">
        <v>1.96</v>
      </c>
      <c r="NE77" s="4">
        <v>28</v>
      </c>
      <c r="NF77" s="4">
        <v>520</v>
      </c>
      <c r="NG77" s="4">
        <v>12900</v>
      </c>
      <c r="NH77" s="4">
        <v>23</v>
      </c>
      <c r="NI77" s="4">
        <v>1</v>
      </c>
      <c r="NJ77" s="4">
        <v>0</v>
      </c>
      <c r="NK77" s="4">
        <v>1</v>
      </c>
      <c r="NL77" s="4" t="s">
        <v>593</v>
      </c>
      <c r="NM77" s="4">
        <v>68</v>
      </c>
      <c r="NN77" s="4">
        <v>616</v>
      </c>
      <c r="NO77" s="4">
        <v>0</v>
      </c>
      <c r="NP77" s="4">
        <v>9.5</v>
      </c>
      <c r="NQ77" s="4">
        <v>1</v>
      </c>
      <c r="NR77" s="4">
        <v>26</v>
      </c>
      <c r="NS77" s="29">
        <v>0.62</v>
      </c>
      <c r="NT77" s="4">
        <v>3.63</v>
      </c>
      <c r="NU77" s="4">
        <v>478</v>
      </c>
      <c r="NV77" s="4">
        <v>140</v>
      </c>
      <c r="NW77" s="4">
        <v>1</v>
      </c>
      <c r="NX77" s="4">
        <v>1</v>
      </c>
      <c r="NY77" s="4">
        <v>0.86</v>
      </c>
      <c r="NZ77" s="4">
        <v>100</v>
      </c>
      <c r="OA77" s="4">
        <v>141</v>
      </c>
      <c r="OB77" s="4">
        <v>4.0999999999999996</v>
      </c>
      <c r="OC77" s="4">
        <v>2.8</v>
      </c>
      <c r="OD77" s="4">
        <v>3.3</v>
      </c>
      <c r="OE77" s="4">
        <v>6.9</v>
      </c>
      <c r="OF77" s="4">
        <v>4.7</v>
      </c>
      <c r="OG77" s="4">
        <v>2.8</v>
      </c>
      <c r="OH77" s="4">
        <v>20</v>
      </c>
      <c r="OI77" s="4">
        <v>11</v>
      </c>
      <c r="OJ77" s="4">
        <v>11</v>
      </c>
      <c r="OK77" s="4">
        <v>0.19</v>
      </c>
      <c r="OL77" s="4">
        <v>92</v>
      </c>
      <c r="OM77" s="4">
        <v>214</v>
      </c>
      <c r="ON77" s="4">
        <v>1</v>
      </c>
      <c r="OO77" s="4">
        <v>26</v>
      </c>
      <c r="OP77" s="4">
        <v>171</v>
      </c>
      <c r="OQ77">
        <v>135</v>
      </c>
      <c r="OR77">
        <v>56</v>
      </c>
      <c r="OS77">
        <v>81</v>
      </c>
      <c r="OT77">
        <v>94</v>
      </c>
      <c r="OV77">
        <v>-1587</v>
      </c>
      <c r="OW77">
        <v>1780</v>
      </c>
      <c r="OX77">
        <v>1.1000000000000001</v>
      </c>
      <c r="PA77" s="4"/>
      <c r="PB77" s="4"/>
      <c r="PC77" s="4"/>
      <c r="PD77" s="4"/>
      <c r="PE77" s="4"/>
      <c r="PF77" s="4"/>
      <c r="PG77" s="4"/>
      <c r="PH77" s="4">
        <v>7.36</v>
      </c>
      <c r="PI77" s="4">
        <v>37</v>
      </c>
      <c r="PJ77" s="4">
        <v>60</v>
      </c>
      <c r="PK77" s="4">
        <v>20.9</v>
      </c>
      <c r="PL77" s="4">
        <v>0</v>
      </c>
      <c r="PM77" s="4">
        <v>0</v>
      </c>
      <c r="PN77" s="4">
        <v>0</v>
      </c>
      <c r="PO77" s="4">
        <v>71</v>
      </c>
      <c r="PP77" s="4">
        <v>501</v>
      </c>
      <c r="PQ77" s="4">
        <v>10</v>
      </c>
      <c r="PR77" s="4">
        <v>10</v>
      </c>
      <c r="PS77" s="4">
        <v>44</v>
      </c>
      <c r="PT77" s="4">
        <v>21</v>
      </c>
      <c r="PU77" s="4">
        <v>51</v>
      </c>
      <c r="PV77" s="4">
        <v>83</v>
      </c>
      <c r="PW77" s="11">
        <v>57</v>
      </c>
      <c r="PX77" s="4">
        <v>37</v>
      </c>
      <c r="PY77" s="4">
        <v>86</v>
      </c>
      <c r="PZ77" s="4">
        <f>(PY77-PX77)</f>
        <v>49</v>
      </c>
      <c r="QA77" s="11">
        <v>17</v>
      </c>
      <c r="QB77" s="4">
        <v>1154</v>
      </c>
      <c r="QC77" s="4">
        <v>88</v>
      </c>
      <c r="QD77" s="4">
        <v>90</v>
      </c>
      <c r="QE77" s="4">
        <v>4.5</v>
      </c>
      <c r="QF77" s="17">
        <f>(QE77/ND77)</f>
        <v>2.295918367346939</v>
      </c>
      <c r="QG77" s="4">
        <v>21.4</v>
      </c>
      <c r="QH77" s="4">
        <v>241</v>
      </c>
      <c r="QI77" s="4">
        <v>70</v>
      </c>
      <c r="QJ77" s="4">
        <v>6.5</v>
      </c>
      <c r="QK77" s="4">
        <f>(QJ77/ND77)</f>
        <v>3.3163265306122449</v>
      </c>
      <c r="QL77" s="45">
        <f>PW77/QG77</f>
        <v>2.6635514018691588</v>
      </c>
      <c r="QM77" s="45">
        <f>QA77/QG77</f>
        <v>0.79439252336448607</v>
      </c>
      <c r="QN77" s="4">
        <v>14</v>
      </c>
      <c r="QO77" s="4">
        <v>81</v>
      </c>
      <c r="QP77" s="4">
        <v>75</v>
      </c>
      <c r="QQ77" s="11">
        <f>(QO77/QP77)</f>
        <v>1.08</v>
      </c>
      <c r="QR77" s="4">
        <v>135</v>
      </c>
      <c r="QS77" s="11">
        <v>10</v>
      </c>
      <c r="QT77" s="4">
        <v>8</v>
      </c>
      <c r="QU77" s="11">
        <f>QO77/((QS77+QT77)/2)</f>
        <v>9</v>
      </c>
      <c r="QV77" s="4">
        <v>32</v>
      </c>
      <c r="QW77" s="4">
        <f>QV77/ND77</f>
        <v>16.326530612244898</v>
      </c>
      <c r="QX77" s="4">
        <v>24</v>
      </c>
      <c r="QY77" s="4">
        <v>29</v>
      </c>
      <c r="QZ77" s="11">
        <v>8</v>
      </c>
      <c r="RA77" s="4">
        <v>8</v>
      </c>
      <c r="RB77" s="9">
        <v>0</v>
      </c>
      <c r="RC77" s="4">
        <v>86</v>
      </c>
      <c r="RD77" s="4">
        <v>113</v>
      </c>
      <c r="RE77" s="4">
        <v>21</v>
      </c>
      <c r="RF77" s="4">
        <v>48</v>
      </c>
      <c r="RG77" s="4">
        <v>72</v>
      </c>
      <c r="RH77" s="4">
        <f>QH77</f>
        <v>241</v>
      </c>
      <c r="RI77" s="9">
        <f>RL77/RN77</f>
        <v>1.6013440852382168</v>
      </c>
      <c r="RJ77" s="9">
        <f>RG77/RH77</f>
        <v>0.29875518672199169</v>
      </c>
      <c r="RK77" s="9">
        <f>0.35695-7.2266*RJ77+74.249*(RJ77^2)-307.39*(RJ77^3)+684.54*(RJ77^4)-856.92*(RJ77^5)+571.95*(RJ77^6)-159.1*(RJ77^7)</f>
        <v>0.41511648315837957</v>
      </c>
      <c r="RL77" s="9">
        <f>(OQ77*0.9)/QI77</f>
        <v>1.7357142857142858</v>
      </c>
      <c r="RM77" s="9">
        <f>0.0275-0.165*(PW77/100)+0.3656*((OR77/OQ77)*0.9)+0.515*RK77</f>
        <v>0.28372565549323214</v>
      </c>
      <c r="RN77" s="9">
        <f>(OR77-(RM77*OQ77*0.9))/(RM77*QI77)</f>
        <v>1.0839108856833102</v>
      </c>
      <c r="RO77" s="11">
        <v>16</v>
      </c>
      <c r="RP77" s="11">
        <v>27</v>
      </c>
      <c r="RQ77" s="4">
        <v>11</v>
      </c>
      <c r="RR77" s="4">
        <v>16</v>
      </c>
      <c r="RS77" s="4">
        <v>31</v>
      </c>
      <c r="RT77" s="4">
        <f>RS77/ND77</f>
        <v>15.816326530612246</v>
      </c>
      <c r="RU77" s="11">
        <v>53</v>
      </c>
      <c r="RV77" s="11">
        <v>20</v>
      </c>
      <c r="RW77" s="4">
        <v>21</v>
      </c>
      <c r="RX77" s="4">
        <v>62</v>
      </c>
      <c r="RY77" s="4">
        <v>70</v>
      </c>
      <c r="RZ77" s="11">
        <f>RX77/RY77</f>
        <v>0.88571428571428568</v>
      </c>
      <c r="SA77" s="4">
        <v>14</v>
      </c>
      <c r="SB77" s="11">
        <f>(RX77/SA77)</f>
        <v>4.4285714285714288</v>
      </c>
      <c r="SC77" s="4">
        <v>93</v>
      </c>
      <c r="SD77" s="4">
        <v>29.2</v>
      </c>
      <c r="SE77">
        <v>14.3</v>
      </c>
      <c r="SF77" s="11">
        <f>(SD77+OU77)</f>
        <v>29.2</v>
      </c>
      <c r="SG77" s="4">
        <f>SF77/RV77</f>
        <v>1.46</v>
      </c>
      <c r="SH77" s="4">
        <f>RU77/SE77</f>
        <v>3.7062937062937062</v>
      </c>
      <c r="SI77" s="4">
        <f>RO77/SE77</f>
        <v>1.1188811188811187</v>
      </c>
      <c r="SJ77" s="4">
        <v>24</v>
      </c>
      <c r="SK77" s="4">
        <v>20</v>
      </c>
      <c r="SL77" s="4">
        <f>((SJ77-SK77)/SJ77)*100</f>
        <v>16.666666666666664</v>
      </c>
      <c r="SM77" s="4">
        <v>49</v>
      </c>
      <c r="SN77" s="4">
        <v>34</v>
      </c>
      <c r="SO77" s="4">
        <f>((SM77-SN77)/SM77)*100</f>
        <v>30.612244897959183</v>
      </c>
      <c r="SP77">
        <v>1</v>
      </c>
      <c r="SQ77">
        <v>0</v>
      </c>
      <c r="SR77">
        <v>0</v>
      </c>
      <c r="SS77">
        <v>0</v>
      </c>
      <c r="ST77">
        <v>1</v>
      </c>
      <c r="SU77">
        <v>0</v>
      </c>
      <c r="SV77">
        <v>0</v>
      </c>
      <c r="SW77">
        <v>1</v>
      </c>
      <c r="SX77">
        <v>0</v>
      </c>
      <c r="SY77">
        <v>0</v>
      </c>
      <c r="TB77" t="e">
        <f>(SZ77-TA77)/SZ77</f>
        <v>#DIV/0!</v>
      </c>
    </row>
    <row r="78" spans="1:683" x14ac:dyDescent="0.35">
      <c r="A78" s="54">
        <v>75</v>
      </c>
      <c r="B78" s="2">
        <v>45141</v>
      </c>
      <c r="C78" s="2">
        <v>26426</v>
      </c>
      <c r="D78" s="4">
        <v>51</v>
      </c>
      <c r="E78" s="4" t="s">
        <v>178</v>
      </c>
      <c r="F78" s="4">
        <v>75</v>
      </c>
      <c r="G78" s="4">
        <v>180</v>
      </c>
      <c r="H78" s="4">
        <v>1.94</v>
      </c>
      <c r="I78" s="4">
        <v>1</v>
      </c>
      <c r="J78" s="2">
        <v>45141</v>
      </c>
      <c r="K78" s="2">
        <v>45141</v>
      </c>
      <c r="L78" s="2">
        <v>45143</v>
      </c>
      <c r="M78" s="2">
        <v>45143</v>
      </c>
      <c r="N78" s="4">
        <v>1</v>
      </c>
      <c r="O78" s="2">
        <v>45143</v>
      </c>
      <c r="P78" s="46">
        <f t="shared" si="276"/>
        <v>2</v>
      </c>
      <c r="Q78" s="46">
        <f t="shared" si="277"/>
        <v>2</v>
      </c>
      <c r="R78" s="46">
        <f t="shared" si="293"/>
        <v>2</v>
      </c>
      <c r="S78" s="4">
        <v>1</v>
      </c>
      <c r="T78" s="4">
        <v>1</v>
      </c>
      <c r="U78" s="4">
        <v>1</v>
      </c>
      <c r="V78" s="4">
        <v>0</v>
      </c>
      <c r="W78" s="4">
        <v>1</v>
      </c>
      <c r="X78" s="4">
        <v>1</v>
      </c>
      <c r="Y78" s="4">
        <v>0</v>
      </c>
      <c r="Z78" s="4">
        <v>0</v>
      </c>
      <c r="AA78" s="4">
        <v>1</v>
      </c>
      <c r="AB78" s="4">
        <v>35</v>
      </c>
      <c r="AC78" s="4">
        <v>69</v>
      </c>
      <c r="AD78" s="4">
        <v>11</v>
      </c>
      <c r="AE78" s="4">
        <v>11</v>
      </c>
      <c r="AF78" s="4">
        <v>0</v>
      </c>
      <c r="AG78" s="4">
        <v>5800</v>
      </c>
      <c r="AH78" s="4">
        <v>5600</v>
      </c>
      <c r="AI78" s="4">
        <v>6.55</v>
      </c>
      <c r="AJ78" s="4">
        <v>1.44</v>
      </c>
      <c r="AK78" s="4">
        <v>0</v>
      </c>
      <c r="AL78" s="4">
        <v>0</v>
      </c>
      <c r="AM78" s="4">
        <v>0</v>
      </c>
      <c r="AN78" s="4">
        <v>45</v>
      </c>
      <c r="AO78" s="4">
        <v>1885</v>
      </c>
      <c r="AP78" s="4">
        <v>0</v>
      </c>
      <c r="AQ78" s="4">
        <v>8.8000000000000007</v>
      </c>
      <c r="AR78" s="4">
        <v>4.24</v>
      </c>
      <c r="AS78" s="4">
        <v>50</v>
      </c>
      <c r="AT78" s="29">
        <v>1.52</v>
      </c>
      <c r="AU78" s="4">
        <v>3.45</v>
      </c>
      <c r="AV78" s="4">
        <v>127</v>
      </c>
      <c r="AW78" s="4">
        <v>141</v>
      </c>
      <c r="AX78" s="4">
        <v>1</v>
      </c>
      <c r="AY78" s="4">
        <v>0</v>
      </c>
      <c r="AZ78" s="4">
        <v>3.52</v>
      </c>
      <c r="BA78" s="4">
        <v>132</v>
      </c>
      <c r="BB78" s="4">
        <v>122</v>
      </c>
      <c r="BC78" s="4">
        <v>5.68</v>
      </c>
      <c r="BD78" s="4">
        <v>2.33</v>
      </c>
      <c r="BE78" s="4">
        <v>7.42</v>
      </c>
      <c r="BF78" s="4">
        <v>7.7</v>
      </c>
      <c r="BG78" s="4">
        <v>5.6</v>
      </c>
      <c r="BH78" s="4">
        <v>3.1</v>
      </c>
      <c r="BI78" s="4">
        <v>294</v>
      </c>
      <c r="BJ78" s="4">
        <v>2286</v>
      </c>
      <c r="BK78" s="4">
        <v>747</v>
      </c>
      <c r="BL78" s="76">
        <v>2.7189999999999999</v>
      </c>
      <c r="BM78" s="4">
        <v>282</v>
      </c>
      <c r="BN78" s="4">
        <v>3297</v>
      </c>
      <c r="BO78" s="4">
        <v>0</v>
      </c>
      <c r="BP78" s="4">
        <v>0</v>
      </c>
      <c r="BQ78" s="4">
        <v>325</v>
      </c>
      <c r="BR78">
        <v>117</v>
      </c>
      <c r="BS78">
        <v>48</v>
      </c>
      <c r="BT78">
        <v>72</v>
      </c>
      <c r="BU78">
        <v>83</v>
      </c>
      <c r="BW78">
        <v>293</v>
      </c>
      <c r="BX78">
        <v>2390</v>
      </c>
      <c r="BY78">
        <v>11</v>
      </c>
      <c r="BZ78">
        <v>85.6</v>
      </c>
      <c r="CA78">
        <v>6.2</v>
      </c>
      <c r="CB78" s="4">
        <v>5.2</v>
      </c>
      <c r="CC78" s="4">
        <v>64</v>
      </c>
      <c r="CD78" s="4">
        <v>76</v>
      </c>
      <c r="CE78" s="4">
        <v>15</v>
      </c>
      <c r="CF78" s="4">
        <v>17</v>
      </c>
      <c r="CG78" s="4">
        <v>2256</v>
      </c>
      <c r="CH78" s="4">
        <f t="shared" si="278"/>
        <v>1107.6923076923076</v>
      </c>
      <c r="CI78" s="4">
        <v>7.3</v>
      </c>
      <c r="CJ78" s="4">
        <v>21</v>
      </c>
      <c r="CK78" s="4">
        <v>78</v>
      </c>
      <c r="CL78" s="4">
        <v>13.3</v>
      </c>
      <c r="CM78" s="4">
        <v>0.1</v>
      </c>
      <c r="CN78" s="4">
        <v>0</v>
      </c>
      <c r="CO78" s="4">
        <v>0</v>
      </c>
      <c r="CP78" s="4">
        <v>78.89</v>
      </c>
      <c r="CQ78" s="4">
        <v>3389</v>
      </c>
      <c r="CR78" s="4">
        <v>1</v>
      </c>
      <c r="CS78" s="4">
        <v>0</v>
      </c>
      <c r="CT78" s="4"/>
      <c r="CU78" s="4">
        <v>1</v>
      </c>
      <c r="CV78" s="4">
        <v>0</v>
      </c>
      <c r="CW78" s="4">
        <v>0</v>
      </c>
      <c r="CX78" s="4">
        <v>0</v>
      </c>
      <c r="CY78" s="4">
        <v>1</v>
      </c>
      <c r="CZ78" s="4">
        <v>1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10</v>
      </c>
      <c r="DL78" s="4">
        <v>10</v>
      </c>
      <c r="DM78" s="4">
        <v>58</v>
      </c>
      <c r="DN78" s="4">
        <v>24</v>
      </c>
      <c r="DO78" s="4">
        <v>59</v>
      </c>
      <c r="DP78" s="4">
        <v>88</v>
      </c>
      <c r="DQ78" s="11">
        <v>74</v>
      </c>
      <c r="DR78" s="4">
        <v>49</v>
      </c>
      <c r="DS78" s="4">
        <v>189</v>
      </c>
      <c r="DT78" s="4">
        <f t="shared" si="295"/>
        <v>140</v>
      </c>
      <c r="DU78" s="11">
        <v>25.4</v>
      </c>
      <c r="DV78" s="4">
        <v>2179</v>
      </c>
      <c r="DW78" s="4">
        <v>94</v>
      </c>
      <c r="DX78" s="4">
        <v>81</v>
      </c>
      <c r="DY78" s="4">
        <v>11.2</v>
      </c>
      <c r="DZ78" s="17">
        <f t="shared" si="298"/>
        <v>5.7731958762886597</v>
      </c>
      <c r="EA78" s="4">
        <v>41.8</v>
      </c>
      <c r="EB78" s="4">
        <v>253</v>
      </c>
      <c r="EC78" s="4">
        <v>124</v>
      </c>
      <c r="ED78" s="4">
        <v>9.6</v>
      </c>
      <c r="EE78" s="4">
        <f t="shared" si="299"/>
        <v>4.9484536082474229</v>
      </c>
      <c r="EF78" s="45">
        <f t="shared" si="279"/>
        <v>1.7703349282296652</v>
      </c>
      <c r="EG78" s="45">
        <f t="shared" si="280"/>
        <v>0.60765550239234456</v>
      </c>
      <c r="EH78" s="4">
        <v>18</v>
      </c>
      <c r="EI78" s="4">
        <v>130</v>
      </c>
      <c r="EJ78" s="4">
        <v>63</v>
      </c>
      <c r="EK78" s="11">
        <f t="shared" si="300"/>
        <v>2.0634920634920637</v>
      </c>
      <c r="EL78" s="4">
        <v>238</v>
      </c>
      <c r="EM78" s="11">
        <v>16</v>
      </c>
      <c r="EN78" s="4">
        <v>11</v>
      </c>
      <c r="EO78" s="11">
        <f t="shared" si="296"/>
        <v>9.6296296296296298</v>
      </c>
      <c r="EP78" s="4">
        <v>114</v>
      </c>
      <c r="EQ78" s="4">
        <f t="shared" si="281"/>
        <v>58.762886597938149</v>
      </c>
      <c r="ER78" s="4">
        <v>52</v>
      </c>
      <c r="ES78" s="4">
        <v>84</v>
      </c>
      <c r="ET78" s="11">
        <v>27</v>
      </c>
      <c r="EU78" s="4">
        <v>22</v>
      </c>
      <c r="EV78" s="9">
        <v>5</v>
      </c>
      <c r="EW78" s="4">
        <v>62</v>
      </c>
      <c r="EX78" s="4">
        <v>90</v>
      </c>
      <c r="EY78" s="4">
        <v>42</v>
      </c>
      <c r="EZ78" s="4">
        <v>55</v>
      </c>
      <c r="FA78" s="4">
        <v>42</v>
      </c>
      <c r="FB78" s="4">
        <f t="shared" si="282"/>
        <v>253</v>
      </c>
      <c r="FC78" s="9">
        <f t="shared" si="283"/>
        <v>0.50982886063840527</v>
      </c>
      <c r="FD78" s="9">
        <f t="shared" si="284"/>
        <v>0.16600790513833993</v>
      </c>
      <c r="FE78" s="9">
        <f t="shared" si="285"/>
        <v>0.22045509078111053</v>
      </c>
      <c r="FF78" s="9">
        <f t="shared" si="286"/>
        <v>0.84919354838709671</v>
      </c>
      <c r="FG78" s="9">
        <f t="shared" si="287"/>
        <v>0.15392514098304114</v>
      </c>
      <c r="FH78" s="9">
        <f t="shared" si="288"/>
        <v>1.6656443248892199</v>
      </c>
      <c r="FI78" s="11">
        <v>24.5</v>
      </c>
      <c r="FJ78" s="11">
        <v>28</v>
      </c>
      <c r="FK78" s="4">
        <v>20</v>
      </c>
      <c r="FL78" s="4">
        <v>8</v>
      </c>
      <c r="FM78" s="4">
        <v>80</v>
      </c>
      <c r="FN78" s="4">
        <f t="shared" si="270"/>
        <v>41.237113402061858</v>
      </c>
      <c r="FO78" s="11">
        <v>62</v>
      </c>
      <c r="FP78" s="11">
        <v>33</v>
      </c>
      <c r="FQ78" s="4">
        <v>18</v>
      </c>
      <c r="FR78" s="4">
        <v>121</v>
      </c>
      <c r="FS78" s="4">
        <v>98</v>
      </c>
      <c r="FT78" s="11">
        <f t="shared" si="289"/>
        <v>1.2346938775510203</v>
      </c>
      <c r="FU78" s="4">
        <v>14</v>
      </c>
      <c r="FV78" s="11">
        <f t="shared" si="297"/>
        <v>8.6428571428571423</v>
      </c>
      <c r="FW78" s="4">
        <v>100</v>
      </c>
      <c r="FX78" s="4">
        <v>39</v>
      </c>
      <c r="FY78">
        <v>30.4</v>
      </c>
      <c r="FZ78" s="11">
        <f t="shared" si="271"/>
        <v>39</v>
      </c>
      <c r="GA78" s="4">
        <f t="shared" si="290"/>
        <v>1.1818181818181819</v>
      </c>
      <c r="GB78" s="4">
        <f t="shared" si="291"/>
        <v>2.0394736842105265</v>
      </c>
      <c r="GC78" s="4">
        <f t="shared" si="292"/>
        <v>0.80592105263157898</v>
      </c>
      <c r="GD78" s="4">
        <v>23</v>
      </c>
      <c r="GE78" s="4">
        <v>14</v>
      </c>
      <c r="GF78" s="4">
        <f t="shared" si="265"/>
        <v>39.130434782608695</v>
      </c>
      <c r="GG78" s="4">
        <v>52</v>
      </c>
      <c r="GH78" s="4">
        <v>38</v>
      </c>
      <c r="GI78" s="4">
        <f t="shared" si="301"/>
        <v>26.923076923076923</v>
      </c>
      <c r="GJ78">
        <v>1</v>
      </c>
      <c r="GK78">
        <v>0</v>
      </c>
      <c r="GL78">
        <v>0</v>
      </c>
      <c r="GM78">
        <v>0</v>
      </c>
      <c r="GN78">
        <v>1</v>
      </c>
      <c r="GO78">
        <v>0</v>
      </c>
      <c r="GP78">
        <v>0</v>
      </c>
      <c r="GQ78">
        <v>1</v>
      </c>
      <c r="GR78">
        <v>0</v>
      </c>
      <c r="GS78">
        <v>0</v>
      </c>
      <c r="GV78" t="e">
        <f t="shared" si="302"/>
        <v>#DIV/0!</v>
      </c>
    </row>
    <row r="79" spans="1:683" x14ac:dyDescent="0.35">
      <c r="A79" s="54">
        <v>76</v>
      </c>
      <c r="B79" s="2">
        <v>45148</v>
      </c>
      <c r="C79" s="2">
        <v>14265</v>
      </c>
      <c r="D79" s="4">
        <v>85</v>
      </c>
      <c r="E79" s="4" t="s">
        <v>178</v>
      </c>
      <c r="F79" s="4">
        <v>75</v>
      </c>
      <c r="G79" s="4">
        <v>178</v>
      </c>
      <c r="H79" s="4">
        <v>1.93</v>
      </c>
      <c r="I79" s="4">
        <v>1</v>
      </c>
      <c r="J79" s="2">
        <v>45146</v>
      </c>
      <c r="K79" s="2">
        <v>45146</v>
      </c>
      <c r="L79" s="2">
        <v>45152</v>
      </c>
      <c r="M79" s="2">
        <v>45152</v>
      </c>
      <c r="N79" s="4">
        <v>1</v>
      </c>
      <c r="O79" s="2">
        <v>45152</v>
      </c>
      <c r="P79" s="46">
        <f t="shared" si="276"/>
        <v>6</v>
      </c>
      <c r="Q79" s="46">
        <f t="shared" si="277"/>
        <v>6</v>
      </c>
      <c r="R79" s="46">
        <f t="shared" si="293"/>
        <v>6</v>
      </c>
      <c r="S79" s="4">
        <v>0</v>
      </c>
      <c r="T79" s="4">
        <v>1</v>
      </c>
      <c r="U79" s="4">
        <v>1</v>
      </c>
      <c r="V79" s="4">
        <v>0</v>
      </c>
      <c r="W79" s="4">
        <v>0</v>
      </c>
      <c r="X79" s="4">
        <v>1</v>
      </c>
      <c r="Y79" s="4">
        <v>1</v>
      </c>
      <c r="Z79" s="4">
        <v>0</v>
      </c>
      <c r="AA79" s="4">
        <v>0</v>
      </c>
      <c r="AB79" s="4">
        <v>18</v>
      </c>
      <c r="AC79" s="4">
        <v>52</v>
      </c>
      <c r="AD79" s="4">
        <v>9</v>
      </c>
      <c r="AE79" s="4">
        <v>9</v>
      </c>
      <c r="AF79" s="4">
        <v>0</v>
      </c>
      <c r="AG79" s="4">
        <v>5660</v>
      </c>
      <c r="AH79" s="4">
        <v>23800</v>
      </c>
      <c r="AI79" s="4">
        <v>33</v>
      </c>
      <c r="AJ79" s="4">
        <v>23</v>
      </c>
      <c r="AK79" s="4">
        <v>0</v>
      </c>
      <c r="AL79" s="4">
        <v>1</v>
      </c>
      <c r="AM79" s="4" t="s">
        <v>223</v>
      </c>
      <c r="AN79" s="4">
        <v>65</v>
      </c>
      <c r="AO79" s="4">
        <v>235.3</v>
      </c>
      <c r="AP79" s="4">
        <v>0</v>
      </c>
      <c r="AQ79" s="4">
        <v>12.2</v>
      </c>
      <c r="AR79" s="4">
        <v>1.65</v>
      </c>
      <c r="AS79" s="4">
        <v>36</v>
      </c>
      <c r="AT79" s="29">
        <v>0.82</v>
      </c>
      <c r="AU79" s="4">
        <v>1.1000000000000001</v>
      </c>
      <c r="AV79" s="4">
        <v>65</v>
      </c>
      <c r="AW79" s="4">
        <v>348</v>
      </c>
      <c r="AX79" s="4">
        <v>1</v>
      </c>
      <c r="AY79" s="4">
        <v>0</v>
      </c>
      <c r="AZ79" s="4">
        <v>1.96</v>
      </c>
      <c r="BA79" s="4">
        <v>97</v>
      </c>
      <c r="BB79" s="4">
        <v>143</v>
      </c>
      <c r="BC79" s="4">
        <v>5.77</v>
      </c>
      <c r="BD79" s="4">
        <v>3.2</v>
      </c>
      <c r="BE79" s="4">
        <v>6.1</v>
      </c>
      <c r="BF79" s="4">
        <v>3.2</v>
      </c>
      <c r="BG79" s="4">
        <v>4.9000000000000004</v>
      </c>
      <c r="BH79" s="4">
        <v>2.5</v>
      </c>
      <c r="BI79" s="4">
        <v>16</v>
      </c>
      <c r="BJ79" s="4">
        <v>22</v>
      </c>
      <c r="BK79" s="4">
        <v>16</v>
      </c>
      <c r="BL79" s="4">
        <v>0.82</v>
      </c>
      <c r="BM79" s="4">
        <v>61</v>
      </c>
      <c r="BN79" s="4">
        <v>145</v>
      </c>
      <c r="BO79" s="4">
        <v>1</v>
      </c>
      <c r="BP79" s="4">
        <v>3</v>
      </c>
      <c r="BQ79" s="4">
        <v>121.3</v>
      </c>
      <c r="BR79">
        <v>119</v>
      </c>
      <c r="BS79">
        <v>49</v>
      </c>
      <c r="BT79">
        <v>71</v>
      </c>
      <c r="BU79">
        <v>103</v>
      </c>
      <c r="BV79">
        <v>16</v>
      </c>
      <c r="BW79">
        <v>2035</v>
      </c>
      <c r="BX79">
        <v>1210</v>
      </c>
      <c r="BY79">
        <v>3.1</v>
      </c>
      <c r="BZ79">
        <v>86</v>
      </c>
      <c r="CA79">
        <v>8</v>
      </c>
      <c r="CB79" s="4">
        <v>3.4</v>
      </c>
      <c r="CC79" s="4">
        <v>32</v>
      </c>
      <c r="CD79" s="4">
        <v>56.6</v>
      </c>
      <c r="CE79" s="4">
        <v>16</v>
      </c>
      <c r="CF79" s="4">
        <v>13</v>
      </c>
      <c r="CG79" s="4">
        <v>946</v>
      </c>
      <c r="CH79" s="4">
        <f t="shared" si="278"/>
        <v>1294.1176470588234</v>
      </c>
      <c r="CI79" s="4">
        <v>7.18</v>
      </c>
      <c r="CJ79" s="4">
        <v>61</v>
      </c>
      <c r="CK79" s="4">
        <v>98</v>
      </c>
      <c r="CL79" s="4">
        <v>19</v>
      </c>
      <c r="CM79" s="4">
        <v>0.88</v>
      </c>
      <c r="CN79" s="4">
        <v>1</v>
      </c>
      <c r="CO79" s="4">
        <v>0</v>
      </c>
      <c r="CP79" s="4">
        <v>28</v>
      </c>
      <c r="CQ79" s="4">
        <v>5051</v>
      </c>
      <c r="CR79" s="4">
        <v>1</v>
      </c>
      <c r="CS79" s="4">
        <v>0</v>
      </c>
      <c r="CT79" s="4"/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1</v>
      </c>
      <c r="DE79" s="4">
        <v>1</v>
      </c>
      <c r="DF79" s="4">
        <v>0</v>
      </c>
      <c r="DG79" s="4">
        <v>1</v>
      </c>
      <c r="DH79" s="4">
        <v>0</v>
      </c>
      <c r="DI79" s="4">
        <v>0</v>
      </c>
      <c r="DJ79" s="4">
        <v>0</v>
      </c>
      <c r="DK79" s="4">
        <v>11</v>
      </c>
      <c r="DL79" s="4">
        <v>11</v>
      </c>
      <c r="DM79" s="4">
        <v>60</v>
      </c>
      <c r="DN79" s="4">
        <v>38</v>
      </c>
      <c r="DO79" s="4">
        <v>35</v>
      </c>
      <c r="DP79" s="4">
        <v>64</v>
      </c>
      <c r="DQ79" s="11">
        <v>66</v>
      </c>
      <c r="DR79" s="4">
        <v>34</v>
      </c>
      <c r="DS79" s="4">
        <v>101</v>
      </c>
      <c r="DT79" s="4">
        <f t="shared" si="295"/>
        <v>67</v>
      </c>
      <c r="DU79" s="11">
        <v>19.100000000000001</v>
      </c>
      <c r="DV79" s="4">
        <v>1122</v>
      </c>
      <c r="DW79" s="4">
        <v>91</v>
      </c>
      <c r="DX79" s="4">
        <v>92</v>
      </c>
      <c r="DY79" s="4">
        <v>5.9</v>
      </c>
      <c r="DZ79" s="17">
        <f t="shared" si="298"/>
        <v>3.0569948186528499</v>
      </c>
      <c r="EA79" s="76">
        <v>20.6</v>
      </c>
      <c r="EB79" s="4">
        <v>242</v>
      </c>
      <c r="EC79" s="76">
        <v>65</v>
      </c>
      <c r="ED79" s="76">
        <v>5.98</v>
      </c>
      <c r="EE79" s="76">
        <f t="shared" si="299"/>
        <v>3.0984455958549226</v>
      </c>
      <c r="EF79" s="81">
        <f t="shared" si="279"/>
        <v>3.203883495145631</v>
      </c>
      <c r="EG79" s="81">
        <f t="shared" si="280"/>
        <v>0.92718446601941751</v>
      </c>
      <c r="EH79" s="4">
        <v>15</v>
      </c>
      <c r="EI79" s="4">
        <v>93</v>
      </c>
      <c r="EJ79" s="4">
        <v>90</v>
      </c>
      <c r="EK79" s="11">
        <f t="shared" si="300"/>
        <v>1.0333333333333334</v>
      </c>
      <c r="EL79" s="4">
        <v>182</v>
      </c>
      <c r="EM79" s="11">
        <v>11</v>
      </c>
      <c r="EN79" s="4">
        <v>9</v>
      </c>
      <c r="EO79" s="11">
        <f t="shared" si="296"/>
        <v>9.3000000000000007</v>
      </c>
      <c r="EP79" s="4">
        <v>38</v>
      </c>
      <c r="EQ79" s="4">
        <f t="shared" si="281"/>
        <v>19.689119170984455</v>
      </c>
      <c r="ET79" s="11">
        <v>28</v>
      </c>
      <c r="EU79" s="4">
        <v>27</v>
      </c>
      <c r="EV79" s="9">
        <v>1</v>
      </c>
      <c r="EW79" s="4">
        <v>52</v>
      </c>
      <c r="EX79" s="4">
        <v>97</v>
      </c>
      <c r="EY79" s="4">
        <v>35</v>
      </c>
      <c r="EZ79" s="4">
        <v>76</v>
      </c>
      <c r="FA79" s="4">
        <v>42</v>
      </c>
      <c r="FB79" s="4">
        <f t="shared" si="282"/>
        <v>242</v>
      </c>
      <c r="FC79" s="9">
        <f t="shared" si="283"/>
        <v>0.61503810735747078</v>
      </c>
      <c r="FD79" s="9">
        <f t="shared" si="284"/>
        <v>0.17355371900826447</v>
      </c>
      <c r="FE79" s="9">
        <f t="shared" si="285"/>
        <v>0.23328954193841822</v>
      </c>
      <c r="FF79" s="9">
        <f t="shared" si="286"/>
        <v>1.6476923076923078</v>
      </c>
      <c r="FG79" s="9">
        <f t="shared" si="287"/>
        <v>0.17423117292181478</v>
      </c>
      <c r="FH79" s="9">
        <f t="shared" si="288"/>
        <v>2.6790084841598936</v>
      </c>
      <c r="FI79" s="11">
        <v>12.7</v>
      </c>
      <c r="FJ79" s="11">
        <v>21</v>
      </c>
      <c r="FK79" s="4">
        <v>22</v>
      </c>
      <c r="FL79" s="4">
        <v>1</v>
      </c>
      <c r="FM79" s="4">
        <v>37</v>
      </c>
      <c r="FN79" s="4">
        <f t="shared" si="270"/>
        <v>19.17098445595855</v>
      </c>
      <c r="FO79" s="11">
        <v>61</v>
      </c>
      <c r="FP79" s="11">
        <v>19</v>
      </c>
      <c r="FQ79" s="4">
        <v>18</v>
      </c>
      <c r="FR79" s="4">
        <v>52</v>
      </c>
      <c r="FS79" s="4">
        <v>38</v>
      </c>
      <c r="FT79" s="11">
        <f t="shared" si="289"/>
        <v>1.368421052631579</v>
      </c>
      <c r="FU79" s="4">
        <v>9</v>
      </c>
      <c r="FV79" s="11">
        <f t="shared" si="297"/>
        <v>5.7777777777777777</v>
      </c>
      <c r="FW79" s="4">
        <v>83</v>
      </c>
      <c r="FX79" s="4">
        <v>32.1</v>
      </c>
      <c r="FY79">
        <v>20.399999999999999</v>
      </c>
      <c r="FZ79" s="11">
        <f t="shared" si="271"/>
        <v>48.1</v>
      </c>
      <c r="GA79" s="4">
        <f t="shared" si="290"/>
        <v>2.5315789473684212</v>
      </c>
      <c r="GB79" s="4">
        <f t="shared" si="291"/>
        <v>2.9901960784313726</v>
      </c>
      <c r="GC79" s="4">
        <f t="shared" si="292"/>
        <v>0.62254901960784315</v>
      </c>
      <c r="GD79" s="4">
        <v>24</v>
      </c>
      <c r="GE79" s="4">
        <v>22</v>
      </c>
      <c r="GF79" s="4">
        <f t="shared" si="265"/>
        <v>8.3333333333333321</v>
      </c>
      <c r="GG79" s="4">
        <v>23</v>
      </c>
      <c r="GH79" s="4">
        <v>15</v>
      </c>
      <c r="GI79" s="4">
        <f t="shared" si="301"/>
        <v>34.782608695652172</v>
      </c>
      <c r="GJ79">
        <v>1</v>
      </c>
      <c r="GK79">
        <v>0</v>
      </c>
      <c r="GL79">
        <v>0</v>
      </c>
      <c r="GM79">
        <v>0</v>
      </c>
      <c r="GN79">
        <v>1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40</v>
      </c>
      <c r="GU79">
        <v>15</v>
      </c>
      <c r="GV79">
        <f t="shared" si="302"/>
        <v>0.625</v>
      </c>
      <c r="GW79">
        <v>1</v>
      </c>
      <c r="GX79">
        <v>0</v>
      </c>
    </row>
    <row r="80" spans="1:683" x14ac:dyDescent="0.35">
      <c r="A80" s="54">
        <v>77</v>
      </c>
      <c r="B80" s="2">
        <v>45152</v>
      </c>
      <c r="C80" s="2">
        <v>21929</v>
      </c>
      <c r="D80" s="4">
        <v>64</v>
      </c>
      <c r="E80" s="4" t="s">
        <v>178</v>
      </c>
      <c r="F80" s="4">
        <v>85</v>
      </c>
      <c r="G80" s="4">
        <v>175</v>
      </c>
      <c r="H80" s="4">
        <v>2.0099999999999998</v>
      </c>
      <c r="I80" s="4">
        <v>1</v>
      </c>
      <c r="J80" s="2">
        <v>45149</v>
      </c>
      <c r="K80" s="2">
        <v>45119</v>
      </c>
      <c r="L80" s="2">
        <v>45154</v>
      </c>
      <c r="M80" s="2">
        <v>45164</v>
      </c>
      <c r="N80" s="4">
        <v>1</v>
      </c>
      <c r="O80" s="2">
        <v>45164</v>
      </c>
      <c r="P80" s="46">
        <f t="shared" si="276"/>
        <v>35</v>
      </c>
      <c r="Q80" s="46">
        <f t="shared" si="277"/>
        <v>15</v>
      </c>
      <c r="R80" s="46">
        <f t="shared" si="293"/>
        <v>45</v>
      </c>
      <c r="S80" s="4">
        <v>0</v>
      </c>
      <c r="T80" s="4">
        <v>1</v>
      </c>
      <c r="U80" s="4">
        <v>1</v>
      </c>
      <c r="V80" s="4">
        <v>0</v>
      </c>
      <c r="W80" s="4">
        <v>0</v>
      </c>
      <c r="X80" s="4">
        <v>1</v>
      </c>
      <c r="Y80" s="4">
        <v>1</v>
      </c>
      <c r="Z80" s="4">
        <v>0</v>
      </c>
      <c r="AA80" s="4">
        <v>1</v>
      </c>
      <c r="AB80" s="4">
        <v>17</v>
      </c>
      <c r="AC80" s="4">
        <v>60</v>
      </c>
      <c r="AD80" s="4">
        <v>7</v>
      </c>
      <c r="AE80" s="4">
        <v>7</v>
      </c>
      <c r="AF80" s="4">
        <v>0</v>
      </c>
      <c r="AG80" s="4">
        <v>220</v>
      </c>
      <c r="AH80" s="4">
        <v>1400</v>
      </c>
      <c r="AI80" s="4">
        <v>30</v>
      </c>
      <c r="AJ80" s="4">
        <v>11</v>
      </c>
      <c r="AK80" s="4">
        <v>0</v>
      </c>
      <c r="AL80" s="4">
        <v>0</v>
      </c>
      <c r="AM80" s="4">
        <v>0</v>
      </c>
      <c r="AN80" s="4">
        <v>120</v>
      </c>
      <c r="AO80" s="4">
        <v>2918</v>
      </c>
      <c r="AP80" s="4">
        <v>0</v>
      </c>
      <c r="AQ80" s="4">
        <v>11</v>
      </c>
      <c r="AR80" s="4">
        <v>1.26</v>
      </c>
      <c r="AS80" s="4">
        <v>34.6</v>
      </c>
      <c r="AT80" s="29">
        <v>2.2200000000000002</v>
      </c>
      <c r="AU80" s="4">
        <v>0.4</v>
      </c>
      <c r="AV80" s="4">
        <v>1000</v>
      </c>
      <c r="AW80" s="76">
        <v>32</v>
      </c>
      <c r="AX80" s="4">
        <v>0</v>
      </c>
      <c r="AY80" s="4">
        <v>0</v>
      </c>
      <c r="AZ80" s="4">
        <v>0.83</v>
      </c>
      <c r="BA80" s="4">
        <v>63</v>
      </c>
      <c r="BB80" s="4">
        <v>135</v>
      </c>
      <c r="BC80" s="4">
        <v>3.9</v>
      </c>
      <c r="BD80" s="4">
        <v>1.65</v>
      </c>
      <c r="BE80" s="4">
        <v>2.2999999999999998</v>
      </c>
      <c r="BF80" s="4">
        <v>9</v>
      </c>
      <c r="BG80" s="4">
        <v>3.9</v>
      </c>
      <c r="BH80" s="4">
        <v>2.13</v>
      </c>
      <c r="BI80" s="4">
        <v>13</v>
      </c>
      <c r="BJ80" s="4">
        <v>10</v>
      </c>
      <c r="BK80" s="4" t="s">
        <v>224</v>
      </c>
      <c r="BL80" s="4">
        <v>0.79</v>
      </c>
      <c r="BM80" s="4">
        <v>53</v>
      </c>
      <c r="BN80" s="4">
        <v>125</v>
      </c>
      <c r="BO80" s="4">
        <v>1</v>
      </c>
      <c r="BP80" s="4">
        <v>3</v>
      </c>
      <c r="BQ80" s="4">
        <v>162</v>
      </c>
      <c r="BR80">
        <v>100</v>
      </c>
      <c r="BS80">
        <v>45</v>
      </c>
      <c r="BT80">
        <v>62</v>
      </c>
      <c r="BU80">
        <v>117</v>
      </c>
      <c r="BV80">
        <v>8</v>
      </c>
      <c r="BW80">
        <v>1771</v>
      </c>
      <c r="BX80">
        <v>2310</v>
      </c>
      <c r="BY80">
        <v>1.7</v>
      </c>
      <c r="BZ80">
        <v>82.3</v>
      </c>
      <c r="CA80">
        <v>4.8</v>
      </c>
      <c r="CB80" s="4">
        <v>3.8</v>
      </c>
      <c r="CC80" s="4">
        <v>28</v>
      </c>
      <c r="CD80" s="4">
        <v>61</v>
      </c>
      <c r="CE80" s="4">
        <v>16</v>
      </c>
      <c r="CF80" s="4">
        <v>18</v>
      </c>
      <c r="CG80" s="4">
        <v>2190</v>
      </c>
      <c r="CH80" s="4">
        <f t="shared" si="278"/>
        <v>1136.8421052631579</v>
      </c>
      <c r="CI80" s="4">
        <v>7.48</v>
      </c>
      <c r="CJ80" s="4">
        <v>36</v>
      </c>
      <c r="CK80" s="4">
        <v>57</v>
      </c>
      <c r="CL80" s="4">
        <v>25</v>
      </c>
      <c r="CM80" s="4">
        <v>0.2</v>
      </c>
      <c r="CN80" s="4">
        <v>0</v>
      </c>
      <c r="CO80" s="4">
        <v>0</v>
      </c>
      <c r="CP80" s="4">
        <v>38.68</v>
      </c>
      <c r="CQ80" s="4">
        <v>365</v>
      </c>
      <c r="CR80" s="4">
        <v>0</v>
      </c>
      <c r="CS80" s="4">
        <v>3</v>
      </c>
      <c r="CT80" s="4"/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10</v>
      </c>
      <c r="DL80" s="4">
        <v>10</v>
      </c>
      <c r="DM80" s="4">
        <v>44</v>
      </c>
      <c r="DN80" s="4">
        <v>23</v>
      </c>
      <c r="DO80" s="4">
        <v>48</v>
      </c>
      <c r="DP80" s="4">
        <v>79</v>
      </c>
      <c r="DQ80" s="11">
        <v>58</v>
      </c>
      <c r="DR80" s="4">
        <v>37</v>
      </c>
      <c r="DS80" s="4">
        <v>89</v>
      </c>
      <c r="DT80" s="4">
        <f t="shared" si="295"/>
        <v>52</v>
      </c>
      <c r="DU80" s="11">
        <v>17.100000000000001</v>
      </c>
      <c r="DV80" s="4">
        <v>1134</v>
      </c>
      <c r="DW80" s="4">
        <v>92</v>
      </c>
      <c r="DX80" s="4">
        <v>100</v>
      </c>
      <c r="DY80" s="4">
        <v>5.2</v>
      </c>
      <c r="DZ80" s="17">
        <f t="shared" si="298"/>
        <v>2.5870646766169156</v>
      </c>
      <c r="EA80" s="4">
        <v>23.9</v>
      </c>
      <c r="EB80" s="4">
        <v>234</v>
      </c>
      <c r="EC80" s="4">
        <v>76</v>
      </c>
      <c r="ED80" s="4">
        <v>7.6</v>
      </c>
      <c r="EE80" s="4">
        <f t="shared" si="299"/>
        <v>3.7810945273631842</v>
      </c>
      <c r="EF80" s="45">
        <f t="shared" si="279"/>
        <v>2.4267782426778246</v>
      </c>
      <c r="EG80" s="45">
        <f t="shared" si="280"/>
        <v>0.7154811715481173</v>
      </c>
      <c r="EH80" s="4">
        <v>11</v>
      </c>
      <c r="EI80" s="4">
        <v>115</v>
      </c>
      <c r="EJ80" s="4">
        <v>72</v>
      </c>
      <c r="EK80" s="11">
        <f t="shared" si="300"/>
        <v>1.5972222222222223</v>
      </c>
      <c r="EL80" s="4">
        <v>113</v>
      </c>
      <c r="EM80" s="11">
        <v>13</v>
      </c>
      <c r="EN80" s="4">
        <v>10</v>
      </c>
      <c r="EO80" s="11">
        <f t="shared" si="296"/>
        <v>10</v>
      </c>
      <c r="EP80" s="4">
        <v>51</v>
      </c>
      <c r="EQ80" s="4">
        <f t="shared" si="281"/>
        <v>25.373134328358212</v>
      </c>
      <c r="ER80" s="4">
        <v>21</v>
      </c>
      <c r="ES80" s="4">
        <v>25</v>
      </c>
      <c r="ET80" s="11">
        <v>25</v>
      </c>
      <c r="EU80" s="4">
        <v>19</v>
      </c>
      <c r="EV80" s="9">
        <v>6</v>
      </c>
      <c r="EW80" s="4">
        <v>55</v>
      </c>
      <c r="EX80" s="4">
        <v>100</v>
      </c>
      <c r="EY80" s="4">
        <v>45</v>
      </c>
      <c r="EZ80" s="4">
        <v>72</v>
      </c>
      <c r="FA80" s="4">
        <v>41</v>
      </c>
      <c r="FB80" s="4">
        <f t="shared" si="282"/>
        <v>234</v>
      </c>
      <c r="FC80" s="9">
        <f t="shared" si="283"/>
        <v>0.67487823162721616</v>
      </c>
      <c r="FD80" s="9">
        <f t="shared" si="284"/>
        <v>0.1752136752136752</v>
      </c>
      <c r="FE80" s="9">
        <f t="shared" si="285"/>
        <v>0.23612200966740687</v>
      </c>
      <c r="FF80" s="9">
        <f t="shared" si="286"/>
        <v>1.1842105263157894</v>
      </c>
      <c r="FG80" s="9">
        <f t="shared" si="287"/>
        <v>0.20147083497871454</v>
      </c>
      <c r="FH80" s="9">
        <f t="shared" si="288"/>
        <v>1.754702509014862</v>
      </c>
      <c r="FI80" s="11">
        <v>17.3</v>
      </c>
      <c r="FJ80" s="11">
        <v>37</v>
      </c>
      <c r="FK80" s="4">
        <v>41</v>
      </c>
      <c r="FL80" s="4">
        <v>4</v>
      </c>
      <c r="FM80" s="4">
        <v>24</v>
      </c>
      <c r="FN80" s="4">
        <f t="shared" si="270"/>
        <v>11.940298507462687</v>
      </c>
      <c r="FO80" s="11">
        <v>33</v>
      </c>
      <c r="FP80" s="11">
        <v>19</v>
      </c>
      <c r="FQ80" s="4">
        <v>19</v>
      </c>
      <c r="FR80" s="4">
        <v>76</v>
      </c>
      <c r="FS80" s="4">
        <v>51</v>
      </c>
      <c r="FT80" s="11">
        <f t="shared" si="289"/>
        <v>1.4901960784313726</v>
      </c>
      <c r="FU80" s="4">
        <v>15</v>
      </c>
      <c r="FV80" s="11">
        <f t="shared" si="297"/>
        <v>5.0666666666666664</v>
      </c>
      <c r="FW80" s="4">
        <v>86</v>
      </c>
      <c r="FX80" s="4">
        <v>39.1</v>
      </c>
      <c r="FY80">
        <v>19.600000000000001</v>
      </c>
      <c r="FZ80" s="11">
        <f t="shared" si="271"/>
        <v>47.1</v>
      </c>
      <c r="GA80" s="4">
        <f t="shared" si="290"/>
        <v>2.4789473684210526</v>
      </c>
      <c r="GB80" s="4">
        <f t="shared" si="291"/>
        <v>1.6836734693877551</v>
      </c>
      <c r="GC80" s="4">
        <f t="shared" si="292"/>
        <v>0.88265306122448972</v>
      </c>
      <c r="GD80" s="4">
        <v>22</v>
      </c>
      <c r="GE80" s="4">
        <v>21</v>
      </c>
      <c r="GF80" s="4">
        <f t="shared" si="265"/>
        <v>4.5454545454545459</v>
      </c>
      <c r="GG80" s="4">
        <v>19</v>
      </c>
      <c r="GH80" s="4">
        <v>15</v>
      </c>
      <c r="GI80" s="4">
        <f t="shared" si="301"/>
        <v>21.052631578947366</v>
      </c>
      <c r="GJ80">
        <v>1</v>
      </c>
      <c r="GK80">
        <v>0</v>
      </c>
      <c r="GL80">
        <v>0</v>
      </c>
      <c r="GM80">
        <v>1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0</v>
      </c>
      <c r="GV80" t="e">
        <f t="shared" si="302"/>
        <v>#DIV/0!</v>
      </c>
      <c r="GZ80" s="2">
        <v>45159</v>
      </c>
      <c r="HA80" s="4">
        <v>2.0099999999999998</v>
      </c>
      <c r="HB80" s="4">
        <v>7</v>
      </c>
      <c r="HC80" s="4">
        <v>7700</v>
      </c>
      <c r="HD80" s="4">
        <v>20000</v>
      </c>
      <c r="HE80" s="4">
        <v>8.4</v>
      </c>
      <c r="HF80" s="4"/>
      <c r="HG80" s="4">
        <v>0</v>
      </c>
      <c r="HH80" s="4">
        <v>0</v>
      </c>
      <c r="HI80" s="4">
        <v>0</v>
      </c>
      <c r="HJ80" s="4"/>
      <c r="HK80" s="4"/>
      <c r="HL80" s="4">
        <v>0</v>
      </c>
      <c r="HM80" s="4"/>
      <c r="HN80" s="4"/>
      <c r="HO80" s="4"/>
      <c r="HP80" s="29"/>
      <c r="HQ80" s="4"/>
      <c r="HR80" s="4"/>
      <c r="HS80" s="4"/>
      <c r="HT80" s="4">
        <v>0</v>
      </c>
      <c r="HU80" s="4">
        <v>0</v>
      </c>
      <c r="HV80" s="4">
        <v>1</v>
      </c>
      <c r="HW80" s="4">
        <v>29</v>
      </c>
      <c r="HX80" s="4">
        <v>131</v>
      </c>
      <c r="HY80" s="4">
        <v>4</v>
      </c>
      <c r="HZ80" s="4"/>
      <c r="IA80" s="4">
        <v>2.4</v>
      </c>
      <c r="IB80" s="4">
        <v>8</v>
      </c>
      <c r="IC80" s="4"/>
      <c r="ID80" s="4">
        <v>1.8</v>
      </c>
      <c r="IE80" s="4"/>
      <c r="IF80" s="4">
        <v>15</v>
      </c>
      <c r="IG80" s="4">
        <v>11</v>
      </c>
      <c r="IH80" s="4"/>
      <c r="II80" s="4">
        <v>92</v>
      </c>
      <c r="IJ80" s="4">
        <v>303</v>
      </c>
      <c r="IK80" s="4">
        <v>1</v>
      </c>
      <c r="IL80" s="4">
        <v>3</v>
      </c>
      <c r="IM80" s="4"/>
      <c r="IN80">
        <v>130</v>
      </c>
      <c r="IO80">
        <v>65</v>
      </c>
      <c r="IP80">
        <v>85</v>
      </c>
      <c r="IQ80">
        <v>118</v>
      </c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>
        <v>0</v>
      </c>
      <c r="JJ80" s="4">
        <v>0</v>
      </c>
      <c r="JK80" s="4">
        <v>0</v>
      </c>
      <c r="JL80" s="4"/>
      <c r="JM80" s="4"/>
      <c r="JN80" s="4">
        <v>10</v>
      </c>
      <c r="JO80" s="4">
        <v>10</v>
      </c>
      <c r="JP80" s="4">
        <v>48</v>
      </c>
      <c r="JQ80" s="4">
        <v>21</v>
      </c>
      <c r="JR80" s="4">
        <v>45</v>
      </c>
      <c r="JS80" s="4">
        <v>77</v>
      </c>
      <c r="JT80" s="11">
        <v>60</v>
      </c>
      <c r="JU80" s="4">
        <v>46</v>
      </c>
      <c r="JV80" s="4">
        <v>116</v>
      </c>
      <c r="JW80" s="4">
        <f>(JV80-JU80)</f>
        <v>70</v>
      </c>
      <c r="JX80" s="11">
        <v>16.600000000000001</v>
      </c>
      <c r="JY80" s="4">
        <v>1281</v>
      </c>
      <c r="JZ80" s="4">
        <v>90</v>
      </c>
      <c r="KA80" s="4">
        <v>78</v>
      </c>
      <c r="KB80" s="4">
        <v>5.5</v>
      </c>
      <c r="KC80" s="17">
        <f>(KB80/HA80)</f>
        <v>2.7363184079601992</v>
      </c>
      <c r="KD80" s="4">
        <v>24.7</v>
      </c>
      <c r="KE80" s="4">
        <v>268</v>
      </c>
      <c r="KF80" s="4">
        <v>76</v>
      </c>
      <c r="KG80" s="4">
        <v>5.8</v>
      </c>
      <c r="KH80" s="4">
        <f>(KG80/HA80)</f>
        <v>2.8855721393034828</v>
      </c>
      <c r="KI80" s="45">
        <f>JT80/KD80</f>
        <v>2.4291497975708505</v>
      </c>
      <c r="KJ80" s="45">
        <f>JX80/KD80</f>
        <v>0.67206477732793535</v>
      </c>
      <c r="KK80" s="4">
        <v>17</v>
      </c>
      <c r="KL80" s="4">
        <v>67</v>
      </c>
      <c r="KM80" s="4">
        <v>76</v>
      </c>
      <c r="KN80" s="11">
        <f>(KL80/KM80)</f>
        <v>0.88157894736842102</v>
      </c>
      <c r="KO80" s="4">
        <v>302</v>
      </c>
      <c r="KP80" s="11">
        <v>11</v>
      </c>
      <c r="KQ80" s="4">
        <v>9</v>
      </c>
      <c r="KR80" s="11">
        <f>KL80/((KP80+KQ80)/2)</f>
        <v>6.7</v>
      </c>
      <c r="KS80" s="4">
        <v>65</v>
      </c>
      <c r="KT80" s="4">
        <f>KS80/HA80</f>
        <v>32.338308457711449</v>
      </c>
      <c r="KU80" s="4">
        <v>36</v>
      </c>
      <c r="KV80" s="4">
        <v>46</v>
      </c>
      <c r="KW80" s="11">
        <v>19</v>
      </c>
      <c r="KX80" s="4">
        <v>9</v>
      </c>
      <c r="KY80" s="9">
        <v>10</v>
      </c>
      <c r="KZ80" s="4">
        <v>72</v>
      </c>
      <c r="LA80" s="4">
        <v>120</v>
      </c>
      <c r="LB80" s="4">
        <v>41</v>
      </c>
      <c r="LC80" s="4">
        <v>82</v>
      </c>
      <c r="LD80" s="4">
        <v>52</v>
      </c>
      <c r="LE80" s="4">
        <f>KE80</f>
        <v>268</v>
      </c>
      <c r="LF80" s="9">
        <f>LI80/LK80</f>
        <v>0.71222579285687326</v>
      </c>
      <c r="LG80" s="9">
        <f>LD80/LE80</f>
        <v>0.19402985074626866</v>
      </c>
      <c r="LH80" s="9">
        <f>0.35695-7.2266*LG80+74.249*(LG80^2)-307.39*(LG80^3)+684.54*(LG80^4)-856.92*(LG80^5)+571.95*(LG80^6)-159.1*(LG80^7)</f>
        <v>0.26810019190556295</v>
      </c>
      <c r="LI80" s="9">
        <f>(IN80*0.9)/KF80</f>
        <v>1.5394736842105263</v>
      </c>
      <c r="LJ80" s="9">
        <f>0.0275-0.165*(JT80/100)+0.3656*((IO80/IN80)*0.9)+0.515*LH80</f>
        <v>0.2310915988313649</v>
      </c>
      <c r="LK80" s="9">
        <f>(IO80-(LJ80*IN80*0.9))/(LJ80*KF80)</f>
        <v>2.161496676546077</v>
      </c>
      <c r="LL80" s="11">
        <v>19.5</v>
      </c>
      <c r="LM80" s="11">
        <v>24</v>
      </c>
      <c r="LN80" s="4">
        <v>23</v>
      </c>
      <c r="LO80" s="4">
        <v>1</v>
      </c>
      <c r="LP80" s="4">
        <v>55</v>
      </c>
      <c r="LQ80" s="4">
        <f>LP80/HA80</f>
        <v>27.363184079601993</v>
      </c>
      <c r="LR80" s="11">
        <v>40</v>
      </c>
      <c r="LS80" s="11">
        <v>19</v>
      </c>
      <c r="LT80" s="4">
        <v>16</v>
      </c>
      <c r="LU80" s="4">
        <v>67</v>
      </c>
      <c r="LV80" s="4">
        <v>69</v>
      </c>
      <c r="LW80" s="11">
        <f>LU80/LV80</f>
        <v>0.97101449275362317</v>
      </c>
      <c r="LX80" s="4">
        <v>9</v>
      </c>
      <c r="LY80" s="11">
        <f>(LU80/LX80)</f>
        <v>7.4444444444444446</v>
      </c>
      <c r="LZ80" s="4"/>
      <c r="MA80" s="4">
        <v>18.100000000000001</v>
      </c>
      <c r="MC80" s="11">
        <f>(MA80+IR80)</f>
        <v>18.100000000000001</v>
      </c>
      <c r="MD80" s="4">
        <f>MC80/LS80</f>
        <v>0.9526315789473685</v>
      </c>
      <c r="ME80" s="4"/>
      <c r="MF80" s="4"/>
      <c r="MG80" s="4">
        <v>13</v>
      </c>
      <c r="MH80" s="4">
        <v>9</v>
      </c>
      <c r="MI80" s="4">
        <f>((MG80-MH80)/MG80)*100</f>
        <v>30.76923076923077</v>
      </c>
      <c r="MJ80" s="4">
        <v>29</v>
      </c>
      <c r="MK80" s="4">
        <v>18</v>
      </c>
      <c r="ML80" s="4">
        <f>((MJ80-MK80)/MJ80)*100</f>
        <v>37.931034482758619</v>
      </c>
      <c r="MM80">
        <v>1</v>
      </c>
      <c r="MN80">
        <v>0</v>
      </c>
      <c r="MO80">
        <v>0</v>
      </c>
      <c r="MP80">
        <v>0</v>
      </c>
      <c r="MQ80">
        <v>1</v>
      </c>
      <c r="MR80">
        <v>0</v>
      </c>
      <c r="MS80">
        <v>0</v>
      </c>
      <c r="MT80">
        <v>1</v>
      </c>
      <c r="MU80">
        <v>0</v>
      </c>
      <c r="MV80">
        <v>0</v>
      </c>
      <c r="MY80" t="e">
        <f>(MW80-MX80)/MW80</f>
        <v>#DIV/0!</v>
      </c>
    </row>
    <row r="81" spans="1:683" x14ac:dyDescent="0.35">
      <c r="A81" s="54">
        <v>78</v>
      </c>
      <c r="B81" s="2">
        <v>45152</v>
      </c>
      <c r="C81" s="2">
        <v>17421</v>
      </c>
      <c r="D81" s="4">
        <v>76</v>
      </c>
      <c r="E81" s="4" t="s">
        <v>176</v>
      </c>
      <c r="F81" s="4">
        <v>60</v>
      </c>
      <c r="G81" s="4">
        <v>165</v>
      </c>
      <c r="H81" s="4">
        <v>1.66</v>
      </c>
      <c r="I81" s="4">
        <v>1</v>
      </c>
      <c r="J81" s="2">
        <v>45126</v>
      </c>
      <c r="K81" s="2">
        <v>45151</v>
      </c>
      <c r="L81" s="2">
        <v>45156</v>
      </c>
      <c r="M81" s="2">
        <v>45215</v>
      </c>
      <c r="N81" s="4">
        <v>1</v>
      </c>
      <c r="O81" s="2">
        <v>45215</v>
      </c>
      <c r="P81" s="46">
        <f t="shared" si="276"/>
        <v>5</v>
      </c>
      <c r="Q81" s="46">
        <f t="shared" si="277"/>
        <v>89</v>
      </c>
      <c r="R81" s="46">
        <f t="shared" si="293"/>
        <v>64</v>
      </c>
      <c r="S81" s="4">
        <v>0</v>
      </c>
      <c r="T81" s="4">
        <v>1</v>
      </c>
      <c r="U81" s="4">
        <v>1</v>
      </c>
      <c r="V81" s="4">
        <v>0</v>
      </c>
      <c r="W81" s="4">
        <v>0</v>
      </c>
      <c r="X81" s="4">
        <v>1</v>
      </c>
      <c r="Y81" s="4">
        <v>0</v>
      </c>
      <c r="Z81" s="4">
        <v>0</v>
      </c>
      <c r="AA81" s="4">
        <v>0</v>
      </c>
      <c r="AB81" s="4">
        <v>21</v>
      </c>
      <c r="AC81" s="4">
        <v>48</v>
      </c>
      <c r="AD81" s="4">
        <v>10</v>
      </c>
      <c r="AE81" s="4">
        <v>10</v>
      </c>
      <c r="AF81" s="4">
        <v>0</v>
      </c>
      <c r="AG81" s="4">
        <v>260</v>
      </c>
      <c r="AH81" s="4">
        <v>2600</v>
      </c>
      <c r="AI81" s="4">
        <v>30</v>
      </c>
      <c r="AJ81" s="4">
        <v>15</v>
      </c>
      <c r="AK81" s="4">
        <v>0</v>
      </c>
      <c r="AL81" s="4">
        <v>1</v>
      </c>
      <c r="AM81" s="4" t="s">
        <v>225</v>
      </c>
      <c r="AN81" s="4">
        <v>105</v>
      </c>
      <c r="AO81" s="4">
        <v>1334</v>
      </c>
      <c r="AP81" s="4">
        <v>0</v>
      </c>
      <c r="AQ81" s="4">
        <v>7.7</v>
      </c>
      <c r="AR81" s="4">
        <v>1.0900000000000001</v>
      </c>
      <c r="AS81" s="4">
        <v>33.799999999999997</v>
      </c>
      <c r="AU81" s="4">
        <v>1.34</v>
      </c>
      <c r="AV81" s="4">
        <v>621</v>
      </c>
      <c r="AW81" s="76">
        <v>40</v>
      </c>
      <c r="AX81" s="4">
        <v>1</v>
      </c>
      <c r="AY81" s="4">
        <v>1</v>
      </c>
      <c r="AZ81" s="4">
        <v>3.58</v>
      </c>
      <c r="BA81" s="4">
        <v>351</v>
      </c>
      <c r="BB81" s="4">
        <v>130</v>
      </c>
      <c r="BC81" s="4">
        <v>5.73</v>
      </c>
      <c r="BD81" s="4">
        <v>2.25</v>
      </c>
      <c r="BE81" s="4">
        <v>8.1199999999999992</v>
      </c>
      <c r="BF81" s="4">
        <v>7.6</v>
      </c>
      <c r="BG81" s="4">
        <v>4</v>
      </c>
      <c r="BH81" s="4">
        <v>1.87</v>
      </c>
      <c r="BI81" s="4">
        <v>1517</v>
      </c>
      <c r="BJ81" s="4">
        <v>104</v>
      </c>
      <c r="BK81" s="4">
        <v>43</v>
      </c>
      <c r="BL81" s="4">
        <v>0.61</v>
      </c>
      <c r="BM81" s="4">
        <v>99</v>
      </c>
      <c r="BN81" s="4">
        <v>491</v>
      </c>
      <c r="BO81" s="4">
        <v>0</v>
      </c>
      <c r="BP81" s="4">
        <v>0</v>
      </c>
      <c r="BQ81" s="4">
        <v>336</v>
      </c>
      <c r="BR81">
        <v>114</v>
      </c>
      <c r="BS81">
        <v>54</v>
      </c>
      <c r="BT81">
        <v>75</v>
      </c>
      <c r="BU81">
        <v>63</v>
      </c>
      <c r="BW81">
        <v>-647</v>
      </c>
      <c r="BX81">
        <v>250</v>
      </c>
      <c r="BY81">
        <v>1.2</v>
      </c>
      <c r="BZ81">
        <v>74.5</v>
      </c>
      <c r="CA81">
        <v>5.4</v>
      </c>
      <c r="CB81" s="4">
        <v>2.4</v>
      </c>
      <c r="CC81" s="4">
        <v>38</v>
      </c>
      <c r="CD81" s="4">
        <v>68</v>
      </c>
      <c r="CE81" s="4">
        <v>13</v>
      </c>
      <c r="CF81" s="4">
        <v>14</v>
      </c>
      <c r="CG81" s="4">
        <v>2135</v>
      </c>
      <c r="CH81" s="4">
        <f t="shared" si="278"/>
        <v>2500</v>
      </c>
      <c r="CI81" s="4">
        <v>7.48</v>
      </c>
      <c r="CJ81" s="4">
        <v>31</v>
      </c>
      <c r="CK81" s="4">
        <v>85</v>
      </c>
      <c r="CL81" s="4">
        <v>24</v>
      </c>
      <c r="CM81" s="4">
        <v>0.45</v>
      </c>
      <c r="CN81" s="4">
        <v>0</v>
      </c>
      <c r="CO81" s="4">
        <v>0</v>
      </c>
      <c r="CP81" s="4">
        <v>361</v>
      </c>
      <c r="CQ81" s="4">
        <v>35000</v>
      </c>
      <c r="CR81" s="4">
        <v>1</v>
      </c>
      <c r="CS81" s="4">
        <v>3</v>
      </c>
      <c r="CT81" s="4"/>
      <c r="CU81" s="4">
        <v>1</v>
      </c>
      <c r="CV81" s="4">
        <v>1</v>
      </c>
      <c r="CW81" s="4">
        <v>1</v>
      </c>
      <c r="CX81" s="4">
        <v>1</v>
      </c>
      <c r="CY81" s="4">
        <v>1</v>
      </c>
      <c r="CZ81" s="4">
        <v>1</v>
      </c>
      <c r="DA81" s="4">
        <v>0</v>
      </c>
      <c r="DB81" s="4">
        <v>1</v>
      </c>
      <c r="DC81" s="4">
        <v>1</v>
      </c>
      <c r="DD81" s="4">
        <v>1</v>
      </c>
      <c r="DE81" s="4">
        <v>0</v>
      </c>
      <c r="DF81" s="4">
        <v>0</v>
      </c>
      <c r="DG81" s="4">
        <v>0</v>
      </c>
      <c r="DH81" s="4">
        <v>1</v>
      </c>
      <c r="DI81" s="4">
        <v>0</v>
      </c>
      <c r="DJ81" s="4">
        <v>1</v>
      </c>
      <c r="DK81" s="4">
        <v>9</v>
      </c>
      <c r="DL81" s="4">
        <v>9</v>
      </c>
      <c r="DM81" s="4">
        <v>63</v>
      </c>
      <c r="DN81" s="4">
        <v>52</v>
      </c>
      <c r="DO81" s="4">
        <v>17</v>
      </c>
      <c r="DP81" s="4">
        <v>35</v>
      </c>
      <c r="DQ81" s="11">
        <v>38</v>
      </c>
      <c r="DR81" s="4">
        <v>95</v>
      </c>
      <c r="DS81" s="4">
        <v>153</v>
      </c>
      <c r="DT81" s="4">
        <f t="shared" si="295"/>
        <v>58</v>
      </c>
      <c r="DU81" s="11">
        <v>10.199999999999999</v>
      </c>
      <c r="DV81" s="4">
        <v>968</v>
      </c>
      <c r="DW81" s="4">
        <v>85</v>
      </c>
      <c r="DX81" s="4">
        <v>64</v>
      </c>
      <c r="DY81" s="4">
        <v>3.7</v>
      </c>
      <c r="DZ81" s="4">
        <f t="shared" si="298"/>
        <v>2.2289156626506026</v>
      </c>
      <c r="EA81" s="4">
        <v>18.600000000000001</v>
      </c>
      <c r="EB81" s="4">
        <v>309</v>
      </c>
      <c r="EC81" s="4">
        <v>68</v>
      </c>
      <c r="ED81" s="4">
        <v>4.0999999999999996</v>
      </c>
      <c r="EE81" s="4">
        <f t="shared" si="299"/>
        <v>2.4698795180722892</v>
      </c>
      <c r="EF81" s="45">
        <f t="shared" si="279"/>
        <v>2.043010752688172</v>
      </c>
      <c r="EG81" s="45">
        <f t="shared" si="280"/>
        <v>0.54838709677419351</v>
      </c>
      <c r="EH81" s="4">
        <v>7</v>
      </c>
      <c r="EI81" s="4">
        <v>96</v>
      </c>
      <c r="EJ81" s="4">
        <v>66</v>
      </c>
      <c r="EK81" s="11">
        <f t="shared" si="300"/>
        <v>1.4545454545454546</v>
      </c>
      <c r="EL81" s="4">
        <v>151</v>
      </c>
      <c r="EM81" s="11">
        <v>8</v>
      </c>
      <c r="EN81" s="4">
        <v>4</v>
      </c>
      <c r="EO81" s="11">
        <f t="shared" si="296"/>
        <v>16</v>
      </c>
      <c r="EP81" s="4">
        <v>46</v>
      </c>
      <c r="EQ81" s="4">
        <f t="shared" si="281"/>
        <v>27.710843373493976</v>
      </c>
      <c r="ER81" s="4">
        <v>35</v>
      </c>
      <c r="ES81" s="4">
        <v>54</v>
      </c>
      <c r="ET81" s="11">
        <v>16</v>
      </c>
      <c r="EU81" s="4">
        <v>8</v>
      </c>
      <c r="EV81" s="9">
        <v>8</v>
      </c>
      <c r="EW81" s="4">
        <v>97</v>
      </c>
      <c r="EX81" s="4">
        <v>152</v>
      </c>
      <c r="EY81" s="4">
        <v>66</v>
      </c>
      <c r="EZ81" s="4">
        <v>97</v>
      </c>
      <c r="FA81" s="4">
        <v>83</v>
      </c>
      <c r="FB81" s="4">
        <f t="shared" si="282"/>
        <v>309</v>
      </c>
      <c r="FC81" s="9">
        <f t="shared" si="283"/>
        <v>1.5048791826809076</v>
      </c>
      <c r="FD81" s="9">
        <f t="shared" si="284"/>
        <v>0.26860841423948217</v>
      </c>
      <c r="FE81" s="9">
        <f t="shared" si="285"/>
        <v>0.37968640632154455</v>
      </c>
      <c r="FF81" s="9">
        <f t="shared" si="286"/>
        <v>1.5088235294117649</v>
      </c>
      <c r="FG81" s="9">
        <f t="shared" si="287"/>
        <v>0.31619955188717436</v>
      </c>
      <c r="FH81" s="9">
        <f t="shared" si="288"/>
        <v>1.0026210388024841</v>
      </c>
      <c r="FI81" s="11">
        <v>16.7</v>
      </c>
      <c r="FJ81" s="11">
        <v>13</v>
      </c>
      <c r="FK81" s="4">
        <v>7</v>
      </c>
      <c r="FL81" s="4">
        <v>6</v>
      </c>
      <c r="FM81" s="4">
        <v>81</v>
      </c>
      <c r="FN81" s="4">
        <f t="shared" si="270"/>
        <v>48.795180722891565</v>
      </c>
      <c r="FO81" s="11">
        <v>47</v>
      </c>
      <c r="FP81" s="11">
        <v>22</v>
      </c>
      <c r="FQ81" s="4">
        <v>14</v>
      </c>
      <c r="FR81" s="4">
        <v>33</v>
      </c>
      <c r="FS81" s="4">
        <v>39</v>
      </c>
      <c r="FT81" s="11">
        <f t="shared" si="289"/>
        <v>0.84615384615384615</v>
      </c>
      <c r="FU81" s="4">
        <v>7</v>
      </c>
      <c r="FV81" s="11">
        <f t="shared" si="297"/>
        <v>4.7142857142857144</v>
      </c>
      <c r="FW81" s="4">
        <v>90</v>
      </c>
      <c r="FX81" s="4">
        <v>38.6</v>
      </c>
      <c r="FY81">
        <v>13.8</v>
      </c>
      <c r="FZ81" s="11">
        <f t="shared" si="271"/>
        <v>38.6</v>
      </c>
      <c r="GA81" s="4">
        <f t="shared" si="290"/>
        <v>1.7545454545454546</v>
      </c>
      <c r="GB81" s="4">
        <f t="shared" si="291"/>
        <v>3.4057971014492754</v>
      </c>
      <c r="GC81" s="4">
        <f t="shared" si="292"/>
        <v>1.2101449275362317</v>
      </c>
      <c r="GD81" s="4">
        <v>15</v>
      </c>
      <c r="GE81" s="4">
        <v>13</v>
      </c>
      <c r="GF81" s="4">
        <f t="shared" si="265"/>
        <v>13.333333333333334</v>
      </c>
      <c r="GG81" s="4">
        <v>19</v>
      </c>
      <c r="GH81" s="4">
        <v>14</v>
      </c>
      <c r="GI81" s="4">
        <f t="shared" si="301"/>
        <v>26.315789473684209</v>
      </c>
      <c r="GJ81">
        <v>1</v>
      </c>
      <c r="GK81">
        <v>0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1</v>
      </c>
      <c r="GR81">
        <v>0</v>
      </c>
      <c r="GS81">
        <v>0</v>
      </c>
      <c r="GV81" t="e">
        <f t="shared" si="302"/>
        <v>#DIV/0!</v>
      </c>
      <c r="GZ81" s="2">
        <v>45159</v>
      </c>
      <c r="HA81" s="4">
        <v>1.66</v>
      </c>
      <c r="HB81" s="4">
        <v>7</v>
      </c>
      <c r="HC81" s="4">
        <v>3100</v>
      </c>
      <c r="HD81" s="4">
        <v>16800</v>
      </c>
      <c r="HE81" s="4">
        <v>8.77</v>
      </c>
      <c r="HF81" s="4">
        <v>2.09</v>
      </c>
      <c r="HG81" s="4">
        <v>0</v>
      </c>
      <c r="HH81" s="4">
        <v>1</v>
      </c>
      <c r="HI81" s="4" t="s">
        <v>225</v>
      </c>
      <c r="HJ81" s="4">
        <v>81</v>
      </c>
      <c r="HK81" s="4"/>
      <c r="HL81" s="4">
        <v>0</v>
      </c>
      <c r="HM81" s="4">
        <v>7.7</v>
      </c>
      <c r="HN81" s="4">
        <v>0.98</v>
      </c>
      <c r="HO81" s="4">
        <v>28</v>
      </c>
      <c r="HP81" s="29"/>
      <c r="HQ81" s="4"/>
      <c r="HR81" s="4"/>
      <c r="HS81" s="4">
        <v>56000</v>
      </c>
      <c r="HT81" s="4">
        <v>1</v>
      </c>
      <c r="HU81" s="4">
        <v>1</v>
      </c>
      <c r="HV81" s="4">
        <v>2.58</v>
      </c>
      <c r="HW81" s="4">
        <v>157</v>
      </c>
      <c r="HX81" s="4">
        <v>128</v>
      </c>
      <c r="HY81" s="4">
        <v>6.8</v>
      </c>
      <c r="HZ81" s="4">
        <v>1.8</v>
      </c>
      <c r="IA81" s="4">
        <v>11.8</v>
      </c>
      <c r="IB81" s="4">
        <v>4.7</v>
      </c>
      <c r="IC81" s="4">
        <v>4.2</v>
      </c>
      <c r="ID81" s="4">
        <v>1.7</v>
      </c>
      <c r="IE81" s="4">
        <v>5708</v>
      </c>
      <c r="IF81" s="4">
        <v>318</v>
      </c>
      <c r="IG81" s="4">
        <v>163</v>
      </c>
      <c r="IH81" s="4">
        <v>0.5</v>
      </c>
      <c r="II81" s="4">
        <v>162</v>
      </c>
      <c r="IJ81" s="4"/>
      <c r="IK81" s="4">
        <v>0</v>
      </c>
      <c r="IL81" s="4">
        <v>0</v>
      </c>
      <c r="IM81" s="4"/>
      <c r="IN81">
        <v>121</v>
      </c>
      <c r="IO81">
        <v>68</v>
      </c>
      <c r="IP81">
        <v>92</v>
      </c>
      <c r="IQ81">
        <v>74</v>
      </c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>
        <v>0</v>
      </c>
      <c r="JJ81" s="4">
        <v>0</v>
      </c>
      <c r="JK81" s="4">
        <v>0</v>
      </c>
      <c r="JL81" s="4"/>
      <c r="JM81" s="4">
        <v>35000</v>
      </c>
      <c r="JN81" s="4">
        <v>9</v>
      </c>
      <c r="JO81" s="4">
        <v>9</v>
      </c>
      <c r="JP81" s="4">
        <v>59</v>
      </c>
      <c r="JQ81" s="4">
        <v>42</v>
      </c>
      <c r="JR81" s="4">
        <v>28</v>
      </c>
      <c r="JS81" s="4">
        <v>53</v>
      </c>
      <c r="JT81" s="11">
        <v>29</v>
      </c>
      <c r="JU81" s="4">
        <v>56</v>
      </c>
      <c r="JV81" s="4">
        <v>79</v>
      </c>
      <c r="JW81" s="4">
        <f>(JV81-JU81)</f>
        <v>23</v>
      </c>
      <c r="JX81" s="11">
        <v>6.9</v>
      </c>
      <c r="JY81" s="4">
        <v>355</v>
      </c>
      <c r="JZ81" s="4">
        <v>75</v>
      </c>
      <c r="KA81" s="4">
        <v>111</v>
      </c>
      <c r="KB81" s="4">
        <v>2.1</v>
      </c>
      <c r="KC81" s="4">
        <f>(KB81/HA81)</f>
        <v>1.2650602409638556</v>
      </c>
      <c r="KD81" s="4">
        <v>25.1</v>
      </c>
      <c r="KE81" s="4">
        <v>196</v>
      </c>
      <c r="KF81" s="4">
        <v>78</v>
      </c>
      <c r="KG81" s="4">
        <v>8.6999999999999993</v>
      </c>
      <c r="KH81" s="4">
        <f>(KG81/HA81)</f>
        <v>5.2409638554216862</v>
      </c>
      <c r="KI81" s="45">
        <f>JT81/KD81</f>
        <v>1.1553784860557768</v>
      </c>
      <c r="KJ81" s="45">
        <f>JX81/KD81</f>
        <v>0.27490039840637448</v>
      </c>
      <c r="KK81" s="4">
        <v>9</v>
      </c>
      <c r="KL81" s="4">
        <v>92</v>
      </c>
      <c r="KM81" s="4">
        <v>32</v>
      </c>
      <c r="KN81" s="11">
        <f>(KL81/KM81)</f>
        <v>2.875</v>
      </c>
      <c r="KO81" s="4">
        <v>236</v>
      </c>
      <c r="KP81" s="11">
        <v>11</v>
      </c>
      <c r="KQ81" s="4">
        <v>8</v>
      </c>
      <c r="KR81" s="11">
        <f>KL81/((KP81+KQ81)/2)</f>
        <v>9.6842105263157894</v>
      </c>
      <c r="KS81" s="4">
        <v>82</v>
      </c>
      <c r="KT81" s="4">
        <f>KS81/HA81</f>
        <v>49.397590361445786</v>
      </c>
      <c r="KU81" s="4">
        <v>55</v>
      </c>
      <c r="KV81" s="4">
        <v>74</v>
      </c>
      <c r="KW81" s="11">
        <v>10</v>
      </c>
      <c r="KX81" s="4">
        <v>6</v>
      </c>
      <c r="KY81" s="9">
        <v>3</v>
      </c>
      <c r="KZ81" s="4">
        <v>72</v>
      </c>
      <c r="LA81" s="4">
        <v>131</v>
      </c>
      <c r="LB81" s="4">
        <v>34</v>
      </c>
      <c r="LC81" s="4">
        <v>82</v>
      </c>
      <c r="LD81" s="4">
        <v>76</v>
      </c>
      <c r="LE81" s="4">
        <f>KE81</f>
        <v>196</v>
      </c>
      <c r="LF81" s="9">
        <f>LI81/LK81</f>
        <v>2.0484058278891033</v>
      </c>
      <c r="LG81" s="9">
        <f>LD81/LE81</f>
        <v>0.38775510204081631</v>
      </c>
      <c r="LH81" s="9">
        <f>0.35695-7.2266*LG81+74.249*(LG81^2)-307.39*(LG81^3)+684.54*(LG81^4)-856.92*(LG81^5)+571.95*(LG81^6)-159.1*(LG81^7)</f>
        <v>0.49519244981307137</v>
      </c>
      <c r="LI81" s="9">
        <f>(IN81*0.9)/KF81</f>
        <v>1.3961538461538463</v>
      </c>
      <c r="LJ81" s="9">
        <f>0.0275-0.165*(JT81/100)+0.3656*((IO81/IN81)*0.9)+0.515*LH81</f>
        <v>0.41958915297604582</v>
      </c>
      <c r="LK81" s="9">
        <f>(IO81-(LJ81*IN81*0.9))/(LJ81*KF81)</f>
        <v>0.68158068442550412</v>
      </c>
      <c r="LL81" s="11">
        <v>15.7</v>
      </c>
      <c r="LM81" s="11">
        <v>5</v>
      </c>
      <c r="LN81" s="4">
        <v>2</v>
      </c>
      <c r="LO81" s="4">
        <v>3</v>
      </c>
      <c r="LP81" s="4">
        <v>88</v>
      </c>
      <c r="LQ81" s="4">
        <f>LP81/HA81</f>
        <v>53.01204819277109</v>
      </c>
      <c r="LR81" s="11">
        <v>35</v>
      </c>
      <c r="LS81" s="11">
        <v>13</v>
      </c>
      <c r="LT81" s="4">
        <v>13</v>
      </c>
      <c r="LU81" s="4">
        <v>63</v>
      </c>
      <c r="LV81" s="4">
        <v>26</v>
      </c>
      <c r="LW81" s="11">
        <f>LU81/LV81</f>
        <v>2.4230769230769229</v>
      </c>
      <c r="LX81" s="4">
        <v>8</v>
      </c>
      <c r="LY81" s="11">
        <f>(LU81/LX81)</f>
        <v>7.875</v>
      </c>
      <c r="LZ81" s="4">
        <v>55</v>
      </c>
      <c r="MA81" s="4">
        <v>39.700000000000003</v>
      </c>
      <c r="MB81">
        <v>9.5</v>
      </c>
      <c r="MC81" s="11">
        <f>(MA81+IR81)</f>
        <v>39.700000000000003</v>
      </c>
      <c r="MD81" s="4">
        <f>MC81/LS81</f>
        <v>3.0538461538461541</v>
      </c>
      <c r="ME81" s="4">
        <f>LR81/MB81</f>
        <v>3.6842105263157894</v>
      </c>
      <c r="MF81" s="4">
        <f>LL81/MB81</f>
        <v>1.6526315789473685</v>
      </c>
      <c r="MG81" s="4">
        <v>12</v>
      </c>
      <c r="MH81" s="4">
        <v>8</v>
      </c>
      <c r="MI81" s="4">
        <f>((MG81-MH81)/MG81)*100</f>
        <v>33.333333333333329</v>
      </c>
      <c r="MJ81" s="4">
        <v>55</v>
      </c>
      <c r="MK81" s="4">
        <v>20</v>
      </c>
      <c r="ML81" s="4">
        <f>((MJ81-MK81)/MJ81)*100</f>
        <v>63.636363636363633</v>
      </c>
      <c r="MM81" s="4">
        <v>0</v>
      </c>
      <c r="MN81" s="4">
        <v>1</v>
      </c>
      <c r="MO81" s="4">
        <v>0</v>
      </c>
      <c r="MP81" s="4">
        <v>0</v>
      </c>
      <c r="MQ81" s="4">
        <v>0</v>
      </c>
      <c r="MR81" s="4">
        <v>1</v>
      </c>
      <c r="MS81" s="4">
        <v>0</v>
      </c>
      <c r="MT81" s="4">
        <v>0</v>
      </c>
      <c r="MU81" s="4">
        <v>1</v>
      </c>
      <c r="MV81" s="4">
        <v>0</v>
      </c>
      <c r="NC81" s="2">
        <v>45182</v>
      </c>
      <c r="ND81" s="4">
        <v>1.66</v>
      </c>
      <c r="NE81" s="4">
        <v>30</v>
      </c>
      <c r="NF81" s="4">
        <v>7900</v>
      </c>
      <c r="NG81" s="4">
        <v>18000</v>
      </c>
      <c r="NH81" s="4">
        <v>18</v>
      </c>
      <c r="NI81" s="4">
        <v>0.85</v>
      </c>
      <c r="NJ81" s="4">
        <v>0</v>
      </c>
      <c r="NK81" s="4">
        <v>1</v>
      </c>
      <c r="NL81" s="4" t="s">
        <v>225</v>
      </c>
      <c r="NM81" s="4"/>
      <c r="NN81" s="4"/>
      <c r="NO81" s="4">
        <v>0</v>
      </c>
      <c r="NP81" s="4">
        <v>7.9</v>
      </c>
      <c r="NQ81" s="4"/>
      <c r="NR81" s="4"/>
      <c r="NS81" s="29"/>
      <c r="NT81" s="4"/>
      <c r="NU81" s="4"/>
      <c r="NV81" s="4">
        <v>203</v>
      </c>
      <c r="NW81" s="4">
        <v>1</v>
      </c>
      <c r="NX81" s="4">
        <v>1</v>
      </c>
      <c r="NY81" s="4">
        <v>1.3</v>
      </c>
      <c r="NZ81" s="4">
        <v>212</v>
      </c>
      <c r="OA81" s="4">
        <v>139</v>
      </c>
      <c r="OB81" s="4">
        <v>4.5</v>
      </c>
      <c r="OC81" s="4"/>
      <c r="OD81" s="4"/>
      <c r="OE81" s="4">
        <v>7.7</v>
      </c>
      <c r="OF81" s="4"/>
      <c r="OG81" s="4">
        <v>1.4</v>
      </c>
      <c r="OH81" s="4">
        <v>62</v>
      </c>
      <c r="OI81" s="4">
        <v>37</v>
      </c>
      <c r="OJ81" s="4">
        <v>48</v>
      </c>
      <c r="OK81" s="4">
        <v>0.4</v>
      </c>
      <c r="OL81" s="4"/>
      <c r="OM81" s="4">
        <v>853</v>
      </c>
      <c r="ON81" s="4">
        <v>0</v>
      </c>
      <c r="OO81" s="4">
        <v>0</v>
      </c>
      <c r="OP81" s="4"/>
      <c r="OQ81">
        <v>125</v>
      </c>
      <c r="OR81">
        <v>71</v>
      </c>
      <c r="OS81">
        <v>98</v>
      </c>
      <c r="OT81">
        <v>73</v>
      </c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>
        <v>0</v>
      </c>
      <c r="PM81" s="4">
        <v>0</v>
      </c>
      <c r="PN81" s="4">
        <v>0</v>
      </c>
      <c r="PO81" s="4"/>
      <c r="PP81" s="4"/>
      <c r="PQ81" s="4">
        <v>9</v>
      </c>
      <c r="PR81" s="4">
        <v>9</v>
      </c>
      <c r="PS81" s="4">
        <v>62</v>
      </c>
      <c r="PT81" s="4">
        <v>45</v>
      </c>
      <c r="PU81" s="4">
        <v>25</v>
      </c>
      <c r="PV81" s="4">
        <v>48</v>
      </c>
      <c r="PW81" s="11">
        <v>30</v>
      </c>
      <c r="PX81" s="4">
        <v>55</v>
      </c>
      <c r="PY81" s="4">
        <v>78</v>
      </c>
      <c r="PZ81" s="4">
        <f>(PY81-PX81)</f>
        <v>23</v>
      </c>
      <c r="QA81" s="11">
        <v>7.2</v>
      </c>
      <c r="QB81" s="4">
        <v>467</v>
      </c>
      <c r="QC81" s="4">
        <v>81</v>
      </c>
      <c r="QD81" s="4">
        <v>110</v>
      </c>
      <c r="QE81" s="4">
        <v>2.2000000000000002</v>
      </c>
      <c r="QF81" s="4">
        <f>(QE81/ND81)</f>
        <v>1.3253012048192774</v>
      </c>
      <c r="QG81" s="4">
        <v>22.1</v>
      </c>
      <c r="QH81" s="4">
        <v>201</v>
      </c>
      <c r="QI81" s="4">
        <v>72</v>
      </c>
      <c r="QJ81" s="4">
        <v>7.2</v>
      </c>
      <c r="QK81" s="4">
        <f>(QJ81/ND81)</f>
        <v>4.3373493975903621</v>
      </c>
      <c r="QL81" s="45">
        <f>PW81/QG81</f>
        <v>1.3574660633484161</v>
      </c>
      <c r="QM81" s="45">
        <f>QA81/QG81</f>
        <v>0.32579185520361992</v>
      </c>
      <c r="QN81" s="4">
        <v>8</v>
      </c>
      <c r="QO81" s="4">
        <v>83</v>
      </c>
      <c r="QP81" s="4">
        <v>34</v>
      </c>
      <c r="QQ81" s="11">
        <f>(QO81/QP81)</f>
        <v>2.4411764705882355</v>
      </c>
      <c r="QR81" s="4">
        <v>240</v>
      </c>
      <c r="QS81" s="11">
        <v>10</v>
      </c>
      <c r="QT81" s="4">
        <v>6</v>
      </c>
      <c r="QU81" s="11">
        <f>QO81/((QS81+QT81)/2)</f>
        <v>10.375</v>
      </c>
      <c r="QV81" s="4">
        <v>83</v>
      </c>
      <c r="QW81" s="4">
        <f>QV81/ND81</f>
        <v>50</v>
      </c>
      <c r="QX81" s="4">
        <v>56</v>
      </c>
      <c r="QY81" s="4">
        <v>75</v>
      </c>
      <c r="QZ81" s="11">
        <v>9</v>
      </c>
      <c r="RA81" s="4">
        <v>5</v>
      </c>
      <c r="RB81" s="9">
        <v>3</v>
      </c>
      <c r="RC81" s="4">
        <v>69</v>
      </c>
      <c r="RD81" s="4">
        <v>112</v>
      </c>
      <c r="RE81" s="4">
        <v>28</v>
      </c>
      <c r="RF81" s="4">
        <v>65</v>
      </c>
      <c r="RG81" s="4">
        <v>71</v>
      </c>
      <c r="RH81" s="4">
        <f>QH81</f>
        <v>201</v>
      </c>
      <c r="RI81" s="9">
        <f>RL81/RN81</f>
        <v>1.7978310892093574</v>
      </c>
      <c r="RJ81" s="9">
        <f>RG81/RH81</f>
        <v>0.35323383084577115</v>
      </c>
      <c r="RK81" s="9">
        <f>0.35695-7.2266*RJ81+74.249*(RJ81^2)-307.39*(RJ81^3)+684.54*(RJ81^4)-856.92*(RJ81^5)+571.95*(RJ81^6)-159.1*(RJ81^7)</f>
        <v>0.46727152525588617</v>
      </c>
      <c r="RL81" s="9">
        <f>(OQ81*0.9)/QI81</f>
        <v>1.5625</v>
      </c>
      <c r="RM81" s="9">
        <f>0.0275-0.165*(PW81/100)+0.3656*((OR81/OQ81)*0.9)+0.515*RK81</f>
        <v>0.40553955550678134</v>
      </c>
      <c r="RN81" s="9">
        <f>(OR81-(RM81*OQ81*0.9))/(RM81*QI81)</f>
        <v>0.86910278133367336</v>
      </c>
      <c r="RO81" s="11">
        <v>14.9</v>
      </c>
      <c r="RP81" s="11">
        <v>6</v>
      </c>
      <c r="RQ81" s="4">
        <v>3</v>
      </c>
      <c r="RR81" s="4">
        <v>2</v>
      </c>
      <c r="RS81" s="4">
        <v>79</v>
      </c>
      <c r="RT81" s="4">
        <f>RS81/ND81</f>
        <v>47.590361445783138</v>
      </c>
      <c r="RU81" s="11">
        <v>36</v>
      </c>
      <c r="RV81" s="11">
        <v>12</v>
      </c>
      <c r="RW81" s="4">
        <v>11</v>
      </c>
      <c r="RX81" s="4">
        <v>65</v>
      </c>
      <c r="RY81" s="4">
        <v>24</v>
      </c>
      <c r="RZ81" s="11">
        <f>RX81/RY81</f>
        <v>2.7083333333333335</v>
      </c>
      <c r="SA81" s="4">
        <v>7</v>
      </c>
      <c r="SB81" s="11">
        <f>(RX81/SA81)</f>
        <v>9.2857142857142865</v>
      </c>
      <c r="SC81" s="4">
        <v>61</v>
      </c>
      <c r="SD81" s="4">
        <v>41</v>
      </c>
      <c r="SE81">
        <v>9.5</v>
      </c>
      <c r="SF81" s="11">
        <f>(SD81+OU81)</f>
        <v>41</v>
      </c>
      <c r="SG81" s="4">
        <f>SF81/RV81</f>
        <v>3.4166666666666665</v>
      </c>
      <c r="SH81" s="4">
        <f>RU81/SE81</f>
        <v>3.7894736842105261</v>
      </c>
      <c r="SI81" s="4">
        <f>RO81/SE81</f>
        <v>1.5684210526315789</v>
      </c>
      <c r="SJ81" s="4">
        <v>13</v>
      </c>
      <c r="SK81" s="4">
        <v>7</v>
      </c>
      <c r="SL81" s="4">
        <f>((SJ81-SK81)/SJ81)*100</f>
        <v>46.153846153846153</v>
      </c>
      <c r="SM81" s="4">
        <v>51</v>
      </c>
      <c r="SN81" s="4">
        <v>21</v>
      </c>
      <c r="SO81" s="4">
        <f>((SM81-SN81)/SM81)*100</f>
        <v>58.82352941176471</v>
      </c>
      <c r="SP81" s="4">
        <v>0</v>
      </c>
      <c r="SQ81">
        <v>1</v>
      </c>
      <c r="SR81">
        <v>0</v>
      </c>
      <c r="SS81">
        <v>0</v>
      </c>
      <c r="ST81">
        <v>0</v>
      </c>
      <c r="SU81">
        <v>1</v>
      </c>
      <c r="SV81">
        <v>0</v>
      </c>
      <c r="SW81">
        <v>0</v>
      </c>
      <c r="SX81">
        <v>1</v>
      </c>
      <c r="SY81">
        <v>0</v>
      </c>
    </row>
    <row r="82" spans="1:683" x14ac:dyDescent="0.35">
      <c r="A82" s="54">
        <v>79</v>
      </c>
      <c r="B82" s="2">
        <v>45152</v>
      </c>
      <c r="C82" s="2">
        <v>23437</v>
      </c>
      <c r="D82" s="4">
        <v>59</v>
      </c>
      <c r="E82" s="4" t="s">
        <v>176</v>
      </c>
      <c r="F82" s="4">
        <v>65</v>
      </c>
      <c r="G82" s="4">
        <v>160</v>
      </c>
      <c r="H82" s="4">
        <v>1.68</v>
      </c>
      <c r="I82" s="4">
        <v>1</v>
      </c>
      <c r="J82" s="2">
        <v>45135</v>
      </c>
      <c r="K82" s="2">
        <v>45135</v>
      </c>
      <c r="L82" s="2">
        <v>45165</v>
      </c>
      <c r="M82" s="2">
        <v>45165</v>
      </c>
      <c r="N82" s="4">
        <v>1</v>
      </c>
      <c r="O82" s="2">
        <v>45165</v>
      </c>
      <c r="P82" s="46">
        <f t="shared" si="276"/>
        <v>30</v>
      </c>
      <c r="Q82" s="46">
        <f t="shared" si="277"/>
        <v>30</v>
      </c>
      <c r="R82" s="46">
        <f t="shared" si="293"/>
        <v>30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18</v>
      </c>
      <c r="AC82" s="4">
        <v>45</v>
      </c>
      <c r="AD82" s="4">
        <v>3</v>
      </c>
      <c r="AE82" s="4">
        <v>12</v>
      </c>
      <c r="AF82" s="4">
        <v>9</v>
      </c>
      <c r="AG82" s="4">
        <v>720</v>
      </c>
      <c r="AH82" s="4">
        <v>300</v>
      </c>
      <c r="AI82" s="4">
        <v>39</v>
      </c>
      <c r="AJ82" s="4">
        <v>16</v>
      </c>
      <c r="AK82" s="4">
        <v>0</v>
      </c>
      <c r="AL82">
        <v>1</v>
      </c>
      <c r="AM82" s="4" t="s">
        <v>594</v>
      </c>
      <c r="AP82" s="4">
        <v>0</v>
      </c>
      <c r="AQ82" s="4">
        <v>8.6999999999999993</v>
      </c>
      <c r="AR82" s="4">
        <v>2.0099999999999998</v>
      </c>
      <c r="AS82" s="4">
        <v>31.5</v>
      </c>
      <c r="AW82" s="4">
        <v>580</v>
      </c>
      <c r="AX82" s="4">
        <v>0</v>
      </c>
      <c r="AY82" s="4">
        <v>0</v>
      </c>
      <c r="AZ82" s="4">
        <v>0.99</v>
      </c>
      <c r="BA82" s="4">
        <v>37</v>
      </c>
      <c r="BB82" s="4">
        <v>134</v>
      </c>
      <c r="BC82" s="4">
        <v>5.24</v>
      </c>
      <c r="BD82" s="4">
        <v>1.92</v>
      </c>
      <c r="BE82" s="4">
        <v>4.05</v>
      </c>
      <c r="BF82" s="4">
        <v>8</v>
      </c>
      <c r="BJ82" s="4">
        <v>41</v>
      </c>
      <c r="BK82" s="4">
        <v>79</v>
      </c>
      <c r="BL82" s="4">
        <v>0.93</v>
      </c>
      <c r="BM82" s="4">
        <v>115</v>
      </c>
      <c r="BN82" s="4">
        <v>405</v>
      </c>
      <c r="BO82" s="4">
        <v>1</v>
      </c>
      <c r="BP82" s="4">
        <v>25</v>
      </c>
      <c r="BQ82" s="4">
        <v>224</v>
      </c>
      <c r="BR82">
        <v>130</v>
      </c>
      <c r="BS82">
        <v>65</v>
      </c>
      <c r="BT82">
        <v>85</v>
      </c>
      <c r="BU82">
        <v>118</v>
      </c>
      <c r="BV82">
        <v>16</v>
      </c>
      <c r="BW82">
        <v>-1214</v>
      </c>
      <c r="BX82">
        <v>2940</v>
      </c>
      <c r="BY82">
        <v>1.5</v>
      </c>
      <c r="BZ82">
        <v>75.8</v>
      </c>
      <c r="CA82">
        <v>9.3000000000000007</v>
      </c>
      <c r="CB82" s="4">
        <v>2.7</v>
      </c>
      <c r="CC82" s="4">
        <v>28</v>
      </c>
      <c r="CD82" s="4">
        <v>67</v>
      </c>
      <c r="CE82" s="4">
        <v>8</v>
      </c>
      <c r="CF82" s="4">
        <v>9</v>
      </c>
      <c r="CG82" s="4">
        <v>2134</v>
      </c>
      <c r="CH82" s="4">
        <f t="shared" si="278"/>
        <v>2044.4444444444443</v>
      </c>
      <c r="CI82" s="4">
        <v>7.45</v>
      </c>
      <c r="CJ82" s="4">
        <v>24</v>
      </c>
      <c r="CK82" s="4">
        <v>106</v>
      </c>
      <c r="CL82" s="4">
        <v>19.7</v>
      </c>
      <c r="CM82" s="4">
        <v>0.6</v>
      </c>
      <c r="CN82" s="4">
        <v>1</v>
      </c>
      <c r="CO82" s="4">
        <v>0</v>
      </c>
      <c r="CP82" s="4">
        <v>20</v>
      </c>
      <c r="CR82" s="4">
        <v>1</v>
      </c>
      <c r="CS82" s="4">
        <v>0</v>
      </c>
      <c r="CT82" s="4"/>
      <c r="CU82" s="4">
        <v>1</v>
      </c>
      <c r="CV82" s="4">
        <v>1</v>
      </c>
      <c r="CW82" s="4">
        <v>1</v>
      </c>
      <c r="CX82" s="4">
        <v>1</v>
      </c>
      <c r="CY82" s="4">
        <v>1</v>
      </c>
      <c r="CZ82" s="4">
        <v>1</v>
      </c>
      <c r="DA82" s="4">
        <v>0</v>
      </c>
      <c r="DB82" s="4">
        <v>0</v>
      </c>
      <c r="DC82" s="4">
        <v>1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13</v>
      </c>
      <c r="DL82" s="4">
        <v>11</v>
      </c>
      <c r="DM82" s="4">
        <v>47</v>
      </c>
      <c r="DN82" s="4">
        <v>34</v>
      </c>
      <c r="DO82" s="4">
        <v>27</v>
      </c>
      <c r="DP82" s="4">
        <v>53</v>
      </c>
      <c r="DQ82" s="11">
        <v>48</v>
      </c>
      <c r="DR82" s="4">
        <v>52</v>
      </c>
      <c r="DS82" s="4">
        <v>74</v>
      </c>
      <c r="DT82" s="4">
        <f t="shared" si="295"/>
        <v>22</v>
      </c>
      <c r="DU82" s="11">
        <v>10.1</v>
      </c>
      <c r="DV82" s="4">
        <v>837</v>
      </c>
      <c r="DW82" s="4">
        <v>71</v>
      </c>
      <c r="DX82" s="4">
        <v>124</v>
      </c>
      <c r="DY82" s="4">
        <v>4.5999999999999996</v>
      </c>
      <c r="DZ82" s="4">
        <f t="shared" si="298"/>
        <v>2.7380952380952381</v>
      </c>
      <c r="EA82" s="4">
        <v>16.600000000000001</v>
      </c>
      <c r="EB82" s="4">
        <v>242</v>
      </c>
      <c r="EC82" s="4">
        <v>54</v>
      </c>
      <c r="ED82" s="4">
        <v>4.5</v>
      </c>
      <c r="EE82" s="4">
        <f t="shared" si="299"/>
        <v>2.6785714285714288</v>
      </c>
      <c r="EF82" s="45">
        <f t="shared" si="279"/>
        <v>2.8915662650602405</v>
      </c>
      <c r="EG82" s="45">
        <f t="shared" si="280"/>
        <v>0.60843373493975894</v>
      </c>
      <c r="EH82" s="4">
        <v>10</v>
      </c>
      <c r="EI82" s="4">
        <v>92</v>
      </c>
      <c r="EJ82" s="4">
        <v>36</v>
      </c>
      <c r="EK82" s="11">
        <f t="shared" si="300"/>
        <v>2.5555555555555554</v>
      </c>
      <c r="EL82" s="4">
        <v>216</v>
      </c>
      <c r="EM82" s="11">
        <v>10</v>
      </c>
      <c r="EN82" s="4">
        <v>9</v>
      </c>
      <c r="EO82" s="11">
        <f t="shared" si="296"/>
        <v>9.6842105263157894</v>
      </c>
      <c r="EP82" s="4">
        <v>43</v>
      </c>
      <c r="EQ82" s="4">
        <f t="shared" si="281"/>
        <v>25.595238095238095</v>
      </c>
      <c r="ER82" s="4">
        <v>23</v>
      </c>
      <c r="ES82" s="4">
        <v>25</v>
      </c>
      <c r="ET82" s="11">
        <v>11</v>
      </c>
      <c r="EU82" s="4">
        <v>10</v>
      </c>
      <c r="EV82" s="9">
        <v>1</v>
      </c>
      <c r="EW82" s="4">
        <v>79</v>
      </c>
      <c r="EX82" s="4">
        <v>117</v>
      </c>
      <c r="EY82" s="4">
        <v>65</v>
      </c>
      <c r="EZ82" s="4">
        <v>96</v>
      </c>
      <c r="FA82" s="4">
        <v>93</v>
      </c>
      <c r="FB82" s="4">
        <f t="shared" si="282"/>
        <v>242</v>
      </c>
      <c r="FC82" s="9">
        <f t="shared" si="283"/>
        <v>1.9379460794348675</v>
      </c>
      <c r="FD82" s="9">
        <f t="shared" si="284"/>
        <v>0.38429752066115702</v>
      </c>
      <c r="FE82" s="9">
        <f t="shared" si="285"/>
        <v>0.4925028653480763</v>
      </c>
      <c r="FF82" s="9">
        <f t="shared" si="286"/>
        <v>2.1666666666666665</v>
      </c>
      <c r="FG82" s="9">
        <f t="shared" si="287"/>
        <v>0.36645897565425928</v>
      </c>
      <c r="FH82" s="9">
        <f t="shared" si="288"/>
        <v>1.1180221625663069</v>
      </c>
      <c r="FI82" s="11">
        <v>15.4</v>
      </c>
      <c r="FJ82" s="11">
        <v>25</v>
      </c>
      <c r="FK82" s="4">
        <v>12</v>
      </c>
      <c r="FL82" s="4">
        <v>13</v>
      </c>
      <c r="FM82" s="4">
        <v>67</v>
      </c>
      <c r="FN82" s="4">
        <f t="shared" si="270"/>
        <v>39.88095238095238</v>
      </c>
      <c r="FO82" s="11">
        <v>30</v>
      </c>
      <c r="FP82" s="11">
        <v>20</v>
      </c>
      <c r="FQ82" s="4">
        <v>13</v>
      </c>
      <c r="FR82" s="4">
        <v>53</v>
      </c>
      <c r="FS82" s="4">
        <v>45</v>
      </c>
      <c r="FT82" s="11">
        <f t="shared" si="289"/>
        <v>1.1777777777777778</v>
      </c>
      <c r="FU82" s="4">
        <v>11</v>
      </c>
      <c r="FV82" s="11">
        <f t="shared" si="297"/>
        <v>4.8181818181818183</v>
      </c>
      <c r="FW82" s="4">
        <v>93</v>
      </c>
      <c r="FX82" s="4">
        <v>23.9</v>
      </c>
      <c r="FY82">
        <v>15.4</v>
      </c>
      <c r="FZ82" s="11">
        <f t="shared" si="271"/>
        <v>39.9</v>
      </c>
      <c r="GA82" s="4">
        <f t="shared" si="290"/>
        <v>1.9949999999999999</v>
      </c>
      <c r="GB82" s="4">
        <f t="shared" si="291"/>
        <v>1.948051948051948</v>
      </c>
      <c r="GC82" s="4">
        <f t="shared" si="292"/>
        <v>1</v>
      </c>
      <c r="GD82" s="4">
        <v>25</v>
      </c>
      <c r="GE82" s="4">
        <v>16</v>
      </c>
      <c r="GF82" s="4">
        <f t="shared" si="265"/>
        <v>36</v>
      </c>
      <c r="GG82" s="4">
        <v>13</v>
      </c>
      <c r="GH82" s="4">
        <v>11</v>
      </c>
      <c r="GI82" s="4">
        <f t="shared" si="301"/>
        <v>15.384615384615385</v>
      </c>
      <c r="GJ82" s="4">
        <v>1</v>
      </c>
      <c r="GK82" s="4">
        <v>0</v>
      </c>
      <c r="GL82" s="4">
        <v>0</v>
      </c>
      <c r="GM82" s="4">
        <v>1</v>
      </c>
      <c r="GN82" s="4">
        <v>0</v>
      </c>
      <c r="GO82" s="4">
        <v>0</v>
      </c>
      <c r="GP82" s="4">
        <v>1</v>
      </c>
      <c r="GQ82" s="4">
        <v>0</v>
      </c>
      <c r="GR82" s="4">
        <v>0</v>
      </c>
      <c r="GS82" s="4">
        <v>1</v>
      </c>
      <c r="GZ82" s="2">
        <v>45159</v>
      </c>
      <c r="HA82" s="4">
        <v>1.68</v>
      </c>
      <c r="HB82" s="4">
        <v>7</v>
      </c>
      <c r="HC82" s="4">
        <v>4690</v>
      </c>
      <c r="HD82" s="4">
        <v>11700</v>
      </c>
      <c r="HE82" s="4">
        <v>4.17</v>
      </c>
      <c r="HF82" s="4">
        <v>0.26</v>
      </c>
      <c r="HG82" s="4">
        <v>0</v>
      </c>
      <c r="HH82">
        <v>1</v>
      </c>
      <c r="HI82" s="4" t="s">
        <v>594</v>
      </c>
      <c r="HJ82" s="4"/>
      <c r="HK82" s="4"/>
      <c r="HL82" s="4">
        <v>0</v>
      </c>
      <c r="HM82" s="4">
        <v>8.1999999999999993</v>
      </c>
      <c r="HN82" s="4">
        <v>1.26</v>
      </c>
      <c r="HO82" s="4">
        <v>29</v>
      </c>
      <c r="HP82" s="29">
        <v>4.57</v>
      </c>
      <c r="HQ82" s="4"/>
      <c r="HR82" s="4"/>
      <c r="HS82" s="4">
        <v>330</v>
      </c>
      <c r="HT82" s="4">
        <v>0</v>
      </c>
      <c r="HU82" s="4">
        <v>0</v>
      </c>
      <c r="HV82" s="4">
        <v>0.45</v>
      </c>
      <c r="HW82" s="4">
        <v>51</v>
      </c>
      <c r="HX82" s="4">
        <v>140</v>
      </c>
      <c r="HY82" s="4">
        <v>4.53</v>
      </c>
      <c r="HZ82" s="4">
        <v>2.17</v>
      </c>
      <c r="IA82" s="4">
        <v>2.31</v>
      </c>
      <c r="IB82" s="4">
        <v>8</v>
      </c>
      <c r="IC82" s="4">
        <v>4.8</v>
      </c>
      <c r="ID82" s="4">
        <v>2.76</v>
      </c>
      <c r="IE82" s="4">
        <v>18</v>
      </c>
      <c r="IF82" s="4">
        <v>86</v>
      </c>
      <c r="IG82" s="4">
        <v>149</v>
      </c>
      <c r="IH82" s="4">
        <v>0.21</v>
      </c>
      <c r="II82" s="4">
        <v>104</v>
      </c>
      <c r="IJ82" s="4">
        <v>322</v>
      </c>
      <c r="IK82" s="4">
        <v>1</v>
      </c>
      <c r="IL82" s="4">
        <v>25</v>
      </c>
      <c r="IM82" s="4">
        <v>290</v>
      </c>
      <c r="IN82">
        <v>101</v>
      </c>
      <c r="IO82">
        <v>50</v>
      </c>
      <c r="IP82">
        <v>69</v>
      </c>
      <c r="IQ82">
        <v>72</v>
      </c>
      <c r="IS82">
        <v>123</v>
      </c>
      <c r="IT82">
        <v>1800</v>
      </c>
      <c r="IU82">
        <v>1.4</v>
      </c>
      <c r="IX82" s="4"/>
      <c r="IY82" s="4"/>
      <c r="IZ82" s="4"/>
      <c r="JA82" s="4"/>
      <c r="JB82" s="4"/>
      <c r="JC82" s="4"/>
      <c r="JD82" s="4"/>
      <c r="JE82" s="4">
        <v>7.51</v>
      </c>
      <c r="JF82" s="4">
        <v>28</v>
      </c>
      <c r="JG82" s="4">
        <v>87</v>
      </c>
      <c r="JH82" s="4">
        <v>22</v>
      </c>
      <c r="JI82" s="4">
        <v>0</v>
      </c>
      <c r="JJ82" s="4">
        <v>0</v>
      </c>
      <c r="JK82" s="4">
        <v>0</v>
      </c>
      <c r="JL82" s="4">
        <v>13</v>
      </c>
      <c r="JM82" s="4">
        <v>195</v>
      </c>
      <c r="JN82" s="4">
        <v>12</v>
      </c>
      <c r="JO82" s="4">
        <v>11</v>
      </c>
      <c r="JP82" s="4">
        <v>43</v>
      </c>
      <c r="JQ82" s="4">
        <v>25</v>
      </c>
      <c r="JR82" s="4">
        <v>42</v>
      </c>
      <c r="JS82" s="4">
        <v>73</v>
      </c>
      <c r="JT82" s="11">
        <v>58</v>
      </c>
      <c r="JU82" s="4">
        <v>30</v>
      </c>
      <c r="JV82" s="4">
        <v>79</v>
      </c>
      <c r="JW82" s="4">
        <f>(JV82-JU82)</f>
        <v>49</v>
      </c>
      <c r="JX82" s="11">
        <v>11.3</v>
      </c>
      <c r="JY82" s="4">
        <v>1350</v>
      </c>
      <c r="JZ82" s="4">
        <v>91</v>
      </c>
      <c r="KA82" s="4">
        <v>117</v>
      </c>
      <c r="KB82" s="4">
        <v>5</v>
      </c>
      <c r="KC82" s="4">
        <f>(KB82/HA82)</f>
        <v>2.9761904761904763</v>
      </c>
      <c r="KD82" s="4">
        <v>17</v>
      </c>
      <c r="KE82" s="4">
        <v>294</v>
      </c>
      <c r="KF82" s="4">
        <v>55</v>
      </c>
      <c r="KG82" s="4">
        <v>6.3</v>
      </c>
      <c r="KH82" s="4">
        <f>(KG82/HA82)</f>
        <v>3.75</v>
      </c>
      <c r="KI82" s="45">
        <f>JT82/KD82</f>
        <v>3.4117647058823528</v>
      </c>
      <c r="KJ82" s="45">
        <f>JX82/KD82</f>
        <v>0.66470588235294126</v>
      </c>
      <c r="KK82" s="4">
        <v>12</v>
      </c>
      <c r="KL82" s="4">
        <v>68</v>
      </c>
      <c r="KM82" s="4">
        <v>64</v>
      </c>
      <c r="KN82" s="11">
        <f>(KL82/KM82)</f>
        <v>1.0625</v>
      </c>
      <c r="KO82" s="4">
        <v>199</v>
      </c>
      <c r="KP82" s="11">
        <v>9</v>
      </c>
      <c r="KQ82" s="4">
        <v>9</v>
      </c>
      <c r="KR82" s="11">
        <f>KL82/((KP82+KQ82)/2)</f>
        <v>7.5555555555555554</v>
      </c>
      <c r="KS82" s="4">
        <v>53</v>
      </c>
      <c r="KT82" s="4">
        <f>KS82/HA82</f>
        <v>31.547619047619047</v>
      </c>
      <c r="KU82" s="4">
        <v>20</v>
      </c>
      <c r="KV82" s="4">
        <v>50</v>
      </c>
      <c r="KW82" s="11">
        <v>21</v>
      </c>
      <c r="KX82" s="4">
        <v>4</v>
      </c>
      <c r="KY82" s="9">
        <v>17</v>
      </c>
      <c r="KZ82" s="4">
        <v>55</v>
      </c>
      <c r="LA82" s="4">
        <v>97</v>
      </c>
      <c r="LB82" s="4">
        <v>35</v>
      </c>
      <c r="LC82" s="4">
        <v>52</v>
      </c>
      <c r="LD82" s="4">
        <v>73</v>
      </c>
      <c r="LE82" s="4">
        <f>KE82</f>
        <v>294</v>
      </c>
      <c r="LF82" s="9">
        <f>LI82/LK82</f>
        <v>1.0091379411821604</v>
      </c>
      <c r="LG82" s="9">
        <f>LD82/LE82</f>
        <v>0.24829931972789115</v>
      </c>
      <c r="LH82" s="9">
        <f>0.35695-7.2266*LG82+74.249*(LG82^2)-307.39*(LG82^3)+684.54*(LG82^4)-856.92*(LG82^5)+571.95*(LG82^6)-159.1*(LG82^7)</f>
        <v>0.35259668153658874</v>
      </c>
      <c r="LI82" s="9">
        <f>(IN82*0.9)/KF82</f>
        <v>1.6527272727272728</v>
      </c>
      <c r="LJ82" s="9">
        <f>0.0275-0.165*(JT82/100)+0.3656*((IO82/IN82)*0.9)+0.515*LH82</f>
        <v>0.27627838010025413</v>
      </c>
      <c r="LK82" s="9">
        <f>(IO82-(LJ82*IN82*0.9))/(LJ82*KF82)</f>
        <v>1.6377615044293907</v>
      </c>
      <c r="LL82" s="11"/>
      <c r="LM82" s="11"/>
      <c r="LN82" s="4"/>
      <c r="LO82" s="4"/>
      <c r="LP82" s="4"/>
      <c r="LQ82" s="4"/>
      <c r="LR82" s="11"/>
      <c r="LS82" s="11"/>
      <c r="LT82" s="4"/>
      <c r="LU82" s="4"/>
      <c r="LV82" s="4"/>
      <c r="LW82" s="11"/>
      <c r="LX82" s="4"/>
      <c r="LY82" s="11"/>
      <c r="LZ82" s="4"/>
      <c r="MA82" s="4"/>
      <c r="MC82" s="11"/>
      <c r="MD82" s="4"/>
      <c r="ME82" s="4"/>
      <c r="MF82" s="4"/>
      <c r="MG82" s="4"/>
      <c r="MH82" s="4"/>
      <c r="MI82" s="4"/>
      <c r="MJ82" s="4"/>
      <c r="MK82" s="4"/>
      <c r="ML82" s="4"/>
    </row>
    <row r="83" spans="1:683" x14ac:dyDescent="0.35">
      <c r="A83" s="54">
        <v>80</v>
      </c>
      <c r="B83" s="2" t="s">
        <v>227</v>
      </c>
      <c r="C83" s="2">
        <v>18942</v>
      </c>
      <c r="D83" s="4">
        <v>72</v>
      </c>
      <c r="E83" s="4" t="s">
        <v>176</v>
      </c>
      <c r="F83" s="4">
        <v>49</v>
      </c>
      <c r="G83" s="4">
        <v>152</v>
      </c>
      <c r="H83" s="4">
        <v>1.43</v>
      </c>
      <c r="I83" s="4">
        <v>1</v>
      </c>
      <c r="J83" s="2">
        <v>45153</v>
      </c>
      <c r="K83" s="2">
        <v>45153</v>
      </c>
      <c r="L83" s="2">
        <v>45158</v>
      </c>
      <c r="M83" s="2">
        <v>45158</v>
      </c>
      <c r="N83" s="4">
        <v>1</v>
      </c>
      <c r="O83" s="2">
        <v>45158</v>
      </c>
      <c r="P83" s="46">
        <f t="shared" si="276"/>
        <v>5</v>
      </c>
      <c r="Q83" s="46">
        <f t="shared" si="277"/>
        <v>5</v>
      </c>
      <c r="R83" s="46">
        <f t="shared" si="293"/>
        <v>5</v>
      </c>
      <c r="S83" s="4">
        <v>0</v>
      </c>
      <c r="T83" s="4">
        <v>1</v>
      </c>
      <c r="U83" s="4">
        <v>1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43</v>
      </c>
      <c r="AC83" s="4">
        <v>90</v>
      </c>
      <c r="AD83" s="4">
        <v>14</v>
      </c>
      <c r="AE83" s="4">
        <v>14</v>
      </c>
      <c r="AF83" s="4">
        <v>0</v>
      </c>
      <c r="AG83" s="4">
        <v>4800</v>
      </c>
      <c r="AH83" s="4">
        <v>19900</v>
      </c>
      <c r="AI83" s="4">
        <v>1.68</v>
      </c>
      <c r="AJ83" s="4">
        <v>100</v>
      </c>
      <c r="AK83" s="4">
        <v>0</v>
      </c>
      <c r="AL83" s="4">
        <v>0</v>
      </c>
      <c r="AM83" s="4">
        <v>0</v>
      </c>
      <c r="AN83" s="4">
        <v>2</v>
      </c>
      <c r="AO83" s="4">
        <v>1946</v>
      </c>
      <c r="AP83" s="4">
        <v>0</v>
      </c>
      <c r="AQ83" s="4">
        <v>9.1999999999999993</v>
      </c>
      <c r="AR83" s="4">
        <v>1.62</v>
      </c>
      <c r="AS83" s="4">
        <v>35</v>
      </c>
      <c r="AT83" s="29">
        <v>2.2000000000000002</v>
      </c>
      <c r="AU83" s="4">
        <v>57.84</v>
      </c>
      <c r="AV83" s="4">
        <v>34</v>
      </c>
      <c r="AW83" s="76">
        <v>18</v>
      </c>
      <c r="AX83" s="4">
        <v>1</v>
      </c>
      <c r="AY83" s="4">
        <v>0</v>
      </c>
      <c r="AZ83" s="4">
        <v>2.0299999999999998</v>
      </c>
      <c r="BA83" s="4">
        <v>102</v>
      </c>
      <c r="BB83" s="4">
        <v>129</v>
      </c>
      <c r="BC83" s="4">
        <v>5.2</v>
      </c>
      <c r="BD83" s="4">
        <v>3.6</v>
      </c>
      <c r="BE83" s="4">
        <v>6.7</v>
      </c>
      <c r="BF83" s="4">
        <v>6.8</v>
      </c>
      <c r="BG83" s="4">
        <v>4</v>
      </c>
      <c r="BH83" s="4">
        <v>2.6</v>
      </c>
      <c r="BI83" s="4">
        <v>109</v>
      </c>
      <c r="BJ83" s="4">
        <v>164</v>
      </c>
      <c r="BK83" s="4">
        <v>49</v>
      </c>
      <c r="BL83" s="4">
        <v>1.82</v>
      </c>
      <c r="BM83" s="4">
        <v>69</v>
      </c>
      <c r="BN83" s="4">
        <v>2069</v>
      </c>
      <c r="BO83" s="4">
        <v>1</v>
      </c>
      <c r="BP83" s="4">
        <v>1</v>
      </c>
      <c r="BQ83" s="4">
        <v>246.6</v>
      </c>
      <c r="BR83">
        <v>98</v>
      </c>
      <c r="BS83">
        <v>47</v>
      </c>
      <c r="BT83">
        <v>61</v>
      </c>
      <c r="BU83">
        <v>110</v>
      </c>
      <c r="BV83">
        <v>5</v>
      </c>
      <c r="BW83">
        <v>2700</v>
      </c>
      <c r="BX83">
        <v>285</v>
      </c>
      <c r="BY83">
        <v>2.1</v>
      </c>
      <c r="BZ83">
        <v>68</v>
      </c>
      <c r="CA83">
        <v>6.8</v>
      </c>
      <c r="CB83" s="4">
        <v>2.1</v>
      </c>
      <c r="CC83" s="4">
        <v>22</v>
      </c>
      <c r="CD83" s="4">
        <v>41</v>
      </c>
      <c r="CE83" s="4">
        <v>15</v>
      </c>
      <c r="CF83" s="4">
        <v>18</v>
      </c>
      <c r="CG83" s="4">
        <v>2242</v>
      </c>
      <c r="CH83" s="4">
        <f t="shared" si="278"/>
        <v>2133.333333333333</v>
      </c>
      <c r="CI83" s="4" t="s">
        <v>228</v>
      </c>
      <c r="CJ83" s="4">
        <v>26</v>
      </c>
      <c r="CK83" s="4">
        <v>112</v>
      </c>
      <c r="CL83" s="4">
        <v>16.2</v>
      </c>
      <c r="CM83" s="4">
        <v>0.15</v>
      </c>
      <c r="CN83" s="76">
        <v>0</v>
      </c>
      <c r="CO83" s="4">
        <v>0</v>
      </c>
      <c r="CP83" s="4">
        <v>150</v>
      </c>
      <c r="CQ83" s="4">
        <v>33254</v>
      </c>
      <c r="CR83" s="4">
        <v>1</v>
      </c>
      <c r="CS83" s="4">
        <v>0</v>
      </c>
      <c r="CT83" s="4"/>
      <c r="CU83" s="4">
        <v>1</v>
      </c>
      <c r="CV83" s="4">
        <v>1</v>
      </c>
      <c r="CW83" s="4">
        <v>1</v>
      </c>
      <c r="CX83" s="4">
        <v>1</v>
      </c>
      <c r="CY83" s="4">
        <v>1</v>
      </c>
      <c r="CZ83" s="4">
        <v>0</v>
      </c>
      <c r="DA83" s="4">
        <v>0</v>
      </c>
      <c r="DB83" s="4">
        <v>0</v>
      </c>
      <c r="DC83" s="4">
        <v>1</v>
      </c>
      <c r="DD83" s="4"/>
      <c r="DE83" s="4"/>
      <c r="DF83" s="4"/>
      <c r="DG83" s="4"/>
      <c r="DH83" s="4"/>
      <c r="DI83" s="4"/>
      <c r="DJ83" s="4"/>
      <c r="DK83" s="4">
        <v>9</v>
      </c>
      <c r="DL83" s="76">
        <v>13</v>
      </c>
      <c r="DM83" s="4">
        <v>25</v>
      </c>
      <c r="DN83" s="4">
        <v>42</v>
      </c>
      <c r="DO83" s="4">
        <v>73</v>
      </c>
      <c r="DP83" s="4">
        <v>58</v>
      </c>
      <c r="DQ83" s="11">
        <v>30</v>
      </c>
      <c r="DR83" s="4">
        <v>79</v>
      </c>
      <c r="DS83" s="4">
        <v>129</v>
      </c>
      <c r="DT83" s="4">
        <f t="shared" si="295"/>
        <v>50</v>
      </c>
      <c r="DU83" s="11">
        <v>13.5</v>
      </c>
      <c r="DV83" s="76">
        <v>1717</v>
      </c>
      <c r="DW83" s="76">
        <v>91</v>
      </c>
      <c r="DX83" s="4">
        <v>105</v>
      </c>
      <c r="DY83" s="4">
        <v>5.25</v>
      </c>
      <c r="DZ83" s="4">
        <f t="shared" si="298"/>
        <v>3.6713286713286717</v>
      </c>
      <c r="EA83" s="76">
        <v>19.399999999999999</v>
      </c>
      <c r="EB83" s="4">
        <v>55</v>
      </c>
      <c r="EC83" s="76">
        <v>63</v>
      </c>
      <c r="ED83" s="76">
        <v>6.61</v>
      </c>
      <c r="EE83" s="76">
        <f t="shared" si="299"/>
        <v>4.6223776223776225</v>
      </c>
      <c r="EF83" s="81">
        <f t="shared" si="279"/>
        <v>1.5463917525773196</v>
      </c>
      <c r="EG83" s="81">
        <f t="shared" si="280"/>
        <v>0.6958762886597939</v>
      </c>
      <c r="EH83" s="4">
        <v>8</v>
      </c>
      <c r="EI83" s="11">
        <v>68</v>
      </c>
      <c r="EJ83" s="4">
        <v>35</v>
      </c>
      <c r="EK83" s="11">
        <f t="shared" si="300"/>
        <v>1.9428571428571428</v>
      </c>
      <c r="EL83" s="76">
        <v>192</v>
      </c>
      <c r="EM83" s="11">
        <v>9</v>
      </c>
      <c r="EN83" s="4">
        <v>5</v>
      </c>
      <c r="EO83" s="11">
        <f t="shared" si="296"/>
        <v>9.7142857142857135</v>
      </c>
      <c r="EP83" s="4">
        <v>20</v>
      </c>
      <c r="EQ83" s="4">
        <f t="shared" si="281"/>
        <v>13.986013986013987</v>
      </c>
      <c r="ER83" s="4">
        <v>50</v>
      </c>
      <c r="ES83" s="4">
        <v>21</v>
      </c>
      <c r="ET83" s="11">
        <v>4</v>
      </c>
      <c r="EU83" s="9">
        <v>17</v>
      </c>
      <c r="EV83" s="4">
        <v>55</v>
      </c>
      <c r="EW83" s="4">
        <v>97</v>
      </c>
      <c r="EX83" s="4">
        <v>35</v>
      </c>
      <c r="EY83" s="4">
        <v>52</v>
      </c>
      <c r="EZ83" s="4">
        <v>73</v>
      </c>
      <c r="FA83" s="4">
        <v>72</v>
      </c>
      <c r="FB83" s="9">
        <v>298</v>
      </c>
      <c r="FC83" s="9">
        <f t="shared" si="283"/>
        <v>1.4179723719862236</v>
      </c>
      <c r="FD83" s="9">
        <f t="shared" si="284"/>
        <v>0.24161073825503357</v>
      </c>
      <c r="FE83" s="9">
        <f t="shared" si="285"/>
        <v>0.34309125792696071</v>
      </c>
      <c r="FF83" s="9">
        <f t="shared" si="286"/>
        <v>1.4000000000000001</v>
      </c>
      <c r="FG83" s="9">
        <f t="shared" si="287"/>
        <v>0.31249689579156847</v>
      </c>
      <c r="FH83" s="9">
        <f t="shared" si="288"/>
        <v>0.98732530171864441</v>
      </c>
      <c r="GI83"/>
    </row>
    <row r="84" spans="1:683" x14ac:dyDescent="0.35">
      <c r="A84" s="54">
        <v>81</v>
      </c>
      <c r="B84" s="2">
        <v>45154</v>
      </c>
      <c r="C84" s="2">
        <v>23473</v>
      </c>
      <c r="D84" s="4">
        <v>59</v>
      </c>
      <c r="E84" s="4" t="s">
        <v>176</v>
      </c>
      <c r="F84" s="4">
        <v>55</v>
      </c>
      <c r="G84" s="4">
        <v>159</v>
      </c>
      <c r="H84" s="4">
        <v>1.56</v>
      </c>
      <c r="I84" s="4">
        <v>1</v>
      </c>
      <c r="J84" s="2">
        <v>45153</v>
      </c>
      <c r="K84" s="2">
        <v>45153</v>
      </c>
      <c r="L84" s="2">
        <v>45160</v>
      </c>
      <c r="M84" s="2">
        <v>45163</v>
      </c>
      <c r="N84" s="4">
        <v>0</v>
      </c>
      <c r="P84" s="46">
        <f t="shared" si="276"/>
        <v>7</v>
      </c>
      <c r="Q84" s="46">
        <f t="shared" si="277"/>
        <v>10</v>
      </c>
      <c r="R84" s="46"/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1</v>
      </c>
      <c r="AB84" s="4">
        <v>18</v>
      </c>
      <c r="AC84" s="4">
        <v>48</v>
      </c>
      <c r="AD84" s="4">
        <v>7</v>
      </c>
      <c r="AE84" s="4">
        <v>7</v>
      </c>
      <c r="AF84" s="4">
        <v>0</v>
      </c>
      <c r="AG84" s="4">
        <v>60</v>
      </c>
      <c r="AH84" s="4">
        <v>400</v>
      </c>
      <c r="AI84" s="4">
        <v>18</v>
      </c>
      <c r="AJ84" s="4">
        <v>0.12</v>
      </c>
      <c r="AK84" s="4">
        <v>0</v>
      </c>
      <c r="AL84" s="4">
        <v>1</v>
      </c>
      <c r="AM84" s="4" t="s">
        <v>229</v>
      </c>
      <c r="AN84" s="4">
        <v>38</v>
      </c>
      <c r="AO84" s="4">
        <v>1641</v>
      </c>
      <c r="AP84" s="4">
        <v>1</v>
      </c>
      <c r="AQ84" s="4">
        <v>8</v>
      </c>
      <c r="AR84" s="4">
        <v>1.31</v>
      </c>
      <c r="AS84" s="4">
        <v>26</v>
      </c>
      <c r="AT84" s="29">
        <v>0.33</v>
      </c>
      <c r="AU84" s="4">
        <v>3.28</v>
      </c>
      <c r="AV84" s="4">
        <v>571</v>
      </c>
      <c r="AW84" s="4">
        <v>50</v>
      </c>
      <c r="AX84" s="4">
        <v>0</v>
      </c>
      <c r="AY84" s="4">
        <v>0</v>
      </c>
      <c r="AZ84" s="4">
        <v>0.3</v>
      </c>
      <c r="BA84" s="4">
        <v>32</v>
      </c>
      <c r="BB84" s="4">
        <v>138</v>
      </c>
      <c r="BC84" s="4">
        <v>3.49</v>
      </c>
      <c r="BD84" s="4">
        <v>1.99</v>
      </c>
      <c r="BE84" s="4">
        <v>7.8</v>
      </c>
      <c r="BF84" s="4">
        <v>8.1</v>
      </c>
      <c r="BG84" s="4">
        <v>4.4000000000000004</v>
      </c>
      <c r="BH84" s="4">
        <v>2.2000000000000002</v>
      </c>
      <c r="BI84" s="4">
        <v>8</v>
      </c>
      <c r="BJ84" s="4">
        <v>14</v>
      </c>
      <c r="BK84" s="4">
        <v>19</v>
      </c>
      <c r="BL84" s="4">
        <v>0.21</v>
      </c>
      <c r="BM84" s="4">
        <v>66</v>
      </c>
      <c r="BN84" s="4">
        <v>118</v>
      </c>
      <c r="BO84" s="4">
        <v>0</v>
      </c>
      <c r="BP84" s="4">
        <v>0</v>
      </c>
      <c r="BQ84" s="4">
        <v>323</v>
      </c>
      <c r="BR84">
        <v>94</v>
      </c>
      <c r="BS84">
        <v>46</v>
      </c>
      <c r="BT84">
        <v>66</v>
      </c>
      <c r="BU84">
        <v>86</v>
      </c>
      <c r="BV84">
        <v>9</v>
      </c>
      <c r="BW84">
        <v>2100</v>
      </c>
      <c r="BX84">
        <v>986</v>
      </c>
      <c r="BY84">
        <v>2.1</v>
      </c>
      <c r="BZ84">
        <v>76</v>
      </c>
      <c r="CA84">
        <v>5.4</v>
      </c>
      <c r="CB84" s="4">
        <v>2.4</v>
      </c>
      <c r="CC84" s="4">
        <v>28</v>
      </c>
      <c r="CD84" s="4">
        <v>56</v>
      </c>
      <c r="CE84" s="4">
        <v>9</v>
      </c>
      <c r="CF84" s="4">
        <v>8</v>
      </c>
      <c r="CG84" s="4">
        <v>2485</v>
      </c>
      <c r="CH84" s="4">
        <f t="shared" si="278"/>
        <v>1900</v>
      </c>
      <c r="CI84" s="4">
        <v>7.52</v>
      </c>
      <c r="CJ84" s="4">
        <v>26</v>
      </c>
      <c r="CK84" s="4">
        <v>68</v>
      </c>
      <c r="CL84" s="4">
        <v>20.9</v>
      </c>
      <c r="CM84" s="76">
        <v>0.1</v>
      </c>
      <c r="CN84" s="76">
        <v>0</v>
      </c>
      <c r="CO84" s="4">
        <v>0</v>
      </c>
      <c r="CP84" s="4">
        <v>13</v>
      </c>
      <c r="CQ84" s="4">
        <v>1942</v>
      </c>
      <c r="CR84" s="4">
        <v>0</v>
      </c>
      <c r="CS84" s="4">
        <v>0</v>
      </c>
      <c r="CT84" s="4"/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8</v>
      </c>
      <c r="DL84" s="4">
        <v>8</v>
      </c>
      <c r="DM84" s="4">
        <v>56</v>
      </c>
      <c r="DN84" s="4">
        <v>31</v>
      </c>
      <c r="DO84" s="4">
        <v>44</v>
      </c>
      <c r="DP84" s="4">
        <v>75</v>
      </c>
      <c r="DQ84" s="11">
        <v>58</v>
      </c>
      <c r="DR84" s="4">
        <v>70</v>
      </c>
      <c r="DS84" s="4">
        <v>159</v>
      </c>
      <c r="DT84" s="4">
        <f t="shared" si="295"/>
        <v>89</v>
      </c>
      <c r="DU84" s="11">
        <v>19.600000000000001</v>
      </c>
      <c r="DV84" s="4">
        <v>1792</v>
      </c>
      <c r="DW84" s="4">
        <v>92</v>
      </c>
      <c r="DX84" s="4">
        <v>71</v>
      </c>
      <c r="DY84" s="4">
        <v>5.4</v>
      </c>
      <c r="DZ84" s="4">
        <f t="shared" si="298"/>
        <v>3.4615384615384617</v>
      </c>
      <c r="EA84" s="4">
        <v>22</v>
      </c>
      <c r="EB84" s="4">
        <v>320</v>
      </c>
      <c r="EC84" s="4">
        <v>69</v>
      </c>
      <c r="ED84" s="4">
        <v>7.5</v>
      </c>
      <c r="EE84" s="4">
        <f t="shared" si="299"/>
        <v>4.8076923076923075</v>
      </c>
      <c r="EF84" s="45">
        <f t="shared" si="279"/>
        <v>2.6363636363636362</v>
      </c>
      <c r="EG84" s="45">
        <f t="shared" si="280"/>
        <v>0.89090909090909098</v>
      </c>
      <c r="EH84" s="4">
        <v>10</v>
      </c>
      <c r="EI84" s="11">
        <v>89</v>
      </c>
      <c r="EJ84" s="4">
        <v>52</v>
      </c>
      <c r="EK84" s="11">
        <f t="shared" si="300"/>
        <v>1.7115384615384615</v>
      </c>
      <c r="EL84" s="4">
        <v>217</v>
      </c>
      <c r="EM84" s="11">
        <v>12</v>
      </c>
      <c r="EN84" s="4">
        <v>10</v>
      </c>
      <c r="EO84" s="11">
        <f t="shared" si="296"/>
        <v>8.0909090909090917</v>
      </c>
      <c r="EP84" s="4">
        <v>64</v>
      </c>
      <c r="EQ84" s="4">
        <f t="shared" si="281"/>
        <v>41.025641025641022</v>
      </c>
      <c r="ER84" s="4">
        <v>23</v>
      </c>
      <c r="ES84" s="4">
        <v>32</v>
      </c>
      <c r="ET84" s="11">
        <v>33</v>
      </c>
      <c r="EU84" s="4">
        <v>15</v>
      </c>
      <c r="EV84" s="9">
        <v>19</v>
      </c>
      <c r="EW84" s="4">
        <v>69</v>
      </c>
      <c r="EX84" s="4">
        <v>110</v>
      </c>
      <c r="EY84" s="4">
        <v>38</v>
      </c>
      <c r="EZ84" s="4">
        <v>65</v>
      </c>
      <c r="FA84" s="4">
        <v>72</v>
      </c>
      <c r="FB84" s="4">
        <f t="shared" ref="FB84:FB103" si="303">EB84</f>
        <v>320</v>
      </c>
      <c r="FC84" s="9">
        <f t="shared" si="283"/>
        <v>0.89453187544807633</v>
      </c>
      <c r="FD84" s="9">
        <f t="shared" si="284"/>
        <v>0.22500000000000001</v>
      </c>
      <c r="FE84" s="9">
        <f t="shared" si="285"/>
        <v>0.31827812537902755</v>
      </c>
      <c r="FF84" s="9">
        <f t="shared" si="286"/>
        <v>1.2260869565217392</v>
      </c>
      <c r="FG84" s="9">
        <f t="shared" si="287"/>
        <v>0.25673280903828427</v>
      </c>
      <c r="FH84" s="9">
        <f t="shared" si="288"/>
        <v>1.370646469034527</v>
      </c>
      <c r="FI84" s="11">
        <v>15.8</v>
      </c>
      <c r="FJ84" s="11">
        <v>24</v>
      </c>
      <c r="FK84" s="4">
        <v>19</v>
      </c>
      <c r="FL84" s="4">
        <v>4</v>
      </c>
      <c r="FM84" s="4">
        <v>49</v>
      </c>
      <c r="FN84" s="4">
        <f t="shared" ref="FN84:FN103" si="304">FM84/H84</f>
        <v>31.410256410256409</v>
      </c>
      <c r="FO84" s="11">
        <v>48</v>
      </c>
      <c r="FP84" s="11">
        <v>19</v>
      </c>
      <c r="FQ84" s="4">
        <v>14</v>
      </c>
      <c r="FR84" s="4">
        <v>62</v>
      </c>
      <c r="FS84" s="4">
        <v>39</v>
      </c>
      <c r="FT84" s="11">
        <f t="shared" si="289"/>
        <v>1.5897435897435896</v>
      </c>
      <c r="FU84" s="4">
        <v>11</v>
      </c>
      <c r="FV84" s="11">
        <f t="shared" ref="FV84:FV93" si="305">(FR84/FU84)</f>
        <v>5.6363636363636367</v>
      </c>
      <c r="FW84" s="4">
        <v>100</v>
      </c>
      <c r="FX84" s="4">
        <v>27.6</v>
      </c>
      <c r="FY84">
        <v>22</v>
      </c>
      <c r="FZ84" s="11">
        <f t="shared" ref="FZ84:FZ103" si="306">(FX84+BV84)</f>
        <v>36.6</v>
      </c>
      <c r="GA84" s="4">
        <f t="shared" si="290"/>
        <v>1.9263157894736842</v>
      </c>
      <c r="GB84" s="4">
        <f t="shared" si="291"/>
        <v>2.1818181818181817</v>
      </c>
      <c r="GC84" s="4">
        <f t="shared" si="292"/>
        <v>0.71818181818181825</v>
      </c>
      <c r="GD84" s="4">
        <v>15</v>
      </c>
      <c r="GE84" s="4">
        <v>10</v>
      </c>
      <c r="GF84" s="4">
        <f t="shared" ref="GF84:GF103" si="307">((GD84-GE84)/GD84)*100</f>
        <v>33.333333333333329</v>
      </c>
      <c r="GI84" s="4" t="e">
        <f t="shared" ref="GI84" si="308">((GG84-GH84)/GG84)*100</f>
        <v>#DIV/0!</v>
      </c>
      <c r="GV84" t="e">
        <f t="shared" ref="GV84:GV90" si="309">(GT84-GU84)/GT84</f>
        <v>#DIV/0!</v>
      </c>
      <c r="GZ84" s="2">
        <v>45160</v>
      </c>
      <c r="HA84" s="4">
        <v>1.56</v>
      </c>
      <c r="HB84" s="4">
        <v>8</v>
      </c>
      <c r="HC84" s="4">
        <v>240</v>
      </c>
      <c r="HD84" s="4">
        <v>3800</v>
      </c>
      <c r="HE84" s="4">
        <v>1.83</v>
      </c>
      <c r="HF84" s="4">
        <v>0.28999999999999998</v>
      </c>
      <c r="HG84" s="4">
        <v>0</v>
      </c>
      <c r="HH84" s="4">
        <v>1</v>
      </c>
      <c r="HI84" s="4" t="s">
        <v>229</v>
      </c>
      <c r="HJ84" s="4"/>
      <c r="HK84" s="4"/>
      <c r="HL84" s="4">
        <v>1</v>
      </c>
      <c r="HM84" s="4">
        <v>11</v>
      </c>
      <c r="HN84" s="4">
        <v>0.9</v>
      </c>
      <c r="HO84" s="4">
        <v>28</v>
      </c>
      <c r="HP84" s="29"/>
      <c r="HQ84" s="4"/>
      <c r="HR84" s="4"/>
      <c r="HS84" s="4">
        <v>172</v>
      </c>
      <c r="HT84" s="4">
        <v>0</v>
      </c>
      <c r="HU84" s="4">
        <v>0</v>
      </c>
      <c r="HV84" s="4">
        <v>0.38</v>
      </c>
      <c r="HW84" s="4">
        <v>39</v>
      </c>
      <c r="HX84" s="4">
        <v>135</v>
      </c>
      <c r="HY84" s="4">
        <v>4.05</v>
      </c>
      <c r="HZ84" s="4">
        <v>1.93</v>
      </c>
      <c r="IA84" s="4">
        <v>1.25</v>
      </c>
      <c r="IB84" s="4">
        <v>8</v>
      </c>
      <c r="IC84" s="4"/>
      <c r="ID84" s="4"/>
      <c r="IE84" s="4">
        <v>14</v>
      </c>
      <c r="IF84" s="4">
        <v>25</v>
      </c>
      <c r="IG84" s="4">
        <v>27</v>
      </c>
      <c r="IH84" s="4">
        <v>0.15</v>
      </c>
      <c r="II84" s="4">
        <v>114</v>
      </c>
      <c r="IJ84" s="4">
        <v>200</v>
      </c>
      <c r="IK84" s="4">
        <v>0</v>
      </c>
      <c r="IL84" s="4">
        <v>0</v>
      </c>
      <c r="IM84" s="4"/>
      <c r="IN84">
        <v>133</v>
      </c>
      <c r="IO84">
        <v>58</v>
      </c>
      <c r="IP84">
        <v>83</v>
      </c>
      <c r="IQ84">
        <v>104</v>
      </c>
      <c r="IS84">
        <v>1740</v>
      </c>
      <c r="IT84">
        <v>300</v>
      </c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>
        <v>0</v>
      </c>
      <c r="JJ84" s="4">
        <v>0</v>
      </c>
      <c r="JK84" s="4">
        <v>0</v>
      </c>
      <c r="JL84" s="4">
        <v>13</v>
      </c>
      <c r="JM84" s="4"/>
      <c r="JN84" s="4">
        <v>10</v>
      </c>
      <c r="JO84" s="4">
        <v>10</v>
      </c>
      <c r="JP84" s="4">
        <v>72</v>
      </c>
      <c r="JQ84" s="4">
        <v>45</v>
      </c>
      <c r="JR84" s="4">
        <v>37</v>
      </c>
      <c r="JS84" s="4">
        <v>66</v>
      </c>
      <c r="JT84" s="11">
        <v>59</v>
      </c>
      <c r="JU84" s="4">
        <v>71</v>
      </c>
      <c r="JV84" s="4">
        <v>174</v>
      </c>
      <c r="JW84" s="4">
        <f>(JV84-JU84)</f>
        <v>103</v>
      </c>
      <c r="JX84" s="11">
        <v>21.6</v>
      </c>
      <c r="JY84" s="4">
        <v>1763</v>
      </c>
      <c r="JZ84" s="4">
        <v>97</v>
      </c>
      <c r="KA84" s="4">
        <v>63</v>
      </c>
      <c r="KB84" s="4">
        <v>6.2</v>
      </c>
      <c r="KC84" s="4">
        <f>(KB84/HA84)</f>
        <v>3.9743589743589745</v>
      </c>
      <c r="KD84" s="4">
        <v>29.7</v>
      </c>
      <c r="KE84" s="4">
        <v>337</v>
      </c>
      <c r="KF84" s="4">
        <v>85</v>
      </c>
      <c r="KG84" s="4">
        <v>5.8</v>
      </c>
      <c r="KH84" s="4">
        <f>(KG84/HA84)</f>
        <v>3.7179487179487176</v>
      </c>
      <c r="KI84" s="45">
        <f>JT84/KD84</f>
        <v>1.9865319865319866</v>
      </c>
      <c r="KJ84" s="45">
        <f>JX84/KD84</f>
        <v>0.72727272727272729</v>
      </c>
      <c r="KK84" s="4">
        <v>10</v>
      </c>
      <c r="KL84" s="4">
        <v>88</v>
      </c>
      <c r="KM84" s="4">
        <v>51</v>
      </c>
      <c r="KN84" s="11">
        <f>(KL84/KM84)</f>
        <v>1.7254901960784315</v>
      </c>
      <c r="KO84" s="4">
        <v>136</v>
      </c>
      <c r="KP84" s="11">
        <v>9</v>
      </c>
      <c r="KQ84" s="4">
        <v>6</v>
      </c>
      <c r="KR84" s="11">
        <f>KL84/((KP84+KQ84)/2)</f>
        <v>11.733333333333333</v>
      </c>
      <c r="KS84" s="4">
        <v>64</v>
      </c>
      <c r="KT84" s="4">
        <f>KS84/HA84</f>
        <v>41.025641025641022</v>
      </c>
      <c r="KU84" s="4">
        <v>27</v>
      </c>
      <c r="KV84" s="4">
        <v>50</v>
      </c>
      <c r="KW84" s="11">
        <v>35</v>
      </c>
      <c r="KX84" s="4">
        <v>17</v>
      </c>
      <c r="KY84" s="9">
        <v>18</v>
      </c>
      <c r="KZ84" s="4">
        <v>93</v>
      </c>
      <c r="LA84" s="4">
        <v>113</v>
      </c>
      <c r="LB84" s="4">
        <v>31</v>
      </c>
      <c r="LC84" s="4">
        <v>69</v>
      </c>
      <c r="LD84" s="4">
        <v>65</v>
      </c>
      <c r="LE84" s="4">
        <f>KE84</f>
        <v>337</v>
      </c>
      <c r="LF84" s="9">
        <f>LI84/LK84</f>
        <v>0.76950615138306255</v>
      </c>
      <c r="LG84" s="9">
        <f>LD84/LE84</f>
        <v>0.19287833827893175</v>
      </c>
      <c r="LH84" s="9">
        <f>0.35695-7.2266*LG84+74.249*(LG84^2)-307.39*(LG84^3)+684.54*(LG84^4)-856.92*(LG84^5)+571.95*(LG84^6)-159.1*(LG84^7)</f>
        <v>0.26616136050340083</v>
      </c>
      <c r="LI84" s="9">
        <f>(IN84*0.9)/KF84</f>
        <v>1.408235294117647</v>
      </c>
      <c r="LJ84" s="9">
        <f>0.0275-0.165*(JT84/100)+0.3656*((IO84/IN84)*0.9)+0.515*LH84</f>
        <v>0.21071422847880028</v>
      </c>
      <c r="LK84" s="9">
        <f>(IO84-(LJ84*IN84*0.9))/(LJ84*KF84)</f>
        <v>1.8300507300514393</v>
      </c>
      <c r="LL84" s="11">
        <v>18.100000000000001</v>
      </c>
      <c r="LM84" s="11">
        <v>35</v>
      </c>
      <c r="LN84" s="4">
        <v>11</v>
      </c>
      <c r="LO84" s="4">
        <v>23</v>
      </c>
      <c r="LP84" s="4">
        <v>85</v>
      </c>
      <c r="LQ84" s="4">
        <f>LP84/HA84</f>
        <v>54.487179487179482</v>
      </c>
      <c r="LR84" s="11">
        <v>48</v>
      </c>
      <c r="LS84" s="11">
        <v>22</v>
      </c>
      <c r="LT84" s="4">
        <v>27</v>
      </c>
      <c r="LU84" s="4">
        <v>57</v>
      </c>
      <c r="LV84" s="4">
        <v>38</v>
      </c>
      <c r="LW84" s="11">
        <f>LU84/LV84</f>
        <v>1.5</v>
      </c>
      <c r="LX84" s="4">
        <v>16</v>
      </c>
      <c r="LY84" s="11">
        <f>(LU84/LX84)</f>
        <v>3.5625</v>
      </c>
      <c r="LZ84" s="4">
        <v>144</v>
      </c>
      <c r="MA84" s="4">
        <v>17.100000000000001</v>
      </c>
      <c r="MB84">
        <v>19.100000000000001</v>
      </c>
      <c r="MC84" s="11">
        <f>(MA84+IR84)</f>
        <v>17.100000000000001</v>
      </c>
      <c r="MD84" s="4">
        <f>MC84/LS84</f>
        <v>0.77727272727272734</v>
      </c>
      <c r="ME84" s="4">
        <f>LR84/MB84</f>
        <v>2.5130890052356021</v>
      </c>
      <c r="MF84" s="4">
        <f>LL84/MB84</f>
        <v>0.94764397905759168</v>
      </c>
      <c r="MG84" s="4">
        <v>18</v>
      </c>
      <c r="MH84" s="4">
        <v>7</v>
      </c>
      <c r="MI84" s="4">
        <f>((MG84-MH84)/MG84)*100</f>
        <v>61.111111111111114</v>
      </c>
      <c r="MJ84" s="4">
        <v>25</v>
      </c>
      <c r="MK84" s="4">
        <v>17</v>
      </c>
      <c r="ML84" s="4">
        <f>((MJ84-MK84)/MJ84)*100</f>
        <v>32</v>
      </c>
      <c r="MM84" s="4">
        <v>1</v>
      </c>
      <c r="MN84" s="4">
        <v>0</v>
      </c>
      <c r="MO84" s="4">
        <v>0</v>
      </c>
      <c r="MP84" s="4">
        <v>0</v>
      </c>
      <c r="MQ84" s="4">
        <v>1</v>
      </c>
      <c r="MR84" s="4">
        <v>0</v>
      </c>
      <c r="MS84" s="4">
        <v>0</v>
      </c>
      <c r="MT84" s="4">
        <v>1</v>
      </c>
      <c r="MU84" s="4">
        <v>0</v>
      </c>
      <c r="MV84" s="4">
        <v>0</v>
      </c>
      <c r="MW84" s="4">
        <v>61</v>
      </c>
      <c r="MX84" s="4">
        <v>19</v>
      </c>
      <c r="MY84">
        <f>(MW84-MX84)/MW84</f>
        <v>0.68852459016393441</v>
      </c>
      <c r="MZ84" s="4">
        <v>1</v>
      </c>
      <c r="NA84" s="4">
        <v>0</v>
      </c>
      <c r="NB84" s="4"/>
      <c r="NC84" s="2">
        <v>45182</v>
      </c>
      <c r="ND84" s="4">
        <v>1.56</v>
      </c>
      <c r="NE84" s="4">
        <v>29</v>
      </c>
      <c r="NF84" s="4"/>
      <c r="NG84" s="4"/>
      <c r="NH84" s="4"/>
      <c r="NI84" s="4"/>
      <c r="NJ84" s="4">
        <v>0</v>
      </c>
      <c r="NK84" s="4">
        <v>1</v>
      </c>
      <c r="NL84" s="4" t="s">
        <v>229</v>
      </c>
      <c r="NM84" s="4"/>
      <c r="NN84" s="4"/>
      <c r="NO84" s="4">
        <v>1</v>
      </c>
      <c r="NP84" s="4"/>
      <c r="NQ84" s="4"/>
      <c r="NR84" s="4"/>
      <c r="NS84" s="29"/>
      <c r="NT84" s="4"/>
      <c r="NU84" s="4"/>
      <c r="NV84" s="4"/>
      <c r="NW84" s="4">
        <v>0</v>
      </c>
      <c r="NX84" s="4">
        <v>0</v>
      </c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>
        <v>0</v>
      </c>
      <c r="OO84" s="4">
        <v>0</v>
      </c>
      <c r="OP84" s="4"/>
      <c r="OQ84">
        <v>113</v>
      </c>
      <c r="OR84">
        <v>69</v>
      </c>
      <c r="OS84">
        <v>84</v>
      </c>
      <c r="OT84">
        <v>89</v>
      </c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>
        <v>0</v>
      </c>
      <c r="PM84" s="4">
        <v>0</v>
      </c>
      <c r="PN84" s="4">
        <v>0</v>
      </c>
      <c r="PO84" s="4"/>
      <c r="PP84" s="4"/>
      <c r="PQ84" s="4">
        <v>10</v>
      </c>
      <c r="PR84" s="4">
        <v>9</v>
      </c>
      <c r="PS84" s="4">
        <v>31</v>
      </c>
      <c r="PT84" s="4">
        <v>21</v>
      </c>
      <c r="PU84" s="4">
        <v>33</v>
      </c>
      <c r="PV84" s="4">
        <v>63</v>
      </c>
      <c r="PW84" s="11">
        <v>66</v>
      </c>
      <c r="PX84" s="4">
        <v>51</v>
      </c>
      <c r="PY84" s="4">
        <v>150</v>
      </c>
      <c r="PZ84" s="4">
        <f>(PY84-PX84)</f>
        <v>99</v>
      </c>
      <c r="QA84" s="11">
        <v>18.8</v>
      </c>
      <c r="QB84" s="4">
        <v>1587</v>
      </c>
      <c r="QC84" s="4">
        <v>96</v>
      </c>
      <c r="QD84" s="4">
        <v>71</v>
      </c>
      <c r="QE84" s="4">
        <v>6.5</v>
      </c>
      <c r="QF84" s="4">
        <f>(QE84/ND84)</f>
        <v>4.166666666666667</v>
      </c>
      <c r="QG84" s="4">
        <v>29.4</v>
      </c>
      <c r="QH84" s="4">
        <v>368</v>
      </c>
      <c r="QI84" s="4">
        <v>84</v>
      </c>
      <c r="QJ84" s="4">
        <v>5.9</v>
      </c>
      <c r="QK84" s="4">
        <f>(QJ84/ND84)</f>
        <v>3.7820512820512819</v>
      </c>
      <c r="QL84" s="45">
        <f>PW84/QG84</f>
        <v>2.2448979591836737</v>
      </c>
      <c r="QM84" s="45">
        <f>QA84/QG84</f>
        <v>0.63945578231292521</v>
      </c>
      <c r="QN84" s="4">
        <v>12</v>
      </c>
      <c r="QO84" s="4">
        <v>73</v>
      </c>
      <c r="QP84" s="4">
        <v>62</v>
      </c>
      <c r="QQ84" s="11">
        <f>(QO84/QP84)</f>
        <v>1.1774193548387097</v>
      </c>
      <c r="QR84" s="4">
        <v>173</v>
      </c>
      <c r="QS84" s="11">
        <v>11</v>
      </c>
      <c r="QT84" s="4">
        <v>12</v>
      </c>
      <c r="QU84" s="11">
        <f>QO84/((QS84+QT84)/2)</f>
        <v>6.3478260869565215</v>
      </c>
      <c r="QV84" s="4">
        <v>68</v>
      </c>
      <c r="QW84" s="4">
        <f>QV84/ND84</f>
        <v>43.589743589743591</v>
      </c>
      <c r="QX84" s="4">
        <v>22</v>
      </c>
      <c r="QY84" s="4">
        <v>47</v>
      </c>
      <c r="QZ84" s="11">
        <v>26</v>
      </c>
      <c r="RA84" s="4">
        <v>15</v>
      </c>
      <c r="RB84" s="9">
        <v>11</v>
      </c>
      <c r="RC84" s="4">
        <v>65</v>
      </c>
      <c r="RD84" s="4">
        <v>96</v>
      </c>
      <c r="RE84" s="4">
        <v>48</v>
      </c>
      <c r="RF84" s="4">
        <v>76</v>
      </c>
      <c r="RG84" s="4">
        <v>72</v>
      </c>
      <c r="RH84" s="4">
        <f>QH84</f>
        <v>368</v>
      </c>
      <c r="RI84" s="9">
        <f>RL84/RN84</f>
        <v>0.61742573015825608</v>
      </c>
      <c r="RJ84" s="9">
        <f>RG84/RH84</f>
        <v>0.19565217391304349</v>
      </c>
      <c r="RK84" s="9">
        <f>0.35695-7.2266*RJ84+74.249*(RJ84^2)-307.39*(RJ84^3)+684.54*(RJ84^4)-856.92*(RJ84^5)+571.95*(RJ84^6)-159.1*(RJ84^7)</f>
        <v>0.27082536098117432</v>
      </c>
      <c r="RL84" s="9">
        <f>(OQ84*0.9)/QI84</f>
        <v>1.2107142857142859</v>
      </c>
      <c r="RM84" s="9">
        <f>0.0275-0.165*(PW84/100)+0.3656*((OR84/OQ84)*0.9)+0.515*RK84</f>
        <v>0.25899329099380031</v>
      </c>
      <c r="RN84" s="9">
        <f>(OR84-(RM84*OQ84*0.9))/(RM84*QI84)</f>
        <v>1.9609067561922962</v>
      </c>
      <c r="RO84" s="11">
        <v>16.399999999999999</v>
      </c>
      <c r="RP84" s="11">
        <v>41</v>
      </c>
      <c r="RQ84" s="4">
        <v>27</v>
      </c>
      <c r="RR84" s="4">
        <v>14</v>
      </c>
      <c r="RS84" s="4">
        <v>90</v>
      </c>
      <c r="RT84" s="4">
        <f>RS84/ND84</f>
        <v>57.692307692307693</v>
      </c>
      <c r="RU84" s="11">
        <v>51</v>
      </c>
      <c r="RV84" s="11">
        <v>20</v>
      </c>
      <c r="RW84" s="4">
        <v>18</v>
      </c>
      <c r="RX84" s="4">
        <v>63</v>
      </c>
      <c r="RY84" s="4">
        <v>42</v>
      </c>
      <c r="RZ84" s="11">
        <f>RX84/RY84</f>
        <v>1.5</v>
      </c>
      <c r="SA84" s="4">
        <v>18</v>
      </c>
      <c r="SB84" s="11">
        <f>(RX84/SA84)</f>
        <v>3.5</v>
      </c>
      <c r="SC84" s="4">
        <v>113</v>
      </c>
      <c r="SD84" s="4">
        <v>19.100000000000001</v>
      </c>
      <c r="SE84">
        <v>26.7</v>
      </c>
      <c r="SF84" s="11">
        <f>(SD84+OU84)</f>
        <v>19.100000000000001</v>
      </c>
      <c r="SG84" s="4">
        <f>SF84/RV84</f>
        <v>0.95500000000000007</v>
      </c>
      <c r="SH84" s="4">
        <f>RU84/SE84</f>
        <v>1.9101123595505618</v>
      </c>
      <c r="SI84" s="4">
        <f>RO84/SE84</f>
        <v>0.61423220973782766</v>
      </c>
      <c r="SJ84" s="4">
        <v>11</v>
      </c>
      <c r="SK84" s="4">
        <v>10</v>
      </c>
      <c r="SL84" s="4">
        <f>((SJ84-SK84)/SJ84)*100</f>
        <v>9.0909090909090917</v>
      </c>
      <c r="SM84" s="4"/>
      <c r="SN84" s="4"/>
      <c r="SO84" s="4"/>
      <c r="TB84" t="e">
        <f>(SZ84-TA84)/SZ84</f>
        <v>#DIV/0!</v>
      </c>
      <c r="TF84" s="2">
        <v>45332</v>
      </c>
      <c r="TG84" s="4">
        <v>1.56</v>
      </c>
      <c r="TH84" s="4">
        <v>180</v>
      </c>
      <c r="TI84" s="4"/>
      <c r="TJ84" s="4"/>
      <c r="TK84" s="4"/>
      <c r="TL84" s="4"/>
      <c r="TM84" s="4">
        <v>0</v>
      </c>
      <c r="TN84" s="4">
        <v>1</v>
      </c>
      <c r="TO84" s="4" t="s">
        <v>229</v>
      </c>
      <c r="TP84" s="4"/>
      <c r="TQ84" s="4"/>
      <c r="TR84" s="4">
        <v>1</v>
      </c>
      <c r="TS84" s="4"/>
      <c r="TT84" s="4"/>
      <c r="TU84" s="4"/>
      <c r="TV84" s="29"/>
      <c r="TW84" s="4"/>
      <c r="TX84" s="4"/>
      <c r="TY84" s="4"/>
      <c r="TZ84" s="4">
        <v>0</v>
      </c>
      <c r="UA84" s="4">
        <v>0</v>
      </c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>
        <v>0</v>
      </c>
      <c r="UR84" s="4">
        <v>0</v>
      </c>
      <c r="US84" s="4"/>
      <c r="UT84">
        <v>115</v>
      </c>
      <c r="UU84">
        <v>72</v>
      </c>
      <c r="UV84">
        <v>86</v>
      </c>
      <c r="UW84">
        <v>78</v>
      </c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>
        <v>0</v>
      </c>
      <c r="VP84" s="4">
        <v>0</v>
      </c>
      <c r="VQ84" s="4">
        <v>0</v>
      </c>
      <c r="VR84" s="4"/>
      <c r="VS84" s="4"/>
      <c r="VT84" s="4">
        <v>10</v>
      </c>
      <c r="VU84" s="4">
        <v>10</v>
      </c>
      <c r="VV84" s="4">
        <v>72</v>
      </c>
      <c r="VW84" s="4">
        <v>45</v>
      </c>
      <c r="VX84" s="4">
        <v>37</v>
      </c>
      <c r="VY84" s="4">
        <v>66</v>
      </c>
      <c r="VZ84" s="11">
        <v>59</v>
      </c>
      <c r="WA84" s="4">
        <v>71</v>
      </c>
      <c r="WB84" s="4">
        <v>174</v>
      </c>
      <c r="WC84" s="4">
        <f>(WB84-WA84)</f>
        <v>103</v>
      </c>
      <c r="WD84" s="11">
        <v>21.6</v>
      </c>
      <c r="WE84" s="4">
        <v>1763</v>
      </c>
      <c r="WF84" s="4">
        <v>97</v>
      </c>
      <c r="WG84" s="4">
        <v>63</v>
      </c>
      <c r="WH84" s="4">
        <v>6.2</v>
      </c>
      <c r="WI84" s="4">
        <f>(WH84/TG84)</f>
        <v>3.9743589743589745</v>
      </c>
      <c r="WJ84" s="4">
        <v>29.7</v>
      </c>
      <c r="WK84" s="4">
        <v>337</v>
      </c>
      <c r="WL84" s="4">
        <v>85</v>
      </c>
      <c r="WM84" s="4">
        <v>5.8</v>
      </c>
      <c r="WN84" s="4">
        <f>(WM84/TG84)</f>
        <v>3.7179487179487176</v>
      </c>
      <c r="WO84" s="45">
        <f>VZ84/WJ84</f>
        <v>1.9865319865319866</v>
      </c>
      <c r="WP84" s="45">
        <f>WD84/WJ84</f>
        <v>0.72727272727272729</v>
      </c>
      <c r="WQ84" s="4">
        <v>10</v>
      </c>
      <c r="WR84" s="4">
        <v>88</v>
      </c>
      <c r="WS84" s="4">
        <v>51</v>
      </c>
      <c r="WT84" s="11">
        <f>(WR84/WS84)</f>
        <v>1.7254901960784315</v>
      </c>
      <c r="WU84" s="4">
        <v>136</v>
      </c>
      <c r="WV84" s="11">
        <v>9</v>
      </c>
      <c r="WW84" s="4">
        <v>6</v>
      </c>
      <c r="WX84" s="11">
        <f>WR84/((WV84+WW84)/2)</f>
        <v>11.733333333333333</v>
      </c>
      <c r="WY84" s="4">
        <v>64</v>
      </c>
      <c r="WZ84" s="4">
        <f>WY84/TG84</f>
        <v>41.025641025641022</v>
      </c>
      <c r="XA84" s="4">
        <v>27</v>
      </c>
      <c r="XB84" s="4">
        <v>50</v>
      </c>
      <c r="XC84" s="11">
        <v>35</v>
      </c>
      <c r="XD84" s="4">
        <v>17</v>
      </c>
      <c r="XE84" s="9">
        <v>18</v>
      </c>
      <c r="XF84" s="4">
        <v>93</v>
      </c>
      <c r="XG84" s="4">
        <v>113</v>
      </c>
      <c r="XH84" s="4">
        <v>31</v>
      </c>
      <c r="XI84" s="4">
        <v>69</v>
      </c>
      <c r="XJ84" s="4">
        <v>65</v>
      </c>
      <c r="XK84" s="4">
        <f>WK84</f>
        <v>337</v>
      </c>
      <c r="XL84" s="9">
        <f>XO84/XQ84</f>
        <v>0.64682030597472273</v>
      </c>
      <c r="XM84" s="9">
        <f>XJ84/XK84</f>
        <v>0.19287833827893175</v>
      </c>
      <c r="XN84" s="9">
        <f>0.35695-7.2266*XM84+74.249*(XM84^2)-307.39*(XM84^3)+684.54*(XM84^4)-856.92*(XM84^5)+571.95*(XM84^6)-159.1*(XM84^7)</f>
        <v>0.26616136050340083</v>
      </c>
      <c r="XO84" s="9">
        <f>(UT84*0.9)/WL84</f>
        <v>1.2176470588235293</v>
      </c>
      <c r="XP84" s="9">
        <f>0.0275-0.165*(VZ84/100)+0.3656*((UU84/UT84)*0.9)+0.515*XN84</f>
        <v>0.2732307528331645</v>
      </c>
      <c r="XQ84" s="9">
        <f>(UU84-(XP84*UT84*0.9))/(XP84*WL84)</f>
        <v>1.8825121097405901</v>
      </c>
      <c r="XR84" s="11">
        <v>18.100000000000001</v>
      </c>
      <c r="XS84" s="11">
        <v>35</v>
      </c>
      <c r="XT84" s="4">
        <v>11</v>
      </c>
      <c r="XU84" s="4">
        <v>23</v>
      </c>
      <c r="XV84" s="4">
        <v>85</v>
      </c>
      <c r="XW84" s="4">
        <f>XV84/TG84</f>
        <v>54.487179487179482</v>
      </c>
      <c r="XX84" s="11">
        <v>48</v>
      </c>
      <c r="XY84" s="11">
        <v>22</v>
      </c>
      <c r="XZ84" s="4">
        <v>27</v>
      </c>
      <c r="YA84" s="4">
        <v>57</v>
      </c>
      <c r="YB84" s="4">
        <v>38</v>
      </c>
      <c r="YC84" s="11">
        <f>YA84/YB84</f>
        <v>1.5</v>
      </c>
      <c r="YD84" s="4">
        <v>16</v>
      </c>
      <c r="YE84" s="11">
        <f>(YA84/YD84)</f>
        <v>3.5625</v>
      </c>
      <c r="YF84" s="4">
        <v>144</v>
      </c>
      <c r="YG84" s="4">
        <v>17.100000000000001</v>
      </c>
      <c r="YH84">
        <v>19.100000000000001</v>
      </c>
      <c r="YI84" s="11">
        <f>(YG84+UX84)</f>
        <v>17.100000000000001</v>
      </c>
      <c r="YJ84" s="4">
        <f>YI84/XY84</f>
        <v>0.77727272727272734</v>
      </c>
      <c r="YK84" s="4">
        <f>XX84/YH84</f>
        <v>2.5130890052356021</v>
      </c>
      <c r="YL84" s="4">
        <f>XR84/YH84</f>
        <v>0.94764397905759168</v>
      </c>
      <c r="YM84" s="4">
        <v>18</v>
      </c>
      <c r="YN84" s="4">
        <v>7</v>
      </c>
      <c r="YO84" s="4">
        <f>((YM84-YN84)/YM84)*100</f>
        <v>61.111111111111114</v>
      </c>
      <c r="YP84" s="4">
        <v>25</v>
      </c>
      <c r="YQ84" s="4">
        <v>17</v>
      </c>
      <c r="YR84" s="4">
        <f>((YP84-YQ84)/YP84)*100</f>
        <v>32</v>
      </c>
      <c r="YS84" s="4">
        <v>1</v>
      </c>
      <c r="YT84" s="4">
        <v>0</v>
      </c>
      <c r="YU84" s="4">
        <v>0</v>
      </c>
      <c r="YV84" s="4">
        <v>0</v>
      </c>
      <c r="YW84" s="4">
        <v>1</v>
      </c>
      <c r="YX84" s="4">
        <v>0</v>
      </c>
      <c r="YY84" s="4">
        <v>0</v>
      </c>
      <c r="YZ84" s="4">
        <v>1</v>
      </c>
      <c r="ZA84" s="4">
        <v>0</v>
      </c>
      <c r="ZB84" s="4">
        <v>0</v>
      </c>
      <c r="ZC84" s="4">
        <v>61</v>
      </c>
      <c r="ZD84" s="4">
        <v>19</v>
      </c>
      <c r="ZE84">
        <f>(ZC84-ZD84)/ZC84</f>
        <v>0.68852459016393441</v>
      </c>
      <c r="ZF84" s="4">
        <v>1</v>
      </c>
      <c r="ZG84" s="4">
        <v>0</v>
      </c>
    </row>
    <row r="85" spans="1:683" x14ac:dyDescent="0.35">
      <c r="A85" s="54">
        <v>82</v>
      </c>
      <c r="B85" s="2">
        <v>45154</v>
      </c>
      <c r="C85" s="2">
        <v>16285</v>
      </c>
      <c r="D85" s="4">
        <v>79</v>
      </c>
      <c r="E85" s="4" t="s">
        <v>178</v>
      </c>
      <c r="F85" s="4">
        <v>65</v>
      </c>
      <c r="G85" s="4">
        <v>165</v>
      </c>
      <c r="H85" s="4">
        <v>1.72</v>
      </c>
      <c r="I85" s="4">
        <v>1</v>
      </c>
      <c r="J85" s="2">
        <v>45140</v>
      </c>
      <c r="K85" s="2">
        <v>45146</v>
      </c>
      <c r="L85" s="2">
        <v>45166</v>
      </c>
      <c r="M85" s="2">
        <v>45269</v>
      </c>
      <c r="N85" s="4">
        <v>1</v>
      </c>
      <c r="O85" s="2">
        <v>45269</v>
      </c>
      <c r="P85" s="46">
        <f t="shared" si="276"/>
        <v>20</v>
      </c>
      <c r="Q85" s="46">
        <f t="shared" si="277"/>
        <v>129</v>
      </c>
      <c r="R85" s="46">
        <f t="shared" si="293"/>
        <v>123</v>
      </c>
      <c r="S85" s="4">
        <v>0</v>
      </c>
      <c r="T85" s="4">
        <v>1</v>
      </c>
      <c r="U85" s="4">
        <v>1</v>
      </c>
      <c r="V85" s="4">
        <v>0</v>
      </c>
      <c r="W85" s="4">
        <v>1</v>
      </c>
      <c r="X85" s="4">
        <v>1</v>
      </c>
      <c r="Y85" s="4">
        <v>1</v>
      </c>
      <c r="Z85" s="4">
        <v>0</v>
      </c>
      <c r="AA85" s="4">
        <v>0</v>
      </c>
      <c r="AB85" s="4">
        <v>30</v>
      </c>
      <c r="AC85" s="4">
        <v>62</v>
      </c>
      <c r="AD85" s="4">
        <v>10</v>
      </c>
      <c r="AE85" s="4">
        <v>10</v>
      </c>
      <c r="AF85" s="4">
        <v>0</v>
      </c>
      <c r="AG85" s="4">
        <v>460</v>
      </c>
      <c r="AH85" s="4">
        <v>20000</v>
      </c>
      <c r="AI85" s="4">
        <v>20.65</v>
      </c>
      <c r="AJ85" s="4">
        <v>0.39</v>
      </c>
      <c r="AK85" s="4">
        <v>0</v>
      </c>
      <c r="AL85" s="4">
        <v>0</v>
      </c>
      <c r="AM85" s="4">
        <v>0</v>
      </c>
      <c r="AP85" s="4">
        <v>0</v>
      </c>
      <c r="AQ85" s="4">
        <v>12.4</v>
      </c>
      <c r="AR85" s="4">
        <v>1.26</v>
      </c>
      <c r="AS85" s="4">
        <v>32</v>
      </c>
      <c r="AW85" s="4">
        <v>247</v>
      </c>
      <c r="AX85" s="4">
        <v>0</v>
      </c>
      <c r="AY85" s="4">
        <v>0</v>
      </c>
      <c r="AZ85" s="4">
        <v>1</v>
      </c>
      <c r="BA85" s="4">
        <v>55</v>
      </c>
      <c r="BB85" s="4">
        <v>128</v>
      </c>
      <c r="BC85" s="4">
        <v>3.64</v>
      </c>
      <c r="BD85" s="4">
        <v>1.71</v>
      </c>
      <c r="BE85" s="4">
        <v>3.14</v>
      </c>
      <c r="BF85" s="4">
        <v>8.4</v>
      </c>
      <c r="BG85" s="4">
        <v>2.86</v>
      </c>
      <c r="BJ85" s="4">
        <v>6</v>
      </c>
      <c r="BK85" s="4">
        <v>17</v>
      </c>
      <c r="BN85" s="4">
        <v>440</v>
      </c>
      <c r="BO85" s="4">
        <v>1</v>
      </c>
      <c r="BP85" s="4">
        <v>3</v>
      </c>
      <c r="BQ85" s="4">
        <v>180</v>
      </c>
      <c r="BR85">
        <v>113</v>
      </c>
      <c r="BS85">
        <v>76</v>
      </c>
      <c r="BT85">
        <v>82</v>
      </c>
      <c r="BU85">
        <v>67</v>
      </c>
      <c r="BV85">
        <v>9</v>
      </c>
      <c r="BW85">
        <v>1230</v>
      </c>
      <c r="BX85">
        <v>563</v>
      </c>
      <c r="BY85">
        <v>1.5</v>
      </c>
      <c r="BZ85">
        <v>83.6</v>
      </c>
      <c r="CA85">
        <v>7.6</v>
      </c>
      <c r="CB85" s="4">
        <v>3.6</v>
      </c>
      <c r="CC85" s="4">
        <v>23</v>
      </c>
      <c r="CD85" s="4">
        <v>78</v>
      </c>
      <c r="CE85" s="4">
        <v>14</v>
      </c>
      <c r="CF85" s="4">
        <v>15</v>
      </c>
      <c r="CG85" s="4">
        <v>1796</v>
      </c>
      <c r="CH85" s="4">
        <f t="shared" si="278"/>
        <v>1622.2222222222222</v>
      </c>
      <c r="CI85" s="4" t="s">
        <v>228</v>
      </c>
      <c r="CJ85" s="4">
        <v>26</v>
      </c>
      <c r="CK85" s="4">
        <v>112</v>
      </c>
      <c r="CL85" s="4">
        <v>16.2</v>
      </c>
      <c r="CM85" s="4">
        <v>0.8</v>
      </c>
      <c r="CN85" s="4">
        <v>0</v>
      </c>
      <c r="CO85" s="4">
        <v>0</v>
      </c>
      <c r="CR85" s="4">
        <v>1</v>
      </c>
      <c r="CS85" s="4">
        <v>1</v>
      </c>
      <c r="CT85" s="4">
        <v>7</v>
      </c>
      <c r="CU85" s="4">
        <v>1</v>
      </c>
      <c r="CV85" s="4">
        <v>1</v>
      </c>
      <c r="CW85" s="4">
        <v>0</v>
      </c>
      <c r="CX85" s="4">
        <v>1</v>
      </c>
      <c r="CY85" s="4">
        <v>0</v>
      </c>
      <c r="CZ85" s="4">
        <v>0</v>
      </c>
      <c r="DA85" s="4">
        <v>0</v>
      </c>
      <c r="DB85" s="4">
        <v>0</v>
      </c>
      <c r="DC85" s="4">
        <v>1</v>
      </c>
      <c r="DD85" s="4">
        <v>1</v>
      </c>
      <c r="DE85" s="4">
        <v>1</v>
      </c>
      <c r="DF85" s="4">
        <v>0</v>
      </c>
      <c r="DG85" s="4">
        <v>1</v>
      </c>
      <c r="DH85" s="4">
        <v>0</v>
      </c>
      <c r="DI85" s="4">
        <v>0</v>
      </c>
      <c r="DJ85" s="4">
        <v>0</v>
      </c>
      <c r="DK85" s="4">
        <v>12</v>
      </c>
      <c r="DL85" s="4">
        <v>10</v>
      </c>
      <c r="DM85" s="4">
        <v>67</v>
      </c>
      <c r="DN85" s="4">
        <v>49</v>
      </c>
      <c r="DO85" s="4">
        <v>27</v>
      </c>
      <c r="DP85" s="4">
        <v>51</v>
      </c>
      <c r="DQ85" s="11">
        <v>57</v>
      </c>
      <c r="DR85" s="4">
        <v>48</v>
      </c>
      <c r="DS85" s="4">
        <v>111</v>
      </c>
      <c r="DT85" s="4">
        <f t="shared" si="295"/>
        <v>63</v>
      </c>
      <c r="DU85" s="11">
        <v>11.1</v>
      </c>
      <c r="DV85" s="4">
        <v>867</v>
      </c>
      <c r="DW85" s="4">
        <v>82</v>
      </c>
      <c r="DX85" s="4">
        <v>60</v>
      </c>
      <c r="DY85" s="4">
        <v>3.4</v>
      </c>
      <c r="DZ85" s="17">
        <f t="shared" si="298"/>
        <v>1.9767441860465116</v>
      </c>
      <c r="EA85" s="4">
        <v>26.4</v>
      </c>
      <c r="EB85" s="4">
        <v>289</v>
      </c>
      <c r="EC85" s="4">
        <v>79</v>
      </c>
      <c r="ED85" s="4">
        <v>4.8099999999999996</v>
      </c>
      <c r="EE85" s="4">
        <f t="shared" si="299"/>
        <v>2.7965116279069764</v>
      </c>
      <c r="EF85" s="45">
        <f t="shared" si="279"/>
        <v>2.1590909090909092</v>
      </c>
      <c r="EG85" s="45">
        <f t="shared" si="280"/>
        <v>0.42045454545454547</v>
      </c>
      <c r="EH85" s="4">
        <v>13</v>
      </c>
      <c r="EI85" s="4">
        <v>83</v>
      </c>
      <c r="EJ85" s="4">
        <v>54</v>
      </c>
      <c r="EK85" s="11">
        <f t="shared" si="300"/>
        <v>1.537037037037037</v>
      </c>
      <c r="EL85" s="4">
        <v>184</v>
      </c>
      <c r="EM85" s="11">
        <v>17</v>
      </c>
      <c r="EN85" s="4">
        <v>14</v>
      </c>
      <c r="EO85" s="11">
        <f t="shared" si="296"/>
        <v>5.354838709677419</v>
      </c>
      <c r="EP85" s="4">
        <v>70</v>
      </c>
      <c r="EQ85" s="4">
        <f t="shared" si="281"/>
        <v>40.697674418604649</v>
      </c>
      <c r="ER85" s="4">
        <v>58</v>
      </c>
      <c r="ES85" s="4">
        <v>68</v>
      </c>
      <c r="ET85" s="11">
        <v>7</v>
      </c>
      <c r="EU85" s="4">
        <v>8</v>
      </c>
      <c r="EV85" s="9">
        <v>1</v>
      </c>
      <c r="EW85" s="4">
        <v>96</v>
      </c>
      <c r="EX85" s="4">
        <v>124</v>
      </c>
      <c r="EY85" s="4">
        <v>48</v>
      </c>
      <c r="EZ85" s="4">
        <v>65</v>
      </c>
      <c r="FA85" s="4">
        <v>55</v>
      </c>
      <c r="FB85" s="4">
        <f t="shared" si="303"/>
        <v>289</v>
      </c>
      <c r="FC85" s="9">
        <f t="shared" si="283"/>
        <v>0.63270648358879811</v>
      </c>
      <c r="FD85" s="9">
        <f t="shared" si="284"/>
        <v>0.19031141868512111</v>
      </c>
      <c r="FE85" s="9">
        <f t="shared" si="285"/>
        <v>0.2618270397788085</v>
      </c>
      <c r="FF85" s="9">
        <f t="shared" si="286"/>
        <v>1.2873417721518987</v>
      </c>
      <c r="FG85" s="9">
        <f t="shared" si="287"/>
        <v>0.28959216442413949</v>
      </c>
      <c r="FH85" s="9">
        <f t="shared" si="288"/>
        <v>2.0346587328296675</v>
      </c>
      <c r="FI85" s="11">
        <v>14.5</v>
      </c>
      <c r="FJ85" s="11">
        <v>34</v>
      </c>
      <c r="FK85" s="4">
        <v>24</v>
      </c>
      <c r="FL85" s="4">
        <v>11</v>
      </c>
      <c r="FM85" s="4">
        <v>22</v>
      </c>
      <c r="FN85" s="4">
        <f t="shared" si="304"/>
        <v>12.790697674418604</v>
      </c>
      <c r="FO85" s="11">
        <v>41</v>
      </c>
      <c r="FP85" s="11">
        <v>21</v>
      </c>
      <c r="FQ85" s="4">
        <v>18</v>
      </c>
      <c r="FR85" s="4">
        <v>83</v>
      </c>
      <c r="FS85" s="4">
        <v>41</v>
      </c>
      <c r="FT85" s="11">
        <f t="shared" si="289"/>
        <v>2.024390243902439</v>
      </c>
      <c r="FU85" s="4">
        <v>14</v>
      </c>
      <c r="FV85" s="11">
        <f t="shared" si="305"/>
        <v>5.9285714285714288</v>
      </c>
      <c r="FW85" s="4">
        <v>127</v>
      </c>
      <c r="FX85" s="4">
        <v>33.9</v>
      </c>
      <c r="FZ85" s="11">
        <f t="shared" si="306"/>
        <v>42.9</v>
      </c>
      <c r="GA85" s="4">
        <f t="shared" si="290"/>
        <v>2.0428571428571427</v>
      </c>
      <c r="GD85" s="4">
        <v>25</v>
      </c>
      <c r="GE85" s="4">
        <v>22</v>
      </c>
      <c r="GF85" s="4">
        <f t="shared" si="307"/>
        <v>12</v>
      </c>
      <c r="GG85" s="4">
        <v>24</v>
      </c>
      <c r="GH85" s="4">
        <v>12</v>
      </c>
      <c r="GI85" s="4">
        <f t="shared" ref="GI85:GI89" si="310">((GG85-GH85)/GG85)*100</f>
        <v>50</v>
      </c>
      <c r="GJ85">
        <v>0</v>
      </c>
      <c r="GK85">
        <v>1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1</v>
      </c>
      <c r="GR85">
        <v>0</v>
      </c>
      <c r="GS85">
        <v>0</v>
      </c>
      <c r="GT85">
        <v>24</v>
      </c>
      <c r="GU85">
        <v>6</v>
      </c>
      <c r="GV85">
        <f t="shared" si="309"/>
        <v>0.75</v>
      </c>
      <c r="GW85">
        <v>0</v>
      </c>
      <c r="GX85">
        <v>1</v>
      </c>
      <c r="GZ85" s="2">
        <v>45160</v>
      </c>
      <c r="HA85" s="4">
        <v>1.72</v>
      </c>
      <c r="HB85" s="4">
        <v>8</v>
      </c>
      <c r="HC85" s="4">
        <v>450</v>
      </c>
      <c r="HD85" s="4">
        <v>22000</v>
      </c>
      <c r="HE85" s="4">
        <v>32.1</v>
      </c>
      <c r="HF85" s="4">
        <v>1.4</v>
      </c>
      <c r="HG85" s="4">
        <v>0</v>
      </c>
      <c r="HH85" s="4">
        <v>0</v>
      </c>
      <c r="HI85" s="4">
        <v>0</v>
      </c>
      <c r="HJ85" s="4">
        <v>120</v>
      </c>
      <c r="HK85" s="4">
        <v>1102</v>
      </c>
      <c r="HL85" s="4">
        <v>0</v>
      </c>
      <c r="HM85" s="4">
        <v>8.8000000000000007</v>
      </c>
      <c r="HN85" s="4">
        <v>1.32</v>
      </c>
      <c r="HO85" s="4">
        <v>30</v>
      </c>
      <c r="HP85" s="29">
        <v>6.06</v>
      </c>
      <c r="HQ85" s="4">
        <v>3.01</v>
      </c>
      <c r="HR85" s="4">
        <v>740</v>
      </c>
      <c r="HS85" s="4">
        <v>511</v>
      </c>
      <c r="HT85" s="4">
        <v>1</v>
      </c>
      <c r="HU85" s="4">
        <v>0</v>
      </c>
      <c r="HV85" s="4">
        <v>3.1</v>
      </c>
      <c r="HW85" s="4">
        <v>104</v>
      </c>
      <c r="HX85" s="4">
        <v>126</v>
      </c>
      <c r="HY85" s="4">
        <v>4.4000000000000004</v>
      </c>
      <c r="HZ85" s="4">
        <v>1.96</v>
      </c>
      <c r="IA85" s="4">
        <v>8.14</v>
      </c>
      <c r="IB85" s="4">
        <v>7.4</v>
      </c>
      <c r="IC85" s="4">
        <v>4.8</v>
      </c>
      <c r="ID85" s="4">
        <v>2.09</v>
      </c>
      <c r="IE85" s="4">
        <v>126</v>
      </c>
      <c r="IF85" s="4">
        <v>34</v>
      </c>
      <c r="IG85" s="4">
        <v>12</v>
      </c>
      <c r="IH85" s="4">
        <v>0.55000000000000004</v>
      </c>
      <c r="II85" s="4">
        <v>295</v>
      </c>
      <c r="IJ85" s="4">
        <v>310</v>
      </c>
      <c r="IK85" s="4">
        <v>1</v>
      </c>
      <c r="IL85" s="4">
        <v>3</v>
      </c>
      <c r="IM85" s="4">
        <v>212</v>
      </c>
      <c r="IN85">
        <v>82</v>
      </c>
      <c r="IO85">
        <v>39</v>
      </c>
      <c r="IP85">
        <v>56</v>
      </c>
      <c r="IQ85">
        <v>71</v>
      </c>
      <c r="IS85">
        <v>-457</v>
      </c>
      <c r="IT85">
        <v>680</v>
      </c>
      <c r="IU85">
        <v>1.29</v>
      </c>
      <c r="IV85">
        <v>88</v>
      </c>
      <c r="IW85">
        <v>19</v>
      </c>
      <c r="IX85" s="4">
        <v>3.2</v>
      </c>
      <c r="IY85" s="4">
        <v>41</v>
      </c>
      <c r="IZ85" s="4">
        <v>55</v>
      </c>
      <c r="JA85" s="4">
        <v>14</v>
      </c>
      <c r="JB85" s="4">
        <v>16</v>
      </c>
      <c r="JC85" s="4">
        <v>1790</v>
      </c>
      <c r="JD85" s="4">
        <f>((IP85-IR85)/IX85)*80</f>
        <v>1400</v>
      </c>
      <c r="JE85" s="4">
        <v>7.39</v>
      </c>
      <c r="JF85" s="4">
        <v>57</v>
      </c>
      <c r="JG85" s="4">
        <v>85</v>
      </c>
      <c r="JH85" s="4">
        <v>31</v>
      </c>
      <c r="JI85" s="4">
        <v>0.15</v>
      </c>
      <c r="JJ85" s="4">
        <v>0</v>
      </c>
      <c r="JK85" s="4">
        <v>0</v>
      </c>
      <c r="JL85" s="4">
        <v>21</v>
      </c>
      <c r="JM85" s="4">
        <v>1363</v>
      </c>
      <c r="JN85" s="4">
        <v>12</v>
      </c>
      <c r="JO85" s="4">
        <v>10</v>
      </c>
      <c r="JP85" s="4">
        <v>64</v>
      </c>
      <c r="JQ85" s="4">
        <v>42</v>
      </c>
      <c r="JR85" s="4">
        <v>27</v>
      </c>
      <c r="JS85" s="4">
        <v>51</v>
      </c>
      <c r="JT85" s="11">
        <v>57</v>
      </c>
      <c r="JU85" s="4">
        <v>51</v>
      </c>
      <c r="JV85" s="4">
        <v>119</v>
      </c>
      <c r="JW85" s="4">
        <f>(JV85-JU85)</f>
        <v>68</v>
      </c>
      <c r="JX85" s="11">
        <v>16.3</v>
      </c>
      <c r="JY85" s="4">
        <v>953</v>
      </c>
      <c r="JZ85" s="4">
        <v>85</v>
      </c>
      <c r="KA85" s="4">
        <v>53</v>
      </c>
      <c r="KB85" s="4">
        <v>3.5</v>
      </c>
      <c r="KC85" s="17">
        <f>(KB85/HA85)</f>
        <v>2.0348837209302326</v>
      </c>
      <c r="KD85" s="4">
        <v>25.9</v>
      </c>
      <c r="KE85" s="4">
        <v>325</v>
      </c>
      <c r="KF85" s="4">
        <v>80</v>
      </c>
      <c r="KG85" s="4">
        <v>4.59</v>
      </c>
      <c r="KH85" s="4">
        <f>(KG85/HA85)</f>
        <v>2.6686046511627906</v>
      </c>
      <c r="KI85" s="45">
        <f>JT85/KD85</f>
        <v>2.2007722007722008</v>
      </c>
      <c r="KJ85" s="45">
        <f>JX85/KD85</f>
        <v>0.62934362934362942</v>
      </c>
      <c r="KK85" s="4">
        <v>11</v>
      </c>
      <c r="KL85" s="4">
        <v>69</v>
      </c>
      <c r="KM85" s="4">
        <v>50</v>
      </c>
      <c r="KN85" s="11">
        <f>(KL85/KM85)</f>
        <v>1.38</v>
      </c>
      <c r="KO85" s="4">
        <v>234</v>
      </c>
      <c r="KP85" s="11">
        <v>16</v>
      </c>
      <c r="KQ85" s="4">
        <v>10</v>
      </c>
      <c r="KR85" s="11">
        <f>KL85/((KP85+KQ85)/2)</f>
        <v>5.3076923076923075</v>
      </c>
      <c r="KS85" s="4">
        <v>63</v>
      </c>
      <c r="KT85" s="4">
        <f>KS85/HA85</f>
        <v>36.627906976744185</v>
      </c>
      <c r="KU85" s="4">
        <v>34</v>
      </c>
      <c r="KV85" s="4">
        <v>51</v>
      </c>
      <c r="KW85" s="11">
        <v>32</v>
      </c>
      <c r="KX85" s="4">
        <v>14</v>
      </c>
      <c r="KY85" s="9">
        <v>18</v>
      </c>
      <c r="KZ85" s="4">
        <v>65</v>
      </c>
      <c r="LA85" s="4">
        <v>82</v>
      </c>
      <c r="LB85" s="4">
        <v>45</v>
      </c>
      <c r="LC85" s="4">
        <v>82</v>
      </c>
      <c r="LD85" s="4">
        <v>72</v>
      </c>
      <c r="LE85" s="4">
        <f>KE85</f>
        <v>325</v>
      </c>
      <c r="LF85" s="9">
        <f>LI85/LK85</f>
        <v>0.90526188060443025</v>
      </c>
      <c r="LG85" s="9">
        <f>LD85/LE85</f>
        <v>0.22153846153846155</v>
      </c>
      <c r="LH85" s="9">
        <f>0.35695-7.2266*LG85+74.249*(LG85^2)-307.39*(LG85^3)+684.54*(LG85^4)-856.92*(LG85^5)+571.95*(LG85^6)-159.1*(LG85^7)</f>
        <v>0.31290180802150414</v>
      </c>
      <c r="LI85" s="9">
        <f>(IN85*0.9)/KF85</f>
        <v>0.92249999999999999</v>
      </c>
      <c r="LJ85" s="9">
        <f>0.0275-0.165*(JT85/100)+0.3656*((IO85/IN85)*0.9)+0.515*LH85</f>
        <v>0.25108906527741609</v>
      </c>
      <c r="LK85" s="9">
        <f>(IO85-(LJ85*IN85*0.9))/(LJ85*KF85)</f>
        <v>1.0190421355023367</v>
      </c>
      <c r="LL85" s="11">
        <v>23</v>
      </c>
      <c r="LM85" s="11">
        <v>63</v>
      </c>
      <c r="LN85" s="4">
        <v>14</v>
      </c>
      <c r="LO85" s="4">
        <v>49</v>
      </c>
      <c r="LP85" s="4">
        <v>25</v>
      </c>
      <c r="LQ85" s="4">
        <f>LP85/HA85</f>
        <v>14.534883720930234</v>
      </c>
      <c r="LR85" s="11">
        <v>57</v>
      </c>
      <c r="LS85" s="11">
        <v>22</v>
      </c>
      <c r="LT85" s="4">
        <v>14</v>
      </c>
      <c r="LU85" s="4">
        <v>51</v>
      </c>
      <c r="LV85" s="4">
        <v>45</v>
      </c>
      <c r="LW85" s="11">
        <f>LU85/LV85</f>
        <v>1.1333333333333333</v>
      </c>
      <c r="LX85" s="4">
        <v>11</v>
      </c>
      <c r="LY85" s="11">
        <f>(LU85/LX85)</f>
        <v>4.6363636363636367</v>
      </c>
      <c r="LZ85" s="4">
        <v>131</v>
      </c>
      <c r="MA85" s="4">
        <v>41.72</v>
      </c>
      <c r="MC85" s="11">
        <f>(MA85+IR85)</f>
        <v>41.72</v>
      </c>
      <c r="MD85" s="4">
        <f>MC85/LS85</f>
        <v>1.8963636363636363</v>
      </c>
      <c r="ME85" s="4"/>
      <c r="MF85" s="4"/>
      <c r="MG85" s="4">
        <v>26</v>
      </c>
      <c r="MH85" s="4">
        <v>20</v>
      </c>
      <c r="MI85" s="4">
        <f>((MG85-MH85)/MG85)*100</f>
        <v>23.076923076923077</v>
      </c>
      <c r="MJ85" s="4">
        <v>15</v>
      </c>
      <c r="MK85" s="4">
        <v>12</v>
      </c>
      <c r="ML85" s="4">
        <f>((MJ85-MK85)/MJ85)*100</f>
        <v>20</v>
      </c>
      <c r="MM85">
        <v>1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1</v>
      </c>
      <c r="MU85">
        <v>0</v>
      </c>
      <c r="MV85">
        <v>0</v>
      </c>
      <c r="MW85">
        <v>20</v>
      </c>
      <c r="MX85">
        <v>14</v>
      </c>
      <c r="MY85">
        <f>(MW85-MX85)/MW85</f>
        <v>0.3</v>
      </c>
      <c r="MZ85">
        <v>1</v>
      </c>
      <c r="NA85">
        <v>0</v>
      </c>
      <c r="NC85" s="2">
        <v>45184</v>
      </c>
      <c r="ND85" s="4">
        <v>1.72</v>
      </c>
      <c r="NE85" s="4">
        <v>30</v>
      </c>
      <c r="NF85" s="4">
        <v>560</v>
      </c>
      <c r="NG85" s="4">
        <v>5100</v>
      </c>
      <c r="NH85" s="4">
        <v>0.91</v>
      </c>
      <c r="NI85" s="4"/>
      <c r="NJ85" s="4">
        <v>0</v>
      </c>
      <c r="NK85" s="4">
        <v>0</v>
      </c>
      <c r="NL85" s="4">
        <v>0</v>
      </c>
      <c r="NM85" s="4"/>
      <c r="NN85" s="4"/>
      <c r="NO85" s="4">
        <v>0</v>
      </c>
      <c r="NP85" s="4">
        <v>8.4</v>
      </c>
      <c r="NQ85" s="4"/>
      <c r="NR85" s="4"/>
      <c r="NS85" s="29"/>
      <c r="NT85" s="4"/>
      <c r="NU85" s="4"/>
      <c r="NV85" s="4">
        <v>260</v>
      </c>
      <c r="NW85" s="4">
        <v>1</v>
      </c>
      <c r="NX85" s="4">
        <v>0</v>
      </c>
      <c r="NY85" s="4">
        <v>0.8</v>
      </c>
      <c r="NZ85" s="4">
        <v>24</v>
      </c>
      <c r="OA85" s="4">
        <v>140</v>
      </c>
      <c r="OB85" s="4">
        <v>4.5999999999999996</v>
      </c>
      <c r="OC85" s="4"/>
      <c r="OD85" s="4">
        <v>2.2000000000000002</v>
      </c>
      <c r="OE85" s="4"/>
      <c r="OF85" s="4"/>
      <c r="OG85" s="4"/>
      <c r="OH85" s="4"/>
      <c r="OI85" s="4"/>
      <c r="OJ85" s="4"/>
      <c r="OK85" s="4"/>
      <c r="OL85" s="4"/>
      <c r="OM85" s="4"/>
      <c r="ON85" s="4">
        <v>1</v>
      </c>
      <c r="OO85" s="4">
        <v>3</v>
      </c>
      <c r="OP85" s="4"/>
      <c r="OQ85">
        <v>94</v>
      </c>
      <c r="OR85">
        <v>72</v>
      </c>
      <c r="OS85">
        <v>80</v>
      </c>
      <c r="OT85">
        <v>90</v>
      </c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>
        <v>0</v>
      </c>
      <c r="PM85" s="4">
        <v>0</v>
      </c>
      <c r="PN85" s="4">
        <v>0</v>
      </c>
      <c r="PO85" s="4"/>
      <c r="PP85" s="4"/>
      <c r="PQ85" s="4">
        <v>12</v>
      </c>
      <c r="PR85" s="4">
        <v>10</v>
      </c>
      <c r="PS85" s="4">
        <v>61</v>
      </c>
      <c r="PT85" s="4">
        <v>39</v>
      </c>
      <c r="PU85" s="4">
        <v>29</v>
      </c>
      <c r="PV85" s="4">
        <v>56</v>
      </c>
      <c r="PW85" s="11">
        <v>55</v>
      </c>
      <c r="PX85" s="4">
        <v>45</v>
      </c>
      <c r="PY85" s="4">
        <v>105</v>
      </c>
      <c r="PZ85" s="4">
        <f>(PY85-PX85)</f>
        <v>60</v>
      </c>
      <c r="QA85" s="11">
        <v>17.100000000000001</v>
      </c>
      <c r="QB85" s="4">
        <v>1223</v>
      </c>
      <c r="QC85" s="4">
        <v>89</v>
      </c>
      <c r="QD85" s="4">
        <v>64</v>
      </c>
      <c r="QE85" s="4">
        <v>3.8</v>
      </c>
      <c r="QF85" s="17">
        <f>(QE85/ND85)</f>
        <v>2.2093023255813953</v>
      </c>
      <c r="QG85" s="4">
        <v>24.1</v>
      </c>
      <c r="QH85" s="4">
        <v>302</v>
      </c>
      <c r="QI85" s="4">
        <v>75</v>
      </c>
      <c r="QJ85" s="4">
        <v>4.4000000000000004</v>
      </c>
      <c r="QK85" s="4">
        <f>(QJ85/ND85)</f>
        <v>2.558139534883721</v>
      </c>
      <c r="QL85" s="45">
        <f>PW85/QG85</f>
        <v>2.2821576763485476</v>
      </c>
      <c r="QM85" s="45">
        <f>QA85/QG85</f>
        <v>0.70954356846473032</v>
      </c>
      <c r="QN85" s="4">
        <v>12</v>
      </c>
      <c r="QO85" s="4">
        <v>75</v>
      </c>
      <c r="QP85" s="4">
        <v>55</v>
      </c>
      <c r="QQ85" s="11">
        <f>(QO85/QP85)</f>
        <v>1.3636363636363635</v>
      </c>
      <c r="QR85" s="4">
        <v>267</v>
      </c>
      <c r="QS85" s="11">
        <v>14</v>
      </c>
      <c r="QT85" s="4">
        <v>10</v>
      </c>
      <c r="QU85" s="11">
        <f>QO85/((QS85+QT85)/2)</f>
        <v>6.25</v>
      </c>
      <c r="QV85" s="4">
        <v>58</v>
      </c>
      <c r="QW85" s="4">
        <f>QV85/ND85</f>
        <v>33.720930232558139</v>
      </c>
      <c r="QX85" s="4">
        <v>24</v>
      </c>
      <c r="QY85" s="4">
        <v>46</v>
      </c>
      <c r="QZ85" s="11">
        <v>24</v>
      </c>
      <c r="RA85" s="4">
        <v>18</v>
      </c>
      <c r="RB85" s="9">
        <v>17</v>
      </c>
      <c r="RC85" s="4">
        <v>63</v>
      </c>
      <c r="RD85" s="4">
        <v>79</v>
      </c>
      <c r="RE85" s="4">
        <v>43</v>
      </c>
      <c r="RF85" s="4">
        <v>85</v>
      </c>
      <c r="RG85" s="4">
        <v>68</v>
      </c>
      <c r="RH85" s="4">
        <f>QH85</f>
        <v>302</v>
      </c>
      <c r="RI85" s="9">
        <f>RL85/RN85</f>
        <v>0.7081457946462768</v>
      </c>
      <c r="RJ85" s="9">
        <f>RG85/RH85</f>
        <v>0.2251655629139073</v>
      </c>
      <c r="RK85" s="9">
        <f>0.35695-7.2266*RJ85+74.249*(RJ85^2)-307.39*(RJ85^3)+684.54*(RJ85^4)-856.92*(RJ85^5)+571.95*(RJ85^6)-159.1*(RJ85^7)</f>
        <v>0.31853357332491777</v>
      </c>
      <c r="RL85" s="9">
        <f>(OQ85*0.9)/QI85</f>
        <v>1.1280000000000001</v>
      </c>
      <c r="RM85" s="9">
        <f>0.0275-0.165*(PW85/100)+0.3656*((OR85/OQ85)*0.9)+0.515*RK85</f>
        <v>0.35282542856020493</v>
      </c>
      <c r="RN85" s="9">
        <f>(OR85-(RM85*OQ85*0.9))/(RM85*QI85)</f>
        <v>1.5928923232022343</v>
      </c>
      <c r="RO85" s="11">
        <v>21</v>
      </c>
      <c r="RP85" s="11">
        <v>29</v>
      </c>
      <c r="RQ85" s="4">
        <v>16</v>
      </c>
      <c r="RR85" s="4">
        <v>14</v>
      </c>
      <c r="RS85" s="4">
        <v>26</v>
      </c>
      <c r="RT85" s="4">
        <f>RS85/ND85</f>
        <v>15.116279069767442</v>
      </c>
      <c r="RU85" s="11">
        <v>51</v>
      </c>
      <c r="RV85" s="11">
        <v>21</v>
      </c>
      <c r="RW85" s="4">
        <v>13</v>
      </c>
      <c r="RX85" s="4">
        <v>68</v>
      </c>
      <c r="RY85" s="4">
        <v>48</v>
      </c>
      <c r="RZ85" s="11">
        <f>RX85/RY85</f>
        <v>1.4166666666666667</v>
      </c>
      <c r="SA85" s="4">
        <v>12</v>
      </c>
      <c r="SB85" s="11">
        <f>(RX85/SA85)</f>
        <v>5.666666666666667</v>
      </c>
      <c r="SC85" s="4">
        <v>123</v>
      </c>
      <c r="SD85" s="4">
        <v>39</v>
      </c>
      <c r="SF85" s="11">
        <f>(SD85+OU85)</f>
        <v>39</v>
      </c>
      <c r="SG85" s="4">
        <f>SF85/RV85</f>
        <v>1.8571428571428572</v>
      </c>
      <c r="SH85" s="4"/>
      <c r="SI85" s="4"/>
      <c r="SJ85" s="4">
        <v>22</v>
      </c>
      <c r="SK85" s="4">
        <v>18</v>
      </c>
      <c r="SL85" s="4">
        <f>((SJ85-SK85)/SJ85)*100</f>
        <v>18.181818181818183</v>
      </c>
      <c r="SM85" s="4">
        <v>16</v>
      </c>
      <c r="SN85" s="4">
        <v>12</v>
      </c>
      <c r="SO85" s="4">
        <f>((SM85-SN85)/SM85)*100</f>
        <v>25</v>
      </c>
      <c r="SP85">
        <v>1</v>
      </c>
      <c r="SQ85">
        <v>0</v>
      </c>
      <c r="SR85">
        <v>0</v>
      </c>
      <c r="SS85">
        <v>0</v>
      </c>
      <c r="ST85">
        <v>1</v>
      </c>
      <c r="SU85">
        <v>0</v>
      </c>
      <c r="SV85">
        <v>0</v>
      </c>
      <c r="SW85">
        <v>1</v>
      </c>
      <c r="SX85">
        <v>0</v>
      </c>
      <c r="SY85">
        <v>0</v>
      </c>
      <c r="SZ85">
        <v>21</v>
      </c>
      <c r="TA85">
        <v>12</v>
      </c>
      <c r="TB85">
        <f>(SZ85-TA85)/SZ85</f>
        <v>0.42857142857142855</v>
      </c>
      <c r="TC85">
        <v>1</v>
      </c>
      <c r="TD85">
        <v>0</v>
      </c>
    </row>
    <row r="86" spans="1:683" x14ac:dyDescent="0.35">
      <c r="A86" s="54">
        <v>83</v>
      </c>
      <c r="B86" s="2">
        <v>45166</v>
      </c>
      <c r="C86" s="2">
        <v>26229</v>
      </c>
      <c r="D86" s="4">
        <v>52</v>
      </c>
      <c r="E86" s="4" t="s">
        <v>178</v>
      </c>
      <c r="F86" s="4">
        <v>80</v>
      </c>
      <c r="G86" s="4">
        <v>180</v>
      </c>
      <c r="H86" s="4">
        <v>2</v>
      </c>
      <c r="I86" s="4">
        <v>1</v>
      </c>
      <c r="J86" s="2">
        <v>45164</v>
      </c>
      <c r="K86" s="2">
        <v>45164</v>
      </c>
      <c r="L86" s="2">
        <v>45175</v>
      </c>
      <c r="M86" s="2">
        <v>45289</v>
      </c>
      <c r="N86" s="4">
        <v>1</v>
      </c>
      <c r="O86" s="2">
        <v>45289</v>
      </c>
      <c r="P86" s="46">
        <f t="shared" si="276"/>
        <v>11</v>
      </c>
      <c r="Q86" s="46">
        <f t="shared" si="277"/>
        <v>125</v>
      </c>
      <c r="R86" s="46">
        <f t="shared" si="293"/>
        <v>125</v>
      </c>
      <c r="S86" s="4">
        <v>0</v>
      </c>
      <c r="T86" s="4">
        <v>0</v>
      </c>
      <c r="U86" s="4">
        <v>0</v>
      </c>
      <c r="V86" s="4">
        <v>0</v>
      </c>
      <c r="W86" s="4">
        <v>1</v>
      </c>
      <c r="X86" s="4">
        <v>0</v>
      </c>
      <c r="Y86" s="4">
        <v>0</v>
      </c>
      <c r="Z86" s="4">
        <v>0</v>
      </c>
      <c r="AA86" s="4">
        <v>0</v>
      </c>
      <c r="AB86" s="4">
        <v>19</v>
      </c>
      <c r="AC86" s="4">
        <v>54</v>
      </c>
      <c r="AD86" s="4">
        <v>10</v>
      </c>
      <c r="AE86" s="4">
        <v>10</v>
      </c>
      <c r="AF86" s="4">
        <v>0</v>
      </c>
      <c r="AG86" s="4">
        <v>750</v>
      </c>
      <c r="AH86" s="4">
        <v>21400</v>
      </c>
      <c r="AI86" s="4">
        <v>23</v>
      </c>
      <c r="AJ86" s="4">
        <v>1.93</v>
      </c>
      <c r="AK86" s="4">
        <v>0</v>
      </c>
      <c r="AL86" s="4">
        <v>0</v>
      </c>
      <c r="AM86" s="4">
        <v>0</v>
      </c>
      <c r="AN86" s="4">
        <v>11</v>
      </c>
      <c r="AO86" s="4">
        <v>284</v>
      </c>
      <c r="AP86" s="4">
        <v>0</v>
      </c>
      <c r="AQ86" s="4">
        <v>8.6999999999999993</v>
      </c>
      <c r="AR86" s="4">
        <v>1.3</v>
      </c>
      <c r="AS86" s="4">
        <v>27</v>
      </c>
      <c r="AT86" s="29">
        <v>2.2599999999999998</v>
      </c>
      <c r="AU86" s="4">
        <v>2</v>
      </c>
      <c r="AV86" s="4">
        <v>468</v>
      </c>
      <c r="AW86" s="4">
        <v>215</v>
      </c>
      <c r="AX86" s="4">
        <v>0</v>
      </c>
      <c r="AY86" s="4">
        <v>0</v>
      </c>
      <c r="AZ86" s="4">
        <v>1.1299999999999999</v>
      </c>
      <c r="BA86" s="4">
        <v>47</v>
      </c>
      <c r="BB86" s="4">
        <v>147</v>
      </c>
      <c r="BC86" s="4">
        <v>5.0999999999999996</v>
      </c>
      <c r="BD86" s="4">
        <v>2.2999999999999998</v>
      </c>
      <c r="BE86" s="4">
        <v>3.4</v>
      </c>
      <c r="BF86" s="4">
        <v>7.5</v>
      </c>
      <c r="BG86" s="4">
        <v>4.5</v>
      </c>
      <c r="BH86" s="4">
        <v>2.7</v>
      </c>
      <c r="BI86" s="4">
        <v>520</v>
      </c>
      <c r="BJ86" s="4">
        <v>29</v>
      </c>
      <c r="BK86" s="4">
        <v>13</v>
      </c>
      <c r="BL86" s="4">
        <v>0.28000000000000003</v>
      </c>
      <c r="BM86" s="4">
        <v>68</v>
      </c>
      <c r="BN86" s="4">
        <v>307</v>
      </c>
      <c r="BO86" s="4">
        <v>1</v>
      </c>
      <c r="BP86" s="4">
        <v>9</v>
      </c>
      <c r="BQ86" s="4">
        <v>315</v>
      </c>
      <c r="BR86">
        <v>160</v>
      </c>
      <c r="BS86">
        <v>54</v>
      </c>
      <c r="BT86">
        <v>79</v>
      </c>
      <c r="BU86">
        <v>76</v>
      </c>
      <c r="BW86">
        <v>2849</v>
      </c>
      <c r="BX86">
        <v>1660</v>
      </c>
      <c r="BY86">
        <v>2.2000000000000002</v>
      </c>
      <c r="BZ86">
        <v>79</v>
      </c>
      <c r="CA86">
        <v>5.2</v>
      </c>
      <c r="CB86" s="4">
        <v>4.5</v>
      </c>
      <c r="CC86" s="4">
        <v>58</v>
      </c>
      <c r="CD86" s="4">
        <v>101.8</v>
      </c>
      <c r="CE86" s="4">
        <v>19</v>
      </c>
      <c r="CF86" s="4">
        <v>17</v>
      </c>
      <c r="CG86" s="4">
        <v>1873</v>
      </c>
      <c r="CH86" s="4">
        <f t="shared" si="278"/>
        <v>1404.4444444444446</v>
      </c>
      <c r="CI86" s="4">
        <v>7.35</v>
      </c>
      <c r="CJ86" s="4">
        <v>45</v>
      </c>
      <c r="CK86" s="4">
        <v>162</v>
      </c>
      <c r="CL86" s="4">
        <v>23.4</v>
      </c>
      <c r="CM86" s="4">
        <v>1.1000000000000001</v>
      </c>
      <c r="CN86" s="4">
        <v>0</v>
      </c>
      <c r="CO86" s="4">
        <v>0</v>
      </c>
      <c r="CP86" s="4">
        <v>16</v>
      </c>
      <c r="CQ86" s="4">
        <v>114</v>
      </c>
      <c r="CR86" s="4">
        <v>1</v>
      </c>
      <c r="CS86" s="4">
        <v>1</v>
      </c>
      <c r="CT86" s="4">
        <v>7</v>
      </c>
      <c r="CU86" s="4">
        <v>1</v>
      </c>
      <c r="CV86" s="4">
        <v>0</v>
      </c>
      <c r="CW86" s="4">
        <v>0</v>
      </c>
      <c r="CX86" s="4">
        <v>0</v>
      </c>
      <c r="CY86" s="4">
        <v>1</v>
      </c>
      <c r="CZ86" s="4">
        <v>0</v>
      </c>
      <c r="DA86" s="4">
        <v>0</v>
      </c>
      <c r="DB86" s="4">
        <v>0</v>
      </c>
      <c r="DC86" s="4">
        <v>1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12</v>
      </c>
      <c r="DL86" s="4">
        <v>12</v>
      </c>
      <c r="DM86" s="4">
        <v>38</v>
      </c>
      <c r="DN86" s="4">
        <v>26</v>
      </c>
      <c r="DO86" s="4">
        <v>31</v>
      </c>
      <c r="DP86" s="4">
        <v>60</v>
      </c>
      <c r="DQ86" s="11">
        <v>63</v>
      </c>
      <c r="DR86" s="4">
        <v>51</v>
      </c>
      <c r="DS86" s="4">
        <v>135</v>
      </c>
      <c r="DT86" s="4">
        <f t="shared" si="295"/>
        <v>84</v>
      </c>
      <c r="DU86" s="11">
        <v>17.600000000000001</v>
      </c>
      <c r="DV86" s="4">
        <v>1247</v>
      </c>
      <c r="DW86" s="4">
        <v>91</v>
      </c>
      <c r="DX86" s="4">
        <v>97</v>
      </c>
      <c r="DY86" s="4">
        <v>8.1999999999999993</v>
      </c>
      <c r="DZ86" s="4">
        <f t="shared" si="298"/>
        <v>4.0999999999999996</v>
      </c>
      <c r="EA86" s="4">
        <v>18.899999999999999</v>
      </c>
      <c r="EB86" s="4">
        <v>262</v>
      </c>
      <c r="EC86" s="4">
        <v>86</v>
      </c>
      <c r="ED86" s="4">
        <v>8.3699999999999992</v>
      </c>
      <c r="EE86" s="4">
        <f t="shared" si="299"/>
        <v>4.1849999999999996</v>
      </c>
      <c r="EF86" s="45">
        <f t="shared" si="279"/>
        <v>3.3333333333333335</v>
      </c>
      <c r="EG86" s="45">
        <f t="shared" si="280"/>
        <v>0.93121693121693139</v>
      </c>
      <c r="EH86" s="4">
        <v>20</v>
      </c>
      <c r="EI86" s="4">
        <v>84</v>
      </c>
      <c r="EJ86" s="4">
        <v>47</v>
      </c>
      <c r="EK86" s="11">
        <f t="shared" si="300"/>
        <v>1.7872340425531914</v>
      </c>
      <c r="EL86" s="4">
        <v>113</v>
      </c>
      <c r="EM86" s="11">
        <v>18</v>
      </c>
      <c r="EN86" s="4">
        <v>11</v>
      </c>
      <c r="EO86" s="11">
        <f t="shared" si="296"/>
        <v>5.7931034482758621</v>
      </c>
      <c r="EP86" s="4">
        <v>57</v>
      </c>
      <c r="EQ86" s="4">
        <f t="shared" si="281"/>
        <v>28.5</v>
      </c>
      <c r="ER86" s="4">
        <v>26</v>
      </c>
      <c r="ES86" s="4">
        <v>43</v>
      </c>
      <c r="ET86" s="11">
        <v>17</v>
      </c>
      <c r="EU86" s="4">
        <v>8</v>
      </c>
      <c r="EV86" s="9">
        <v>8</v>
      </c>
      <c r="EW86" s="4">
        <v>83</v>
      </c>
      <c r="EX86" s="4">
        <v>104</v>
      </c>
      <c r="EY86" s="4">
        <v>38</v>
      </c>
      <c r="EZ86" s="4">
        <v>76</v>
      </c>
      <c r="FA86" s="4">
        <v>45</v>
      </c>
      <c r="FB86" s="4">
        <f t="shared" si="303"/>
        <v>262</v>
      </c>
      <c r="FC86" s="9">
        <f t="shared" si="283"/>
        <v>0.69045564132890935</v>
      </c>
      <c r="FD86" s="9">
        <f t="shared" si="284"/>
        <v>0.1717557251908397</v>
      </c>
      <c r="FE86" s="9">
        <f t="shared" si="285"/>
        <v>0.23022391749742754</v>
      </c>
      <c r="FF86" s="9">
        <f t="shared" si="286"/>
        <v>1.6744186046511629</v>
      </c>
      <c r="FG86" s="9">
        <f t="shared" si="287"/>
        <v>0.15316631751117518</v>
      </c>
      <c r="FH86" s="9">
        <f t="shared" si="288"/>
        <v>2.4250922208824814</v>
      </c>
      <c r="FI86" s="11">
        <v>21.7</v>
      </c>
      <c r="FJ86" s="11">
        <v>21</v>
      </c>
      <c r="FK86" s="4">
        <v>14</v>
      </c>
      <c r="FL86" s="4">
        <v>8</v>
      </c>
      <c r="FM86" s="4">
        <v>88</v>
      </c>
      <c r="FN86" s="4">
        <f t="shared" si="304"/>
        <v>44</v>
      </c>
      <c r="FO86" s="11">
        <v>36</v>
      </c>
      <c r="FP86" s="11">
        <v>18</v>
      </c>
      <c r="FQ86" s="4">
        <v>21</v>
      </c>
      <c r="FR86" s="4">
        <v>56</v>
      </c>
      <c r="FS86" s="4">
        <v>76</v>
      </c>
      <c r="FT86" s="11">
        <f t="shared" si="289"/>
        <v>0.73684210526315785</v>
      </c>
      <c r="FU86" s="4">
        <v>21</v>
      </c>
      <c r="FV86" s="11">
        <f t="shared" si="305"/>
        <v>2.6666666666666665</v>
      </c>
      <c r="FW86" s="4">
        <v>100</v>
      </c>
      <c r="FX86" s="4">
        <v>23.8</v>
      </c>
      <c r="FY86">
        <v>11</v>
      </c>
      <c r="FZ86" s="11">
        <f t="shared" si="306"/>
        <v>23.8</v>
      </c>
      <c r="GA86" s="4">
        <f t="shared" si="290"/>
        <v>1.3222222222222222</v>
      </c>
      <c r="GB86" s="4">
        <f t="shared" si="291"/>
        <v>3.2727272727272729</v>
      </c>
      <c r="GC86" s="4">
        <f t="shared" si="292"/>
        <v>1.9727272727272727</v>
      </c>
      <c r="GD86" s="4">
        <v>18</v>
      </c>
      <c r="GE86" s="4">
        <v>5</v>
      </c>
      <c r="GF86" s="4">
        <f t="shared" si="307"/>
        <v>72.222222222222214</v>
      </c>
      <c r="GG86" s="4">
        <v>23</v>
      </c>
      <c r="GH86" s="4">
        <v>17</v>
      </c>
      <c r="GI86" s="4">
        <f t="shared" si="310"/>
        <v>26.086956521739129</v>
      </c>
      <c r="GJ86">
        <v>1</v>
      </c>
      <c r="GK86">
        <v>0</v>
      </c>
      <c r="GL86">
        <v>0</v>
      </c>
      <c r="GM86">
        <v>1</v>
      </c>
      <c r="GN86">
        <v>0</v>
      </c>
      <c r="GO86">
        <v>0</v>
      </c>
      <c r="GP86">
        <v>0</v>
      </c>
      <c r="GQ86">
        <v>1</v>
      </c>
      <c r="GR86">
        <v>0</v>
      </c>
      <c r="GS86">
        <v>0</v>
      </c>
      <c r="GV86" t="e">
        <f t="shared" si="309"/>
        <v>#DIV/0!</v>
      </c>
      <c r="GZ86" s="2">
        <v>45174</v>
      </c>
      <c r="HA86" s="4">
        <v>2</v>
      </c>
      <c r="HB86" s="4">
        <v>9</v>
      </c>
      <c r="HC86" s="4">
        <v>1430</v>
      </c>
      <c r="HD86" s="4">
        <v>28100</v>
      </c>
      <c r="HE86" s="4">
        <v>10.7</v>
      </c>
      <c r="HF86" s="4">
        <v>0.8</v>
      </c>
      <c r="HG86" s="4">
        <v>0</v>
      </c>
      <c r="HH86" s="4">
        <v>0</v>
      </c>
      <c r="HI86" s="4">
        <v>0</v>
      </c>
      <c r="HJ86" s="4">
        <v>4</v>
      </c>
      <c r="HK86" s="4">
        <v>643</v>
      </c>
      <c r="HL86" s="4">
        <v>0</v>
      </c>
      <c r="HM86" s="4">
        <v>7.3</v>
      </c>
      <c r="HN86" s="4">
        <v>1.19</v>
      </c>
      <c r="HO86" s="4">
        <v>26</v>
      </c>
      <c r="HP86" s="29"/>
      <c r="HQ86" s="4">
        <v>3.93</v>
      </c>
      <c r="HR86" s="4">
        <v>433</v>
      </c>
      <c r="HS86" s="4">
        <v>581</v>
      </c>
      <c r="HT86" s="4">
        <v>0</v>
      </c>
      <c r="HU86" s="4">
        <v>0</v>
      </c>
      <c r="HV86" s="4">
        <v>0.68</v>
      </c>
      <c r="HW86" s="4">
        <v>51</v>
      </c>
      <c r="HX86" s="4">
        <v>142</v>
      </c>
      <c r="HY86" s="4">
        <v>3.94</v>
      </c>
      <c r="HZ86" s="4">
        <v>2.02</v>
      </c>
      <c r="IA86" s="4">
        <v>2.86</v>
      </c>
      <c r="IB86" s="4">
        <v>7.7</v>
      </c>
      <c r="IC86" s="4">
        <v>4.0999999999999996</v>
      </c>
      <c r="ID86" s="4">
        <v>2.3199999999999998</v>
      </c>
      <c r="IE86" s="4"/>
      <c r="IF86" s="4">
        <v>72</v>
      </c>
      <c r="IG86" s="4">
        <v>58</v>
      </c>
      <c r="IH86" s="4">
        <v>0.38</v>
      </c>
      <c r="II86" s="4">
        <v>79</v>
      </c>
      <c r="IJ86" s="4">
        <v>464</v>
      </c>
      <c r="IK86" s="4">
        <v>1</v>
      </c>
      <c r="IL86" s="4">
        <v>9</v>
      </c>
      <c r="IM86" s="4">
        <v>395</v>
      </c>
      <c r="IN86">
        <v>116</v>
      </c>
      <c r="IO86">
        <v>79</v>
      </c>
      <c r="IP86">
        <v>83</v>
      </c>
      <c r="IQ86">
        <v>76</v>
      </c>
      <c r="IS86">
        <v>-442</v>
      </c>
      <c r="IT86">
        <v>2475</v>
      </c>
      <c r="IU86">
        <v>1.5</v>
      </c>
      <c r="IV86">
        <v>82</v>
      </c>
      <c r="IW86">
        <v>5.8</v>
      </c>
      <c r="IX86" s="4"/>
      <c r="IY86" s="4"/>
      <c r="IZ86" s="4"/>
      <c r="JA86" s="4"/>
      <c r="JB86" s="4"/>
      <c r="JC86" s="4"/>
      <c r="JD86" s="4"/>
      <c r="JE86" s="4">
        <v>7.48</v>
      </c>
      <c r="JF86" s="4">
        <v>26</v>
      </c>
      <c r="JG86" s="4">
        <v>83</v>
      </c>
      <c r="JH86" s="4">
        <v>19.7</v>
      </c>
      <c r="JI86" s="4">
        <v>0.1</v>
      </c>
      <c r="JJ86" s="4">
        <v>0</v>
      </c>
      <c r="JK86" s="4">
        <v>0</v>
      </c>
      <c r="JL86" s="4">
        <v>115</v>
      </c>
      <c r="JM86" s="4">
        <v>1032</v>
      </c>
      <c r="JN86" s="4">
        <v>12</v>
      </c>
      <c r="JO86" s="4">
        <v>12</v>
      </c>
      <c r="JP86" s="4">
        <v>51</v>
      </c>
      <c r="JQ86" s="4">
        <v>27</v>
      </c>
      <c r="JR86" s="4">
        <v>48</v>
      </c>
      <c r="JS86" s="4">
        <v>79</v>
      </c>
      <c r="JT86" s="11">
        <v>59</v>
      </c>
      <c r="JU86" s="4">
        <v>31</v>
      </c>
      <c r="JV86" s="4">
        <v>75</v>
      </c>
      <c r="JW86" s="4">
        <f>(JV86-JU86)</f>
        <v>44</v>
      </c>
      <c r="JX86" s="11">
        <v>18.2</v>
      </c>
      <c r="JY86" s="4">
        <v>1345</v>
      </c>
      <c r="JZ86" s="4">
        <v>93</v>
      </c>
      <c r="KA86" s="4">
        <v>65</v>
      </c>
      <c r="KB86" s="4">
        <v>3.2</v>
      </c>
      <c r="KC86" s="17">
        <f>(KB86/HA86)</f>
        <v>1.6</v>
      </c>
      <c r="KD86" s="4">
        <v>24.8</v>
      </c>
      <c r="KE86" s="4">
        <v>302</v>
      </c>
      <c r="KF86" s="4">
        <v>85</v>
      </c>
      <c r="KG86" s="4">
        <v>5.3</v>
      </c>
      <c r="KH86" s="4">
        <f>(KG86/HA86)</f>
        <v>2.65</v>
      </c>
      <c r="KI86" s="45">
        <f>JT86/KD86</f>
        <v>2.379032258064516</v>
      </c>
      <c r="KJ86" s="45">
        <f>JX86/KD86</f>
        <v>0.73387096774193539</v>
      </c>
      <c r="KK86" s="4">
        <v>10</v>
      </c>
      <c r="KL86" s="4">
        <v>71</v>
      </c>
      <c r="KM86" s="4">
        <v>62</v>
      </c>
      <c r="KN86" s="11">
        <f>(KL86/KM86)</f>
        <v>1.1451612903225807</v>
      </c>
      <c r="KO86" s="4">
        <v>268</v>
      </c>
      <c r="KP86" s="11">
        <v>10</v>
      </c>
      <c r="KQ86" s="4">
        <v>7</v>
      </c>
      <c r="KR86" s="11">
        <f>KL86/((KP86+KQ86)/2)</f>
        <v>8.3529411764705888</v>
      </c>
      <c r="KS86" s="4">
        <v>20</v>
      </c>
      <c r="KT86" s="4">
        <f>KS86/HA86</f>
        <v>10</v>
      </c>
      <c r="KU86" s="4">
        <v>7</v>
      </c>
      <c r="KV86" s="4">
        <v>10</v>
      </c>
      <c r="KW86" s="11">
        <v>28</v>
      </c>
      <c r="KX86" s="4">
        <v>21</v>
      </c>
      <c r="KY86" s="9">
        <v>19</v>
      </c>
      <c r="KZ86" s="4">
        <v>102</v>
      </c>
      <c r="LA86" s="4">
        <v>132</v>
      </c>
      <c r="LB86" s="4">
        <v>56</v>
      </c>
      <c r="LC86" s="4">
        <v>91</v>
      </c>
      <c r="LD86" s="4">
        <v>79</v>
      </c>
      <c r="LE86" s="4">
        <f>KE86</f>
        <v>302</v>
      </c>
      <c r="LF86" s="9">
        <f>LI86/LK86</f>
        <v>0.83846981206258953</v>
      </c>
      <c r="LG86" s="9">
        <f>LD86/LE86</f>
        <v>0.26158940397350994</v>
      </c>
      <c r="LH86" s="9">
        <f>0.35695-7.2266*LG86+74.249*(LG86^2)-307.39*(LG86^3)+684.54*(LG86^4)-856.92*(LG86^5)+571.95*(LG86^6)-159.1*(LG86^7)</f>
        <v>0.37062601053658417</v>
      </c>
      <c r="LI86" s="9">
        <f>(IN86*0.9)/KF86</f>
        <v>1.2282352941176471</v>
      </c>
      <c r="LJ86" s="9">
        <f>0.0275-0.165*(JT86/100)+0.3656*((IO86/IN86)*0.9)+0.515*LH86</f>
        <v>0.34510998163323736</v>
      </c>
      <c r="LK86" s="9">
        <f>(IO86-(LJ86*IN86*0.9))/(LJ86*KF86)</f>
        <v>1.4648533273920215</v>
      </c>
      <c r="LL86" s="11">
        <v>19</v>
      </c>
      <c r="LM86" s="11">
        <v>29</v>
      </c>
      <c r="LN86" s="4">
        <v>21</v>
      </c>
      <c r="LO86" s="4">
        <v>10</v>
      </c>
      <c r="LP86" s="4">
        <v>24</v>
      </c>
      <c r="LQ86" s="4">
        <f>LP86/HA86</f>
        <v>12</v>
      </c>
      <c r="LR86" s="11">
        <v>45</v>
      </c>
      <c r="LS86" s="11">
        <v>22</v>
      </c>
      <c r="LT86" s="4">
        <v>18</v>
      </c>
      <c r="LU86" s="4">
        <v>65</v>
      </c>
      <c r="LV86" s="4">
        <v>58</v>
      </c>
      <c r="LW86" s="11">
        <f>LU86/LV86</f>
        <v>1.1206896551724137</v>
      </c>
      <c r="LX86" s="4">
        <v>12</v>
      </c>
      <c r="LY86" s="11">
        <f>(LU86/LX86)</f>
        <v>5.416666666666667</v>
      </c>
      <c r="LZ86" s="4">
        <v>132</v>
      </c>
      <c r="MA86" s="4">
        <v>13</v>
      </c>
      <c r="MB86">
        <v>13.7</v>
      </c>
      <c r="MC86" s="11">
        <f>(MA86+IR86)</f>
        <v>13</v>
      </c>
      <c r="MD86" s="4">
        <f>MC86/LS86</f>
        <v>0.59090909090909094</v>
      </c>
      <c r="ME86" s="4">
        <f>LR86/MB86</f>
        <v>3.2846715328467155</v>
      </c>
      <c r="MF86" s="4">
        <f>LL86/MB86</f>
        <v>1.3868613138686132</v>
      </c>
      <c r="MG86" s="4">
        <v>12</v>
      </c>
      <c r="MH86" s="4">
        <v>8</v>
      </c>
      <c r="MI86" s="4">
        <f>((MG86-MH86)/MG86)*100</f>
        <v>33.333333333333329</v>
      </c>
      <c r="MJ86" s="4">
        <v>23</v>
      </c>
      <c r="MK86" s="4">
        <v>20</v>
      </c>
      <c r="ML86" s="4">
        <f>((MJ86-MK86)/MJ86)*100</f>
        <v>13.043478260869565</v>
      </c>
      <c r="MM86">
        <v>1</v>
      </c>
      <c r="MN86">
        <v>0</v>
      </c>
      <c r="MO86">
        <v>0</v>
      </c>
      <c r="MP86">
        <v>1</v>
      </c>
      <c r="MQ86">
        <v>0</v>
      </c>
      <c r="MR86">
        <v>0</v>
      </c>
      <c r="MS86">
        <v>0</v>
      </c>
      <c r="MT86">
        <v>1</v>
      </c>
      <c r="MU86">
        <v>0</v>
      </c>
      <c r="MV86">
        <v>0</v>
      </c>
      <c r="MW86">
        <v>19</v>
      </c>
      <c r="MX86">
        <v>14</v>
      </c>
      <c r="MY86">
        <f>(MW86-MX86)/MW86</f>
        <v>0.26315789473684209</v>
      </c>
      <c r="MZ86">
        <v>1</v>
      </c>
      <c r="NA86">
        <v>0</v>
      </c>
      <c r="NC86" s="2">
        <v>45197</v>
      </c>
      <c r="ND86" s="4">
        <v>2</v>
      </c>
      <c r="NE86" s="4">
        <v>30</v>
      </c>
      <c r="NF86" s="4">
        <v>440</v>
      </c>
      <c r="NG86" s="4">
        <v>11800</v>
      </c>
      <c r="NH86" s="4">
        <v>3.54</v>
      </c>
      <c r="NI86" s="4">
        <v>0.21</v>
      </c>
      <c r="NJ86" s="4">
        <v>0</v>
      </c>
      <c r="NK86" s="4">
        <v>0</v>
      </c>
      <c r="NL86" s="4">
        <v>0</v>
      </c>
      <c r="NM86" s="4">
        <v>93</v>
      </c>
      <c r="NN86" s="4">
        <v>557</v>
      </c>
      <c r="NO86" s="4">
        <v>0</v>
      </c>
      <c r="NP86" s="4">
        <v>7.3</v>
      </c>
      <c r="NQ86" s="4">
        <v>1.24</v>
      </c>
      <c r="NR86" s="4">
        <v>32.200000000000003</v>
      </c>
      <c r="NS86" s="29">
        <v>4.75</v>
      </c>
      <c r="NT86" s="4">
        <v>1.94</v>
      </c>
      <c r="NU86" s="4">
        <v>425</v>
      </c>
      <c r="NV86" s="4">
        <v>317</v>
      </c>
      <c r="NW86" s="4">
        <v>0</v>
      </c>
      <c r="NX86" s="4">
        <v>0</v>
      </c>
      <c r="NY86" s="4">
        <v>1.1000000000000001</v>
      </c>
      <c r="NZ86" s="4">
        <v>113</v>
      </c>
      <c r="OA86" s="4">
        <v>136</v>
      </c>
      <c r="OB86" s="4">
        <v>3.5</v>
      </c>
      <c r="OC86" s="4">
        <v>2.5</v>
      </c>
      <c r="OD86" s="4">
        <v>2.9</v>
      </c>
      <c r="OE86" s="4">
        <v>8.1999999999999993</v>
      </c>
      <c r="OF86" s="4">
        <v>5</v>
      </c>
      <c r="OG86" s="4">
        <v>2.1</v>
      </c>
      <c r="OH86" s="4">
        <v>16</v>
      </c>
      <c r="OI86" s="4">
        <v>16</v>
      </c>
      <c r="OJ86" s="4">
        <v>8</v>
      </c>
      <c r="OK86" s="4">
        <v>0.27</v>
      </c>
      <c r="OL86" s="4">
        <v>194</v>
      </c>
      <c r="OM86" s="4">
        <v>169</v>
      </c>
      <c r="ON86" s="4">
        <v>1</v>
      </c>
      <c r="OO86" s="4">
        <v>9</v>
      </c>
      <c r="OP86" s="4"/>
      <c r="OQ86">
        <v>94</v>
      </c>
      <c r="OR86">
        <v>72</v>
      </c>
      <c r="OS86">
        <v>80</v>
      </c>
      <c r="OT86">
        <v>90</v>
      </c>
      <c r="PA86" s="4"/>
      <c r="PB86" s="4"/>
      <c r="PC86" s="4"/>
      <c r="PD86" s="4"/>
      <c r="PE86" s="4"/>
      <c r="PF86" s="4"/>
      <c r="PG86" s="4"/>
      <c r="PH86" s="4">
        <v>7.52</v>
      </c>
      <c r="PI86" s="4">
        <v>58</v>
      </c>
      <c r="PJ86" s="4">
        <v>105</v>
      </c>
      <c r="PK86" s="4">
        <v>45</v>
      </c>
      <c r="PL86" s="4">
        <v>0</v>
      </c>
      <c r="PM86" s="4">
        <v>0</v>
      </c>
      <c r="PN86" s="4">
        <v>0</v>
      </c>
      <c r="PO86" s="4">
        <v>17.3</v>
      </c>
      <c r="PP86" s="4">
        <v>1147</v>
      </c>
      <c r="PQ86" s="4">
        <v>12</v>
      </c>
      <c r="PR86" s="4">
        <v>12</v>
      </c>
      <c r="PS86" s="4">
        <v>61</v>
      </c>
      <c r="PT86" s="4">
        <v>39</v>
      </c>
      <c r="PU86" s="4">
        <v>29</v>
      </c>
      <c r="PV86" s="4">
        <v>56</v>
      </c>
      <c r="PW86" s="11">
        <v>61</v>
      </c>
      <c r="PX86" s="4">
        <v>31</v>
      </c>
      <c r="PY86" s="4">
        <v>76</v>
      </c>
      <c r="PZ86" s="4">
        <f>(PY86-PX86)</f>
        <v>45</v>
      </c>
      <c r="QA86" s="11">
        <v>20.100000000000001</v>
      </c>
      <c r="QB86" s="4">
        <v>1483</v>
      </c>
      <c r="QC86" s="4">
        <v>94</v>
      </c>
      <c r="QD86" s="4">
        <v>64</v>
      </c>
      <c r="QE86" s="4">
        <v>3.4</v>
      </c>
      <c r="QF86" s="17">
        <f>(QE86/ND86)</f>
        <v>1.7</v>
      </c>
      <c r="QG86" s="4">
        <v>24</v>
      </c>
      <c r="QH86" s="4">
        <v>298</v>
      </c>
      <c r="QI86" s="4">
        <v>81</v>
      </c>
      <c r="QJ86" s="4">
        <v>4.9000000000000004</v>
      </c>
      <c r="QK86" s="4">
        <f>(QJ86/ND86)</f>
        <v>2.4500000000000002</v>
      </c>
      <c r="QL86" s="45">
        <f>PW86/QG86</f>
        <v>2.5416666666666665</v>
      </c>
      <c r="QM86" s="45">
        <f>QA86/QG86</f>
        <v>0.83750000000000002</v>
      </c>
      <c r="QN86" s="4">
        <v>11</v>
      </c>
      <c r="QO86" s="4">
        <v>70</v>
      </c>
      <c r="QP86" s="4">
        <v>63</v>
      </c>
      <c r="QQ86" s="11">
        <f>(QO86/QP86)</f>
        <v>1.1111111111111112</v>
      </c>
      <c r="QR86" s="4">
        <v>280</v>
      </c>
      <c r="QS86" s="11">
        <v>10</v>
      </c>
      <c r="QT86" s="4">
        <v>8</v>
      </c>
      <c r="QU86" s="11">
        <f>QO86/((QS86+QT86)/2)</f>
        <v>7.7777777777777777</v>
      </c>
      <c r="QV86" s="4">
        <v>21</v>
      </c>
      <c r="QW86" s="4">
        <f>QV86/ND86</f>
        <v>10.5</v>
      </c>
      <c r="QX86" s="4">
        <v>8</v>
      </c>
      <c r="QY86" s="4">
        <v>8</v>
      </c>
      <c r="QZ86" s="11">
        <v>27</v>
      </c>
      <c r="RA86" s="4">
        <v>19</v>
      </c>
      <c r="RB86" s="9">
        <v>18</v>
      </c>
      <c r="RC86" s="4">
        <v>98</v>
      </c>
      <c r="RD86" s="4">
        <v>124</v>
      </c>
      <c r="RE86" s="4">
        <v>49</v>
      </c>
      <c r="RF86" s="4">
        <v>87</v>
      </c>
      <c r="RG86" s="4">
        <v>85</v>
      </c>
      <c r="RH86" s="4">
        <f>QH86</f>
        <v>298</v>
      </c>
      <c r="RI86" s="9">
        <f>RL86/RN86</f>
        <v>0.82540630225349865</v>
      </c>
      <c r="RJ86" s="9">
        <f>RG86/RH86</f>
        <v>0.28523489932885904</v>
      </c>
      <c r="RK86" s="9">
        <f>0.35695-7.2266*RJ86+74.249*(RJ86^2)-307.39*(RJ86^3)+684.54*(RJ86^4)-856.92*(RJ86^5)+571.95*(RJ86^6)-159.1*(RJ86^7)</f>
        <v>0.3999041638679518</v>
      </c>
      <c r="RL86" s="9">
        <f>(OQ86*0.9)/QI86</f>
        <v>1.0444444444444445</v>
      </c>
      <c r="RM86" s="9">
        <f>0.0275-0.165*(PW86/100)+0.3656*((OR86/OQ86)*0.9)+0.515*RK86</f>
        <v>0.38483128268986749</v>
      </c>
      <c r="RN86" s="9">
        <f>(OR86-(RM86*OQ86*0.9))/(RM86*QI86)</f>
        <v>1.265370086941346</v>
      </c>
      <c r="RO86" s="11">
        <v>20.8</v>
      </c>
      <c r="RP86" s="11">
        <v>28</v>
      </c>
      <c r="RQ86" s="4">
        <v>19</v>
      </c>
      <c r="RR86" s="4">
        <v>12</v>
      </c>
      <c r="RS86" s="4">
        <v>22</v>
      </c>
      <c r="RT86" s="4">
        <f>RS86/ND86</f>
        <v>11</v>
      </c>
      <c r="RU86" s="11">
        <v>46</v>
      </c>
      <c r="RV86" s="11">
        <v>22</v>
      </c>
      <c r="RW86" s="4">
        <v>18</v>
      </c>
      <c r="RX86" s="4">
        <v>64</v>
      </c>
      <c r="RY86" s="4">
        <v>55</v>
      </c>
      <c r="RZ86" s="11">
        <f>RX86/RY86</f>
        <v>1.1636363636363636</v>
      </c>
      <c r="SA86" s="4">
        <v>12</v>
      </c>
      <c r="SB86" s="11">
        <f>(RX86/SA86)</f>
        <v>5.333333333333333</v>
      </c>
      <c r="SC86" s="4">
        <v>124</v>
      </c>
      <c r="SD86" s="4">
        <v>14.5</v>
      </c>
      <c r="SE86">
        <v>14.1</v>
      </c>
      <c r="SF86" s="11">
        <f>(SD86+OU86)</f>
        <v>14.5</v>
      </c>
      <c r="SG86" s="4">
        <f>SF86/RV86</f>
        <v>0.65909090909090906</v>
      </c>
      <c r="SH86" s="4">
        <f>RU86/SE86</f>
        <v>3.2624113475177308</v>
      </c>
      <c r="SI86" s="4">
        <f>RO86/SE86</f>
        <v>1.4751773049645391</v>
      </c>
      <c r="SJ86" s="4">
        <v>12</v>
      </c>
      <c r="SK86" s="4">
        <v>8</v>
      </c>
      <c r="SL86" s="4">
        <f>((SJ86-SK86)/SJ86)*100</f>
        <v>33.333333333333329</v>
      </c>
      <c r="SM86" s="4">
        <v>19</v>
      </c>
      <c r="SN86" s="4">
        <v>16</v>
      </c>
      <c r="SO86" s="4">
        <f>((SM86-SN86)/SM86)*100</f>
        <v>15.789473684210526</v>
      </c>
      <c r="SP86">
        <v>1</v>
      </c>
      <c r="SQ86">
        <v>0</v>
      </c>
      <c r="SR86">
        <v>0</v>
      </c>
      <c r="SS86">
        <v>1</v>
      </c>
      <c r="ST86">
        <v>0</v>
      </c>
      <c r="SU86">
        <v>0</v>
      </c>
      <c r="SV86">
        <v>0</v>
      </c>
      <c r="SW86">
        <v>1</v>
      </c>
      <c r="SX86">
        <v>0</v>
      </c>
      <c r="SY86">
        <v>0</v>
      </c>
      <c r="SZ86">
        <v>17</v>
      </c>
      <c r="TA86">
        <v>11</v>
      </c>
      <c r="TB86">
        <f>(SZ86-TA86)/SZ86</f>
        <v>0.35294117647058826</v>
      </c>
      <c r="TC86">
        <v>1</v>
      </c>
      <c r="TD86">
        <v>0</v>
      </c>
    </row>
    <row r="87" spans="1:683" x14ac:dyDescent="0.35">
      <c r="A87" s="54">
        <v>84</v>
      </c>
      <c r="B87" s="2">
        <v>45168</v>
      </c>
      <c r="C87" s="2">
        <v>19019</v>
      </c>
      <c r="D87" s="4">
        <v>71</v>
      </c>
      <c r="E87" s="4" t="s">
        <v>178</v>
      </c>
      <c r="F87" s="4">
        <v>65</v>
      </c>
      <c r="G87" s="4">
        <v>175</v>
      </c>
      <c r="H87" s="4">
        <v>1.79</v>
      </c>
      <c r="I87" s="4">
        <v>1</v>
      </c>
      <c r="J87" s="2">
        <v>45148</v>
      </c>
      <c r="K87" s="2">
        <v>45166</v>
      </c>
      <c r="L87" s="2">
        <v>45177</v>
      </c>
      <c r="M87" s="2">
        <v>45190</v>
      </c>
      <c r="N87" s="4">
        <v>1</v>
      </c>
      <c r="O87" s="2">
        <v>45194</v>
      </c>
      <c r="P87" s="46">
        <f t="shared" si="276"/>
        <v>11</v>
      </c>
      <c r="Q87" s="46">
        <f t="shared" si="277"/>
        <v>42</v>
      </c>
      <c r="R87" s="46">
        <f t="shared" si="293"/>
        <v>28</v>
      </c>
      <c r="S87" s="4">
        <v>0</v>
      </c>
      <c r="T87" s="4">
        <v>1</v>
      </c>
      <c r="U87" s="4">
        <v>1</v>
      </c>
      <c r="V87" s="4">
        <v>0</v>
      </c>
      <c r="W87" s="4">
        <v>1</v>
      </c>
      <c r="X87" s="4">
        <v>1</v>
      </c>
      <c r="Y87" s="4">
        <v>0</v>
      </c>
      <c r="Z87" s="4">
        <v>0</v>
      </c>
      <c r="AA87" s="4">
        <v>0</v>
      </c>
      <c r="AB87" s="4">
        <v>16</v>
      </c>
      <c r="AC87" s="4">
        <v>32</v>
      </c>
      <c r="AD87" s="4">
        <v>5</v>
      </c>
      <c r="AE87" s="4">
        <v>5</v>
      </c>
      <c r="AF87" s="4">
        <v>0</v>
      </c>
      <c r="AG87" s="4">
        <v>570</v>
      </c>
      <c r="AH87" s="4">
        <v>9800</v>
      </c>
      <c r="AI87" s="4">
        <v>12.9</v>
      </c>
      <c r="AJ87" s="4">
        <v>4.5999999999999996</v>
      </c>
      <c r="AK87" s="4">
        <v>0</v>
      </c>
      <c r="AL87" s="4">
        <v>1</v>
      </c>
      <c r="AM87" s="4" t="s">
        <v>595</v>
      </c>
      <c r="AN87" s="4">
        <v>117</v>
      </c>
      <c r="AO87" s="4">
        <v>1842</v>
      </c>
      <c r="AP87" s="4">
        <v>0</v>
      </c>
      <c r="AQ87" s="4">
        <v>10</v>
      </c>
      <c r="AR87" s="4">
        <v>1.17</v>
      </c>
      <c r="AS87" s="4">
        <v>35</v>
      </c>
      <c r="AU87" s="4">
        <v>2.74</v>
      </c>
      <c r="AV87" s="4">
        <v>816</v>
      </c>
      <c r="AW87" s="4">
        <v>157</v>
      </c>
      <c r="AX87" s="4">
        <v>1</v>
      </c>
      <c r="AY87" s="4">
        <v>0</v>
      </c>
      <c r="AZ87" s="4">
        <v>2.52</v>
      </c>
      <c r="BA87" s="4">
        <v>130</v>
      </c>
      <c r="BB87" s="4">
        <v>141</v>
      </c>
      <c r="BC87" s="4">
        <v>3.56</v>
      </c>
      <c r="BD87" s="4">
        <v>2.93</v>
      </c>
      <c r="BE87" s="4">
        <v>4.79</v>
      </c>
      <c r="BF87" s="4">
        <v>8.8000000000000007</v>
      </c>
      <c r="BG87" s="4">
        <v>4.0999999999999996</v>
      </c>
      <c r="BH87" s="4">
        <v>1.45</v>
      </c>
      <c r="BI87" s="4">
        <v>283</v>
      </c>
      <c r="BJ87" s="4">
        <v>110</v>
      </c>
      <c r="BK87" s="4">
        <v>96</v>
      </c>
      <c r="BL87" s="4">
        <v>0.32</v>
      </c>
      <c r="BM87" s="4">
        <v>86</v>
      </c>
      <c r="BN87" s="4">
        <v>517</v>
      </c>
      <c r="BO87" s="4">
        <v>0</v>
      </c>
      <c r="BP87" s="4">
        <v>0</v>
      </c>
      <c r="BQ87" s="4">
        <v>352</v>
      </c>
      <c r="BR87">
        <v>116</v>
      </c>
      <c r="BS87">
        <v>41</v>
      </c>
      <c r="BT87">
        <v>76</v>
      </c>
      <c r="BU87">
        <v>92</v>
      </c>
      <c r="BW87">
        <v>-1161</v>
      </c>
      <c r="BX87">
        <v>2360</v>
      </c>
      <c r="BY87">
        <v>1.0900000000000001</v>
      </c>
      <c r="BZ87">
        <v>74.7</v>
      </c>
      <c r="CA87">
        <v>6.7</v>
      </c>
      <c r="CB87" s="4">
        <v>2.5</v>
      </c>
      <c r="CC87" s="4">
        <v>35</v>
      </c>
      <c r="CD87" s="4">
        <v>41</v>
      </c>
      <c r="CE87" s="4">
        <v>20</v>
      </c>
      <c r="CF87" s="4">
        <v>18</v>
      </c>
      <c r="CG87" s="4">
        <v>2591</v>
      </c>
      <c r="CH87" s="4">
        <f t="shared" si="278"/>
        <v>2432</v>
      </c>
      <c r="CI87" s="4">
        <v>7.48</v>
      </c>
      <c r="CJ87" s="4">
        <v>30</v>
      </c>
      <c r="CK87" s="4">
        <v>74</v>
      </c>
      <c r="CL87" s="4">
        <v>24.1</v>
      </c>
      <c r="CM87" s="4">
        <v>1.1000000000000001</v>
      </c>
      <c r="CN87" s="4">
        <v>0</v>
      </c>
      <c r="CO87" s="4">
        <v>0</v>
      </c>
      <c r="CP87" s="4">
        <v>1105</v>
      </c>
      <c r="CQ87" s="4">
        <v>8235</v>
      </c>
      <c r="CR87" s="4">
        <v>0</v>
      </c>
      <c r="CS87" s="4">
        <v>3</v>
      </c>
      <c r="CT87" s="4"/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8</v>
      </c>
      <c r="DL87" s="4">
        <v>8</v>
      </c>
      <c r="DM87" s="4">
        <v>45</v>
      </c>
      <c r="DN87" s="4">
        <v>29</v>
      </c>
      <c r="DO87" s="4">
        <v>35</v>
      </c>
      <c r="DP87" s="4">
        <v>64</v>
      </c>
      <c r="DQ87" s="11">
        <v>66</v>
      </c>
      <c r="DR87" s="4">
        <v>33</v>
      </c>
      <c r="DS87" s="4">
        <v>98</v>
      </c>
      <c r="DT87" s="4">
        <f t="shared" si="295"/>
        <v>65</v>
      </c>
      <c r="DU87" s="11">
        <v>15.8</v>
      </c>
      <c r="DV87" s="4">
        <v>1638</v>
      </c>
      <c r="DW87" s="4">
        <v>90</v>
      </c>
      <c r="DX87" s="4">
        <v>57</v>
      </c>
      <c r="DY87" s="4">
        <v>3.5</v>
      </c>
      <c r="DZ87" s="4">
        <f t="shared" si="298"/>
        <v>1.9553072625698324</v>
      </c>
      <c r="EA87" s="4">
        <v>28.7</v>
      </c>
      <c r="EB87" s="4">
        <v>343</v>
      </c>
      <c r="EC87" s="4">
        <v>92</v>
      </c>
      <c r="ED87" s="4">
        <v>5</v>
      </c>
      <c r="EE87" s="4">
        <f t="shared" si="299"/>
        <v>2.7932960893854748</v>
      </c>
      <c r="EF87" s="45">
        <f t="shared" si="279"/>
        <v>2.2996515679442511</v>
      </c>
      <c r="EG87" s="45">
        <f t="shared" si="280"/>
        <v>0.55052264808362372</v>
      </c>
      <c r="EH87" s="4">
        <v>8</v>
      </c>
      <c r="EI87" s="4">
        <v>70</v>
      </c>
      <c r="EJ87" s="4">
        <v>75</v>
      </c>
      <c r="EK87" s="11">
        <f t="shared" si="300"/>
        <v>0.93333333333333335</v>
      </c>
      <c r="EL87" s="4">
        <v>122</v>
      </c>
      <c r="EM87" s="11">
        <v>9</v>
      </c>
      <c r="EN87" s="4">
        <v>8</v>
      </c>
      <c r="EO87" s="11">
        <f t="shared" si="296"/>
        <v>8.235294117647058</v>
      </c>
      <c r="EP87" s="4">
        <v>37</v>
      </c>
      <c r="EQ87" s="4">
        <f t="shared" si="281"/>
        <v>20.670391061452513</v>
      </c>
      <c r="ER87" s="4">
        <v>18</v>
      </c>
      <c r="ES87" s="4">
        <v>33</v>
      </c>
      <c r="ET87" s="11">
        <v>21</v>
      </c>
      <c r="EU87" s="4">
        <v>12</v>
      </c>
      <c r="EV87" s="9">
        <v>10</v>
      </c>
      <c r="EW87" s="4">
        <v>80</v>
      </c>
      <c r="EX87" s="4">
        <v>93</v>
      </c>
      <c r="EY87" s="4">
        <v>52</v>
      </c>
      <c r="EZ87" s="4">
        <v>73</v>
      </c>
      <c r="FA87" s="4">
        <v>52</v>
      </c>
      <c r="FB87" s="4">
        <f t="shared" si="303"/>
        <v>343</v>
      </c>
      <c r="FC87" s="9">
        <f t="shared" si="283"/>
        <v>0.53016591283921166</v>
      </c>
      <c r="FD87" s="9">
        <f t="shared" si="284"/>
        <v>0.15160349854227406</v>
      </c>
      <c r="FE87" s="9">
        <f t="shared" si="285"/>
        <v>0.19644578295170637</v>
      </c>
      <c r="FF87" s="9">
        <f t="shared" si="286"/>
        <v>1.1347826086956523</v>
      </c>
      <c r="FG87" s="9">
        <f t="shared" si="287"/>
        <v>0.13606819890978394</v>
      </c>
      <c r="FH87" s="9">
        <f t="shared" si="288"/>
        <v>2.1404292151083815</v>
      </c>
      <c r="FI87" s="11">
        <v>23.1</v>
      </c>
      <c r="FJ87" s="11">
        <v>47</v>
      </c>
      <c r="FK87" s="4">
        <v>30</v>
      </c>
      <c r="FL87" s="4">
        <v>17</v>
      </c>
      <c r="FM87" s="4">
        <v>27</v>
      </c>
      <c r="FN87" s="4">
        <f t="shared" si="304"/>
        <v>15.083798882681563</v>
      </c>
      <c r="FO87" s="11">
        <v>57</v>
      </c>
      <c r="FP87" s="11">
        <v>24</v>
      </c>
      <c r="FQ87" s="4">
        <v>16</v>
      </c>
      <c r="FR87" s="4">
        <v>46</v>
      </c>
      <c r="FS87" s="4">
        <v>28</v>
      </c>
      <c r="FT87" s="11">
        <f t="shared" si="289"/>
        <v>1.6428571428571428</v>
      </c>
      <c r="FU87" s="4">
        <v>11</v>
      </c>
      <c r="FV87" s="11">
        <f t="shared" si="305"/>
        <v>4.1818181818181817</v>
      </c>
      <c r="FW87" s="4">
        <v>62</v>
      </c>
      <c r="FX87" s="4">
        <v>37</v>
      </c>
      <c r="FY87">
        <v>15.7</v>
      </c>
      <c r="FZ87" s="11">
        <f t="shared" si="306"/>
        <v>37</v>
      </c>
      <c r="GA87" s="4">
        <f t="shared" si="290"/>
        <v>1.5416666666666667</v>
      </c>
      <c r="GB87" s="4">
        <f t="shared" si="291"/>
        <v>3.6305732484076434</v>
      </c>
      <c r="GC87" s="4">
        <f t="shared" si="292"/>
        <v>1.4713375796178345</v>
      </c>
      <c r="GD87" s="4">
        <v>14</v>
      </c>
      <c r="GE87" s="4">
        <v>13</v>
      </c>
      <c r="GF87" s="4">
        <f t="shared" si="307"/>
        <v>7.1428571428571423</v>
      </c>
      <c r="GG87" s="4">
        <v>20</v>
      </c>
      <c r="GH87" s="4">
        <v>16</v>
      </c>
      <c r="GI87" s="4">
        <f t="shared" si="310"/>
        <v>20</v>
      </c>
      <c r="GJ87">
        <v>1</v>
      </c>
      <c r="GK87">
        <v>0</v>
      </c>
      <c r="GL87">
        <v>0</v>
      </c>
      <c r="GM87">
        <v>0</v>
      </c>
      <c r="GN87">
        <v>1</v>
      </c>
      <c r="GO87">
        <v>0</v>
      </c>
      <c r="GP87">
        <v>0</v>
      </c>
      <c r="GQ87">
        <v>1</v>
      </c>
      <c r="GR87">
        <v>0</v>
      </c>
      <c r="GS87">
        <v>0</v>
      </c>
      <c r="GT87">
        <v>28</v>
      </c>
      <c r="GU87">
        <v>14</v>
      </c>
      <c r="GV87">
        <f t="shared" si="309"/>
        <v>0.5</v>
      </c>
      <c r="GW87">
        <v>1</v>
      </c>
      <c r="GX87">
        <v>0</v>
      </c>
      <c r="GZ87" s="2">
        <v>45174</v>
      </c>
      <c r="HA87" s="4">
        <v>1.79</v>
      </c>
      <c r="HB87" s="4">
        <v>7</v>
      </c>
      <c r="HC87" s="4">
        <v>1000</v>
      </c>
      <c r="HD87" s="4">
        <v>16800</v>
      </c>
      <c r="HE87" s="4">
        <v>21.6</v>
      </c>
      <c r="HF87" s="4">
        <v>2.2999999999999998</v>
      </c>
      <c r="HG87" s="4">
        <v>0</v>
      </c>
      <c r="HH87" s="4">
        <v>1</v>
      </c>
      <c r="HI87" s="4" t="s">
        <v>595</v>
      </c>
      <c r="HJ87" s="4"/>
      <c r="HK87" s="4"/>
      <c r="HL87" s="4">
        <v>0</v>
      </c>
      <c r="HM87" s="4">
        <v>10</v>
      </c>
      <c r="HN87" s="4">
        <v>1.1399999999999999</v>
      </c>
      <c r="HO87" s="4">
        <v>32</v>
      </c>
      <c r="HP87" s="29"/>
      <c r="HQ87" s="4">
        <v>7.4</v>
      </c>
      <c r="HR87" s="4">
        <v>231</v>
      </c>
      <c r="HS87" s="4">
        <v>122</v>
      </c>
      <c r="HT87" s="4">
        <v>1</v>
      </c>
      <c r="HU87" s="4">
        <v>0</v>
      </c>
      <c r="HV87" s="4">
        <v>0.74</v>
      </c>
      <c r="HW87" s="4">
        <v>52</v>
      </c>
      <c r="HX87" s="4">
        <v>139</v>
      </c>
      <c r="HY87" s="4">
        <v>3.23</v>
      </c>
      <c r="HZ87" s="4">
        <v>1.6</v>
      </c>
      <c r="IA87" s="4">
        <v>1.76</v>
      </c>
      <c r="IB87" s="4">
        <v>7.5</v>
      </c>
      <c r="IC87" s="4"/>
      <c r="ID87" s="4">
        <v>1.77</v>
      </c>
      <c r="IE87" s="4">
        <v>18</v>
      </c>
      <c r="IF87" s="4">
        <v>25</v>
      </c>
      <c r="IG87" s="4">
        <v>20</v>
      </c>
      <c r="IH87" s="4">
        <v>0.35</v>
      </c>
      <c r="II87" s="4">
        <v>93</v>
      </c>
      <c r="IJ87" s="4">
        <v>400</v>
      </c>
      <c r="IK87" s="4">
        <v>0</v>
      </c>
      <c r="IL87" s="4">
        <v>0</v>
      </c>
      <c r="IM87" s="4">
        <v>361</v>
      </c>
      <c r="IN87">
        <v>94</v>
      </c>
      <c r="IO87">
        <v>72</v>
      </c>
      <c r="IP87">
        <v>80</v>
      </c>
      <c r="IQ87">
        <v>90</v>
      </c>
      <c r="IS87">
        <v>-380</v>
      </c>
      <c r="IT87">
        <v>710</v>
      </c>
      <c r="IU87">
        <v>1.26</v>
      </c>
      <c r="IV87">
        <v>60</v>
      </c>
      <c r="IW87">
        <v>12</v>
      </c>
      <c r="IX87" s="4"/>
      <c r="IY87" s="4"/>
      <c r="IZ87" s="4"/>
      <c r="JA87" s="4"/>
      <c r="JB87" s="4"/>
      <c r="JC87" s="4"/>
      <c r="JD87" s="4"/>
      <c r="JE87" s="4">
        <v>7.49</v>
      </c>
      <c r="JF87" s="4">
        <v>28</v>
      </c>
      <c r="JG87" s="4">
        <v>76</v>
      </c>
      <c r="JH87" s="4">
        <v>23.6</v>
      </c>
      <c r="JI87" s="4">
        <v>0</v>
      </c>
      <c r="JJ87" s="4">
        <v>0</v>
      </c>
      <c r="JK87" s="4">
        <v>0</v>
      </c>
      <c r="JL87" s="4">
        <v>1065</v>
      </c>
      <c r="JM87" s="4"/>
      <c r="JN87" s="4">
        <v>8</v>
      </c>
      <c r="JO87" s="4">
        <v>8</v>
      </c>
      <c r="JP87" s="4">
        <v>46</v>
      </c>
      <c r="JQ87" s="4">
        <v>24</v>
      </c>
      <c r="JR87" s="4">
        <v>48</v>
      </c>
      <c r="JS87" s="4">
        <v>80</v>
      </c>
      <c r="JT87" s="11">
        <v>56</v>
      </c>
      <c r="JU87" s="4">
        <v>38</v>
      </c>
      <c r="JV87" s="4">
        <v>87</v>
      </c>
      <c r="JW87" s="4">
        <f>(JV87-JU87)</f>
        <v>49</v>
      </c>
      <c r="JX87" s="11">
        <v>16.2</v>
      </c>
      <c r="JY87" s="4">
        <v>1413</v>
      </c>
      <c r="JZ87" s="4">
        <v>93</v>
      </c>
      <c r="KA87" s="4">
        <v>96</v>
      </c>
      <c r="KB87" s="4">
        <v>4.8</v>
      </c>
      <c r="KC87" s="4">
        <f>(KB87/HA87)</f>
        <v>2.6815642458100557</v>
      </c>
      <c r="KD87" s="4">
        <v>24.1</v>
      </c>
      <c r="KE87" s="4">
        <v>301</v>
      </c>
      <c r="KF87" s="4">
        <v>74</v>
      </c>
      <c r="KG87" s="4">
        <v>7</v>
      </c>
      <c r="KH87" s="4">
        <f>(KG87/HA87)</f>
        <v>3.9106145251396649</v>
      </c>
      <c r="KI87" s="45">
        <f>JT87/KD87</f>
        <v>2.3236514522821574</v>
      </c>
      <c r="KJ87" s="45">
        <f>JX87/KD87</f>
        <v>0.67219917012448127</v>
      </c>
      <c r="KK87" s="4">
        <v>7</v>
      </c>
      <c r="KL87" s="4">
        <v>87</v>
      </c>
      <c r="KM87" s="4">
        <v>96</v>
      </c>
      <c r="KN87" s="11">
        <f>(KL87/KM87)</f>
        <v>0.90625</v>
      </c>
      <c r="KO87" s="4">
        <v>200</v>
      </c>
      <c r="KP87" s="11">
        <v>10</v>
      </c>
      <c r="KQ87" s="4">
        <v>7</v>
      </c>
      <c r="KR87" s="11">
        <f>KL87/((KP87+KQ87)/2)</f>
        <v>10.235294117647058</v>
      </c>
      <c r="KS87" s="4">
        <v>37</v>
      </c>
      <c r="KT87" s="4">
        <f>KS87/HA87</f>
        <v>20.670391061452513</v>
      </c>
      <c r="KU87" s="4">
        <v>24</v>
      </c>
      <c r="KV87" s="4">
        <v>32</v>
      </c>
      <c r="KW87" s="11">
        <v>18</v>
      </c>
      <c r="KX87" s="4">
        <v>13</v>
      </c>
      <c r="KY87" s="9">
        <v>6</v>
      </c>
      <c r="KZ87" s="4">
        <v>58</v>
      </c>
      <c r="LA87" s="4">
        <v>110</v>
      </c>
      <c r="LB87" s="4">
        <v>27</v>
      </c>
      <c r="LC87" s="4">
        <v>41</v>
      </c>
      <c r="LD87" s="4">
        <v>48</v>
      </c>
      <c r="LE87" s="4">
        <f>KE87</f>
        <v>301</v>
      </c>
      <c r="LF87" s="9">
        <f>LI87/LK87</f>
        <v>0.53049864265712665</v>
      </c>
      <c r="LG87" s="9">
        <f>LD87/LE87</f>
        <v>0.15946843853820597</v>
      </c>
      <c r="LH87" s="9">
        <f>0.35695-7.2266*LG87+74.249*(LG87^2)-307.39*(LG87^3)+684.54*(LG87^4)-856.92*(LG87^5)+571.95*(LG87^6)-159.1*(LG87^7)</f>
        <v>0.20944378860905366</v>
      </c>
      <c r="LI87" s="9">
        <f>(IN87*0.9)/KF87</f>
        <v>1.1432432432432433</v>
      </c>
      <c r="LJ87" s="9">
        <f>0.0275-0.165*(JT87/100)+0.3656*((IO87/IN87)*0.9)+0.515*LH87</f>
        <v>0.29499418943153494</v>
      </c>
      <c r="LK87" s="9">
        <f>(IO87-(LJ87*IN87*0.9))/(LJ87*KF87)</f>
        <v>2.1550351901317635</v>
      </c>
      <c r="LL87" s="11">
        <v>16</v>
      </c>
      <c r="LM87" s="11">
        <v>48</v>
      </c>
      <c r="LN87" s="4">
        <v>28</v>
      </c>
      <c r="LO87" s="4">
        <v>20</v>
      </c>
      <c r="LP87" s="4">
        <v>46</v>
      </c>
      <c r="LQ87" s="4">
        <f>LP87/HA87</f>
        <v>25.69832402234637</v>
      </c>
      <c r="LR87" s="11">
        <v>57</v>
      </c>
      <c r="LS87" s="11">
        <v>19</v>
      </c>
      <c r="LT87" s="4">
        <v>13</v>
      </c>
      <c r="LU87" s="4">
        <v>48</v>
      </c>
      <c r="LV87" s="4">
        <v>44</v>
      </c>
      <c r="LW87" s="11">
        <f>LU87/LV87</f>
        <v>1.0909090909090908</v>
      </c>
      <c r="LX87" s="4">
        <v>11</v>
      </c>
      <c r="LY87" s="11">
        <f>(LU87/LX87)</f>
        <v>4.3636363636363633</v>
      </c>
      <c r="LZ87" s="4">
        <v>101</v>
      </c>
      <c r="MA87" s="4">
        <v>24.9</v>
      </c>
      <c r="MB87">
        <v>22.6</v>
      </c>
      <c r="MC87" s="11">
        <f>(MA87+IR87)</f>
        <v>24.9</v>
      </c>
      <c r="MD87" s="4">
        <f>MC87/LS87</f>
        <v>1.3105263157894735</v>
      </c>
      <c r="ME87" s="4">
        <f>LR87/MB87</f>
        <v>2.5221238938053094</v>
      </c>
      <c r="MF87" s="4">
        <f>LL87/MB87</f>
        <v>0.70796460176991149</v>
      </c>
      <c r="MG87" s="4">
        <v>11</v>
      </c>
      <c r="MH87" s="4">
        <v>9</v>
      </c>
      <c r="MI87" s="4">
        <f>((MG87-MH87)/MG87)*100</f>
        <v>18.181818181818183</v>
      </c>
      <c r="MJ87" s="4">
        <v>31</v>
      </c>
      <c r="MK87" s="4">
        <v>19</v>
      </c>
      <c r="ML87" s="4">
        <f>((MJ87-MK87)/MJ87)*100</f>
        <v>38.70967741935484</v>
      </c>
      <c r="MM87">
        <v>1</v>
      </c>
      <c r="MN87">
        <v>0</v>
      </c>
      <c r="MO87">
        <v>0</v>
      </c>
      <c r="MP87">
        <v>0</v>
      </c>
      <c r="MQ87">
        <v>1</v>
      </c>
      <c r="MR87">
        <v>0</v>
      </c>
      <c r="MS87">
        <v>0</v>
      </c>
      <c r="MT87">
        <v>1</v>
      </c>
      <c r="MU87">
        <v>0</v>
      </c>
      <c r="MV87">
        <v>0</v>
      </c>
      <c r="MW87">
        <v>34</v>
      </c>
      <c r="MX87">
        <v>14</v>
      </c>
      <c r="MY87">
        <f>(MW87-MX87)/MW87</f>
        <v>0.58823529411764708</v>
      </c>
      <c r="MZ87">
        <v>1</v>
      </c>
      <c r="NA87">
        <v>0</v>
      </c>
    </row>
    <row r="88" spans="1:683" x14ac:dyDescent="0.35">
      <c r="A88" s="54">
        <v>85</v>
      </c>
      <c r="B88" s="2">
        <v>45174</v>
      </c>
      <c r="C88" s="2">
        <v>18279</v>
      </c>
      <c r="D88" s="4">
        <v>74</v>
      </c>
      <c r="E88" s="4" t="s">
        <v>176</v>
      </c>
      <c r="F88" s="4">
        <v>72</v>
      </c>
      <c r="G88" s="4">
        <v>155</v>
      </c>
      <c r="H88" s="4">
        <v>1.71</v>
      </c>
      <c r="I88" s="4">
        <v>1</v>
      </c>
      <c r="J88" s="2">
        <v>45172</v>
      </c>
      <c r="K88" s="2">
        <v>45172</v>
      </c>
      <c r="L88" s="2">
        <v>45177</v>
      </c>
      <c r="M88" s="2">
        <v>45177</v>
      </c>
      <c r="N88" s="4">
        <v>1</v>
      </c>
      <c r="O88" s="2">
        <v>45177</v>
      </c>
      <c r="P88" s="46">
        <f t="shared" si="276"/>
        <v>5</v>
      </c>
      <c r="Q88" s="46">
        <f t="shared" si="277"/>
        <v>5</v>
      </c>
      <c r="R88" s="46">
        <f t="shared" si="293"/>
        <v>5</v>
      </c>
      <c r="S88" s="4">
        <v>1</v>
      </c>
      <c r="T88" s="4">
        <v>1</v>
      </c>
      <c r="U88" s="4">
        <v>1</v>
      </c>
      <c r="V88" s="4">
        <v>0</v>
      </c>
      <c r="W88" s="4">
        <v>1</v>
      </c>
      <c r="X88" s="4">
        <v>0</v>
      </c>
      <c r="Y88" s="4">
        <v>0</v>
      </c>
      <c r="Z88" s="4">
        <v>0</v>
      </c>
      <c r="AA88" s="4">
        <v>0</v>
      </c>
      <c r="AB88" s="4">
        <v>26</v>
      </c>
      <c r="AC88" s="4">
        <v>62</v>
      </c>
      <c r="AD88" s="4">
        <v>9</v>
      </c>
      <c r="AE88" s="4">
        <v>12</v>
      </c>
      <c r="AF88" s="4">
        <v>3</v>
      </c>
      <c r="AG88" s="4">
        <v>8000</v>
      </c>
      <c r="AH88" s="4">
        <v>9100</v>
      </c>
      <c r="AI88" s="4">
        <v>13</v>
      </c>
      <c r="AJ88" s="4">
        <v>34</v>
      </c>
      <c r="AK88" s="4">
        <v>0</v>
      </c>
      <c r="AL88" s="4">
        <v>0</v>
      </c>
      <c r="AM88" s="4">
        <v>0</v>
      </c>
      <c r="AN88" s="4">
        <v>30</v>
      </c>
      <c r="AO88" s="4">
        <v>418</v>
      </c>
      <c r="AP88" s="4">
        <v>0</v>
      </c>
      <c r="AQ88" s="4">
        <v>10.6</v>
      </c>
      <c r="AR88" s="4">
        <v>1.37</v>
      </c>
      <c r="AS88" s="4">
        <v>35</v>
      </c>
      <c r="AT88" s="29">
        <v>1.53</v>
      </c>
      <c r="AU88" s="4">
        <v>6.27</v>
      </c>
      <c r="AV88" s="4">
        <v>560</v>
      </c>
      <c r="AW88" s="4">
        <v>199</v>
      </c>
      <c r="AX88" s="4">
        <v>1</v>
      </c>
      <c r="AY88" s="4">
        <v>1</v>
      </c>
      <c r="AZ88" s="4">
        <v>2.04</v>
      </c>
      <c r="BA88" s="4">
        <v>91</v>
      </c>
      <c r="BB88" s="4">
        <v>143</v>
      </c>
      <c r="BC88" s="4">
        <v>3.7</v>
      </c>
      <c r="BD88" s="4">
        <v>3</v>
      </c>
      <c r="BE88" s="4">
        <v>4.9000000000000004</v>
      </c>
      <c r="BF88" s="4">
        <v>7.5</v>
      </c>
      <c r="BG88" s="4">
        <v>5</v>
      </c>
      <c r="BH88" s="4">
        <v>3.4</v>
      </c>
      <c r="BI88" s="4">
        <v>509</v>
      </c>
      <c r="BJ88" s="4">
        <v>39</v>
      </c>
      <c r="BK88" s="4">
        <v>53</v>
      </c>
      <c r="BL88" s="4">
        <v>1.89</v>
      </c>
      <c r="BM88" s="4">
        <v>43</v>
      </c>
      <c r="BN88" s="4">
        <v>524</v>
      </c>
      <c r="BO88" s="4">
        <v>1</v>
      </c>
      <c r="BP88" s="4">
        <v>2</v>
      </c>
      <c r="BQ88" s="4">
        <v>216</v>
      </c>
      <c r="BR88">
        <v>113</v>
      </c>
      <c r="BS88">
        <v>71</v>
      </c>
      <c r="BT88">
        <v>86</v>
      </c>
      <c r="BU88">
        <v>72</v>
      </c>
      <c r="BV88">
        <v>13</v>
      </c>
      <c r="BW88">
        <v>1795</v>
      </c>
      <c r="BX88">
        <v>300</v>
      </c>
      <c r="BY88">
        <v>5.8</v>
      </c>
      <c r="BZ88">
        <v>74</v>
      </c>
      <c r="CA88">
        <v>11</v>
      </c>
      <c r="CB88" s="4">
        <v>1.7</v>
      </c>
      <c r="CC88" s="4">
        <v>30</v>
      </c>
      <c r="CD88" s="4">
        <v>67</v>
      </c>
      <c r="CE88" s="4">
        <v>6</v>
      </c>
      <c r="CF88" s="4">
        <v>7</v>
      </c>
      <c r="CG88" s="4">
        <v>1850</v>
      </c>
      <c r="CH88" s="4">
        <f t="shared" si="278"/>
        <v>3435.294117647059</v>
      </c>
      <c r="CI88" s="4">
        <v>7.35</v>
      </c>
      <c r="CJ88" s="4">
        <v>31</v>
      </c>
      <c r="CK88" s="4">
        <v>83</v>
      </c>
      <c r="CL88" s="4">
        <v>18</v>
      </c>
      <c r="CM88" s="4">
        <v>2.2000000000000002</v>
      </c>
      <c r="CN88" s="4">
        <v>1</v>
      </c>
      <c r="CO88" s="4">
        <v>0</v>
      </c>
      <c r="CP88" s="4">
        <v>621</v>
      </c>
      <c r="CQ88" s="4">
        <v>21976</v>
      </c>
      <c r="CR88" s="4">
        <v>1</v>
      </c>
      <c r="CS88" s="4">
        <v>0</v>
      </c>
      <c r="CT88" s="4"/>
      <c r="CU88" s="4">
        <v>1</v>
      </c>
      <c r="CV88" s="4">
        <v>1</v>
      </c>
      <c r="CW88" s="4">
        <v>1</v>
      </c>
      <c r="CX88" s="4">
        <v>1</v>
      </c>
      <c r="CY88" s="4">
        <v>1</v>
      </c>
      <c r="CZ88" s="4">
        <v>1</v>
      </c>
      <c r="DA88" s="4">
        <v>0</v>
      </c>
      <c r="DB88" s="4">
        <v>0</v>
      </c>
      <c r="DC88" s="4">
        <v>1</v>
      </c>
      <c r="DD88" s="4">
        <v>1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1</v>
      </c>
      <c r="DK88" s="4">
        <v>9</v>
      </c>
      <c r="DL88" s="4">
        <v>9</v>
      </c>
      <c r="DM88" s="4">
        <v>50</v>
      </c>
      <c r="DN88" s="4">
        <v>35</v>
      </c>
      <c r="DO88" s="4">
        <v>30</v>
      </c>
      <c r="DP88" s="4">
        <v>57</v>
      </c>
      <c r="DQ88" s="11">
        <v>41</v>
      </c>
      <c r="DR88" s="4">
        <v>59</v>
      </c>
      <c r="DS88" s="4">
        <v>99</v>
      </c>
      <c r="DT88" s="4">
        <f t="shared" si="295"/>
        <v>40</v>
      </c>
      <c r="DU88" s="11">
        <v>11.7</v>
      </c>
      <c r="DV88" s="4">
        <v>1189</v>
      </c>
      <c r="DW88" s="4">
        <v>93</v>
      </c>
      <c r="DX88" s="4">
        <v>78</v>
      </c>
      <c r="DY88" s="4">
        <v>3.2</v>
      </c>
      <c r="DZ88" s="17">
        <f t="shared" si="298"/>
        <v>1.8713450292397662</v>
      </c>
      <c r="EA88" s="4">
        <v>17.2</v>
      </c>
      <c r="EB88" s="4">
        <v>274</v>
      </c>
      <c r="EC88" s="4">
        <v>55</v>
      </c>
      <c r="ED88" s="4">
        <v>4.42</v>
      </c>
      <c r="EE88" s="4">
        <f t="shared" si="299"/>
        <v>2.5847953216374271</v>
      </c>
      <c r="EF88" s="45">
        <f t="shared" si="279"/>
        <v>2.3837209302325584</v>
      </c>
      <c r="EG88" s="45">
        <f t="shared" si="280"/>
        <v>0.68023255813953487</v>
      </c>
      <c r="EH88" s="4">
        <v>6</v>
      </c>
      <c r="EI88" s="4">
        <v>80</v>
      </c>
      <c r="EJ88" s="4">
        <v>34</v>
      </c>
      <c r="EK88" s="11">
        <f t="shared" si="300"/>
        <v>2.3529411764705883</v>
      </c>
      <c r="EL88" s="4">
        <v>118</v>
      </c>
      <c r="EM88" s="11">
        <v>8</v>
      </c>
      <c r="EN88" s="4">
        <v>10</v>
      </c>
      <c r="EO88" s="11">
        <f t="shared" si="296"/>
        <v>8.8888888888888893</v>
      </c>
      <c r="EP88" s="4">
        <v>84</v>
      </c>
      <c r="EQ88" s="4">
        <f t="shared" si="281"/>
        <v>49.122807017543863</v>
      </c>
      <c r="ER88" s="4">
        <v>62</v>
      </c>
      <c r="ES88" s="4">
        <v>80</v>
      </c>
      <c r="ET88" s="11">
        <v>9</v>
      </c>
      <c r="EU88" s="4">
        <v>6</v>
      </c>
      <c r="EV88" s="9">
        <v>3</v>
      </c>
      <c r="EW88" s="4">
        <v>89</v>
      </c>
      <c r="EX88" s="4">
        <v>94</v>
      </c>
      <c r="EY88" s="4">
        <v>45</v>
      </c>
      <c r="EZ88" s="4">
        <v>48</v>
      </c>
      <c r="FA88" s="4">
        <v>65</v>
      </c>
      <c r="FB88" s="4">
        <f t="shared" si="303"/>
        <v>274</v>
      </c>
      <c r="FC88" s="9">
        <f t="shared" si="283"/>
        <v>0.94934718809468632</v>
      </c>
      <c r="FD88" s="9">
        <f t="shared" si="284"/>
        <v>0.23722627737226276</v>
      </c>
      <c r="FE88" s="9">
        <f t="shared" si="285"/>
        <v>0.33670607921431012</v>
      </c>
      <c r="FF88" s="9">
        <f t="shared" si="286"/>
        <v>1.8490909090909091</v>
      </c>
      <c r="FG88" s="9">
        <f t="shared" si="287"/>
        <v>0.33999557769802458</v>
      </c>
      <c r="FH88" s="9">
        <f t="shared" si="288"/>
        <v>1.9477499193967001</v>
      </c>
      <c r="FI88" s="11">
        <v>19.899999999999999</v>
      </c>
      <c r="FJ88" s="11">
        <v>19</v>
      </c>
      <c r="FK88" s="4">
        <v>12</v>
      </c>
      <c r="FL88" s="4">
        <v>7</v>
      </c>
      <c r="FM88" s="4">
        <v>88</v>
      </c>
      <c r="FN88" s="4">
        <f t="shared" si="304"/>
        <v>51.461988304093566</v>
      </c>
      <c r="FO88" s="11">
        <v>27</v>
      </c>
      <c r="FP88" s="11">
        <v>20</v>
      </c>
      <c r="FQ88" s="4">
        <v>17</v>
      </c>
      <c r="FR88" s="4">
        <v>50</v>
      </c>
      <c r="FS88" s="4">
        <v>56</v>
      </c>
      <c r="FT88" s="11">
        <f t="shared" si="289"/>
        <v>0.8928571428571429</v>
      </c>
      <c r="FU88" s="4">
        <v>12</v>
      </c>
      <c r="FV88" s="11">
        <f t="shared" si="305"/>
        <v>4.166666666666667</v>
      </c>
      <c r="FW88" s="4">
        <v>69</v>
      </c>
      <c r="FX88" s="4">
        <v>43.3</v>
      </c>
      <c r="FZ88" s="11">
        <f t="shared" si="306"/>
        <v>56.3</v>
      </c>
      <c r="GA88" s="4">
        <f t="shared" si="290"/>
        <v>2.8149999999999999</v>
      </c>
      <c r="GD88" s="4">
        <v>24</v>
      </c>
      <c r="GE88" s="4">
        <v>14</v>
      </c>
      <c r="GF88" s="4">
        <f t="shared" si="307"/>
        <v>41.666666666666671</v>
      </c>
      <c r="GG88" s="4">
        <v>21</v>
      </c>
      <c r="GH88" s="4">
        <v>14</v>
      </c>
      <c r="GI88" s="4">
        <f t="shared" si="310"/>
        <v>33.333333333333329</v>
      </c>
      <c r="GJ88">
        <v>1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0</v>
      </c>
      <c r="GQ88">
        <v>1</v>
      </c>
      <c r="GR88">
        <v>0</v>
      </c>
      <c r="GS88">
        <v>0</v>
      </c>
      <c r="GT88">
        <v>21</v>
      </c>
      <c r="GU88">
        <v>9</v>
      </c>
      <c r="GV88">
        <f t="shared" si="309"/>
        <v>0.5714285714285714</v>
      </c>
      <c r="GW88">
        <v>1</v>
      </c>
      <c r="GX88">
        <v>0</v>
      </c>
    </row>
    <row r="89" spans="1:683" x14ac:dyDescent="0.35">
      <c r="A89" s="54">
        <v>86</v>
      </c>
      <c r="B89" s="2">
        <v>45188</v>
      </c>
      <c r="C89" s="2">
        <v>27583</v>
      </c>
      <c r="D89" s="4">
        <v>48</v>
      </c>
      <c r="E89" s="4" t="s">
        <v>178</v>
      </c>
      <c r="F89" s="4">
        <v>70</v>
      </c>
      <c r="G89" s="4">
        <v>175</v>
      </c>
      <c r="H89" s="4">
        <v>1.85</v>
      </c>
      <c r="I89" s="4">
        <v>1</v>
      </c>
      <c r="J89" s="2">
        <v>45186</v>
      </c>
      <c r="K89" s="2">
        <v>45186</v>
      </c>
      <c r="L89" s="2">
        <v>45206</v>
      </c>
      <c r="M89" s="2">
        <v>45275</v>
      </c>
      <c r="N89" s="4">
        <v>0</v>
      </c>
      <c r="P89" s="46">
        <f t="shared" si="276"/>
        <v>20</v>
      </c>
      <c r="Q89" s="46">
        <f t="shared" si="277"/>
        <v>89</v>
      </c>
      <c r="R89" s="46"/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1</v>
      </c>
      <c r="Z89" s="4">
        <v>0</v>
      </c>
      <c r="AA89" s="4">
        <v>0</v>
      </c>
      <c r="AB89" s="4">
        <v>21</v>
      </c>
      <c r="AC89" s="4">
        <v>63</v>
      </c>
      <c r="AD89" s="4">
        <v>2</v>
      </c>
      <c r="AE89" s="4">
        <v>0</v>
      </c>
      <c r="AF89" s="4">
        <v>2</v>
      </c>
      <c r="AG89" s="4">
        <v>1112</v>
      </c>
      <c r="AH89" s="4">
        <v>18400</v>
      </c>
      <c r="AI89" s="4">
        <v>16.239999999999998</v>
      </c>
      <c r="AJ89" s="4">
        <v>6.24</v>
      </c>
      <c r="AK89" s="4">
        <v>0</v>
      </c>
      <c r="AL89" s="4">
        <v>1</v>
      </c>
      <c r="AM89" s="4" t="s">
        <v>231</v>
      </c>
      <c r="AN89" s="4">
        <v>52</v>
      </c>
      <c r="AO89" s="4">
        <v>512</v>
      </c>
      <c r="AP89" s="4">
        <v>0</v>
      </c>
      <c r="AQ89" s="4">
        <v>7.7</v>
      </c>
      <c r="AR89" s="4">
        <v>0.94</v>
      </c>
      <c r="AS89" s="4">
        <v>26.7</v>
      </c>
      <c r="AU89" s="4">
        <v>0.94</v>
      </c>
      <c r="AV89" s="4">
        <v>764</v>
      </c>
      <c r="AW89" s="4">
        <v>124</v>
      </c>
      <c r="AX89" s="4">
        <v>0</v>
      </c>
      <c r="AY89" s="4">
        <v>0</v>
      </c>
      <c r="AZ89" s="4">
        <v>0.78</v>
      </c>
      <c r="BA89" s="4">
        <v>51</v>
      </c>
      <c r="BB89" s="4">
        <v>149</v>
      </c>
      <c r="BC89" s="4">
        <v>4.63</v>
      </c>
      <c r="BD89" s="4">
        <v>2.2599999999999998</v>
      </c>
      <c r="BE89" s="4">
        <v>2.4</v>
      </c>
      <c r="BF89" s="4">
        <v>8.6</v>
      </c>
      <c r="BG89" s="4">
        <v>5</v>
      </c>
      <c r="BH89" s="4">
        <v>3.18</v>
      </c>
      <c r="BI89" s="4">
        <v>971</v>
      </c>
      <c r="BJ89" s="4">
        <v>41</v>
      </c>
      <c r="BK89" s="4">
        <v>33</v>
      </c>
      <c r="BL89" s="4">
        <v>0.33</v>
      </c>
      <c r="BM89" s="4">
        <v>54</v>
      </c>
      <c r="BN89" s="4">
        <v>315</v>
      </c>
      <c r="BO89" s="4">
        <v>1</v>
      </c>
      <c r="BP89" s="4">
        <v>19</v>
      </c>
      <c r="BQ89" s="4">
        <v>300</v>
      </c>
      <c r="BR89">
        <v>111</v>
      </c>
      <c r="BS89">
        <v>48</v>
      </c>
      <c r="BT89">
        <v>69</v>
      </c>
      <c r="BU89">
        <v>67</v>
      </c>
      <c r="BW89">
        <v>1950</v>
      </c>
      <c r="BX89">
        <v>298</v>
      </c>
      <c r="BY89">
        <v>1.4</v>
      </c>
      <c r="BZ89">
        <v>62.7</v>
      </c>
      <c r="CA89">
        <v>8</v>
      </c>
      <c r="CB89" s="4">
        <v>3.2</v>
      </c>
      <c r="CC89" s="4">
        <v>36</v>
      </c>
      <c r="CD89" s="4">
        <v>61</v>
      </c>
      <c r="CE89" s="4">
        <v>15</v>
      </c>
      <c r="CF89" s="4">
        <v>14</v>
      </c>
      <c r="CG89" s="4">
        <v>2221</v>
      </c>
      <c r="CH89" s="4">
        <f t="shared" si="278"/>
        <v>1725</v>
      </c>
      <c r="CI89" s="4">
        <v>7.44</v>
      </c>
      <c r="CJ89" s="4">
        <v>40</v>
      </c>
      <c r="CK89" s="4">
        <v>115</v>
      </c>
      <c r="CL89" s="4">
        <v>26.7</v>
      </c>
      <c r="CM89" s="4">
        <v>1</v>
      </c>
      <c r="CN89" s="4">
        <v>0</v>
      </c>
      <c r="CO89" s="4">
        <v>0</v>
      </c>
      <c r="CP89" s="4">
        <v>15</v>
      </c>
      <c r="CQ89" s="4">
        <v>291</v>
      </c>
      <c r="CR89" s="4">
        <v>0</v>
      </c>
      <c r="CS89" s="4">
        <v>0</v>
      </c>
      <c r="CT89" s="4"/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8</v>
      </c>
      <c r="DL89" s="4">
        <v>8</v>
      </c>
      <c r="DM89" s="4">
        <v>56</v>
      </c>
      <c r="DN89" s="4">
        <v>31</v>
      </c>
      <c r="DO89" s="4">
        <v>44</v>
      </c>
      <c r="DP89" s="4">
        <v>75</v>
      </c>
      <c r="DQ89" s="11">
        <v>58</v>
      </c>
      <c r="DR89" s="4">
        <v>70</v>
      </c>
      <c r="DS89" s="4">
        <v>159</v>
      </c>
      <c r="DT89" s="4">
        <f t="shared" si="295"/>
        <v>89</v>
      </c>
      <c r="DU89" s="11">
        <v>19.600000000000001</v>
      </c>
      <c r="DV89" s="4">
        <v>1792</v>
      </c>
      <c r="DW89" s="4">
        <v>92</v>
      </c>
      <c r="DX89" s="4">
        <v>71</v>
      </c>
      <c r="DY89" s="4">
        <v>5.4</v>
      </c>
      <c r="DZ89" s="4">
        <f t="shared" si="298"/>
        <v>2.9189189189189189</v>
      </c>
      <c r="EA89" s="4">
        <v>22</v>
      </c>
      <c r="EB89" s="4">
        <v>320</v>
      </c>
      <c r="EC89" s="4">
        <v>69</v>
      </c>
      <c r="ED89" s="4">
        <v>7.5</v>
      </c>
      <c r="EE89" s="4">
        <f t="shared" si="299"/>
        <v>4.0540540540540535</v>
      </c>
      <c r="EF89" s="45">
        <f t="shared" si="279"/>
        <v>2.6363636363636362</v>
      </c>
      <c r="EG89" s="45">
        <f t="shared" si="280"/>
        <v>0.89090909090909098</v>
      </c>
      <c r="EH89" s="4">
        <v>10</v>
      </c>
      <c r="EI89" s="4">
        <v>86</v>
      </c>
      <c r="EJ89" s="4">
        <v>52</v>
      </c>
      <c r="EK89" s="11">
        <f t="shared" si="300"/>
        <v>1.6538461538461537</v>
      </c>
      <c r="EL89" s="4">
        <v>217</v>
      </c>
      <c r="EM89" s="11">
        <v>12</v>
      </c>
      <c r="EN89" s="4">
        <v>10</v>
      </c>
      <c r="EO89" s="11">
        <f t="shared" si="296"/>
        <v>7.8181818181818183</v>
      </c>
      <c r="EP89" s="4">
        <v>64</v>
      </c>
      <c r="EQ89" s="4">
        <f t="shared" si="281"/>
        <v>34.594594594594589</v>
      </c>
      <c r="ER89" s="4">
        <v>23</v>
      </c>
      <c r="ES89" s="4">
        <v>32</v>
      </c>
      <c r="ET89" s="11">
        <v>33</v>
      </c>
      <c r="EU89" s="4">
        <v>15</v>
      </c>
      <c r="EV89" s="9">
        <v>19</v>
      </c>
      <c r="EW89" s="4">
        <v>69</v>
      </c>
      <c r="EX89" s="4">
        <v>110</v>
      </c>
      <c r="EY89" s="4">
        <v>38</v>
      </c>
      <c r="EZ89" s="4">
        <v>65</v>
      </c>
      <c r="FA89" s="4">
        <v>72</v>
      </c>
      <c r="FB89" s="4">
        <f t="shared" si="303"/>
        <v>320</v>
      </c>
      <c r="FC89" s="9">
        <f t="shared" si="283"/>
        <v>0.98152885950872704</v>
      </c>
      <c r="FD89" s="9">
        <f t="shared" si="284"/>
        <v>0.22500000000000001</v>
      </c>
      <c r="FE89" s="9">
        <f t="shared" si="285"/>
        <v>0.31827812537902755</v>
      </c>
      <c r="FF89" s="9">
        <f t="shared" si="286"/>
        <v>1.4478260869565218</v>
      </c>
      <c r="FG89" s="9">
        <f t="shared" si="287"/>
        <v>0.23800080213776675</v>
      </c>
      <c r="FH89" s="9">
        <f t="shared" si="288"/>
        <v>1.4750723556729499</v>
      </c>
      <c r="FI89" s="11">
        <v>15.8</v>
      </c>
      <c r="FJ89" s="11">
        <v>24</v>
      </c>
      <c r="FK89" s="4">
        <v>19</v>
      </c>
      <c r="FL89" s="4">
        <v>4</v>
      </c>
      <c r="FM89" s="4">
        <v>49</v>
      </c>
      <c r="FN89" s="4">
        <f t="shared" si="304"/>
        <v>26.486486486486484</v>
      </c>
      <c r="FO89" s="11">
        <v>48</v>
      </c>
      <c r="FP89" s="11">
        <v>19</v>
      </c>
      <c r="FQ89" s="4">
        <v>14</v>
      </c>
      <c r="FR89" s="4">
        <v>62</v>
      </c>
      <c r="FS89" s="4">
        <v>39</v>
      </c>
      <c r="FT89" s="11">
        <f t="shared" si="289"/>
        <v>1.5897435897435896</v>
      </c>
      <c r="FU89" s="4">
        <v>11</v>
      </c>
      <c r="FV89" s="11">
        <f t="shared" si="305"/>
        <v>5.6363636363636367</v>
      </c>
      <c r="FW89" s="4">
        <v>100</v>
      </c>
      <c r="FX89" s="4">
        <v>27.6</v>
      </c>
      <c r="FY89">
        <v>22</v>
      </c>
      <c r="FZ89" s="11">
        <f t="shared" si="306"/>
        <v>27.6</v>
      </c>
      <c r="GA89" s="4">
        <f t="shared" si="290"/>
        <v>1.4526315789473685</v>
      </c>
      <c r="GB89" s="4">
        <f t="shared" si="291"/>
        <v>2.1818181818181817</v>
      </c>
      <c r="GC89" s="4">
        <f t="shared" si="292"/>
        <v>0.71818181818181825</v>
      </c>
      <c r="GD89" s="4">
        <v>15</v>
      </c>
      <c r="GE89" s="4">
        <v>10</v>
      </c>
      <c r="GF89" s="4">
        <f t="shared" si="307"/>
        <v>33.333333333333329</v>
      </c>
      <c r="GI89" s="4" t="e">
        <f t="shared" si="310"/>
        <v>#DIV/0!</v>
      </c>
      <c r="GV89" t="e">
        <f t="shared" si="309"/>
        <v>#DIV/0!</v>
      </c>
      <c r="GZ89" s="2">
        <v>45195</v>
      </c>
      <c r="HA89" s="4">
        <v>1.85</v>
      </c>
      <c r="HB89" s="4">
        <v>8</v>
      </c>
      <c r="HC89" s="4">
        <v>1161</v>
      </c>
      <c r="HD89" s="4">
        <v>17700</v>
      </c>
      <c r="HE89" s="4">
        <v>8.35</v>
      </c>
      <c r="HF89" s="4">
        <v>0.18</v>
      </c>
      <c r="HG89" s="4">
        <v>0</v>
      </c>
      <c r="HH89" s="4">
        <v>1</v>
      </c>
      <c r="HI89" s="4" t="s">
        <v>231</v>
      </c>
      <c r="HJ89" s="4">
        <v>12</v>
      </c>
      <c r="HK89" s="4">
        <v>659</v>
      </c>
      <c r="HL89" s="4">
        <v>0</v>
      </c>
      <c r="HM89" s="4">
        <v>9.1999999999999993</v>
      </c>
      <c r="HN89" s="4">
        <v>1.1399999999999999</v>
      </c>
      <c r="HO89" s="4">
        <v>28.7</v>
      </c>
      <c r="HP89" s="29">
        <v>3.29</v>
      </c>
      <c r="HQ89" s="4">
        <v>3.39</v>
      </c>
      <c r="HR89" s="4">
        <v>944</v>
      </c>
      <c r="HS89" s="4">
        <v>487</v>
      </c>
      <c r="HT89" s="4">
        <v>0</v>
      </c>
      <c r="HU89" s="4">
        <v>0</v>
      </c>
      <c r="HV89" s="4">
        <v>0.53</v>
      </c>
      <c r="HW89" s="4">
        <v>45</v>
      </c>
      <c r="HX89" s="4">
        <v>142</v>
      </c>
      <c r="HY89" s="4">
        <v>4.17</v>
      </c>
      <c r="HZ89" s="4">
        <v>1.91</v>
      </c>
      <c r="IA89" s="4">
        <v>3.01</v>
      </c>
      <c r="IB89" s="4">
        <v>8.3000000000000007</v>
      </c>
      <c r="IC89" s="4">
        <v>5.3</v>
      </c>
      <c r="ID89" s="4">
        <v>3.22</v>
      </c>
      <c r="IE89" s="4">
        <v>391</v>
      </c>
      <c r="IF89" s="4">
        <v>38</v>
      </c>
      <c r="IG89" s="4">
        <v>90</v>
      </c>
      <c r="IH89" s="4">
        <v>0.44</v>
      </c>
      <c r="II89" s="4">
        <v>85</v>
      </c>
      <c r="IJ89" s="4">
        <v>345</v>
      </c>
      <c r="IK89" s="4">
        <v>1</v>
      </c>
      <c r="IL89" s="4">
        <v>19</v>
      </c>
      <c r="IM89" s="4">
        <v>177</v>
      </c>
      <c r="IN89">
        <v>126</v>
      </c>
      <c r="IO89">
        <v>56</v>
      </c>
      <c r="IP89">
        <v>77</v>
      </c>
      <c r="IQ89">
        <v>61</v>
      </c>
      <c r="IS89">
        <v>1710</v>
      </c>
      <c r="IT89">
        <v>-192</v>
      </c>
      <c r="IU89">
        <v>1.04</v>
      </c>
      <c r="IV89">
        <v>63.4</v>
      </c>
      <c r="IW89">
        <v>14</v>
      </c>
      <c r="IX89" s="4"/>
      <c r="IY89" s="4"/>
      <c r="IZ89" s="4"/>
      <c r="JA89" s="4"/>
      <c r="JB89" s="4"/>
      <c r="JC89" s="4"/>
      <c r="JD89" s="4"/>
      <c r="JE89" s="4">
        <v>7.46</v>
      </c>
      <c r="JF89" s="4">
        <v>36</v>
      </c>
      <c r="JG89" s="4">
        <v>62</v>
      </c>
      <c r="JH89" s="4">
        <v>26.1</v>
      </c>
      <c r="JI89" s="4">
        <v>0.2</v>
      </c>
      <c r="JJ89" s="4">
        <v>0</v>
      </c>
      <c r="JK89" s="4">
        <v>0</v>
      </c>
      <c r="JL89" s="4">
        <v>13</v>
      </c>
      <c r="JM89" s="4">
        <v>64</v>
      </c>
      <c r="JN89" s="4">
        <v>10</v>
      </c>
      <c r="JO89" s="4">
        <v>10</v>
      </c>
      <c r="JP89" s="4">
        <v>72</v>
      </c>
      <c r="JQ89" s="4">
        <v>45</v>
      </c>
      <c r="JR89" s="4">
        <v>37</v>
      </c>
      <c r="JS89" s="4">
        <v>66</v>
      </c>
      <c r="JT89" s="11">
        <v>59</v>
      </c>
      <c r="JU89" s="4">
        <v>71</v>
      </c>
      <c r="JV89" s="4">
        <v>174</v>
      </c>
      <c r="JW89" s="4">
        <f>(JV89-JU89)</f>
        <v>103</v>
      </c>
      <c r="JX89" s="11">
        <v>21.6</v>
      </c>
      <c r="JY89" s="4">
        <v>1763</v>
      </c>
      <c r="JZ89" s="4">
        <v>97</v>
      </c>
      <c r="KA89" s="4">
        <v>63</v>
      </c>
      <c r="KB89" s="4">
        <v>6.2</v>
      </c>
      <c r="KC89" s="4">
        <f>(KB89/HA89)</f>
        <v>3.3513513513513513</v>
      </c>
      <c r="KD89" s="4">
        <v>29.7</v>
      </c>
      <c r="KE89" s="4">
        <v>337</v>
      </c>
      <c r="KF89" s="4">
        <v>85</v>
      </c>
      <c r="KG89" s="4">
        <v>5.8</v>
      </c>
      <c r="KH89" s="4">
        <f>(KG89/HA89)</f>
        <v>3.1351351351351351</v>
      </c>
      <c r="KI89" s="45">
        <f>JT89/KD89</f>
        <v>1.9865319865319866</v>
      </c>
      <c r="KJ89" s="45">
        <f>JX89/KD89</f>
        <v>0.72727272727272729</v>
      </c>
      <c r="KK89" s="4">
        <v>10</v>
      </c>
      <c r="KL89" s="4">
        <v>88</v>
      </c>
      <c r="KM89" s="4">
        <v>51</v>
      </c>
      <c r="KN89" s="11">
        <f>(KL89/KM89)</f>
        <v>1.7254901960784315</v>
      </c>
      <c r="KO89" s="4">
        <v>136</v>
      </c>
      <c r="KP89" s="11">
        <v>9</v>
      </c>
      <c r="KQ89" s="4">
        <v>6</v>
      </c>
      <c r="KR89" s="11">
        <f>KL89/((KP89+KQ89)/2)</f>
        <v>11.733333333333333</v>
      </c>
      <c r="KS89" s="4">
        <v>64</v>
      </c>
      <c r="KT89" s="4">
        <f>KS89/HA89</f>
        <v>34.594594594594589</v>
      </c>
      <c r="KU89" s="4">
        <v>27</v>
      </c>
      <c r="KV89" s="4">
        <v>50</v>
      </c>
      <c r="KW89" s="11">
        <v>35</v>
      </c>
      <c r="KX89" s="4">
        <v>17</v>
      </c>
      <c r="KY89" s="9">
        <v>18</v>
      </c>
      <c r="KZ89" s="4">
        <v>93</v>
      </c>
      <c r="LA89" s="4">
        <v>113</v>
      </c>
      <c r="LB89" s="4">
        <v>31</v>
      </c>
      <c r="LC89" s="4">
        <v>69</v>
      </c>
      <c r="LD89" s="4">
        <v>65</v>
      </c>
      <c r="LE89" s="4">
        <f>KE89</f>
        <v>337</v>
      </c>
      <c r="LF89" s="9">
        <f>LI89/LK89</f>
        <v>0.76137826219666604</v>
      </c>
      <c r="LG89" s="9">
        <f>LD89/LE89</f>
        <v>0.19287833827893175</v>
      </c>
      <c r="LH89" s="9">
        <f>0.35695-7.2266*LG89+74.249*(LG89^2)-307.39*(LG89^3)+684.54*(LG89^4)-856.92*(LG89^5)+571.95*(LG89^6)-159.1*(LG89^7)</f>
        <v>0.26616136050340083</v>
      </c>
      <c r="LI89" s="9">
        <f>(IN89*0.9)/KF89</f>
        <v>1.3341176470588236</v>
      </c>
      <c r="LJ89" s="9">
        <f>0.0275-0.165*(JT89/100)+0.3656*((IO89/IN89)*0.9)+0.515*LH89</f>
        <v>0.21346310065925139</v>
      </c>
      <c r="LK89" s="9">
        <f>(IO89-(LJ89*IN89*0.9))/(LJ89*KF89)</f>
        <v>1.7522402638732251</v>
      </c>
      <c r="LL89" s="11">
        <v>18.100000000000001</v>
      </c>
      <c r="LM89" s="11">
        <v>35</v>
      </c>
      <c r="LN89" s="4">
        <v>11</v>
      </c>
      <c r="LO89" s="4">
        <v>23</v>
      </c>
      <c r="LP89" s="4">
        <v>85</v>
      </c>
      <c r="LQ89" s="4">
        <f>LP89/HA89</f>
        <v>45.945945945945944</v>
      </c>
      <c r="LR89" s="11">
        <v>48</v>
      </c>
      <c r="LS89" s="11">
        <v>22</v>
      </c>
      <c r="LT89" s="4">
        <v>27</v>
      </c>
      <c r="LU89" s="4">
        <v>57</v>
      </c>
      <c r="LV89" s="4">
        <v>38</v>
      </c>
      <c r="LW89" s="11">
        <f>LU89/LV89</f>
        <v>1.5</v>
      </c>
      <c r="LX89" s="4">
        <v>16</v>
      </c>
      <c r="LY89" s="11">
        <f>(LU89/LX89)</f>
        <v>3.5625</v>
      </c>
      <c r="LZ89" s="4">
        <v>144</v>
      </c>
      <c r="MA89" s="4">
        <v>17.100000000000001</v>
      </c>
      <c r="MB89">
        <v>19.100000000000001</v>
      </c>
      <c r="MC89" s="11">
        <f>(MA89+IR89)</f>
        <v>17.100000000000001</v>
      </c>
      <c r="MD89" s="4">
        <f>MC89/LS89</f>
        <v>0.77727272727272734</v>
      </c>
      <c r="ME89" s="4">
        <f>LR89/MB89</f>
        <v>2.5130890052356021</v>
      </c>
      <c r="MF89" s="4">
        <f>LL89/MB89</f>
        <v>0.94764397905759168</v>
      </c>
      <c r="MG89" s="4">
        <v>18</v>
      </c>
      <c r="MH89" s="4">
        <v>7</v>
      </c>
      <c r="MI89" s="4">
        <f>((MG89-MH89)/MG89)*100</f>
        <v>61.111111111111114</v>
      </c>
      <c r="MJ89" s="4">
        <v>25</v>
      </c>
      <c r="MK89" s="4">
        <v>17</v>
      </c>
      <c r="ML89" s="4">
        <f>((MJ89-MK89)/MJ89)*100</f>
        <v>32</v>
      </c>
      <c r="MM89" s="4">
        <v>1</v>
      </c>
      <c r="MN89" s="4">
        <v>0</v>
      </c>
      <c r="MO89" s="4">
        <v>0</v>
      </c>
      <c r="MP89" s="4">
        <v>0</v>
      </c>
      <c r="MQ89" s="4">
        <v>1</v>
      </c>
      <c r="MR89" s="4">
        <v>0</v>
      </c>
      <c r="MS89" s="4">
        <v>0</v>
      </c>
      <c r="MT89" s="4">
        <v>1</v>
      </c>
      <c r="MU89" s="4">
        <v>0</v>
      </c>
      <c r="MV89" s="4">
        <v>0</v>
      </c>
      <c r="MW89" s="4">
        <v>61</v>
      </c>
      <c r="MX89" s="4">
        <v>19</v>
      </c>
      <c r="MY89">
        <f>(MW89-MX89)/MW89</f>
        <v>0.68852459016393441</v>
      </c>
      <c r="MZ89" s="4">
        <v>1</v>
      </c>
      <c r="NA89" s="4">
        <v>0</v>
      </c>
      <c r="NB89" s="4"/>
      <c r="NC89" s="2">
        <v>45215</v>
      </c>
      <c r="ND89" s="4">
        <v>1.85</v>
      </c>
      <c r="NE89" s="4">
        <v>30</v>
      </c>
      <c r="NF89" s="4">
        <v>2200</v>
      </c>
      <c r="NG89" s="4">
        <v>700</v>
      </c>
      <c r="NH89" s="4">
        <v>0.57999999999999996</v>
      </c>
      <c r="NI89" s="4">
        <v>0.13</v>
      </c>
      <c r="NJ89" s="4">
        <v>0</v>
      </c>
      <c r="NK89" s="4">
        <v>1</v>
      </c>
      <c r="NL89" s="4" t="s">
        <v>231</v>
      </c>
      <c r="NM89" s="4"/>
      <c r="NN89" s="4"/>
      <c r="NO89" s="4">
        <v>0</v>
      </c>
      <c r="NP89" s="4">
        <v>11.6</v>
      </c>
      <c r="NQ89" s="4">
        <v>1.07</v>
      </c>
      <c r="NR89" s="4">
        <v>32</v>
      </c>
      <c r="NS89" s="29"/>
      <c r="NT89" s="4"/>
      <c r="NU89" s="4">
        <v>390</v>
      </c>
      <c r="NV89" s="4">
        <v>534</v>
      </c>
      <c r="NW89" s="4">
        <v>0</v>
      </c>
      <c r="NX89" s="4">
        <v>0</v>
      </c>
      <c r="NY89" s="4">
        <v>0.5</v>
      </c>
      <c r="NZ89" s="4">
        <v>26</v>
      </c>
      <c r="OA89" s="4">
        <v>138</v>
      </c>
      <c r="OB89" s="4">
        <v>4</v>
      </c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>
        <v>1</v>
      </c>
      <c r="OO89" s="4">
        <v>19</v>
      </c>
      <c r="OP89" s="4"/>
      <c r="OQ89">
        <v>125</v>
      </c>
      <c r="OR89">
        <v>71</v>
      </c>
      <c r="OS89">
        <v>98</v>
      </c>
      <c r="OT89">
        <v>73</v>
      </c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>
        <v>0</v>
      </c>
      <c r="PM89" s="4">
        <v>0</v>
      </c>
      <c r="PN89" s="4">
        <v>0</v>
      </c>
      <c r="PO89" s="4"/>
      <c r="PP89" s="4"/>
      <c r="PQ89" s="4">
        <v>10</v>
      </c>
      <c r="PR89" s="4">
        <v>9</v>
      </c>
      <c r="PS89" s="4">
        <v>31</v>
      </c>
      <c r="PT89" s="4">
        <v>21</v>
      </c>
      <c r="PU89" s="4">
        <v>33</v>
      </c>
      <c r="PV89" s="4">
        <v>63</v>
      </c>
      <c r="PW89" s="11">
        <v>66</v>
      </c>
      <c r="PX89" s="4">
        <v>51</v>
      </c>
      <c r="PY89" s="4">
        <v>150</v>
      </c>
      <c r="PZ89" s="4">
        <f>(PY89-PX89)</f>
        <v>99</v>
      </c>
      <c r="QA89" s="11">
        <v>18.8</v>
      </c>
      <c r="QB89" s="4">
        <v>1587</v>
      </c>
      <c r="QC89" s="4">
        <v>96</v>
      </c>
      <c r="QD89" s="4">
        <v>71</v>
      </c>
      <c r="QE89" s="4">
        <v>6.5</v>
      </c>
      <c r="QF89" s="4">
        <f>(QE89/ND89)</f>
        <v>3.5135135135135132</v>
      </c>
      <c r="QG89" s="4">
        <v>29.4</v>
      </c>
      <c r="QH89" s="4">
        <v>368</v>
      </c>
      <c r="QI89" s="4">
        <v>84</v>
      </c>
      <c r="QJ89" s="4">
        <v>5.9</v>
      </c>
      <c r="QK89" s="4">
        <f>(QJ89/ND89)</f>
        <v>3.189189189189189</v>
      </c>
      <c r="QL89" s="45">
        <f>PW89/QG89</f>
        <v>2.2448979591836737</v>
      </c>
      <c r="QM89" s="45">
        <f>QA89/QG89</f>
        <v>0.63945578231292521</v>
      </c>
      <c r="QN89" s="4">
        <v>12</v>
      </c>
      <c r="QO89" s="4">
        <v>73</v>
      </c>
      <c r="QP89" s="4">
        <v>62</v>
      </c>
      <c r="QQ89" s="11">
        <f>(QO89/QP89)</f>
        <v>1.1774193548387097</v>
      </c>
      <c r="QR89" s="4">
        <v>173</v>
      </c>
      <c r="QS89" s="11">
        <v>11</v>
      </c>
      <c r="QT89" s="4">
        <v>12</v>
      </c>
      <c r="QU89" s="11">
        <f>QO89/((QS89+QT89)/2)</f>
        <v>6.3478260869565215</v>
      </c>
      <c r="QV89" s="4">
        <v>68</v>
      </c>
      <c r="QW89" s="4">
        <f>QV89/ND89</f>
        <v>36.756756756756758</v>
      </c>
      <c r="QX89" s="4">
        <v>22</v>
      </c>
      <c r="QY89" s="4">
        <v>47</v>
      </c>
      <c r="QZ89" s="11">
        <v>26</v>
      </c>
      <c r="RA89" s="4">
        <v>15</v>
      </c>
      <c r="RB89" s="9">
        <v>11</v>
      </c>
      <c r="RC89" s="4">
        <v>65</v>
      </c>
      <c r="RD89" s="4">
        <v>96</v>
      </c>
      <c r="RE89" s="4">
        <v>48</v>
      </c>
      <c r="RF89" s="4">
        <v>76</v>
      </c>
      <c r="RG89" s="4">
        <v>72</v>
      </c>
      <c r="RH89" s="4">
        <f>QH89</f>
        <v>368</v>
      </c>
      <c r="RI89" s="9">
        <f>RL89/RN89</f>
        <v>0.63440445697625858</v>
      </c>
      <c r="RJ89" s="9">
        <f>RG89/RH89</f>
        <v>0.19565217391304349</v>
      </c>
      <c r="RK89" s="9">
        <f>0.35695-7.2266*RJ89+74.249*(RJ89^2)-307.39*(RJ89^3)+684.54*(RJ89^4)-856.92*(RJ89^5)+571.95*(RJ89^6)-159.1*(RJ89^7)</f>
        <v>0.27082536098117432</v>
      </c>
      <c r="RL89" s="9">
        <f>(OQ89*0.9)/QI89</f>
        <v>1.3392857142857142</v>
      </c>
      <c r="RM89" s="9">
        <f>0.0275-0.165*(PW89/100)+0.3656*((OR89/OQ89)*0.9)+0.515*RK89</f>
        <v>0.24496978090530475</v>
      </c>
      <c r="RN89" s="9">
        <f>(OR89-(RM89*OQ89*0.9))/(RM89*QI89)</f>
        <v>2.1110912755391227</v>
      </c>
      <c r="RO89" s="11">
        <v>16.399999999999999</v>
      </c>
      <c r="RP89" s="11">
        <v>41</v>
      </c>
      <c r="RQ89" s="4">
        <v>27</v>
      </c>
      <c r="RR89" s="4">
        <v>14</v>
      </c>
      <c r="RS89" s="4">
        <v>90</v>
      </c>
      <c r="RT89" s="4">
        <f>RS89/ND89</f>
        <v>48.648648648648646</v>
      </c>
      <c r="RU89" s="11">
        <v>51</v>
      </c>
      <c r="RV89" s="11">
        <v>20</v>
      </c>
      <c r="RW89" s="4">
        <v>18</v>
      </c>
      <c r="RX89" s="4">
        <v>63</v>
      </c>
      <c r="RY89" s="4">
        <v>42</v>
      </c>
      <c r="RZ89" s="11">
        <f>RX89/RY89</f>
        <v>1.5</v>
      </c>
      <c r="SA89" s="4">
        <v>18</v>
      </c>
      <c r="SB89" s="11">
        <f>(RX89/SA89)</f>
        <v>3.5</v>
      </c>
      <c r="SC89" s="4">
        <v>113</v>
      </c>
      <c r="SD89" s="4">
        <v>19.100000000000001</v>
      </c>
      <c r="SE89">
        <v>26.7</v>
      </c>
      <c r="SF89" s="11">
        <f>(SD89+OU89)</f>
        <v>19.100000000000001</v>
      </c>
      <c r="SG89" s="4">
        <f>SF89/RV89</f>
        <v>0.95500000000000007</v>
      </c>
      <c r="SH89" s="4">
        <f>RU89/SE89</f>
        <v>1.9101123595505618</v>
      </c>
      <c r="SI89" s="4">
        <f>RO89/SE89</f>
        <v>0.61423220973782766</v>
      </c>
      <c r="SJ89" s="4">
        <v>11</v>
      </c>
      <c r="SK89" s="4">
        <v>10</v>
      </c>
      <c r="SL89" s="4">
        <f>((SJ89-SK89)/SJ89)*100</f>
        <v>9.0909090909090917</v>
      </c>
      <c r="SM89" s="4"/>
      <c r="SN89" s="4"/>
      <c r="SO89" s="4"/>
      <c r="TB89" t="e">
        <f>(SZ89-TA89)/SZ89</f>
        <v>#DIV/0!</v>
      </c>
    </row>
    <row r="90" spans="1:683" x14ac:dyDescent="0.35">
      <c r="A90" s="54">
        <v>87</v>
      </c>
      <c r="B90" s="2">
        <v>45188</v>
      </c>
      <c r="C90" s="2">
        <v>19785</v>
      </c>
      <c r="D90" s="4">
        <v>69</v>
      </c>
      <c r="E90" s="4" t="s">
        <v>176</v>
      </c>
      <c r="F90" s="4">
        <v>65</v>
      </c>
      <c r="G90" s="4">
        <v>160</v>
      </c>
      <c r="H90" s="4">
        <v>1.68</v>
      </c>
      <c r="I90" s="4">
        <v>1</v>
      </c>
      <c r="J90" s="2">
        <v>45188</v>
      </c>
      <c r="K90" s="2">
        <v>45188</v>
      </c>
      <c r="L90" s="2">
        <v>45189</v>
      </c>
      <c r="M90" s="2">
        <v>45189</v>
      </c>
      <c r="N90" s="4">
        <v>1</v>
      </c>
      <c r="O90" s="2">
        <v>45189</v>
      </c>
      <c r="P90" s="46">
        <f t="shared" si="276"/>
        <v>1</v>
      </c>
      <c r="Q90" s="46">
        <f t="shared" si="277"/>
        <v>1</v>
      </c>
      <c r="R90" s="46">
        <f t="shared" si="293"/>
        <v>1</v>
      </c>
      <c r="S90" s="4">
        <v>1</v>
      </c>
      <c r="T90" s="4">
        <v>1</v>
      </c>
      <c r="U90" s="4">
        <v>1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1</v>
      </c>
      <c r="AB90" s="4">
        <v>30</v>
      </c>
      <c r="AC90" s="4">
        <v>72</v>
      </c>
      <c r="AD90" s="4">
        <v>12</v>
      </c>
      <c r="AE90" s="4">
        <v>16</v>
      </c>
      <c r="AF90" s="4">
        <v>4</v>
      </c>
      <c r="AG90" s="4">
        <v>1700</v>
      </c>
      <c r="AH90" s="4">
        <v>300</v>
      </c>
      <c r="AI90" s="4">
        <v>54</v>
      </c>
      <c r="AJ90" s="4">
        <v>84</v>
      </c>
      <c r="AK90" s="4">
        <v>0</v>
      </c>
      <c r="AL90" s="4">
        <v>0</v>
      </c>
      <c r="AM90" s="4">
        <v>0</v>
      </c>
      <c r="AN90" s="4">
        <v>82</v>
      </c>
      <c r="AO90" s="4">
        <v>914</v>
      </c>
      <c r="AP90" s="4">
        <v>0</v>
      </c>
      <c r="AQ90" s="4">
        <v>11</v>
      </c>
      <c r="AR90" s="4">
        <v>2.08</v>
      </c>
      <c r="AS90" s="4">
        <v>46.2</v>
      </c>
      <c r="AU90" s="4">
        <v>51.7</v>
      </c>
      <c r="AV90" s="4">
        <v>1000</v>
      </c>
      <c r="AW90" s="4">
        <v>25</v>
      </c>
      <c r="AX90" s="4">
        <v>1</v>
      </c>
      <c r="AY90" s="4">
        <v>1</v>
      </c>
      <c r="AZ90" s="4">
        <v>1.84</v>
      </c>
      <c r="BA90" s="4">
        <v>54</v>
      </c>
      <c r="BB90" s="4">
        <v>141</v>
      </c>
      <c r="BC90" s="4">
        <v>5.39</v>
      </c>
      <c r="BD90" s="4">
        <v>2.57</v>
      </c>
      <c r="BE90" s="4">
        <v>6.16</v>
      </c>
      <c r="BF90" s="4">
        <v>7.7</v>
      </c>
      <c r="BG90" s="4">
        <v>4.7</v>
      </c>
      <c r="BH90" s="4">
        <v>3.12</v>
      </c>
      <c r="BI90" s="4">
        <v>1463</v>
      </c>
      <c r="BJ90" s="4">
        <v>5165</v>
      </c>
      <c r="BK90" s="4">
        <v>2600</v>
      </c>
      <c r="BL90" s="4">
        <v>1.1000000000000001</v>
      </c>
      <c r="BM90" s="4">
        <v>345</v>
      </c>
      <c r="BN90" s="4">
        <v>6264</v>
      </c>
      <c r="BO90" s="4">
        <v>1</v>
      </c>
      <c r="BP90" s="4">
        <v>1</v>
      </c>
      <c r="BQ90" s="4">
        <v>229</v>
      </c>
      <c r="BR90">
        <v>68</v>
      </c>
      <c r="BS90">
        <v>50</v>
      </c>
      <c r="BT90">
        <v>58</v>
      </c>
      <c r="BU90">
        <v>122</v>
      </c>
      <c r="BW90">
        <v>1785</v>
      </c>
      <c r="BX90">
        <v>590</v>
      </c>
      <c r="BY90">
        <v>5</v>
      </c>
      <c r="BZ90">
        <v>78.5</v>
      </c>
      <c r="CA90">
        <v>7</v>
      </c>
      <c r="CB90" s="4">
        <v>1.9</v>
      </c>
      <c r="CC90" s="4">
        <v>23</v>
      </c>
      <c r="CD90" s="4">
        <v>62</v>
      </c>
      <c r="CE90" s="4">
        <v>13</v>
      </c>
      <c r="CF90" s="4">
        <v>15</v>
      </c>
      <c r="CG90" s="4">
        <v>1987</v>
      </c>
      <c r="CH90" s="4">
        <f t="shared" si="278"/>
        <v>2442.105263157895</v>
      </c>
      <c r="CI90" s="4">
        <v>7.31</v>
      </c>
      <c r="CJ90" s="4">
        <v>38.700000000000003</v>
      </c>
      <c r="CK90" s="4">
        <v>219</v>
      </c>
      <c r="CL90" s="4">
        <v>19.5</v>
      </c>
      <c r="CM90" s="4">
        <v>1.2</v>
      </c>
      <c r="CN90" s="4">
        <v>1</v>
      </c>
      <c r="CO90" s="4">
        <v>0</v>
      </c>
      <c r="CP90" s="4">
        <v>504</v>
      </c>
      <c r="CQ90" s="4">
        <v>19863</v>
      </c>
      <c r="CR90" s="4">
        <v>1</v>
      </c>
      <c r="CS90" s="4">
        <v>0</v>
      </c>
      <c r="CT90" s="4"/>
      <c r="CU90" s="4">
        <v>1</v>
      </c>
      <c r="CV90" s="4">
        <v>1</v>
      </c>
      <c r="CW90" s="4">
        <v>1</v>
      </c>
      <c r="CX90" s="4">
        <v>1</v>
      </c>
      <c r="CY90" s="4">
        <v>1</v>
      </c>
      <c r="CZ90" s="4">
        <v>1</v>
      </c>
      <c r="DA90" s="4">
        <v>0</v>
      </c>
      <c r="DB90" s="4">
        <v>0</v>
      </c>
      <c r="DC90" s="4">
        <v>1</v>
      </c>
      <c r="DD90" s="4">
        <v>1</v>
      </c>
      <c r="DE90" s="4">
        <v>1</v>
      </c>
      <c r="DF90" s="4">
        <v>1</v>
      </c>
      <c r="DG90" s="4">
        <v>1</v>
      </c>
      <c r="DH90" s="4">
        <v>1</v>
      </c>
      <c r="DI90" s="4">
        <v>0</v>
      </c>
      <c r="DJ90" s="4">
        <v>1</v>
      </c>
      <c r="DK90" s="4">
        <v>9</v>
      </c>
      <c r="DL90" s="4">
        <v>9</v>
      </c>
      <c r="DM90" s="4">
        <v>43</v>
      </c>
      <c r="DN90" s="4">
        <v>33</v>
      </c>
      <c r="DO90" s="4">
        <v>22</v>
      </c>
      <c r="DP90" s="4">
        <v>45</v>
      </c>
      <c r="DQ90" s="11">
        <v>30</v>
      </c>
      <c r="DR90" s="4">
        <v>44</v>
      </c>
      <c r="DS90" s="4">
        <v>64</v>
      </c>
      <c r="DT90" s="4">
        <f t="shared" si="295"/>
        <v>20</v>
      </c>
      <c r="DU90" s="11">
        <v>6.7</v>
      </c>
      <c r="DV90" s="4">
        <v>121</v>
      </c>
      <c r="DW90" s="4">
        <v>51</v>
      </c>
      <c r="DX90" s="4">
        <v>84</v>
      </c>
      <c r="DY90" s="4">
        <v>3.6</v>
      </c>
      <c r="DZ90" s="17">
        <f t="shared" si="298"/>
        <v>2.1428571428571428</v>
      </c>
      <c r="EA90" s="4">
        <v>11.1</v>
      </c>
      <c r="EB90" s="4">
        <v>261</v>
      </c>
      <c r="EC90" s="4">
        <v>36</v>
      </c>
      <c r="ED90" s="4">
        <v>3.26</v>
      </c>
      <c r="EE90" s="4">
        <f t="shared" si="299"/>
        <v>1.9404761904761905</v>
      </c>
      <c r="EF90" s="45">
        <f t="shared" si="279"/>
        <v>2.7027027027027026</v>
      </c>
      <c r="EG90" s="45">
        <f t="shared" si="280"/>
        <v>0.60360360360360366</v>
      </c>
      <c r="EH90" s="4">
        <v>10</v>
      </c>
      <c r="EI90" s="4">
        <v>60</v>
      </c>
      <c r="EJ90" s="4">
        <v>26</v>
      </c>
      <c r="EK90" s="11">
        <f t="shared" si="300"/>
        <v>2.3076923076923075</v>
      </c>
      <c r="EL90" s="4">
        <v>191</v>
      </c>
      <c r="EM90" s="11">
        <v>12</v>
      </c>
      <c r="EN90" s="4">
        <v>8</v>
      </c>
      <c r="EO90" s="11">
        <f t="shared" si="296"/>
        <v>6</v>
      </c>
      <c r="EP90" s="4">
        <v>91</v>
      </c>
      <c r="EQ90" s="4">
        <f t="shared" si="281"/>
        <v>54.166666666666671</v>
      </c>
      <c r="ER90" s="4">
        <v>86</v>
      </c>
      <c r="ES90" s="4">
        <v>88</v>
      </c>
      <c r="ET90" s="11">
        <v>6</v>
      </c>
      <c r="EU90" s="4">
        <v>2</v>
      </c>
      <c r="EV90" s="9">
        <v>4</v>
      </c>
      <c r="EW90" s="4">
        <v>69</v>
      </c>
      <c r="EX90" s="4">
        <v>79</v>
      </c>
      <c r="EY90" s="4">
        <v>34</v>
      </c>
      <c r="EZ90" s="4">
        <v>39</v>
      </c>
      <c r="FA90" s="4">
        <v>93</v>
      </c>
      <c r="FB90" s="4">
        <f t="shared" si="303"/>
        <v>261</v>
      </c>
      <c r="FC90" s="9">
        <f t="shared" si="283"/>
        <v>1.3009961964054702</v>
      </c>
      <c r="FD90" s="9">
        <f t="shared" si="284"/>
        <v>0.35632183908045978</v>
      </c>
      <c r="FE90" s="9">
        <f t="shared" si="285"/>
        <v>0.46988645642968946</v>
      </c>
      <c r="FF90" s="9">
        <f t="shared" si="286"/>
        <v>1.7000000000000002</v>
      </c>
      <c r="FG90" s="9">
        <f t="shared" si="287"/>
        <v>0.46193270153187832</v>
      </c>
      <c r="FH90" s="9">
        <f t="shared" si="288"/>
        <v>1.3066909839528662</v>
      </c>
      <c r="FI90" s="11">
        <v>8.1999999999999993</v>
      </c>
      <c r="FJ90" s="11">
        <v>7</v>
      </c>
      <c r="FK90" s="4">
        <v>9</v>
      </c>
      <c r="FL90" s="4">
        <v>2</v>
      </c>
      <c r="FM90" s="4">
        <v>51</v>
      </c>
      <c r="FN90" s="4">
        <f t="shared" si="304"/>
        <v>30.357142857142858</v>
      </c>
      <c r="FO90" s="11">
        <v>42</v>
      </c>
      <c r="FP90" s="11">
        <v>16</v>
      </c>
      <c r="FQ90" s="4">
        <v>8</v>
      </c>
      <c r="FR90" s="4">
        <v>61</v>
      </c>
      <c r="FS90" s="4">
        <v>37</v>
      </c>
      <c r="FT90" s="11">
        <f t="shared" si="289"/>
        <v>1.6486486486486487</v>
      </c>
      <c r="FU90" s="4">
        <v>8</v>
      </c>
      <c r="FV90" s="11">
        <f t="shared" si="305"/>
        <v>7.625</v>
      </c>
      <c r="FW90" s="4">
        <v>86</v>
      </c>
      <c r="FX90" s="4">
        <v>36.799999999999997</v>
      </c>
      <c r="FZ90" s="11">
        <f t="shared" si="306"/>
        <v>36.799999999999997</v>
      </c>
      <c r="GA90" s="4">
        <f t="shared" si="290"/>
        <v>2.2999999999999998</v>
      </c>
      <c r="GD90" s="4">
        <v>21</v>
      </c>
      <c r="GE90" s="4">
        <v>11</v>
      </c>
      <c r="GF90" s="4">
        <f t="shared" si="307"/>
        <v>47.619047619047613</v>
      </c>
      <c r="GG90" s="4">
        <v>30</v>
      </c>
      <c r="GH90" s="4">
        <v>19</v>
      </c>
      <c r="GI90" s="4">
        <f t="shared" ref="GI90:GI103" si="311">((GG90-GH90)/GG90)*100</f>
        <v>36.666666666666664</v>
      </c>
      <c r="GJ90">
        <v>0</v>
      </c>
      <c r="GK90">
        <v>1</v>
      </c>
      <c r="GL90">
        <v>0</v>
      </c>
      <c r="GM90">
        <v>0</v>
      </c>
      <c r="GN90">
        <v>1</v>
      </c>
      <c r="GO90">
        <v>0</v>
      </c>
      <c r="GP90">
        <v>0</v>
      </c>
      <c r="GQ90">
        <v>0</v>
      </c>
      <c r="GR90">
        <v>1</v>
      </c>
      <c r="GS90">
        <v>0</v>
      </c>
      <c r="GT90">
        <v>20</v>
      </c>
      <c r="GU90">
        <v>8</v>
      </c>
      <c r="GV90">
        <f t="shared" si="309"/>
        <v>0.6</v>
      </c>
      <c r="GW90">
        <v>1</v>
      </c>
      <c r="GX90">
        <v>0</v>
      </c>
    </row>
    <row r="91" spans="1:683" x14ac:dyDescent="0.35">
      <c r="A91" s="54">
        <v>88</v>
      </c>
      <c r="B91" s="2">
        <v>45189</v>
      </c>
      <c r="C91" s="2">
        <v>21751</v>
      </c>
      <c r="D91" s="4">
        <v>64</v>
      </c>
      <c r="E91" s="4" t="s">
        <v>176</v>
      </c>
      <c r="F91" s="4">
        <v>55</v>
      </c>
      <c r="G91" s="4">
        <v>159</v>
      </c>
      <c r="H91" s="4">
        <v>1.56</v>
      </c>
      <c r="I91" s="4">
        <v>1</v>
      </c>
      <c r="J91" s="2">
        <v>45187</v>
      </c>
      <c r="K91" s="2">
        <v>45187</v>
      </c>
      <c r="L91" s="2">
        <v>45198</v>
      </c>
      <c r="M91" s="2">
        <v>45198</v>
      </c>
      <c r="N91" s="4">
        <v>0</v>
      </c>
      <c r="P91" s="46">
        <f t="shared" si="276"/>
        <v>11</v>
      </c>
      <c r="Q91" s="46">
        <f t="shared" si="277"/>
        <v>11</v>
      </c>
      <c r="R91" s="46"/>
      <c r="S91" s="4">
        <v>1</v>
      </c>
      <c r="T91" s="4">
        <v>1</v>
      </c>
      <c r="U91" s="4">
        <v>0</v>
      </c>
      <c r="V91" s="4">
        <v>1</v>
      </c>
      <c r="W91" s="4">
        <v>1</v>
      </c>
      <c r="X91" s="4">
        <v>0</v>
      </c>
      <c r="Y91" s="4">
        <v>0</v>
      </c>
      <c r="Z91" s="4">
        <v>0</v>
      </c>
      <c r="AA91" s="4">
        <v>0</v>
      </c>
      <c r="AB91" s="4">
        <v>20</v>
      </c>
      <c r="AC91" s="4">
        <v>67</v>
      </c>
      <c r="AD91" s="4">
        <v>4</v>
      </c>
      <c r="AE91" s="4">
        <v>4</v>
      </c>
      <c r="AF91" s="4">
        <v>0</v>
      </c>
      <c r="AG91" s="4">
        <v>3370</v>
      </c>
      <c r="AH91" s="4">
        <v>11200</v>
      </c>
      <c r="AI91" s="4">
        <v>49</v>
      </c>
      <c r="AJ91" s="4">
        <v>12</v>
      </c>
      <c r="AK91" s="4">
        <v>0</v>
      </c>
      <c r="AL91" s="4">
        <v>1</v>
      </c>
      <c r="AM91" s="4" t="s">
        <v>232</v>
      </c>
      <c r="AP91" s="4">
        <v>0</v>
      </c>
      <c r="AQ91" s="4">
        <v>8.1</v>
      </c>
      <c r="AR91" s="4">
        <v>1.1599999999999999</v>
      </c>
      <c r="AS91" s="4">
        <v>27</v>
      </c>
      <c r="AU91"/>
      <c r="AV91"/>
      <c r="AW91" s="4">
        <v>243</v>
      </c>
      <c r="AX91" s="4">
        <v>0</v>
      </c>
      <c r="AY91" s="4">
        <v>0</v>
      </c>
      <c r="AZ91" s="4">
        <v>0.85</v>
      </c>
      <c r="BA91" s="4">
        <v>41</v>
      </c>
      <c r="BB91" s="4">
        <v>141</v>
      </c>
      <c r="BC91" s="4">
        <v>4.25</v>
      </c>
      <c r="BD91" s="4">
        <v>2.4300000000000002</v>
      </c>
      <c r="BE91" s="4">
        <v>2.76</v>
      </c>
      <c r="BF91" s="4">
        <v>8.1999999999999993</v>
      </c>
      <c r="BG91" s="4">
        <v>4.7</v>
      </c>
      <c r="BH91" s="4">
        <v>2.67</v>
      </c>
      <c r="BI91" s="4">
        <v>5550</v>
      </c>
      <c r="BJ91" s="4">
        <v>63</v>
      </c>
      <c r="BK91" s="4">
        <v>27</v>
      </c>
      <c r="BL91" s="4">
        <v>0.64</v>
      </c>
      <c r="BM91" s="4">
        <v>87</v>
      </c>
      <c r="BN91" s="4">
        <v>277</v>
      </c>
      <c r="BO91" s="4">
        <v>1</v>
      </c>
      <c r="BP91" s="4">
        <v>7</v>
      </c>
      <c r="BQ91" s="4">
        <v>170</v>
      </c>
      <c r="BR91">
        <v>152</v>
      </c>
      <c r="BS91">
        <v>55</v>
      </c>
      <c r="BT91">
        <v>88</v>
      </c>
      <c r="BU91">
        <v>90</v>
      </c>
      <c r="BV91">
        <v>14</v>
      </c>
      <c r="BW91">
        <v>-154</v>
      </c>
      <c r="BX91">
        <v>2810</v>
      </c>
      <c r="BY91">
        <v>2.2000000000000002</v>
      </c>
      <c r="BZ91">
        <v>60.9</v>
      </c>
      <c r="CA91">
        <v>5</v>
      </c>
      <c r="CB91" s="4">
        <v>3.3</v>
      </c>
      <c r="CC91" s="4">
        <v>27</v>
      </c>
      <c r="CD91" s="4">
        <v>68</v>
      </c>
      <c r="CE91" s="4">
        <v>9</v>
      </c>
      <c r="CF91" s="4">
        <v>11</v>
      </c>
      <c r="CG91" s="4">
        <v>2130</v>
      </c>
      <c r="CH91" s="4">
        <f t="shared" si="278"/>
        <v>1793.939393939394</v>
      </c>
      <c r="CI91" s="4">
        <v>7.41</v>
      </c>
      <c r="CJ91" s="4">
        <v>37</v>
      </c>
      <c r="CK91" s="4">
        <v>68.099999999999994</v>
      </c>
      <c r="CL91" s="4">
        <v>26.3</v>
      </c>
      <c r="CM91" s="4">
        <v>0.1</v>
      </c>
      <c r="CN91" s="4">
        <v>0</v>
      </c>
      <c r="CO91" s="4">
        <v>0</v>
      </c>
      <c r="CP91" s="4">
        <v>98</v>
      </c>
      <c r="CQ91" s="4">
        <v>1237</v>
      </c>
      <c r="CR91" s="4">
        <v>1</v>
      </c>
      <c r="CS91" s="4">
        <v>0</v>
      </c>
      <c r="CT91" s="4"/>
      <c r="CU91" s="4">
        <v>1</v>
      </c>
      <c r="CV91" s="4">
        <v>1</v>
      </c>
      <c r="CW91" s="4">
        <v>1</v>
      </c>
      <c r="CX91" s="4">
        <v>1</v>
      </c>
      <c r="CY91" s="4">
        <v>1</v>
      </c>
      <c r="CZ91" s="4">
        <v>1</v>
      </c>
      <c r="DA91" s="4">
        <v>0</v>
      </c>
      <c r="DB91" s="4">
        <v>0</v>
      </c>
      <c r="DC91" s="4">
        <v>0</v>
      </c>
      <c r="DD91" s="4">
        <v>1</v>
      </c>
      <c r="DE91" s="4">
        <v>1</v>
      </c>
      <c r="DF91" s="4">
        <v>0</v>
      </c>
      <c r="DG91" s="4">
        <v>1</v>
      </c>
      <c r="DH91" s="4">
        <v>1</v>
      </c>
      <c r="DI91" s="4">
        <v>0</v>
      </c>
      <c r="DJ91" s="4">
        <v>1</v>
      </c>
      <c r="DK91" s="4">
        <v>9</v>
      </c>
      <c r="DL91" s="4">
        <v>9</v>
      </c>
      <c r="DM91" s="4">
        <v>49</v>
      </c>
      <c r="DN91" s="4">
        <v>37</v>
      </c>
      <c r="DO91" s="4">
        <v>26</v>
      </c>
      <c r="DP91" s="4">
        <v>50</v>
      </c>
      <c r="DQ91" s="11">
        <v>42</v>
      </c>
      <c r="DR91" s="4">
        <v>60</v>
      </c>
      <c r="DS91" s="4">
        <v>103</v>
      </c>
      <c r="DT91" s="4">
        <f t="shared" si="295"/>
        <v>43</v>
      </c>
      <c r="DU91" s="11">
        <v>13.6</v>
      </c>
      <c r="DV91" s="4">
        <v>918</v>
      </c>
      <c r="DW91" s="4">
        <v>95</v>
      </c>
      <c r="DX91" s="4">
        <v>126</v>
      </c>
      <c r="DY91" s="4">
        <v>5.0999999999999996</v>
      </c>
      <c r="DZ91" s="4">
        <f t="shared" si="298"/>
        <v>3.2692307692307687</v>
      </c>
      <c r="EA91" s="4">
        <v>13.7</v>
      </c>
      <c r="EB91" s="4">
        <v>213</v>
      </c>
      <c r="EC91" s="4">
        <v>37</v>
      </c>
      <c r="ED91" s="4">
        <v>4.9000000000000004</v>
      </c>
      <c r="EE91" s="4">
        <f t="shared" si="299"/>
        <v>3.141025641025641</v>
      </c>
      <c r="EF91" s="45">
        <f t="shared" si="279"/>
        <v>3.0656934306569346</v>
      </c>
      <c r="EG91" s="45">
        <f t="shared" si="280"/>
        <v>0.99270072992700731</v>
      </c>
      <c r="EH91" s="4">
        <v>9</v>
      </c>
      <c r="EI91" s="4">
        <v>95</v>
      </c>
      <c r="EJ91" s="4">
        <v>40</v>
      </c>
      <c r="EK91" s="11">
        <f t="shared" si="300"/>
        <v>2.375</v>
      </c>
      <c r="EL91" s="4">
        <v>85</v>
      </c>
      <c r="EM91" s="11">
        <v>13</v>
      </c>
      <c r="EN91" s="4">
        <v>13</v>
      </c>
      <c r="EO91" s="11">
        <f t="shared" si="296"/>
        <v>7.3076923076923075</v>
      </c>
      <c r="EP91" s="4">
        <v>52</v>
      </c>
      <c r="EQ91" s="4">
        <f t="shared" si="281"/>
        <v>33.333333333333336</v>
      </c>
      <c r="ER91" s="4">
        <v>29</v>
      </c>
      <c r="ES91" s="4">
        <v>48</v>
      </c>
      <c r="ET91" s="11">
        <v>27</v>
      </c>
      <c r="EU91" s="4">
        <v>4</v>
      </c>
      <c r="EV91" s="9">
        <v>22</v>
      </c>
      <c r="EW91" s="4">
        <v>52</v>
      </c>
      <c r="EX91" s="4">
        <v>93</v>
      </c>
      <c r="EY91" s="4">
        <v>31</v>
      </c>
      <c r="EZ91" s="4">
        <v>63</v>
      </c>
      <c r="FA91" s="4">
        <v>90</v>
      </c>
      <c r="FB91" s="4">
        <f t="shared" si="303"/>
        <v>213</v>
      </c>
      <c r="FC91" s="9">
        <f t="shared" si="283"/>
        <v>6.1562929411520821</v>
      </c>
      <c r="FD91" s="9">
        <f t="shared" si="284"/>
        <v>0.42253521126760563</v>
      </c>
      <c r="FE91" s="9">
        <f t="shared" si="285"/>
        <v>0.52156385336870426</v>
      </c>
      <c r="FF91" s="9">
        <f t="shared" si="286"/>
        <v>3.6972972972972977</v>
      </c>
      <c r="FG91" s="9">
        <f t="shared" si="287"/>
        <v>0.34586591080067219</v>
      </c>
      <c r="FH91" s="9">
        <f t="shared" si="288"/>
        <v>0.6005720216110102</v>
      </c>
      <c r="FI91" s="11">
        <v>9.1999999999999993</v>
      </c>
      <c r="FJ91" s="11">
        <v>17</v>
      </c>
      <c r="FK91" s="4">
        <v>11</v>
      </c>
      <c r="FL91" s="4">
        <v>6</v>
      </c>
      <c r="FM91" s="4">
        <v>45</v>
      </c>
      <c r="FN91" s="4">
        <f t="shared" si="304"/>
        <v>28.846153846153847</v>
      </c>
      <c r="FO91" s="11">
        <v>36</v>
      </c>
      <c r="FP91" s="11">
        <v>17</v>
      </c>
      <c r="FQ91" s="4">
        <v>13</v>
      </c>
      <c r="FR91" s="4">
        <v>60</v>
      </c>
      <c r="FS91" s="4">
        <v>37</v>
      </c>
      <c r="FT91" s="11">
        <f t="shared" si="289"/>
        <v>1.6216216216216217</v>
      </c>
      <c r="FU91" s="4">
        <v>16</v>
      </c>
      <c r="FV91" s="11">
        <f t="shared" si="305"/>
        <v>3.75</v>
      </c>
      <c r="FW91" s="4">
        <v>83</v>
      </c>
      <c r="FX91" s="4">
        <v>22.1</v>
      </c>
      <c r="FY91">
        <v>13.9</v>
      </c>
      <c r="FZ91" s="11">
        <f t="shared" si="306"/>
        <v>36.1</v>
      </c>
      <c r="GA91" s="4">
        <f t="shared" si="290"/>
        <v>2.1235294117647059</v>
      </c>
      <c r="GB91" s="4">
        <f t="shared" si="291"/>
        <v>2.5899280575539567</v>
      </c>
      <c r="GC91" s="4">
        <f t="shared" si="292"/>
        <v>0.66187050359712218</v>
      </c>
      <c r="GD91" s="4">
        <v>19</v>
      </c>
      <c r="GE91" s="4">
        <v>9</v>
      </c>
      <c r="GF91" s="4">
        <f t="shared" si="307"/>
        <v>52.631578947368418</v>
      </c>
      <c r="GG91" s="4">
        <v>24</v>
      </c>
      <c r="GH91" s="4">
        <v>18</v>
      </c>
      <c r="GI91" s="4">
        <f t="shared" si="311"/>
        <v>25</v>
      </c>
      <c r="GJ91" s="4">
        <v>1</v>
      </c>
      <c r="GK91" s="4">
        <v>0</v>
      </c>
      <c r="GL91" s="4">
        <v>0</v>
      </c>
      <c r="GM91" s="4">
        <v>0</v>
      </c>
      <c r="GN91" s="4">
        <v>1</v>
      </c>
      <c r="GO91" s="4">
        <v>0</v>
      </c>
      <c r="GP91" s="4">
        <v>0</v>
      </c>
      <c r="GQ91" s="4">
        <v>1</v>
      </c>
      <c r="GR91" s="4">
        <v>0</v>
      </c>
      <c r="GS91" s="4">
        <v>0</v>
      </c>
      <c r="GZ91" s="2">
        <v>45195</v>
      </c>
      <c r="HA91" s="4">
        <v>1.56</v>
      </c>
      <c r="HB91" s="4">
        <v>7</v>
      </c>
      <c r="HC91" s="4">
        <v>2610</v>
      </c>
      <c r="HD91" s="4">
        <v>8700</v>
      </c>
      <c r="HE91" s="4">
        <v>7.01</v>
      </c>
      <c r="HF91" s="4">
        <v>0.435</v>
      </c>
      <c r="HG91" s="4">
        <v>0</v>
      </c>
      <c r="HH91" s="4">
        <v>1</v>
      </c>
      <c r="HI91" s="4" t="s">
        <v>232</v>
      </c>
      <c r="HJ91" s="4">
        <v>120</v>
      </c>
      <c r="HK91" s="4">
        <v>46.94</v>
      </c>
      <c r="HL91" s="4">
        <v>0</v>
      </c>
      <c r="HM91" s="4">
        <v>7.6</v>
      </c>
      <c r="HN91" s="4">
        <v>1.01</v>
      </c>
      <c r="HO91" s="4">
        <v>29.5</v>
      </c>
      <c r="HP91" s="29">
        <v>2.31</v>
      </c>
      <c r="HQ91" s="4">
        <v>0.81</v>
      </c>
      <c r="HR91" s="4">
        <v>621</v>
      </c>
      <c r="HS91" s="4">
        <v>294</v>
      </c>
      <c r="HT91" s="4">
        <v>0</v>
      </c>
      <c r="HU91" s="4">
        <v>0</v>
      </c>
      <c r="HV91" s="4">
        <v>0.7</v>
      </c>
      <c r="HW91" s="4">
        <v>36</v>
      </c>
      <c r="HX91" s="4">
        <v>137</v>
      </c>
      <c r="HY91" s="4">
        <v>3.7</v>
      </c>
      <c r="HZ91" s="4">
        <v>1.9</v>
      </c>
      <c r="IA91" s="4">
        <v>3.13</v>
      </c>
      <c r="IB91" s="4">
        <v>8.8000000000000007</v>
      </c>
      <c r="IC91" s="4">
        <v>5.8</v>
      </c>
      <c r="ID91" s="4">
        <v>3.2</v>
      </c>
      <c r="IE91" s="4">
        <v>377</v>
      </c>
      <c r="IF91" s="4">
        <v>36</v>
      </c>
      <c r="IG91" s="4">
        <v>38</v>
      </c>
      <c r="IH91" s="4">
        <v>3.7</v>
      </c>
      <c r="II91" s="4">
        <v>415</v>
      </c>
      <c r="IJ91" s="4">
        <v>348</v>
      </c>
      <c r="IK91" s="4">
        <v>1</v>
      </c>
      <c r="IL91" s="4">
        <v>7</v>
      </c>
      <c r="IM91" s="4">
        <v>323</v>
      </c>
      <c r="IN91">
        <v>158</v>
      </c>
      <c r="IO91">
        <v>54</v>
      </c>
      <c r="IP91">
        <v>88</v>
      </c>
      <c r="IQ91">
        <v>125</v>
      </c>
      <c r="IR91">
        <v>8</v>
      </c>
      <c r="IS91">
        <v>776</v>
      </c>
      <c r="IT91">
        <v>170</v>
      </c>
      <c r="IU91">
        <v>1.4</v>
      </c>
      <c r="IX91" s="4"/>
      <c r="IY91" s="4"/>
      <c r="IZ91" s="4"/>
      <c r="JA91" s="4"/>
      <c r="JB91" s="4"/>
      <c r="JC91" s="4"/>
      <c r="JD91" s="4"/>
      <c r="JE91" s="4">
        <v>7.44</v>
      </c>
      <c r="JF91" s="4">
        <v>28.1</v>
      </c>
      <c r="JG91" s="4">
        <v>68.900000000000006</v>
      </c>
      <c r="JH91" s="4">
        <v>10</v>
      </c>
      <c r="JI91" s="4">
        <v>0</v>
      </c>
      <c r="JJ91" s="4">
        <v>0</v>
      </c>
      <c r="JK91" s="4">
        <v>0</v>
      </c>
      <c r="JL91" s="4">
        <v>15.9</v>
      </c>
      <c r="JM91" s="4">
        <v>2401</v>
      </c>
      <c r="JN91" s="4">
        <v>10</v>
      </c>
      <c r="JO91" s="4">
        <v>10</v>
      </c>
      <c r="JP91" s="4">
        <v>45</v>
      </c>
      <c r="JQ91" s="4">
        <v>20</v>
      </c>
      <c r="JR91" s="4">
        <v>55</v>
      </c>
      <c r="JS91" s="4">
        <v>86</v>
      </c>
      <c r="JT91" s="11">
        <v>49</v>
      </c>
      <c r="JU91" s="4">
        <v>53</v>
      </c>
      <c r="JV91" s="4">
        <v>105</v>
      </c>
      <c r="JW91" s="4">
        <f>(JV91-JU91)</f>
        <v>52</v>
      </c>
      <c r="JX91" s="11">
        <v>16.3</v>
      </c>
      <c r="JY91" s="4">
        <v>1115</v>
      </c>
      <c r="JZ91" s="4">
        <v>89</v>
      </c>
      <c r="KA91" s="4">
        <v>113</v>
      </c>
      <c r="KB91" s="4">
        <v>5.9</v>
      </c>
      <c r="KC91" s="4">
        <f>(KB91/HA91)</f>
        <v>3.7820512820512819</v>
      </c>
      <c r="KD91" s="4">
        <v>18.600000000000001</v>
      </c>
      <c r="KE91" s="4">
        <v>239</v>
      </c>
      <c r="KF91" s="4">
        <v>61</v>
      </c>
      <c r="KG91" s="4">
        <v>7</v>
      </c>
      <c r="KH91" s="4">
        <f>(KG91/HA91)</f>
        <v>4.4871794871794872</v>
      </c>
      <c r="KI91" s="45">
        <f>JT91/KD91</f>
        <v>2.6344086021505375</v>
      </c>
      <c r="KJ91" s="45">
        <f>JX91/KD91</f>
        <v>0.87634408602150538</v>
      </c>
      <c r="KK91" s="4">
        <v>13</v>
      </c>
      <c r="KL91" s="4">
        <v>90</v>
      </c>
      <c r="KM91" s="4">
        <v>75</v>
      </c>
      <c r="KN91" s="11">
        <f>(KL91/KM91)</f>
        <v>1.2</v>
      </c>
      <c r="KO91" s="4">
        <v>143</v>
      </c>
      <c r="KP91" s="11">
        <v>15</v>
      </c>
      <c r="KQ91" s="4">
        <v>10</v>
      </c>
      <c r="KR91" s="11">
        <f>KL91/((KP91+KQ91)/2)</f>
        <v>7.2</v>
      </c>
      <c r="KS91" s="4">
        <v>55</v>
      </c>
      <c r="KT91" s="4">
        <f>KS91/HA91</f>
        <v>35.256410256410255</v>
      </c>
      <c r="KU91" s="4"/>
      <c r="KV91" s="4"/>
      <c r="KW91" s="11">
        <v>25</v>
      </c>
      <c r="KX91" s="4">
        <v>15</v>
      </c>
      <c r="KY91" s="9">
        <v>10</v>
      </c>
      <c r="KZ91" s="4">
        <v>62</v>
      </c>
      <c r="LA91" s="4">
        <v>114</v>
      </c>
      <c r="LB91" s="4">
        <v>32</v>
      </c>
      <c r="LC91" s="4">
        <v>83</v>
      </c>
      <c r="LD91" s="4">
        <v>69</v>
      </c>
      <c r="LE91" s="4">
        <f>KE91</f>
        <v>239</v>
      </c>
      <c r="LF91" s="9">
        <f>LI91/LK91</f>
        <v>2.371702086754881</v>
      </c>
      <c r="LG91" s="9">
        <f>LD91/LE91</f>
        <v>0.28870292887029286</v>
      </c>
      <c r="LH91" s="9">
        <f>0.35695-7.2266*LG91+74.249*(LG91^2)-307.39*(LG91^3)+684.54*(LG91^4)-856.92*(LG91^5)+571.95*(LG91^6)-159.1*(LG91^7)</f>
        <v>0.40390774863689771</v>
      </c>
      <c r="LI91" s="9">
        <f>(IN91*0.9)/KF91</f>
        <v>2.3311475409836069</v>
      </c>
      <c r="LJ91" s="9">
        <f>0.0275-0.165*(JT91/100)+0.3656*((IO91/IN91)*0.9)+0.515*LH91</f>
        <v>0.26711919940876183</v>
      </c>
      <c r="LK91" s="9">
        <f>(IO91-(LJ91*IN91*0.9))/(LJ91*KF91)</f>
        <v>0.98290065771845592</v>
      </c>
      <c r="LL91" s="11">
        <v>13.2</v>
      </c>
      <c r="LM91" s="11">
        <v>18</v>
      </c>
      <c r="LN91" s="4">
        <v>17</v>
      </c>
      <c r="LO91" s="4">
        <v>1</v>
      </c>
      <c r="LP91" s="4">
        <v>26</v>
      </c>
      <c r="LQ91" s="4">
        <f>LP91/HA91</f>
        <v>16.666666666666668</v>
      </c>
      <c r="LR91" s="11">
        <v>41</v>
      </c>
      <c r="LS91" s="11">
        <v>20</v>
      </c>
      <c r="LT91" s="4">
        <v>20</v>
      </c>
      <c r="LU91" s="4">
        <v>76</v>
      </c>
      <c r="LV91" s="4">
        <v>47</v>
      </c>
      <c r="LW91" s="11">
        <f>LU91/LV91</f>
        <v>1.6170212765957446</v>
      </c>
      <c r="LX91" s="4">
        <v>19</v>
      </c>
      <c r="LY91" s="11">
        <f>(LU91/LX91)</f>
        <v>4</v>
      </c>
      <c r="LZ91" s="4">
        <v>62</v>
      </c>
      <c r="MA91" s="4">
        <v>24.1</v>
      </c>
      <c r="MB91">
        <v>17.399999999999999</v>
      </c>
      <c r="MC91" s="11">
        <f>(MA91+IR91)</f>
        <v>32.1</v>
      </c>
      <c r="MD91" s="4">
        <f>MC91/LS91</f>
        <v>1.605</v>
      </c>
      <c r="ME91" s="4">
        <f>LR91/MB91</f>
        <v>2.3563218390804601</v>
      </c>
      <c r="MF91" s="4">
        <f>LL91/MB91</f>
        <v>0.75862068965517249</v>
      </c>
      <c r="MG91" s="4">
        <v>20</v>
      </c>
      <c r="MH91" s="4">
        <v>12</v>
      </c>
      <c r="MI91" s="4">
        <f>((MG91-MH91)/MG91)*100</f>
        <v>40</v>
      </c>
      <c r="MJ91" s="4">
        <v>17</v>
      </c>
      <c r="MK91" s="4">
        <v>13</v>
      </c>
      <c r="ML91" s="4">
        <f>((MJ91-MK91)/MJ91)*100</f>
        <v>23.52941176470588</v>
      </c>
      <c r="MM91" s="4">
        <v>1</v>
      </c>
      <c r="MN91" s="4">
        <v>0</v>
      </c>
      <c r="MO91" s="4">
        <v>0</v>
      </c>
      <c r="MP91" s="4">
        <v>0</v>
      </c>
      <c r="MQ91" s="4">
        <v>1</v>
      </c>
      <c r="MR91" s="4">
        <v>0</v>
      </c>
      <c r="MS91" s="4">
        <v>0</v>
      </c>
      <c r="MT91" s="4">
        <v>1</v>
      </c>
      <c r="MU91" s="4">
        <v>0</v>
      </c>
      <c r="MV91" s="4">
        <v>0</v>
      </c>
      <c r="NC91" s="2">
        <v>45215</v>
      </c>
      <c r="ND91" s="4">
        <v>1.56</v>
      </c>
      <c r="NE91" s="4">
        <v>28</v>
      </c>
      <c r="NF91" s="4">
        <v>2950</v>
      </c>
      <c r="NG91" s="4">
        <v>6100</v>
      </c>
      <c r="NH91" s="4">
        <v>0.22</v>
      </c>
      <c r="NI91" s="4"/>
      <c r="NJ91" s="4">
        <v>0</v>
      </c>
      <c r="NK91" s="4">
        <v>1</v>
      </c>
      <c r="NL91" s="4" t="s">
        <v>232</v>
      </c>
      <c r="NM91" s="4"/>
      <c r="NN91" s="4"/>
      <c r="NO91" s="4">
        <v>0</v>
      </c>
      <c r="NP91" s="4">
        <v>9.6999999999999993</v>
      </c>
      <c r="NQ91" s="4">
        <v>1.1499999999999999</v>
      </c>
      <c r="NR91" s="4">
        <v>27.6</v>
      </c>
      <c r="NS91" s="29"/>
      <c r="NT91" s="4"/>
      <c r="NU91" s="4"/>
      <c r="NV91" s="4">
        <v>557</v>
      </c>
      <c r="NW91" s="4">
        <v>0</v>
      </c>
      <c r="NX91" s="4">
        <v>0</v>
      </c>
      <c r="NY91" s="4">
        <v>0.7</v>
      </c>
      <c r="NZ91" s="4">
        <v>34</v>
      </c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>
        <v>1</v>
      </c>
      <c r="OO91" s="4">
        <v>7</v>
      </c>
      <c r="OP91" s="4"/>
      <c r="OQ91">
        <v>155</v>
      </c>
      <c r="OR91">
        <v>79</v>
      </c>
      <c r="OS91">
        <v>105</v>
      </c>
      <c r="OT91">
        <v>91</v>
      </c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>
        <v>0</v>
      </c>
      <c r="PM91" s="4">
        <v>0</v>
      </c>
      <c r="PN91" s="4">
        <v>0</v>
      </c>
      <c r="PO91" s="4"/>
      <c r="PP91" s="4"/>
      <c r="PQ91" s="4">
        <v>9</v>
      </c>
      <c r="PR91" s="4">
        <v>8</v>
      </c>
      <c r="PS91" s="4">
        <v>47</v>
      </c>
      <c r="PT91" s="4">
        <v>32</v>
      </c>
      <c r="PU91" s="4">
        <v>33</v>
      </c>
      <c r="PV91" s="4">
        <v>61</v>
      </c>
      <c r="PW91" s="11">
        <v>45</v>
      </c>
      <c r="PX91" s="4">
        <v>43</v>
      </c>
      <c r="PY91" s="4">
        <v>80</v>
      </c>
      <c r="PZ91" s="4">
        <f>(PY91-PX91)</f>
        <v>37</v>
      </c>
      <c r="QA91" s="11">
        <v>18.100000000000001</v>
      </c>
      <c r="QB91" s="4">
        <v>1613</v>
      </c>
      <c r="QC91" s="4">
        <v>84</v>
      </c>
      <c r="QD91" s="4">
        <v>94</v>
      </c>
      <c r="QE91" s="4">
        <v>3.2</v>
      </c>
      <c r="QF91" s="4">
        <f>(QE91/ND91)</f>
        <v>2.0512820512820515</v>
      </c>
      <c r="QG91" s="4">
        <v>19</v>
      </c>
      <c r="QH91" s="4">
        <v>285</v>
      </c>
      <c r="QI91" s="4">
        <v>41</v>
      </c>
      <c r="QJ91" s="4">
        <v>3.6</v>
      </c>
      <c r="QK91" s="4">
        <f>(QJ91/ND91)</f>
        <v>2.3076923076923075</v>
      </c>
      <c r="QL91" s="45">
        <f>PW91/QG91</f>
        <v>2.3684210526315788</v>
      </c>
      <c r="QM91" s="45">
        <f>QA91/QG91</f>
        <v>0.9526315789473685</v>
      </c>
      <c r="QN91" s="4">
        <v>10</v>
      </c>
      <c r="QO91" s="4">
        <v>66</v>
      </c>
      <c r="QP91" s="4">
        <v>81</v>
      </c>
      <c r="QQ91" s="11">
        <f>(QO91/QP91)</f>
        <v>0.81481481481481477</v>
      </c>
      <c r="QR91" s="4">
        <v>199</v>
      </c>
      <c r="QS91" s="11">
        <v>12</v>
      </c>
      <c r="QT91" s="4">
        <v>10</v>
      </c>
      <c r="QU91" s="11">
        <f>QO91/((QS91+QT91)/2)</f>
        <v>6</v>
      </c>
      <c r="QV91" s="4">
        <v>42</v>
      </c>
      <c r="QW91" s="4">
        <f>QV91/ND91</f>
        <v>26.923076923076923</v>
      </c>
      <c r="QX91" s="4">
        <v>26</v>
      </c>
      <c r="QY91" s="4">
        <v>34</v>
      </c>
      <c r="QZ91" s="11">
        <v>16</v>
      </c>
      <c r="RA91" s="4">
        <v>10</v>
      </c>
      <c r="RB91" s="9">
        <v>6</v>
      </c>
      <c r="RC91" s="4">
        <v>76</v>
      </c>
      <c r="RD91" s="4">
        <v>103</v>
      </c>
      <c r="RE91" s="4">
        <v>27</v>
      </c>
      <c r="RF91" s="4">
        <v>45</v>
      </c>
      <c r="RG91" s="4">
        <v>38</v>
      </c>
      <c r="RH91" s="4">
        <f>QH91</f>
        <v>285</v>
      </c>
      <c r="RI91" s="9">
        <f>RL91/RN91</f>
        <v>0.57839332902416418</v>
      </c>
      <c r="RJ91" s="9">
        <f>RG91/RH91</f>
        <v>0.13333333333333333</v>
      </c>
      <c r="RK91" s="9">
        <f>0.35695-7.2266*RJ91+74.249*(RJ91^2)-307.39*(RJ91^3)+684.54*(RJ91^4)-856.92*(RJ91^5)+571.95*(RJ91^6)-159.1*(RJ91^7)</f>
        <v>0.16808971328760855</v>
      </c>
      <c r="RL91" s="9">
        <f>(OQ91*0.9)/QI91</f>
        <v>3.4024390243902438</v>
      </c>
      <c r="RM91" s="9">
        <f>0.0275-0.165*(PW91/100)+0.3656*((OR91/OQ91)*0.9)+0.515*RK91</f>
        <v>0.2075204604076345</v>
      </c>
      <c r="RN91" s="9">
        <f>(OR91-(RM91*OQ91*0.9))/(RM91*QI91)</f>
        <v>5.882569617686749</v>
      </c>
      <c r="RO91" s="11">
        <v>14.2</v>
      </c>
      <c r="RP91" s="11">
        <v>19</v>
      </c>
      <c r="RQ91" s="4">
        <v>11</v>
      </c>
      <c r="RR91" s="4">
        <v>8</v>
      </c>
      <c r="RS91" s="4">
        <v>17</v>
      </c>
      <c r="RT91" s="4">
        <f>RS91/ND91</f>
        <v>10.897435897435898</v>
      </c>
      <c r="RU91" s="11">
        <v>49</v>
      </c>
      <c r="RV91" s="11">
        <v>16</v>
      </c>
      <c r="RW91" s="4"/>
      <c r="RX91" s="4">
        <v>60</v>
      </c>
      <c r="RY91" s="4">
        <v>56</v>
      </c>
      <c r="RZ91" s="11">
        <f>RX91/RY91</f>
        <v>1.0714285714285714</v>
      </c>
      <c r="SA91" s="4"/>
      <c r="SB91" s="11"/>
      <c r="SC91" s="4">
        <v>52</v>
      </c>
      <c r="SD91" s="4">
        <v>28.6</v>
      </c>
      <c r="SE91">
        <v>16.2</v>
      </c>
      <c r="SF91" s="11">
        <f>(SD91+OU91)</f>
        <v>28.6</v>
      </c>
      <c r="SG91" s="4">
        <f>SF91/RV91</f>
        <v>1.7875000000000001</v>
      </c>
      <c r="SH91" s="4">
        <f>RU91/SE91</f>
        <v>3.0246913580246915</v>
      </c>
      <c r="SI91" s="4">
        <f>RO91/SE91</f>
        <v>0.87654320987654322</v>
      </c>
      <c r="SJ91" s="4">
        <v>19</v>
      </c>
      <c r="SK91" s="4">
        <v>16</v>
      </c>
      <c r="SL91" s="4">
        <f>((SJ91-SK91)/SJ91)*100</f>
        <v>15.789473684210526</v>
      </c>
      <c r="SM91" s="4">
        <v>34</v>
      </c>
      <c r="SN91" s="4">
        <v>22</v>
      </c>
      <c r="SO91" s="4">
        <f>((SM91-SN91)/SM91)*100</f>
        <v>35.294117647058826</v>
      </c>
      <c r="SP91" s="4">
        <v>1</v>
      </c>
      <c r="SQ91" s="4">
        <v>0</v>
      </c>
      <c r="SR91" s="4">
        <v>0</v>
      </c>
      <c r="SS91" s="4">
        <v>0</v>
      </c>
      <c r="ST91" s="4">
        <v>1</v>
      </c>
      <c r="SU91" s="4">
        <v>0</v>
      </c>
      <c r="SV91" s="4">
        <v>1</v>
      </c>
      <c r="SW91" s="4">
        <v>0</v>
      </c>
      <c r="SX91" s="4">
        <v>0</v>
      </c>
      <c r="SY91" s="4">
        <v>1</v>
      </c>
    </row>
    <row r="92" spans="1:683" x14ac:dyDescent="0.35">
      <c r="A92" s="54">
        <v>89</v>
      </c>
      <c r="B92" s="2">
        <v>45194</v>
      </c>
      <c r="C92" s="2">
        <v>23871</v>
      </c>
      <c r="D92" s="4">
        <v>58</v>
      </c>
      <c r="E92" s="4" t="s">
        <v>178</v>
      </c>
      <c r="F92" s="4">
        <v>80</v>
      </c>
      <c r="G92" s="4">
        <v>167</v>
      </c>
      <c r="H92" s="4">
        <v>1.89</v>
      </c>
      <c r="I92" s="4">
        <v>1</v>
      </c>
      <c r="J92" s="2">
        <v>45192</v>
      </c>
      <c r="K92" s="2">
        <v>45192</v>
      </c>
      <c r="L92" s="2">
        <v>45198</v>
      </c>
      <c r="M92" s="2">
        <v>45222</v>
      </c>
      <c r="N92" s="4">
        <v>0</v>
      </c>
      <c r="P92" s="46">
        <f t="shared" si="276"/>
        <v>6</v>
      </c>
      <c r="Q92" s="46">
        <f t="shared" si="277"/>
        <v>30</v>
      </c>
      <c r="R92" s="46"/>
      <c r="S92" s="4">
        <v>0</v>
      </c>
      <c r="T92" s="4">
        <v>0</v>
      </c>
      <c r="U92" s="4">
        <v>0</v>
      </c>
      <c r="V92" s="4">
        <v>0</v>
      </c>
      <c r="W92" s="4">
        <v>1</v>
      </c>
      <c r="X92" s="4">
        <v>0</v>
      </c>
      <c r="Y92" s="4">
        <v>0</v>
      </c>
      <c r="Z92" s="4">
        <v>0</v>
      </c>
      <c r="AA92" s="4">
        <v>1</v>
      </c>
      <c r="AB92" s="4">
        <v>25</v>
      </c>
      <c r="AC92" s="4">
        <v>46</v>
      </c>
      <c r="AD92" s="4">
        <v>9</v>
      </c>
      <c r="AE92" s="4">
        <v>7</v>
      </c>
      <c r="AF92" s="4">
        <v>2</v>
      </c>
      <c r="AG92" s="4">
        <v>250</v>
      </c>
      <c r="AH92" s="4">
        <v>3100</v>
      </c>
      <c r="AI92" s="4">
        <v>43</v>
      </c>
      <c r="AJ92" s="4">
        <v>21</v>
      </c>
      <c r="AK92" s="4">
        <v>0</v>
      </c>
      <c r="AL92" s="4">
        <v>1</v>
      </c>
      <c r="AM92" s="4" t="s">
        <v>233</v>
      </c>
      <c r="AN92" s="4">
        <v>120</v>
      </c>
      <c r="AO92" s="4">
        <v>2150</v>
      </c>
      <c r="AP92" s="4">
        <v>0</v>
      </c>
      <c r="AQ92" s="4">
        <v>8.5</v>
      </c>
      <c r="AR92" s="4">
        <v>1.6</v>
      </c>
      <c r="AS92" s="4">
        <v>31</v>
      </c>
      <c r="AT92" s="29">
        <v>1.29</v>
      </c>
      <c r="AU92" s="4">
        <v>2.06</v>
      </c>
      <c r="AV92" s="4">
        <v>845</v>
      </c>
      <c r="AW92" s="4">
        <v>46</v>
      </c>
      <c r="AX92" s="4">
        <v>1</v>
      </c>
      <c r="AY92" s="4">
        <v>0</v>
      </c>
      <c r="AZ92" s="4">
        <v>1.69</v>
      </c>
      <c r="BA92" s="4">
        <v>70</v>
      </c>
      <c r="BB92" s="4">
        <v>137</v>
      </c>
      <c r="BC92" s="4">
        <v>3.01</v>
      </c>
      <c r="BD92" s="4">
        <v>1.73</v>
      </c>
      <c r="BE92" s="4">
        <v>2.7</v>
      </c>
      <c r="BF92" s="4">
        <v>8.1</v>
      </c>
      <c r="BG92" s="4">
        <v>4</v>
      </c>
      <c r="BH92" s="4">
        <v>1.7</v>
      </c>
      <c r="BI92" s="4">
        <v>10</v>
      </c>
      <c r="BJ92" s="4">
        <v>9</v>
      </c>
      <c r="BK92" s="4">
        <v>11</v>
      </c>
      <c r="BL92" s="4">
        <v>2.13</v>
      </c>
      <c r="BM92" s="4">
        <v>38</v>
      </c>
      <c r="BN92" s="4">
        <v>142</v>
      </c>
      <c r="BO92" s="4">
        <v>0</v>
      </c>
      <c r="BP92" s="4">
        <v>0</v>
      </c>
      <c r="BQ92" s="4">
        <v>314</v>
      </c>
      <c r="BR92">
        <v>103</v>
      </c>
      <c r="BS92">
        <v>48</v>
      </c>
      <c r="BT92">
        <v>66</v>
      </c>
      <c r="BU92">
        <v>96</v>
      </c>
      <c r="BV92">
        <v>6</v>
      </c>
      <c r="BW92">
        <v>1368</v>
      </c>
      <c r="BX92">
        <v>1364</v>
      </c>
      <c r="BY92">
        <v>1.6</v>
      </c>
      <c r="BZ92">
        <v>72</v>
      </c>
      <c r="CA92">
        <v>4.5</v>
      </c>
      <c r="CB92" s="4">
        <v>3.4</v>
      </c>
      <c r="CC92" s="4">
        <v>32</v>
      </c>
      <c r="CD92" s="4">
        <v>38</v>
      </c>
      <c r="CE92" s="4">
        <v>8</v>
      </c>
      <c r="CF92" s="4">
        <v>9</v>
      </c>
      <c r="CG92" s="4">
        <v>2159</v>
      </c>
      <c r="CH92" s="4">
        <f t="shared" si="278"/>
        <v>1411.7647058823532</v>
      </c>
      <c r="CI92" s="4">
        <v>7.36</v>
      </c>
      <c r="CJ92" s="4">
        <v>38</v>
      </c>
      <c r="CK92" s="4">
        <v>110</v>
      </c>
      <c r="CL92" s="4">
        <v>21</v>
      </c>
      <c r="CM92" s="4">
        <v>0.2</v>
      </c>
      <c r="CN92" s="4">
        <v>0</v>
      </c>
      <c r="CO92" s="4">
        <v>0</v>
      </c>
      <c r="CP92" s="4">
        <v>34</v>
      </c>
      <c r="CQ92" s="4">
        <v>4026</v>
      </c>
      <c r="CR92" s="4">
        <v>1</v>
      </c>
      <c r="CS92" s="4">
        <v>0</v>
      </c>
      <c r="CT92" s="4"/>
      <c r="CU92" s="4">
        <v>1</v>
      </c>
      <c r="CV92" s="4">
        <v>1</v>
      </c>
      <c r="CW92" s="4">
        <v>1</v>
      </c>
      <c r="CX92" s="4">
        <v>1</v>
      </c>
      <c r="CY92" s="4">
        <v>1</v>
      </c>
      <c r="CZ92" s="4">
        <v>0</v>
      </c>
      <c r="DA92" s="4">
        <v>0</v>
      </c>
      <c r="DB92" s="4">
        <v>0</v>
      </c>
      <c r="DC92" s="4">
        <v>1</v>
      </c>
      <c r="DD92" s="4">
        <v>1</v>
      </c>
      <c r="DE92" s="4">
        <v>1</v>
      </c>
      <c r="DF92" s="4">
        <v>1</v>
      </c>
      <c r="DG92" s="4">
        <v>0</v>
      </c>
      <c r="DH92" s="4">
        <v>0</v>
      </c>
      <c r="DI92" s="4">
        <v>0</v>
      </c>
      <c r="DJ92" s="4">
        <v>0</v>
      </c>
      <c r="DK92" s="4">
        <v>9</v>
      </c>
      <c r="DL92" s="4">
        <v>7</v>
      </c>
      <c r="DM92" s="4">
        <v>35</v>
      </c>
      <c r="DN92" s="4">
        <v>27</v>
      </c>
      <c r="DO92" s="4">
        <v>33</v>
      </c>
      <c r="DP92" s="4">
        <v>62</v>
      </c>
      <c r="DQ92" s="11">
        <v>49</v>
      </c>
      <c r="DR92" s="4">
        <v>46</v>
      </c>
      <c r="DS92" s="4">
        <v>89</v>
      </c>
      <c r="DT92" s="4">
        <f t="shared" si="295"/>
        <v>43</v>
      </c>
      <c r="DU92" s="11">
        <v>13.2</v>
      </c>
      <c r="DV92" s="4">
        <v>953</v>
      </c>
      <c r="DW92" s="4">
        <v>82</v>
      </c>
      <c r="DX92" s="4">
        <v>77</v>
      </c>
      <c r="DY92" s="4">
        <v>3.3</v>
      </c>
      <c r="DZ92" s="17">
        <f t="shared" si="298"/>
        <v>1.746031746031746</v>
      </c>
      <c r="EA92" s="4">
        <v>21.6</v>
      </c>
      <c r="EB92" s="4">
        <v>268</v>
      </c>
      <c r="EC92" s="4">
        <v>57</v>
      </c>
      <c r="ED92" s="4">
        <v>5.5</v>
      </c>
      <c r="EE92" s="4">
        <f t="shared" si="299"/>
        <v>2.9100529100529102</v>
      </c>
      <c r="EF92" s="45">
        <f t="shared" si="279"/>
        <v>2.2685185185185182</v>
      </c>
      <c r="EG92" s="45">
        <f t="shared" si="280"/>
        <v>0.61111111111111105</v>
      </c>
      <c r="EH92" s="4">
        <v>12</v>
      </c>
      <c r="EI92" s="4">
        <v>59</v>
      </c>
      <c r="EJ92" s="4">
        <v>76</v>
      </c>
      <c r="EK92" s="11">
        <f t="shared" si="300"/>
        <v>0.77631578947368418</v>
      </c>
      <c r="EL92" s="4">
        <v>229</v>
      </c>
      <c r="EM92" s="11">
        <v>9</v>
      </c>
      <c r="EN92" s="4">
        <v>6</v>
      </c>
      <c r="EO92" s="11">
        <f t="shared" si="296"/>
        <v>7.8666666666666663</v>
      </c>
      <c r="EP92" s="4">
        <v>36</v>
      </c>
      <c r="EQ92" s="4">
        <f t="shared" si="281"/>
        <v>19.047619047619047</v>
      </c>
      <c r="ER92" s="4">
        <v>15</v>
      </c>
      <c r="ES92" s="4">
        <v>19</v>
      </c>
      <c r="ET92" s="11">
        <v>19</v>
      </c>
      <c r="EU92" s="4">
        <v>15</v>
      </c>
      <c r="EV92" s="9">
        <v>4</v>
      </c>
      <c r="EW92" s="4">
        <v>68</v>
      </c>
      <c r="EX92" s="4">
        <v>100</v>
      </c>
      <c r="EY92" s="4">
        <v>32</v>
      </c>
      <c r="EZ92" s="4">
        <v>45</v>
      </c>
      <c r="FA92" s="4">
        <v>100</v>
      </c>
      <c r="FB92" s="4">
        <f t="shared" si="303"/>
        <v>268</v>
      </c>
      <c r="FC92" s="9">
        <f t="shared" si="283"/>
        <v>2.0690849732240855</v>
      </c>
      <c r="FD92" s="9">
        <f t="shared" si="284"/>
        <v>0.37313432835820898</v>
      </c>
      <c r="FE92" s="9">
        <f t="shared" si="285"/>
        <v>0.48368107424009632</v>
      </c>
      <c r="FF92" s="9">
        <f t="shared" si="286"/>
        <v>1.6263157894736842</v>
      </c>
      <c r="FG92" s="9">
        <f t="shared" si="287"/>
        <v>0.34908478235986318</v>
      </c>
      <c r="FH92" s="9">
        <f t="shared" si="288"/>
        <v>0.78600724983253334</v>
      </c>
      <c r="FI92" s="11">
        <v>17.7</v>
      </c>
      <c r="FJ92" s="11">
        <v>32</v>
      </c>
      <c r="FK92" s="4">
        <v>3</v>
      </c>
      <c r="FL92" s="4">
        <v>30</v>
      </c>
      <c r="FM92" s="4">
        <v>31</v>
      </c>
      <c r="FN92" s="4">
        <f t="shared" si="304"/>
        <v>16.402116402116402</v>
      </c>
      <c r="FO92" s="11">
        <v>50</v>
      </c>
      <c r="FP92" s="11">
        <v>16</v>
      </c>
      <c r="FQ92" s="4">
        <v>15</v>
      </c>
      <c r="FR92" s="4">
        <v>49</v>
      </c>
      <c r="FS92" s="4">
        <v>46</v>
      </c>
      <c r="FT92" s="11">
        <f t="shared" si="289"/>
        <v>1.0652173913043479</v>
      </c>
      <c r="FU92" s="4">
        <v>7</v>
      </c>
      <c r="FV92" s="11">
        <f t="shared" si="305"/>
        <v>7</v>
      </c>
      <c r="FW92" s="4">
        <v>120</v>
      </c>
      <c r="FX92" s="4">
        <v>16.399999999999999</v>
      </c>
      <c r="FY92">
        <v>14.2</v>
      </c>
      <c r="FZ92" s="11">
        <f t="shared" si="306"/>
        <v>22.4</v>
      </c>
      <c r="GA92" s="4">
        <f t="shared" si="290"/>
        <v>1.4</v>
      </c>
      <c r="GB92" s="4">
        <f t="shared" si="291"/>
        <v>3.5211267605633805</v>
      </c>
      <c r="GC92" s="4">
        <f t="shared" si="292"/>
        <v>1.2464788732394367</v>
      </c>
      <c r="GD92" s="4">
        <v>9</v>
      </c>
      <c r="GE92" s="4">
        <v>3</v>
      </c>
      <c r="GF92" s="4">
        <f t="shared" si="307"/>
        <v>66.666666666666657</v>
      </c>
      <c r="GG92" s="4">
        <v>18</v>
      </c>
      <c r="GH92" s="4">
        <v>16</v>
      </c>
      <c r="GI92" s="4">
        <f t="shared" si="311"/>
        <v>11.111111111111111</v>
      </c>
      <c r="GJ92">
        <v>0</v>
      </c>
      <c r="GK92">
        <v>1</v>
      </c>
      <c r="GL92">
        <v>0</v>
      </c>
      <c r="GM92">
        <v>1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18</v>
      </c>
      <c r="GU92">
        <v>11</v>
      </c>
      <c r="GV92">
        <f t="shared" ref="GV92:GV98" si="312">(GT92-GU92)/GT92</f>
        <v>0.3888888888888889</v>
      </c>
      <c r="GW92">
        <v>1</v>
      </c>
      <c r="GX92">
        <v>0</v>
      </c>
      <c r="GZ92" s="2">
        <v>45208</v>
      </c>
      <c r="HA92" s="4">
        <v>1.89</v>
      </c>
      <c r="HB92" s="4">
        <v>10</v>
      </c>
      <c r="HC92" s="4">
        <v>1910</v>
      </c>
      <c r="HD92" s="4">
        <v>9500</v>
      </c>
      <c r="HE92" s="4">
        <v>5.34</v>
      </c>
      <c r="HF92" s="4">
        <v>0.14000000000000001</v>
      </c>
      <c r="HG92" s="4">
        <v>0</v>
      </c>
      <c r="HH92" s="4">
        <v>1</v>
      </c>
      <c r="HI92" s="4" t="s">
        <v>233</v>
      </c>
      <c r="HJ92" s="4">
        <v>109</v>
      </c>
      <c r="HK92" s="4">
        <v>1963</v>
      </c>
      <c r="HL92" s="4">
        <v>0</v>
      </c>
      <c r="HM92" s="4">
        <v>7.8</v>
      </c>
      <c r="HN92" s="4">
        <v>1.1599999999999999</v>
      </c>
      <c r="HO92" s="4">
        <v>28</v>
      </c>
      <c r="HP92" s="29">
        <v>0.94</v>
      </c>
      <c r="HQ92" s="4">
        <v>0.5</v>
      </c>
      <c r="HR92" s="4">
        <v>568</v>
      </c>
      <c r="HS92" s="4">
        <v>187</v>
      </c>
      <c r="HT92" s="4">
        <v>1</v>
      </c>
      <c r="HU92" s="4">
        <v>0</v>
      </c>
      <c r="HV92" s="4">
        <v>1</v>
      </c>
      <c r="HW92" s="4">
        <v>18</v>
      </c>
      <c r="HX92" s="4">
        <v>137</v>
      </c>
      <c r="HY92" s="4">
        <v>4</v>
      </c>
      <c r="HZ92" s="4">
        <v>1.5</v>
      </c>
      <c r="IA92" s="4">
        <v>1.8</v>
      </c>
      <c r="IB92" s="4">
        <v>8.6</v>
      </c>
      <c r="IC92" s="4">
        <v>5.5</v>
      </c>
      <c r="ID92" s="4">
        <v>1.8</v>
      </c>
      <c r="IE92" s="4">
        <v>24</v>
      </c>
      <c r="IF92" s="4">
        <v>18</v>
      </c>
      <c r="IG92" s="4">
        <v>135</v>
      </c>
      <c r="IH92" s="4">
        <v>0.4</v>
      </c>
      <c r="II92" s="4">
        <v>135</v>
      </c>
      <c r="IJ92" s="4">
        <v>187</v>
      </c>
      <c r="IK92" s="4">
        <v>0</v>
      </c>
      <c r="IL92" s="4">
        <v>0</v>
      </c>
      <c r="IM92" s="4"/>
      <c r="IN92">
        <v>121</v>
      </c>
      <c r="IO92">
        <v>68</v>
      </c>
      <c r="IP92">
        <v>92</v>
      </c>
      <c r="IQ92">
        <v>74</v>
      </c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>
        <v>0</v>
      </c>
      <c r="JJ92" s="4">
        <v>0</v>
      </c>
      <c r="JK92" s="4">
        <v>0</v>
      </c>
      <c r="JL92" s="4">
        <v>27</v>
      </c>
      <c r="JM92" s="4">
        <v>139</v>
      </c>
      <c r="JN92" s="4">
        <v>10</v>
      </c>
      <c r="JO92" s="4">
        <v>10</v>
      </c>
      <c r="JP92" s="4">
        <v>54</v>
      </c>
      <c r="JQ92" s="4">
        <v>39</v>
      </c>
      <c r="JR92" s="4">
        <v>29</v>
      </c>
      <c r="JS92" s="4">
        <v>56</v>
      </c>
      <c r="JT92" s="11">
        <v>47</v>
      </c>
      <c r="JU92" s="4">
        <v>48</v>
      </c>
      <c r="JV92" s="4">
        <v>90</v>
      </c>
      <c r="JW92" s="4">
        <f>(JV92-JU92)</f>
        <v>42</v>
      </c>
      <c r="JX92" s="11">
        <v>13.4</v>
      </c>
      <c r="JY92" s="4">
        <v>1114</v>
      </c>
      <c r="JZ92" s="4">
        <v>91</v>
      </c>
      <c r="KA92" s="4">
        <v>90</v>
      </c>
      <c r="KB92" s="4">
        <v>3.8</v>
      </c>
      <c r="KC92" s="17">
        <f>(KB92/HA92)</f>
        <v>2.0105820105820107</v>
      </c>
      <c r="KD92" s="4">
        <v>17.8</v>
      </c>
      <c r="KE92" s="4">
        <v>318</v>
      </c>
      <c r="KF92" s="4">
        <v>56</v>
      </c>
      <c r="KG92" s="4">
        <v>4.41</v>
      </c>
      <c r="KH92" s="4">
        <f>(KG92/HA92)</f>
        <v>2.3333333333333335</v>
      </c>
      <c r="KI92" s="45">
        <f>JT92/KD92</f>
        <v>2.6404494382022472</v>
      </c>
      <c r="KJ92" s="45">
        <f>JX92/KD92</f>
        <v>0.7528089887640449</v>
      </c>
      <c r="KK92" s="4">
        <v>5</v>
      </c>
      <c r="KL92" s="4">
        <v>51</v>
      </c>
      <c r="KM92" s="4">
        <v>48</v>
      </c>
      <c r="KN92" s="11">
        <f>(KL92/KM92)</f>
        <v>1.0625</v>
      </c>
      <c r="KO92" s="4">
        <v>184</v>
      </c>
      <c r="KP92" s="11">
        <v>8</v>
      </c>
      <c r="KQ92" s="4">
        <v>9</v>
      </c>
      <c r="KR92" s="11">
        <f>KL92/((KP92+KQ92)/2)</f>
        <v>6</v>
      </c>
      <c r="KS92" s="4">
        <v>73</v>
      </c>
      <c r="KT92" s="4">
        <f>KS92/HA92</f>
        <v>38.624338624338627</v>
      </c>
      <c r="KU92" s="4">
        <v>66</v>
      </c>
      <c r="KV92" s="4">
        <v>68</v>
      </c>
      <c r="KW92" s="11">
        <v>6</v>
      </c>
      <c r="KX92" s="4">
        <v>3</v>
      </c>
      <c r="KY92" s="9">
        <v>3</v>
      </c>
      <c r="KZ92" s="4">
        <v>76</v>
      </c>
      <c r="LA92" s="4">
        <v>117</v>
      </c>
      <c r="LB92" s="4">
        <v>38</v>
      </c>
      <c r="LC92" s="4">
        <v>76</v>
      </c>
      <c r="LD92" s="4">
        <v>69</v>
      </c>
      <c r="LE92" s="4">
        <f>KE92</f>
        <v>318</v>
      </c>
      <c r="LF92" s="9">
        <f>LI92/LK92</f>
        <v>0.88015843209110045</v>
      </c>
      <c r="LG92" s="9">
        <f>LD92/LE92</f>
        <v>0.21698113207547171</v>
      </c>
      <c r="LH92" s="9">
        <f>0.35695-7.2266*LG92+74.249*(LG92^2)-307.39*(LG92^3)+684.54*(LG92^4)-856.92*(LG92^5)+571.95*(LG92^6)-159.1*(LG92^7)</f>
        <v>0.30572328987002401</v>
      </c>
      <c r="LI92" s="9">
        <f>(IN92*0.9)/KF92</f>
        <v>1.9446428571428573</v>
      </c>
      <c r="LJ92" s="9">
        <f>0.0275-0.165*(JT92/100)+0.3656*((IO92/IN92)*0.9)+0.515*LH92</f>
        <v>0.29231253560537646</v>
      </c>
      <c r="LK92" s="9">
        <f>(IO92-(LJ92*IN92*0.9))/(LJ92*KF92)</f>
        <v>2.2094236517427102</v>
      </c>
      <c r="LL92" s="11">
        <v>19.2</v>
      </c>
      <c r="LM92" s="11">
        <v>17</v>
      </c>
      <c r="LN92" s="4">
        <v>10</v>
      </c>
      <c r="LO92" s="4">
        <v>7</v>
      </c>
      <c r="LP92" s="4">
        <v>51</v>
      </c>
      <c r="LQ92" s="4">
        <f>LP92/HA92</f>
        <v>26.984126984126984</v>
      </c>
      <c r="LR92" s="11">
        <v>36</v>
      </c>
      <c r="LS92" s="11">
        <v>18</v>
      </c>
      <c r="LT92" s="4">
        <v>14</v>
      </c>
      <c r="LU92" s="4">
        <v>36</v>
      </c>
      <c r="LV92" s="4">
        <v>54</v>
      </c>
      <c r="LW92" s="11">
        <f>LU92/LV92</f>
        <v>0.66666666666666663</v>
      </c>
      <c r="LX92" s="4">
        <v>10</v>
      </c>
      <c r="LY92" s="11">
        <f>(LU92/LX92)</f>
        <v>3.6</v>
      </c>
      <c r="LZ92" s="4">
        <v>79</v>
      </c>
      <c r="MA92" s="4">
        <v>38.9</v>
      </c>
      <c r="MC92" s="11">
        <f>(MA92+IR92)</f>
        <v>38.9</v>
      </c>
      <c r="MD92" s="4">
        <f>MC92/LS92</f>
        <v>2.161111111111111</v>
      </c>
      <c r="ME92" s="4"/>
      <c r="MF92" s="4"/>
      <c r="MG92" s="4">
        <v>17</v>
      </c>
      <c r="MH92" s="4">
        <v>7</v>
      </c>
      <c r="MI92" s="4">
        <f>((MG92-MH92)/MG92)*100</f>
        <v>58.82352941176471</v>
      </c>
      <c r="MJ92" s="4">
        <v>24</v>
      </c>
      <c r="MK92" s="4">
        <v>16</v>
      </c>
      <c r="ML92" s="4">
        <f>((MJ92-MK92)/MJ92)*100</f>
        <v>33.333333333333329</v>
      </c>
      <c r="MM92">
        <v>1</v>
      </c>
      <c r="MN92">
        <v>0</v>
      </c>
      <c r="MO92">
        <v>0</v>
      </c>
      <c r="MP92">
        <v>0</v>
      </c>
      <c r="MQ92">
        <v>1</v>
      </c>
      <c r="MR92">
        <v>0</v>
      </c>
      <c r="MS92">
        <v>0</v>
      </c>
      <c r="MT92">
        <v>1</v>
      </c>
      <c r="MU92">
        <v>0</v>
      </c>
      <c r="MV92">
        <v>0</v>
      </c>
      <c r="MW92">
        <v>20</v>
      </c>
      <c r="MX92">
        <v>9</v>
      </c>
      <c r="MY92">
        <f>(MW92-MX92)/MW92</f>
        <v>0.55000000000000004</v>
      </c>
      <c r="MZ92">
        <v>1</v>
      </c>
      <c r="NA92">
        <v>0</v>
      </c>
      <c r="NC92" s="2">
        <v>45219</v>
      </c>
      <c r="ND92" s="4">
        <v>1.89</v>
      </c>
      <c r="NE92" s="4">
        <v>28</v>
      </c>
      <c r="NF92" s="4">
        <v>1890</v>
      </c>
      <c r="NG92" s="4">
        <v>7800</v>
      </c>
      <c r="NH92" s="4">
        <v>3.93</v>
      </c>
      <c r="NI92" s="4">
        <v>0.11</v>
      </c>
      <c r="NJ92" s="4">
        <v>0</v>
      </c>
      <c r="NK92" s="4">
        <v>1</v>
      </c>
      <c r="NL92" s="4" t="s">
        <v>233</v>
      </c>
      <c r="NM92" s="4"/>
      <c r="NN92" s="4"/>
      <c r="NO92" s="4">
        <v>0</v>
      </c>
      <c r="NP92" s="4">
        <v>8</v>
      </c>
      <c r="NQ92" s="4"/>
      <c r="NR92" s="4"/>
      <c r="NS92" s="29"/>
      <c r="NT92" s="4"/>
      <c r="NU92" s="4"/>
      <c r="NV92" s="4">
        <v>258</v>
      </c>
      <c r="NW92" s="4">
        <v>1</v>
      </c>
      <c r="NX92" s="4">
        <v>0</v>
      </c>
      <c r="NY92" s="4">
        <v>1.1000000000000001</v>
      </c>
      <c r="NZ92" s="4">
        <v>22</v>
      </c>
      <c r="OA92" s="4">
        <v>135</v>
      </c>
      <c r="OB92" s="4">
        <v>3.9</v>
      </c>
      <c r="OC92" s="4">
        <v>1.3</v>
      </c>
      <c r="OD92" s="4">
        <v>3.9</v>
      </c>
      <c r="OE92" s="4">
        <v>8.1999999999999993</v>
      </c>
      <c r="OF92" s="4"/>
      <c r="OG92" s="4"/>
      <c r="OH92" s="4"/>
      <c r="OI92" s="4">
        <v>13</v>
      </c>
      <c r="OJ92" s="4">
        <v>7</v>
      </c>
      <c r="OK92" s="4">
        <v>0.3</v>
      </c>
      <c r="OL92" s="4">
        <v>88</v>
      </c>
      <c r="OM92" s="4">
        <v>173</v>
      </c>
      <c r="ON92" s="4">
        <v>0</v>
      </c>
      <c r="OO92" s="4">
        <v>0</v>
      </c>
      <c r="OP92" s="4"/>
      <c r="OQ92">
        <v>125</v>
      </c>
      <c r="OR92">
        <v>71</v>
      </c>
      <c r="OS92">
        <v>98</v>
      </c>
      <c r="OT92">
        <v>73</v>
      </c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>
        <v>0</v>
      </c>
      <c r="PM92" s="4">
        <v>0</v>
      </c>
      <c r="PN92" s="4">
        <v>0</v>
      </c>
      <c r="PO92" s="4"/>
      <c r="PP92" s="4"/>
      <c r="PQ92" s="4">
        <v>9</v>
      </c>
      <c r="PR92" s="4">
        <v>9</v>
      </c>
      <c r="PS92" s="4">
        <v>50</v>
      </c>
      <c r="PT92" s="4">
        <v>37</v>
      </c>
      <c r="PU92" s="4">
        <v>27</v>
      </c>
      <c r="PV92" s="4">
        <v>52</v>
      </c>
      <c r="PW92" s="11">
        <v>48</v>
      </c>
      <c r="PX92" s="4">
        <v>47</v>
      </c>
      <c r="PY92" s="4">
        <v>90</v>
      </c>
      <c r="PZ92" s="4">
        <f>(PY92-PX92)</f>
        <v>43</v>
      </c>
      <c r="QA92" s="11">
        <v>15.1</v>
      </c>
      <c r="QB92" s="4">
        <v>1523</v>
      </c>
      <c r="QC92" s="4">
        <v>93</v>
      </c>
      <c r="QD92" s="4">
        <v>74</v>
      </c>
      <c r="QE92" s="4">
        <v>3.3</v>
      </c>
      <c r="QF92" s="17">
        <f>(QE92/ND92)</f>
        <v>1.746031746031746</v>
      </c>
      <c r="QG92" s="4">
        <v>20.100000000000001</v>
      </c>
      <c r="QH92" s="4">
        <v>348</v>
      </c>
      <c r="QI92" s="4">
        <v>65</v>
      </c>
      <c r="QJ92" s="4">
        <v>4.99</v>
      </c>
      <c r="QK92" s="4">
        <f>(QJ92/ND92)</f>
        <v>2.6402116402116405</v>
      </c>
      <c r="QL92" s="45">
        <f>PW92/QG92</f>
        <v>2.3880597014925371</v>
      </c>
      <c r="QM92" s="45">
        <f>QA92/QG92</f>
        <v>0.75124378109452727</v>
      </c>
      <c r="QN92" s="4">
        <v>6</v>
      </c>
      <c r="QO92" s="4">
        <v>48</v>
      </c>
      <c r="QP92" s="4">
        <v>37</v>
      </c>
      <c r="QQ92" s="11">
        <f>(QO92/QP92)</f>
        <v>1.2972972972972974</v>
      </c>
      <c r="QR92" s="4">
        <v>178</v>
      </c>
      <c r="QS92" s="11">
        <v>10</v>
      </c>
      <c r="QT92" s="4">
        <v>7</v>
      </c>
      <c r="QU92" s="11">
        <f>QO92/((QS92+QT92)/2)</f>
        <v>5.6470588235294121</v>
      </c>
      <c r="QV92" s="4">
        <v>58</v>
      </c>
      <c r="QW92" s="4">
        <f>QV92/ND92</f>
        <v>30.68783068783069</v>
      </c>
      <c r="QX92" s="4">
        <v>42</v>
      </c>
      <c r="QY92" s="4">
        <v>43</v>
      </c>
      <c r="QZ92" s="11">
        <v>12</v>
      </c>
      <c r="RA92" s="4">
        <v>10</v>
      </c>
      <c r="RB92" s="9">
        <v>3</v>
      </c>
      <c r="RC92" s="4">
        <v>103</v>
      </c>
      <c r="RD92" s="4">
        <v>158</v>
      </c>
      <c r="RE92" s="4">
        <v>79</v>
      </c>
      <c r="RF92" s="4">
        <v>117</v>
      </c>
      <c r="RG92" s="4">
        <v>82</v>
      </c>
      <c r="RH92" s="4">
        <f>QH92</f>
        <v>348</v>
      </c>
      <c r="RI92" s="9">
        <f>RL92/RN92</f>
        <v>0.94953641575494918</v>
      </c>
      <c r="RJ92" s="9">
        <f>RG92/RH92</f>
        <v>0.23563218390804597</v>
      </c>
      <c r="RK92" s="9">
        <f>0.35695-7.2266*RJ92+74.249*(RJ92^2)-307.39*(RJ92^3)+684.54*(RJ92^4)-856.92*(RJ92^5)+571.95*(RJ92^6)-159.1*(RJ92^7)</f>
        <v>0.33435477058081337</v>
      </c>
      <c r="RL92" s="9">
        <f>(OQ92*0.9)/QI92</f>
        <v>1.7307692307692308</v>
      </c>
      <c r="RM92" s="9">
        <f>0.0275-0.165*(PW92/100)+0.3656*((OR92/OQ92)*0.9)+0.515*RK92</f>
        <v>0.30738742684911891</v>
      </c>
      <c r="RN92" s="9">
        <f>(OR92-(RM92*OQ92*0.9))/(RM92*QI92)</f>
        <v>1.8227518208379041</v>
      </c>
      <c r="RO92" s="11">
        <v>26.5</v>
      </c>
      <c r="RP92" s="11">
        <v>21</v>
      </c>
      <c r="RQ92" s="4">
        <v>14</v>
      </c>
      <c r="RR92" s="4">
        <v>7</v>
      </c>
      <c r="RS92" s="4">
        <v>54</v>
      </c>
      <c r="RT92" s="4">
        <f>RS92/ND92</f>
        <v>28.571428571428573</v>
      </c>
      <c r="RU92" s="11">
        <v>40</v>
      </c>
      <c r="RV92" s="11">
        <v>21</v>
      </c>
      <c r="RW92" s="4">
        <v>15</v>
      </c>
      <c r="RX92" s="4">
        <v>43</v>
      </c>
      <c r="RY92" s="4">
        <v>43</v>
      </c>
      <c r="RZ92" s="11">
        <f>RX92/RY92</f>
        <v>1</v>
      </c>
      <c r="SA92" s="4">
        <v>11</v>
      </c>
      <c r="SB92" s="11">
        <f>(RX92/SA92)</f>
        <v>3.9090909090909092</v>
      </c>
      <c r="SC92" s="4">
        <v>93</v>
      </c>
      <c r="SD92" s="4">
        <v>31.9</v>
      </c>
      <c r="SF92" s="11">
        <f>(SD92+OU92)</f>
        <v>31.9</v>
      </c>
      <c r="SG92" s="4">
        <f>SF92/RV92</f>
        <v>1.519047619047619</v>
      </c>
      <c r="SH92" s="4"/>
      <c r="SI92" s="4"/>
      <c r="SJ92" s="4">
        <v>19</v>
      </c>
      <c r="SK92" s="4">
        <v>14</v>
      </c>
      <c r="SL92" s="4">
        <f>((SJ92-SK92)/SJ92)*100</f>
        <v>26.315789473684209</v>
      </c>
      <c r="SM92" s="4">
        <v>36</v>
      </c>
      <c r="SN92" s="4">
        <v>34</v>
      </c>
      <c r="SO92" s="4">
        <f>((SM92-SN92)/SM92)*100</f>
        <v>5.5555555555555554</v>
      </c>
      <c r="SP92">
        <v>1</v>
      </c>
      <c r="SQ92">
        <v>0</v>
      </c>
      <c r="SR92">
        <v>0</v>
      </c>
      <c r="SS92">
        <v>1</v>
      </c>
      <c r="ST92">
        <v>0</v>
      </c>
      <c r="SU92">
        <v>0</v>
      </c>
      <c r="SV92">
        <v>1</v>
      </c>
      <c r="SW92">
        <v>0</v>
      </c>
      <c r="SX92">
        <v>0</v>
      </c>
      <c r="SY92">
        <v>1</v>
      </c>
      <c r="SZ92">
        <v>19</v>
      </c>
      <c r="TA92">
        <v>11</v>
      </c>
      <c r="TB92">
        <f>(SZ92-TA92)/SZ92</f>
        <v>0.42105263157894735</v>
      </c>
      <c r="TC92">
        <v>1</v>
      </c>
      <c r="TD92">
        <v>0</v>
      </c>
    </row>
    <row r="93" spans="1:683" x14ac:dyDescent="0.35">
      <c r="A93" s="54">
        <v>90</v>
      </c>
      <c r="B93" s="2">
        <v>45194</v>
      </c>
      <c r="C93" s="2">
        <v>26103</v>
      </c>
      <c r="D93" s="4">
        <v>52</v>
      </c>
      <c r="E93" s="4" t="s">
        <v>176</v>
      </c>
      <c r="F93" s="4">
        <v>65</v>
      </c>
      <c r="G93" s="4">
        <v>175</v>
      </c>
      <c r="H93" s="4">
        <v>1.79</v>
      </c>
      <c r="I93" s="4">
        <v>1</v>
      </c>
      <c r="J93" s="2">
        <v>45193</v>
      </c>
      <c r="K93" s="2">
        <v>45197</v>
      </c>
      <c r="L93" s="2">
        <v>45197</v>
      </c>
      <c r="M93" s="2">
        <v>45197</v>
      </c>
      <c r="N93" s="4">
        <v>1</v>
      </c>
      <c r="O93" s="2">
        <v>45197</v>
      </c>
      <c r="P93" s="46">
        <v>1</v>
      </c>
      <c r="Q93" s="46">
        <f t="shared" si="277"/>
        <v>4</v>
      </c>
      <c r="R93" s="46">
        <v>1</v>
      </c>
      <c r="S93" s="4">
        <v>1</v>
      </c>
      <c r="T93" s="4">
        <v>0</v>
      </c>
      <c r="U93" s="4">
        <v>0</v>
      </c>
      <c r="V93" s="4">
        <v>0</v>
      </c>
      <c r="W93" s="4">
        <v>1</v>
      </c>
      <c r="X93" s="4">
        <v>0</v>
      </c>
      <c r="Y93" s="4">
        <v>0</v>
      </c>
      <c r="Z93" s="4">
        <v>0</v>
      </c>
      <c r="AA93" s="4">
        <v>0</v>
      </c>
      <c r="AB93" s="4">
        <v>8</v>
      </c>
      <c r="AC93" s="4">
        <v>28</v>
      </c>
      <c r="AD93" s="4">
        <v>7</v>
      </c>
      <c r="AE93" s="4">
        <v>17</v>
      </c>
      <c r="AF93" s="4">
        <v>10</v>
      </c>
      <c r="AG93" s="4">
        <v>910</v>
      </c>
      <c r="AH93" s="4">
        <v>6200</v>
      </c>
      <c r="AI93" s="4">
        <v>46</v>
      </c>
      <c r="AJ93" s="4">
        <v>23</v>
      </c>
      <c r="AK93" s="4">
        <v>0</v>
      </c>
      <c r="AL93" s="4">
        <v>1</v>
      </c>
      <c r="AM93" s="4" t="s">
        <v>234</v>
      </c>
      <c r="AN93" s="4">
        <v>108</v>
      </c>
      <c r="AO93" s="4">
        <v>6707</v>
      </c>
      <c r="AP93" s="4">
        <v>0</v>
      </c>
      <c r="AQ93" s="4">
        <v>13</v>
      </c>
      <c r="AR93" s="4">
        <v>1.31</v>
      </c>
      <c r="AS93" s="4">
        <v>27</v>
      </c>
      <c r="AT93" s="29">
        <v>8.0399999999999991</v>
      </c>
      <c r="AU93" s="4">
        <v>3.46</v>
      </c>
      <c r="AV93" s="4">
        <v>589</v>
      </c>
      <c r="AW93" s="4">
        <v>46</v>
      </c>
      <c r="AX93" s="4">
        <v>1</v>
      </c>
      <c r="AY93" s="4">
        <v>1</v>
      </c>
      <c r="AZ93" s="4">
        <v>0.62</v>
      </c>
      <c r="BA93" s="4">
        <v>47</v>
      </c>
      <c r="BB93" s="4">
        <v>130</v>
      </c>
      <c r="BC93" s="4">
        <v>4.42</v>
      </c>
      <c r="BD93" s="4">
        <v>2.02</v>
      </c>
      <c r="BE93" s="4">
        <v>1.68</v>
      </c>
      <c r="BF93" s="4">
        <v>7.9</v>
      </c>
      <c r="BG93" s="4">
        <v>5.4</v>
      </c>
      <c r="BH93" s="4">
        <v>2.8</v>
      </c>
      <c r="BI93" s="4">
        <v>20</v>
      </c>
      <c r="BJ93" s="4">
        <v>106</v>
      </c>
      <c r="BK93" s="4">
        <v>69</v>
      </c>
      <c r="BL93" s="4">
        <v>4.2930000000000001</v>
      </c>
      <c r="BM93" s="4">
        <v>83</v>
      </c>
      <c r="BN93" s="4">
        <v>484</v>
      </c>
      <c r="BO93" s="4">
        <v>1</v>
      </c>
      <c r="BP93" s="4">
        <v>1</v>
      </c>
      <c r="BQ93" s="4">
        <v>311</v>
      </c>
      <c r="BR93">
        <v>101</v>
      </c>
      <c r="BS93">
        <v>64</v>
      </c>
      <c r="BT93">
        <v>77</v>
      </c>
      <c r="BU93">
        <v>109</v>
      </c>
      <c r="BV93">
        <v>4</v>
      </c>
      <c r="BW93">
        <v>547</v>
      </c>
      <c r="BX93">
        <v>700</v>
      </c>
      <c r="BY93">
        <v>1.9</v>
      </c>
      <c r="BZ93">
        <v>72</v>
      </c>
      <c r="CA93">
        <v>4.8</v>
      </c>
      <c r="CB93" s="4">
        <v>3.4</v>
      </c>
      <c r="CC93" s="4">
        <v>32</v>
      </c>
      <c r="CD93" s="4">
        <v>45</v>
      </c>
      <c r="CE93" s="4">
        <v>7</v>
      </c>
      <c r="CF93" s="4">
        <v>8</v>
      </c>
      <c r="CG93" s="4">
        <v>2232</v>
      </c>
      <c r="CH93" s="4">
        <f t="shared" si="278"/>
        <v>1717.6470588235295</v>
      </c>
      <c r="CI93" s="4">
        <v>7.31</v>
      </c>
      <c r="CJ93" s="4">
        <v>35</v>
      </c>
      <c r="CK93" s="4">
        <v>109</v>
      </c>
      <c r="CL93" s="4">
        <v>19</v>
      </c>
      <c r="CM93" s="4">
        <v>0.1</v>
      </c>
      <c r="CN93" s="4">
        <v>0</v>
      </c>
      <c r="CO93" s="4">
        <v>0</v>
      </c>
      <c r="CP93" s="4">
        <v>13</v>
      </c>
      <c r="CQ93" s="4">
        <v>364</v>
      </c>
      <c r="CR93" s="4">
        <v>1</v>
      </c>
      <c r="CS93" s="4">
        <v>0</v>
      </c>
      <c r="CT93" s="4"/>
      <c r="CU93" s="4">
        <v>1</v>
      </c>
      <c r="CV93" s="4">
        <v>1</v>
      </c>
      <c r="CW93" s="4">
        <v>1</v>
      </c>
      <c r="CX93" s="4">
        <v>1</v>
      </c>
      <c r="CY93" s="4">
        <v>1</v>
      </c>
      <c r="CZ93" s="4">
        <v>1</v>
      </c>
      <c r="DA93" s="4">
        <v>0</v>
      </c>
      <c r="DB93" s="4">
        <v>1</v>
      </c>
      <c r="DC93" s="4">
        <v>1</v>
      </c>
      <c r="DD93" s="4">
        <v>1</v>
      </c>
      <c r="DE93" s="4">
        <v>1</v>
      </c>
      <c r="DF93" s="4">
        <v>0</v>
      </c>
      <c r="DG93" s="4">
        <v>1</v>
      </c>
      <c r="DH93" s="4">
        <v>0</v>
      </c>
      <c r="DI93" s="4">
        <v>0</v>
      </c>
      <c r="DJ93" s="4">
        <v>0</v>
      </c>
      <c r="DK93" s="4">
        <v>8</v>
      </c>
      <c r="DL93" s="4">
        <v>8</v>
      </c>
      <c r="DM93" s="4">
        <v>71</v>
      </c>
      <c r="DN93" s="4">
        <v>55</v>
      </c>
      <c r="DO93" s="4">
        <v>23</v>
      </c>
      <c r="DP93" s="4">
        <v>44</v>
      </c>
      <c r="DQ93" s="11">
        <v>43</v>
      </c>
      <c r="DR93" s="4">
        <v>50</v>
      </c>
      <c r="DS93" s="4">
        <v>89</v>
      </c>
      <c r="DT93" s="4">
        <f t="shared" si="295"/>
        <v>39</v>
      </c>
      <c r="DU93" s="11">
        <v>11.7</v>
      </c>
      <c r="DV93" s="4">
        <v>988</v>
      </c>
      <c r="DW93" s="4">
        <v>84</v>
      </c>
      <c r="DX93" s="4">
        <v>99</v>
      </c>
      <c r="DY93" s="4">
        <v>3.9</v>
      </c>
      <c r="DZ93" s="4">
        <f t="shared" si="298"/>
        <v>2.1787709497206702</v>
      </c>
      <c r="EA93" s="4">
        <v>18.3</v>
      </c>
      <c r="EB93" s="4">
        <v>279</v>
      </c>
      <c r="EC93" s="4">
        <v>46</v>
      </c>
      <c r="ED93" s="4">
        <v>4.5</v>
      </c>
      <c r="EE93" s="4">
        <f t="shared" si="299"/>
        <v>2.5139664804469275</v>
      </c>
      <c r="EF93" s="45">
        <f t="shared" si="279"/>
        <v>2.3497267759562841</v>
      </c>
      <c r="EG93" s="45">
        <f t="shared" si="280"/>
        <v>0.6393442622950819</v>
      </c>
      <c r="EH93" s="4">
        <v>6</v>
      </c>
      <c r="EI93" s="4">
        <v>65</v>
      </c>
      <c r="EJ93" s="4">
        <v>91</v>
      </c>
      <c r="EK93" s="11">
        <f t="shared" si="300"/>
        <v>0.7142857142857143</v>
      </c>
      <c r="EL93" s="4">
        <v>188</v>
      </c>
      <c r="EM93" s="11">
        <v>5</v>
      </c>
      <c r="EN93" s="4">
        <v>4</v>
      </c>
      <c r="EO93" s="11">
        <f t="shared" si="296"/>
        <v>14.444444444444445</v>
      </c>
      <c r="EP93" s="4">
        <v>27</v>
      </c>
      <c r="EQ93" s="4">
        <f t="shared" si="281"/>
        <v>15.083798882681563</v>
      </c>
      <c r="ER93" s="4">
        <v>18</v>
      </c>
      <c r="ES93" s="4">
        <v>25</v>
      </c>
      <c r="ET93" s="11">
        <v>10</v>
      </c>
      <c r="EU93" s="4">
        <v>3</v>
      </c>
      <c r="EV93" s="9">
        <v>6</v>
      </c>
      <c r="EW93" s="4">
        <v>76</v>
      </c>
      <c r="EX93" s="4">
        <v>131</v>
      </c>
      <c r="EY93" s="4">
        <v>45</v>
      </c>
      <c r="EZ93" s="4">
        <v>81</v>
      </c>
      <c r="FA93" s="4">
        <v>83</v>
      </c>
      <c r="FB93" s="4">
        <f t="shared" si="303"/>
        <v>279</v>
      </c>
      <c r="FC93" s="9">
        <f t="shared" si="283"/>
        <v>1.1600928763616625</v>
      </c>
      <c r="FD93" s="9">
        <f t="shared" si="284"/>
        <v>0.29749103942652327</v>
      </c>
      <c r="FE93" s="9">
        <f t="shared" si="285"/>
        <v>0.41373845877273219</v>
      </c>
      <c r="FF93" s="9">
        <f t="shared" si="286"/>
        <v>1.9760869565217392</v>
      </c>
      <c r="FG93" s="9">
        <f t="shared" si="287"/>
        <v>0.37812590032736304</v>
      </c>
      <c r="FH93" s="9">
        <f t="shared" si="288"/>
        <v>1.7033868553000993</v>
      </c>
      <c r="FI93" s="11">
        <v>12.7</v>
      </c>
      <c r="FJ93" s="11">
        <v>21</v>
      </c>
      <c r="FK93" s="4">
        <v>26</v>
      </c>
      <c r="FL93" s="4">
        <v>5</v>
      </c>
      <c r="FM93" s="4">
        <v>34</v>
      </c>
      <c r="FN93" s="4">
        <f t="shared" si="304"/>
        <v>18.994413407821227</v>
      </c>
      <c r="FO93" s="11">
        <v>28</v>
      </c>
      <c r="FP93" s="11">
        <v>18</v>
      </c>
      <c r="FQ93" s="4">
        <v>11</v>
      </c>
      <c r="FR93" s="4">
        <v>43</v>
      </c>
      <c r="FS93" s="4">
        <v>54</v>
      </c>
      <c r="FT93" s="11">
        <f t="shared" si="289"/>
        <v>0.79629629629629628</v>
      </c>
      <c r="FU93" s="4">
        <v>11</v>
      </c>
      <c r="FV93" s="11">
        <f t="shared" si="305"/>
        <v>3.9090909090909092</v>
      </c>
      <c r="FW93" s="4">
        <v>73</v>
      </c>
      <c r="FX93" s="4">
        <v>14</v>
      </c>
      <c r="FY93">
        <v>9.8000000000000007</v>
      </c>
      <c r="FZ93" s="11">
        <f t="shared" si="306"/>
        <v>18</v>
      </c>
      <c r="GA93" s="4">
        <f t="shared" si="290"/>
        <v>1</v>
      </c>
      <c r="GB93" s="4">
        <f t="shared" si="291"/>
        <v>2.8571428571428568</v>
      </c>
      <c r="GC93" s="4">
        <f t="shared" si="292"/>
        <v>1.2959183673469385</v>
      </c>
      <c r="GD93" s="4">
        <v>12</v>
      </c>
      <c r="GE93" s="4">
        <v>10</v>
      </c>
      <c r="GF93" s="4">
        <f t="shared" si="307"/>
        <v>16.666666666666664</v>
      </c>
      <c r="GG93" s="4">
        <v>19</v>
      </c>
      <c r="GH93" s="4">
        <v>14</v>
      </c>
      <c r="GI93" s="4">
        <f t="shared" si="311"/>
        <v>26.315789473684209</v>
      </c>
      <c r="GJ93">
        <v>1</v>
      </c>
      <c r="GK93">
        <v>0</v>
      </c>
      <c r="GL93">
        <v>0</v>
      </c>
      <c r="GM93">
        <v>1</v>
      </c>
      <c r="GN93">
        <v>0</v>
      </c>
      <c r="GO93">
        <v>0</v>
      </c>
      <c r="GP93">
        <v>1</v>
      </c>
      <c r="GQ93">
        <v>0</v>
      </c>
      <c r="GR93">
        <v>0</v>
      </c>
      <c r="GS93">
        <v>1</v>
      </c>
      <c r="GT93">
        <v>59</v>
      </c>
      <c r="GU93">
        <v>20</v>
      </c>
      <c r="GV93">
        <f t="shared" si="312"/>
        <v>0.66101694915254239</v>
      </c>
      <c r="GW93">
        <v>1</v>
      </c>
      <c r="GX93">
        <v>0</v>
      </c>
    </row>
    <row r="94" spans="1:683" x14ac:dyDescent="0.35">
      <c r="A94" s="54">
        <v>91</v>
      </c>
      <c r="B94" s="2">
        <v>45198</v>
      </c>
      <c r="C94" s="2">
        <v>24688</v>
      </c>
      <c r="D94" s="4">
        <v>56</v>
      </c>
      <c r="E94" s="4" t="s">
        <v>178</v>
      </c>
      <c r="F94" s="4">
        <v>55</v>
      </c>
      <c r="G94" s="4">
        <v>167</v>
      </c>
      <c r="H94" s="4">
        <v>1.61</v>
      </c>
      <c r="I94" s="4">
        <v>1</v>
      </c>
      <c r="J94" s="2">
        <v>45195</v>
      </c>
      <c r="K94" s="2">
        <v>45195</v>
      </c>
      <c r="L94" s="2">
        <v>45201</v>
      </c>
      <c r="M94" s="2">
        <v>45208</v>
      </c>
      <c r="N94" s="4">
        <v>0</v>
      </c>
      <c r="P94" s="46">
        <f t="shared" si="276"/>
        <v>6</v>
      </c>
      <c r="Q94" s="46">
        <f t="shared" si="277"/>
        <v>13</v>
      </c>
      <c r="R94" s="46"/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1</v>
      </c>
      <c r="Y94" s="4">
        <v>0</v>
      </c>
      <c r="Z94" s="4">
        <v>0</v>
      </c>
      <c r="AA94" s="4">
        <v>0</v>
      </c>
      <c r="AB94" s="4">
        <v>36</v>
      </c>
      <c r="AC94" s="4">
        <v>55</v>
      </c>
      <c r="AD94" s="4">
        <v>13</v>
      </c>
      <c r="AE94" s="4">
        <v>13</v>
      </c>
      <c r="AF94" s="4">
        <v>0</v>
      </c>
      <c r="AG94" s="4">
        <v>1200</v>
      </c>
      <c r="AH94" s="4">
        <v>18000</v>
      </c>
      <c r="AI94" s="4">
        <v>34</v>
      </c>
      <c r="AJ94" s="4">
        <v>32</v>
      </c>
      <c r="AK94" s="4">
        <v>0</v>
      </c>
      <c r="AL94" s="4">
        <v>0</v>
      </c>
      <c r="AM94" s="4">
        <v>0</v>
      </c>
      <c r="AN94" s="4">
        <v>69</v>
      </c>
      <c r="AO94" s="4">
        <v>491</v>
      </c>
      <c r="AP94" s="4">
        <v>0</v>
      </c>
      <c r="AQ94" s="4">
        <v>11</v>
      </c>
      <c r="AR94" s="4">
        <v>1.1000000000000001</v>
      </c>
      <c r="AS94" s="4">
        <v>35</v>
      </c>
      <c r="AT94" s="29">
        <v>1.75</v>
      </c>
      <c r="AU94" s="4">
        <v>0.47</v>
      </c>
      <c r="AV94" s="4">
        <v>876</v>
      </c>
      <c r="AW94" s="4">
        <v>221</v>
      </c>
      <c r="AX94" s="4">
        <v>0</v>
      </c>
      <c r="AY94" s="4">
        <v>0</v>
      </c>
      <c r="AZ94" s="4">
        <v>0.93</v>
      </c>
      <c r="BA94" s="4">
        <v>29</v>
      </c>
      <c r="BB94" s="4">
        <v>127</v>
      </c>
      <c r="BC94" s="4">
        <v>2.9</v>
      </c>
      <c r="BD94" s="4">
        <v>2.8</v>
      </c>
      <c r="BE94" s="4">
        <v>2.2000000000000002</v>
      </c>
      <c r="BF94" s="4">
        <v>9.3000000000000007</v>
      </c>
      <c r="BG94" s="4">
        <v>4.8</v>
      </c>
      <c r="BH94" s="4">
        <v>2.7</v>
      </c>
      <c r="BI94" s="4">
        <v>4123</v>
      </c>
      <c r="BJ94" s="4">
        <v>297</v>
      </c>
      <c r="BK94" s="4">
        <v>130</v>
      </c>
      <c r="BL94" s="4">
        <v>0.85</v>
      </c>
      <c r="BM94" s="4">
        <v>74</v>
      </c>
      <c r="BN94" s="4">
        <v>453</v>
      </c>
      <c r="BO94" s="4">
        <v>1</v>
      </c>
      <c r="BP94" s="4">
        <v>4</v>
      </c>
      <c r="BQ94" s="4">
        <v>129</v>
      </c>
      <c r="BR94">
        <v>120</v>
      </c>
      <c r="BS94">
        <v>54</v>
      </c>
      <c r="BT94">
        <v>79</v>
      </c>
      <c r="BU94">
        <v>57</v>
      </c>
      <c r="BV94">
        <v>3</v>
      </c>
      <c r="BW94">
        <v>-1310</v>
      </c>
      <c r="BX94">
        <v>3170</v>
      </c>
      <c r="BY94">
        <v>1.9</v>
      </c>
      <c r="BZ94">
        <v>77.3</v>
      </c>
      <c r="CA94">
        <v>5</v>
      </c>
      <c r="CB94" s="4">
        <v>3.9</v>
      </c>
      <c r="CC94" s="4">
        <v>31</v>
      </c>
      <c r="CD94" s="4">
        <v>64</v>
      </c>
      <c r="CE94" s="4">
        <v>5</v>
      </c>
      <c r="CF94" s="4">
        <v>6</v>
      </c>
      <c r="CG94" s="4">
        <v>1629</v>
      </c>
      <c r="CH94" s="4">
        <f t="shared" si="278"/>
        <v>1558.9743589743591</v>
      </c>
      <c r="CI94" s="4">
        <v>7.47</v>
      </c>
      <c r="CJ94" s="4">
        <v>43.7</v>
      </c>
      <c r="CK94" s="4">
        <v>77.599999999999994</v>
      </c>
      <c r="CL94" s="4">
        <v>31.6</v>
      </c>
      <c r="CM94" s="4">
        <v>0.2</v>
      </c>
      <c r="CN94" s="4">
        <v>0</v>
      </c>
      <c r="CO94" s="4">
        <v>0</v>
      </c>
      <c r="CP94" s="4">
        <v>15</v>
      </c>
      <c r="CQ94" s="4">
        <v>423</v>
      </c>
      <c r="CR94" s="4">
        <v>1</v>
      </c>
      <c r="CS94" s="4">
        <v>0</v>
      </c>
      <c r="CT94" s="4"/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1</v>
      </c>
      <c r="DE94" s="4">
        <v>0</v>
      </c>
      <c r="DF94" s="4">
        <v>0</v>
      </c>
      <c r="DG94" s="4">
        <v>0</v>
      </c>
      <c r="DH94" s="4">
        <v>1</v>
      </c>
      <c r="DI94" s="4">
        <v>0</v>
      </c>
      <c r="DJ94" s="4">
        <v>1</v>
      </c>
      <c r="DK94" s="4">
        <v>10</v>
      </c>
      <c r="DL94" s="4">
        <v>10</v>
      </c>
      <c r="DM94" s="4">
        <v>46</v>
      </c>
      <c r="DN94" s="4">
        <v>30</v>
      </c>
      <c r="DO94" s="4">
        <v>34</v>
      </c>
      <c r="DP94" s="4">
        <v>63</v>
      </c>
      <c r="DQ94" s="11">
        <v>61</v>
      </c>
      <c r="DR94" s="4">
        <v>43</v>
      </c>
      <c r="DS94" s="4">
        <v>100</v>
      </c>
      <c r="DT94" s="4">
        <f t="shared" si="295"/>
        <v>57</v>
      </c>
      <c r="DU94" s="11">
        <v>19.2</v>
      </c>
      <c r="DV94" s="4">
        <v>1598</v>
      </c>
      <c r="DW94" s="4">
        <v>92</v>
      </c>
      <c r="DX94" s="4">
        <v>95</v>
      </c>
      <c r="DY94" s="4">
        <v>5.8</v>
      </c>
      <c r="DZ94" s="4">
        <f t="shared" si="298"/>
        <v>3.6024844720496891</v>
      </c>
      <c r="EA94" s="4">
        <v>23</v>
      </c>
      <c r="EB94" s="4">
        <v>297</v>
      </c>
      <c r="EC94" s="4">
        <v>58</v>
      </c>
      <c r="ED94" s="4">
        <v>4.55</v>
      </c>
      <c r="EE94" s="4">
        <f t="shared" si="299"/>
        <v>2.8260869565217388</v>
      </c>
      <c r="EF94" s="45">
        <f t="shared" si="279"/>
        <v>2.652173913043478</v>
      </c>
      <c r="EG94" s="45">
        <f t="shared" si="280"/>
        <v>0.83478260869565213</v>
      </c>
      <c r="EH94" s="4">
        <v>13</v>
      </c>
      <c r="EI94" s="4">
        <v>82</v>
      </c>
      <c r="EJ94" s="4">
        <v>62</v>
      </c>
      <c r="EK94" s="11">
        <f t="shared" si="300"/>
        <v>1.3225806451612903</v>
      </c>
      <c r="EL94" s="4">
        <v>115</v>
      </c>
      <c r="EM94" s="11">
        <v>16</v>
      </c>
      <c r="EN94" s="4">
        <v>14</v>
      </c>
      <c r="EO94" s="11">
        <f>EI94/((EM94+EN94)/2)</f>
        <v>5.4666666666666668</v>
      </c>
      <c r="EP94" s="4">
        <v>46</v>
      </c>
      <c r="EQ94" s="4">
        <f t="shared" si="281"/>
        <v>28.571428571428569</v>
      </c>
      <c r="ER94" s="4">
        <v>24</v>
      </c>
      <c r="ES94" s="4">
        <v>46</v>
      </c>
      <c r="ET94" s="11">
        <v>20</v>
      </c>
      <c r="EU94" s="4">
        <v>12</v>
      </c>
      <c r="EV94" s="9">
        <v>8</v>
      </c>
      <c r="EW94" s="4">
        <v>89</v>
      </c>
      <c r="EX94" s="4">
        <v>82</v>
      </c>
      <c r="EY94" s="4">
        <v>45</v>
      </c>
      <c r="EZ94" s="4">
        <v>48</v>
      </c>
      <c r="FA94" s="4">
        <v>48</v>
      </c>
      <c r="FB94" s="4">
        <f t="shared" si="303"/>
        <v>297</v>
      </c>
      <c r="FC94" s="9">
        <f t="shared" si="283"/>
        <v>0.58546798902292063</v>
      </c>
      <c r="FD94" s="9">
        <f t="shared" si="284"/>
        <v>0.16161616161616163</v>
      </c>
      <c r="FE94" s="9">
        <f t="shared" si="285"/>
        <v>0.21304408076919429</v>
      </c>
      <c r="FF94" s="9">
        <f t="shared" si="286"/>
        <v>1.8620689655172413</v>
      </c>
      <c r="FG94" s="9">
        <f t="shared" si="287"/>
        <v>0.18463570159613507</v>
      </c>
      <c r="FH94" s="9">
        <f t="shared" si="288"/>
        <v>3.1804795487193456</v>
      </c>
      <c r="FI94" s="11">
        <v>15.1</v>
      </c>
      <c r="FJ94" s="11">
        <v>18</v>
      </c>
      <c r="FK94" s="4">
        <v>12</v>
      </c>
      <c r="FL94" s="4">
        <v>5</v>
      </c>
      <c r="FM94" s="4">
        <v>51</v>
      </c>
      <c r="FN94" s="4">
        <f t="shared" si="304"/>
        <v>31.677018633540371</v>
      </c>
      <c r="FO94" s="11">
        <v>37</v>
      </c>
      <c r="FP94" s="11">
        <v>20</v>
      </c>
      <c r="FQ94" s="4">
        <v>19</v>
      </c>
      <c r="FR94" s="4">
        <v>65</v>
      </c>
      <c r="FS94" s="4">
        <v>59</v>
      </c>
      <c r="FT94" s="11">
        <f t="shared" si="289"/>
        <v>1.1016949152542372</v>
      </c>
      <c r="FU94" s="4">
        <v>14</v>
      </c>
      <c r="FV94" s="63">
        <f>(FR94/FU94)</f>
        <v>4.6428571428571432</v>
      </c>
      <c r="FW94" s="4">
        <v>76</v>
      </c>
      <c r="FX94" s="4">
        <v>24.22</v>
      </c>
      <c r="FZ94" s="11">
        <f t="shared" si="306"/>
        <v>27.22</v>
      </c>
      <c r="GA94" s="4">
        <f t="shared" si="290"/>
        <v>1.361</v>
      </c>
      <c r="GD94" s="4">
        <v>6</v>
      </c>
      <c r="GE94" s="4">
        <v>5</v>
      </c>
      <c r="GF94" s="4">
        <f t="shared" si="307"/>
        <v>16.666666666666664</v>
      </c>
      <c r="GG94" s="4">
        <v>19</v>
      </c>
      <c r="GH94" s="4">
        <v>12</v>
      </c>
      <c r="GI94" s="4">
        <f t="shared" si="311"/>
        <v>36.84210526315789</v>
      </c>
      <c r="GJ94" s="4">
        <v>1</v>
      </c>
      <c r="GK94" s="4">
        <v>0</v>
      </c>
      <c r="GL94" s="4">
        <v>0</v>
      </c>
      <c r="GM94" s="4">
        <v>0</v>
      </c>
      <c r="GN94" s="4">
        <v>1</v>
      </c>
      <c r="GO94" s="4">
        <v>0</v>
      </c>
      <c r="GP94" s="4">
        <v>0</v>
      </c>
      <c r="GQ94" s="4">
        <v>1</v>
      </c>
      <c r="GR94" s="4">
        <v>0</v>
      </c>
      <c r="GS94" s="4">
        <v>0</v>
      </c>
      <c r="GT94" s="4">
        <v>18</v>
      </c>
      <c r="GU94" s="4">
        <v>10</v>
      </c>
      <c r="GV94">
        <f t="shared" si="312"/>
        <v>0.44444444444444442</v>
      </c>
      <c r="GW94" s="4">
        <v>1</v>
      </c>
      <c r="GX94" s="4">
        <v>0</v>
      </c>
      <c r="GY94" s="4"/>
      <c r="GZ94" s="2">
        <v>45208</v>
      </c>
      <c r="HA94" s="4">
        <v>1.61</v>
      </c>
      <c r="HB94" s="4">
        <v>10</v>
      </c>
      <c r="HC94" s="4">
        <v>3090</v>
      </c>
      <c r="HD94" s="4">
        <v>8800</v>
      </c>
      <c r="HE94" s="4">
        <v>1.27</v>
      </c>
      <c r="HF94" s="4">
        <v>0.11</v>
      </c>
      <c r="HG94" s="4">
        <v>0</v>
      </c>
      <c r="HH94" s="4">
        <v>0</v>
      </c>
      <c r="HI94" s="4">
        <v>0</v>
      </c>
      <c r="HJ94" s="4">
        <v>108</v>
      </c>
      <c r="HK94" s="4">
        <v>330</v>
      </c>
      <c r="HL94" s="4">
        <v>0</v>
      </c>
      <c r="HM94" s="4">
        <v>12</v>
      </c>
      <c r="HN94" s="4"/>
      <c r="HO94" s="4"/>
      <c r="HP94" s="29">
        <v>1.32</v>
      </c>
      <c r="HQ94" s="4"/>
      <c r="HR94" s="4"/>
      <c r="HS94" s="4">
        <v>536</v>
      </c>
      <c r="HT94" s="4">
        <v>0</v>
      </c>
      <c r="HU94" s="4">
        <v>0</v>
      </c>
      <c r="HV94" s="4">
        <v>0.7</v>
      </c>
      <c r="HW94" s="4">
        <v>24</v>
      </c>
      <c r="HX94" s="4">
        <v>133</v>
      </c>
      <c r="HY94" s="4">
        <v>4.2</v>
      </c>
      <c r="HZ94" s="4">
        <v>1.8</v>
      </c>
      <c r="IA94" s="4">
        <v>3.1</v>
      </c>
      <c r="IB94" s="4">
        <v>9.4</v>
      </c>
      <c r="IC94" s="4">
        <v>7</v>
      </c>
      <c r="ID94" s="4">
        <v>4</v>
      </c>
      <c r="IE94" s="4">
        <v>159</v>
      </c>
      <c r="IF94" s="4">
        <v>31</v>
      </c>
      <c r="IG94" s="4">
        <v>30</v>
      </c>
      <c r="IH94" s="4">
        <v>0.4</v>
      </c>
      <c r="II94" s="4">
        <v>72</v>
      </c>
      <c r="IJ94" s="4">
        <v>232</v>
      </c>
      <c r="IK94" s="4">
        <v>1</v>
      </c>
      <c r="IL94" s="4">
        <v>4</v>
      </c>
      <c r="IM94" s="4"/>
      <c r="IN94">
        <v>115</v>
      </c>
      <c r="IO94">
        <v>72</v>
      </c>
      <c r="IP94">
        <v>86</v>
      </c>
      <c r="IQ94">
        <v>78</v>
      </c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>
        <v>0</v>
      </c>
      <c r="JJ94" s="4">
        <v>0</v>
      </c>
      <c r="JK94" s="4">
        <v>0</v>
      </c>
      <c r="JL94" s="4">
        <v>21</v>
      </c>
      <c r="JM94" s="4">
        <v>53</v>
      </c>
      <c r="JN94" s="4">
        <v>10</v>
      </c>
      <c r="JO94" s="4">
        <v>10</v>
      </c>
      <c r="JP94" s="4">
        <v>44</v>
      </c>
      <c r="JQ94" s="4">
        <v>28</v>
      </c>
      <c r="JR94" s="4">
        <v>35</v>
      </c>
      <c r="JS94" s="4">
        <v>65</v>
      </c>
      <c r="JT94" s="11">
        <v>61</v>
      </c>
      <c r="JU94" s="4">
        <v>41</v>
      </c>
      <c r="JV94" s="4">
        <v>98</v>
      </c>
      <c r="JW94" s="4">
        <f>(JV94-JU94)</f>
        <v>57</v>
      </c>
      <c r="JX94" s="11">
        <v>20.3</v>
      </c>
      <c r="JY94" s="4">
        <v>1789</v>
      </c>
      <c r="JZ94" s="4">
        <v>93</v>
      </c>
      <c r="KA94" s="4">
        <v>89</v>
      </c>
      <c r="KB94" s="4">
        <v>6.1</v>
      </c>
      <c r="KC94" s="4">
        <f>(KB94/HA94)</f>
        <v>3.7888198757763969</v>
      </c>
      <c r="KD94" s="4">
        <v>22</v>
      </c>
      <c r="KE94" s="4">
        <v>291</v>
      </c>
      <c r="KF94" s="4">
        <v>56</v>
      </c>
      <c r="KG94" s="4">
        <v>4.42</v>
      </c>
      <c r="KH94" s="4">
        <f>(KG94/HA94)</f>
        <v>2.7453416149068319</v>
      </c>
      <c r="KI94" s="45">
        <f>JT94/KD94</f>
        <v>2.7727272727272729</v>
      </c>
      <c r="KJ94" s="45">
        <f>JX94/KD94</f>
        <v>0.92272727272727273</v>
      </c>
      <c r="KK94" s="4">
        <v>14</v>
      </c>
      <c r="KL94" s="4">
        <v>84</v>
      </c>
      <c r="KM94" s="4">
        <v>60</v>
      </c>
      <c r="KN94" s="11">
        <f>(KL94/KM94)</f>
        <v>1.4</v>
      </c>
      <c r="KO94" s="4">
        <v>136</v>
      </c>
      <c r="KP94" s="11">
        <v>16</v>
      </c>
      <c r="KQ94" s="4">
        <v>12</v>
      </c>
      <c r="KR94" s="11">
        <f>KL94/((KP94+KQ94)/2)</f>
        <v>6</v>
      </c>
      <c r="KS94" s="4">
        <v>42</v>
      </c>
      <c r="KT94" s="4">
        <f>KS94/HA94</f>
        <v>26.086956521739129</v>
      </c>
      <c r="KU94" s="4">
        <v>22</v>
      </c>
      <c r="KV94" s="4">
        <v>38</v>
      </c>
      <c r="KW94" s="11">
        <v>18</v>
      </c>
      <c r="KX94" s="4">
        <v>10</v>
      </c>
      <c r="KY94" s="9">
        <v>6</v>
      </c>
      <c r="KZ94" s="4">
        <v>102</v>
      </c>
      <c r="LA94" s="4">
        <v>86</v>
      </c>
      <c r="LB94" s="4">
        <v>64</v>
      </c>
      <c r="LC94" s="4">
        <v>51</v>
      </c>
      <c r="LD94" s="4">
        <v>39</v>
      </c>
      <c r="LE94" s="4">
        <f>KE94</f>
        <v>291</v>
      </c>
      <c r="LF94" s="9">
        <f>LI94/LK94</f>
        <v>0.46233828880464028</v>
      </c>
      <c r="LG94" s="9">
        <f>LD94/LE94</f>
        <v>0.13402061855670103</v>
      </c>
      <c r="LH94" s="9">
        <f>0.35695-7.2266*LG94+74.249*(LG94^2)-307.39*(LG94^3)+684.54*(LG94^4)-856.92*(LG94^5)+571.95*(LG94^6)-159.1*(LG94^7)</f>
        <v>0.16909187438836404</v>
      </c>
      <c r="LI94" s="9">
        <f>(IN94*0.9)/KF94</f>
        <v>1.8482142857142858</v>
      </c>
      <c r="LJ94" s="9">
        <f>0.0275-0.165*(JT94/100)+0.3656*((IO94/IN94)*0.9)+0.515*LH94</f>
        <v>0.21993996748392053</v>
      </c>
      <c r="LK94" s="9">
        <f>(IO94-(LJ94*IN94*0.9))/(LJ94*KF94)</f>
        <v>3.9975367181740022</v>
      </c>
      <c r="LL94" s="11">
        <v>18.8</v>
      </c>
      <c r="LM94" s="11">
        <v>17</v>
      </c>
      <c r="LN94" s="4">
        <v>11</v>
      </c>
      <c r="LO94" s="4">
        <v>6</v>
      </c>
      <c r="LP94" s="4">
        <v>46</v>
      </c>
      <c r="LQ94" s="4">
        <f>LP94/HA94</f>
        <v>28.571428571428569</v>
      </c>
      <c r="LR94" s="11">
        <v>41</v>
      </c>
      <c r="LS94" s="11">
        <v>22</v>
      </c>
      <c r="LT94" s="4">
        <v>16</v>
      </c>
      <c r="LU94" s="4">
        <v>62</v>
      </c>
      <c r="LV94" s="4">
        <v>48</v>
      </c>
      <c r="LW94" s="11">
        <f>LU94/LV94</f>
        <v>1.2916666666666667</v>
      </c>
      <c r="LX94" s="4">
        <v>13</v>
      </c>
      <c r="LY94" s="63">
        <f>(LU94/LX94)</f>
        <v>4.7692307692307692</v>
      </c>
      <c r="LZ94" s="4">
        <v>96</v>
      </c>
      <c r="MA94" s="4">
        <v>21</v>
      </c>
      <c r="MC94" s="11">
        <f>(MA94+IR94)</f>
        <v>21</v>
      </c>
      <c r="MD94" s="4">
        <f>MC94/LS94</f>
        <v>0.95454545454545459</v>
      </c>
      <c r="ME94" s="4"/>
      <c r="MF94" s="4"/>
      <c r="MG94" s="4">
        <v>18</v>
      </c>
      <c r="MH94" s="4">
        <v>14</v>
      </c>
      <c r="MI94" s="4">
        <f>((MG94-MH94)/MG94)*100</f>
        <v>22.222222222222221</v>
      </c>
      <c r="MJ94" s="4">
        <v>18</v>
      </c>
      <c r="MK94" s="4">
        <v>14</v>
      </c>
      <c r="ML94" s="4">
        <f>((MJ94-MK94)/MJ94)*100</f>
        <v>22.222222222222221</v>
      </c>
      <c r="MM94" s="4">
        <v>1</v>
      </c>
      <c r="MN94" s="4">
        <v>0</v>
      </c>
      <c r="MO94" s="4">
        <v>0</v>
      </c>
      <c r="MP94" s="4">
        <v>1</v>
      </c>
      <c r="MQ94" s="4">
        <v>0</v>
      </c>
      <c r="MR94" s="4">
        <v>0</v>
      </c>
      <c r="MS94" s="4">
        <v>0</v>
      </c>
      <c r="MT94" s="4">
        <v>1</v>
      </c>
      <c r="MU94" s="4">
        <v>0</v>
      </c>
      <c r="MV94" s="4">
        <v>0</v>
      </c>
      <c r="MW94" s="4">
        <v>19</v>
      </c>
      <c r="MX94" s="4">
        <v>12</v>
      </c>
      <c r="MY94">
        <f>(MW94-MX94)/MW94</f>
        <v>0.36842105263157893</v>
      </c>
      <c r="MZ94" s="4">
        <v>1</v>
      </c>
      <c r="NA94" s="4">
        <v>0</v>
      </c>
      <c r="NB94" s="4"/>
    </row>
    <row r="95" spans="1:683" x14ac:dyDescent="0.35">
      <c r="A95" s="54">
        <v>92</v>
      </c>
      <c r="B95" s="2">
        <v>45198</v>
      </c>
      <c r="C95" s="2">
        <v>14988</v>
      </c>
      <c r="D95" s="4">
        <v>83</v>
      </c>
      <c r="E95" s="4" t="s">
        <v>176</v>
      </c>
      <c r="F95" s="4">
        <v>60</v>
      </c>
      <c r="G95" s="4">
        <v>172</v>
      </c>
      <c r="H95" s="4">
        <v>1.75</v>
      </c>
      <c r="I95" s="4">
        <v>1</v>
      </c>
      <c r="J95" s="2">
        <v>45227</v>
      </c>
      <c r="K95" s="2">
        <v>45227</v>
      </c>
      <c r="L95" s="2">
        <v>45232</v>
      </c>
      <c r="M95" s="2">
        <v>45232</v>
      </c>
      <c r="N95" s="4">
        <v>1</v>
      </c>
      <c r="O95" s="2">
        <v>45232</v>
      </c>
      <c r="P95" s="46">
        <f t="shared" si="276"/>
        <v>5</v>
      </c>
      <c r="Q95" s="46">
        <f t="shared" si="277"/>
        <v>5</v>
      </c>
      <c r="R95" s="46">
        <f t="shared" si="293"/>
        <v>5</v>
      </c>
      <c r="S95" s="4">
        <v>1</v>
      </c>
      <c r="T95" s="4">
        <v>1</v>
      </c>
      <c r="U95" s="4">
        <v>0</v>
      </c>
      <c r="V95" s="4">
        <v>0</v>
      </c>
      <c r="W95" s="4">
        <v>1</v>
      </c>
      <c r="X95" s="4">
        <v>0</v>
      </c>
      <c r="Y95" s="4">
        <v>0</v>
      </c>
      <c r="Z95" s="4">
        <v>0</v>
      </c>
      <c r="AA95" s="4">
        <v>0</v>
      </c>
      <c r="AB95" s="4">
        <v>22</v>
      </c>
      <c r="AC95" s="4">
        <v>64</v>
      </c>
      <c r="AD95" s="4">
        <v>6</v>
      </c>
      <c r="AE95" s="4">
        <v>11</v>
      </c>
      <c r="AF95" s="4">
        <v>5</v>
      </c>
      <c r="AG95" s="4">
        <v>3600</v>
      </c>
      <c r="AH95" s="4">
        <v>1600</v>
      </c>
      <c r="AI95" s="4">
        <v>33</v>
      </c>
      <c r="AJ95" s="4">
        <v>0.68</v>
      </c>
      <c r="AK95" s="4">
        <v>0</v>
      </c>
      <c r="AL95" s="4">
        <v>1</v>
      </c>
      <c r="AM95" s="4" t="s">
        <v>596</v>
      </c>
      <c r="AN95" s="4">
        <v>83</v>
      </c>
      <c r="AO95" s="4">
        <v>3698</v>
      </c>
      <c r="AP95" s="4">
        <v>0</v>
      </c>
      <c r="AQ95" s="4">
        <v>9.4</v>
      </c>
      <c r="AR95" s="4">
        <v>1.23</v>
      </c>
      <c r="AS95" s="4">
        <v>29</v>
      </c>
      <c r="AT95" s="29">
        <v>1.98</v>
      </c>
      <c r="AU95" s="4">
        <v>3.55</v>
      </c>
      <c r="AV95" s="4">
        <v>676</v>
      </c>
      <c r="AW95" s="4">
        <v>266</v>
      </c>
      <c r="AX95" s="4">
        <v>0</v>
      </c>
      <c r="AY95" s="4">
        <v>0</v>
      </c>
      <c r="AZ95" s="4">
        <v>1.2</v>
      </c>
      <c r="BA95" s="4">
        <v>92</v>
      </c>
      <c r="BB95" s="4">
        <v>135</v>
      </c>
      <c r="BC95" s="4">
        <v>4.2699999999999996</v>
      </c>
      <c r="BD95" s="4">
        <v>2.77</v>
      </c>
      <c r="BE95" s="4">
        <v>3.61</v>
      </c>
      <c r="BF95" s="4">
        <v>7.6</v>
      </c>
      <c r="BG95" s="4">
        <v>6.1</v>
      </c>
      <c r="BH95" s="4">
        <v>1.84</v>
      </c>
      <c r="BI95" s="4">
        <v>11</v>
      </c>
      <c r="BJ95" s="4">
        <v>17</v>
      </c>
      <c r="BK95" s="4">
        <v>20</v>
      </c>
      <c r="BL95" s="4">
        <v>0.33</v>
      </c>
      <c r="BM95" s="4">
        <v>59</v>
      </c>
      <c r="BN95" s="4">
        <v>180</v>
      </c>
      <c r="BO95" s="4">
        <v>0</v>
      </c>
      <c r="BP95" s="4">
        <v>0</v>
      </c>
      <c r="BQ95" s="4">
        <v>447</v>
      </c>
      <c r="BR95">
        <v>107</v>
      </c>
      <c r="BS95">
        <v>35</v>
      </c>
      <c r="BT95">
        <v>64</v>
      </c>
      <c r="BU95">
        <v>71</v>
      </c>
      <c r="BV95">
        <v>7</v>
      </c>
      <c r="BW95">
        <v>1092</v>
      </c>
      <c r="BX95">
        <v>675</v>
      </c>
      <c r="BY95">
        <v>1.4</v>
      </c>
      <c r="BZ95">
        <v>69.2</v>
      </c>
      <c r="CA95">
        <v>5.9</v>
      </c>
      <c r="CB95" s="4">
        <v>1.4</v>
      </c>
      <c r="CC95" s="4">
        <v>25</v>
      </c>
      <c r="CD95" s="4">
        <v>65</v>
      </c>
      <c r="CE95" s="4">
        <v>4</v>
      </c>
      <c r="CF95" s="4">
        <v>6</v>
      </c>
      <c r="CG95" s="4">
        <v>1987</v>
      </c>
      <c r="CH95" s="4">
        <f t="shared" si="278"/>
        <v>3257.1428571428573</v>
      </c>
      <c r="CI95" s="4">
        <v>7.34</v>
      </c>
      <c r="CJ95" s="4">
        <v>23.2</v>
      </c>
      <c r="CK95" s="4">
        <v>94.1</v>
      </c>
      <c r="CL95" s="4">
        <v>12.3</v>
      </c>
      <c r="CM95" s="4">
        <v>0.1</v>
      </c>
      <c r="CN95" s="4">
        <v>0</v>
      </c>
      <c r="CO95" s="4">
        <v>0</v>
      </c>
      <c r="CP95" s="4">
        <v>26.02</v>
      </c>
      <c r="CQ95" s="4">
        <v>5986</v>
      </c>
      <c r="CR95" s="4">
        <v>1</v>
      </c>
      <c r="CS95" s="4">
        <v>0</v>
      </c>
      <c r="CT95" s="4"/>
      <c r="CU95" s="4">
        <v>1</v>
      </c>
      <c r="CV95" s="4">
        <v>1</v>
      </c>
      <c r="CW95" s="4">
        <v>1</v>
      </c>
      <c r="CX95" s="4">
        <v>1</v>
      </c>
      <c r="CY95" s="4">
        <v>1</v>
      </c>
      <c r="CZ95" s="4">
        <v>0</v>
      </c>
      <c r="DA95" s="4">
        <v>0</v>
      </c>
      <c r="DB95" s="4">
        <v>0</v>
      </c>
      <c r="DC95" s="4">
        <v>1</v>
      </c>
      <c r="DD95" s="4">
        <v>1</v>
      </c>
      <c r="DE95" s="4">
        <v>1</v>
      </c>
      <c r="DF95" s="4">
        <v>1</v>
      </c>
      <c r="DG95" s="4">
        <v>1</v>
      </c>
      <c r="DH95" s="4">
        <v>0</v>
      </c>
      <c r="DI95" s="4">
        <v>0</v>
      </c>
      <c r="DJ95" s="4">
        <v>0</v>
      </c>
      <c r="DK95" s="27">
        <v>10</v>
      </c>
      <c r="DL95" s="27">
        <v>10</v>
      </c>
      <c r="DM95" s="27">
        <v>46</v>
      </c>
      <c r="DN95" s="27">
        <v>35</v>
      </c>
      <c r="DO95" s="27">
        <v>23</v>
      </c>
      <c r="DP95" s="27">
        <v>47</v>
      </c>
      <c r="DQ95" s="62">
        <v>35</v>
      </c>
      <c r="DR95" s="27">
        <v>58</v>
      </c>
      <c r="DS95" s="27">
        <v>89</v>
      </c>
      <c r="DT95" s="4">
        <f t="shared" si="295"/>
        <v>31</v>
      </c>
      <c r="DU95" s="62">
        <v>8.5</v>
      </c>
      <c r="DV95" s="27">
        <v>805</v>
      </c>
      <c r="DW95" s="27">
        <v>82</v>
      </c>
      <c r="DX95" s="27">
        <v>93</v>
      </c>
      <c r="DY95" s="27">
        <v>2.6</v>
      </c>
      <c r="DZ95" s="17">
        <f t="shared" si="298"/>
        <v>1.4857142857142858</v>
      </c>
      <c r="EA95" s="27">
        <v>14.1</v>
      </c>
      <c r="EB95" s="27">
        <v>254</v>
      </c>
      <c r="EC95" s="27">
        <v>40</v>
      </c>
      <c r="ED95" s="27">
        <v>3.6</v>
      </c>
      <c r="EE95" s="4">
        <f t="shared" si="299"/>
        <v>2.0571428571428574</v>
      </c>
      <c r="EF95" s="45">
        <f t="shared" si="279"/>
        <v>2.4822695035460995</v>
      </c>
      <c r="EG95" s="45">
        <f t="shared" si="280"/>
        <v>0.6028368794326241</v>
      </c>
      <c r="EH95" s="27">
        <v>7</v>
      </c>
      <c r="EI95" s="27">
        <v>86</v>
      </c>
      <c r="EJ95" s="27">
        <v>86</v>
      </c>
      <c r="EK95" s="11">
        <f t="shared" si="300"/>
        <v>1</v>
      </c>
      <c r="EL95" s="27">
        <v>133</v>
      </c>
      <c r="EM95" s="62">
        <v>7</v>
      </c>
      <c r="EN95" s="27">
        <v>7</v>
      </c>
      <c r="EO95" s="11">
        <f t="shared" ref="EO95:EO103" si="313">EI95/((EM95+EN95)/2)</f>
        <v>12.285714285714286</v>
      </c>
      <c r="EP95" s="27">
        <v>40</v>
      </c>
      <c r="EQ95" s="4">
        <f t="shared" si="281"/>
        <v>22.857142857142858</v>
      </c>
      <c r="ER95" s="27">
        <v>27</v>
      </c>
      <c r="ES95" s="27">
        <v>36</v>
      </c>
      <c r="ET95" s="62">
        <v>14</v>
      </c>
      <c r="EU95" s="27">
        <v>9</v>
      </c>
      <c r="EV95" s="16">
        <v>4</v>
      </c>
      <c r="EW95" s="27">
        <v>80</v>
      </c>
      <c r="EX95" s="27">
        <v>83</v>
      </c>
      <c r="EY95" s="27">
        <v>59</v>
      </c>
      <c r="EZ95" s="27">
        <v>63</v>
      </c>
      <c r="FA95" s="27">
        <v>59</v>
      </c>
      <c r="FB95" s="4">
        <f t="shared" si="303"/>
        <v>254</v>
      </c>
      <c r="FC95" s="9">
        <f t="shared" si="283"/>
        <v>2.1211955533719271</v>
      </c>
      <c r="FD95" s="9">
        <f t="shared" si="284"/>
        <v>0.23228346456692914</v>
      </c>
      <c r="FE95" s="9">
        <f t="shared" si="285"/>
        <v>0.32936441023346336</v>
      </c>
      <c r="FF95" s="9">
        <f t="shared" si="286"/>
        <v>2.4074999999999998</v>
      </c>
      <c r="FG95" s="9">
        <f t="shared" si="287"/>
        <v>0.24700257781228971</v>
      </c>
      <c r="FH95" s="9">
        <f t="shared" si="288"/>
        <v>1.1349731504824969</v>
      </c>
      <c r="FI95" s="62">
        <v>8.6</v>
      </c>
      <c r="FJ95" s="62">
        <v>21</v>
      </c>
      <c r="FK95" s="27">
        <v>0</v>
      </c>
      <c r="FL95" s="27">
        <v>21</v>
      </c>
      <c r="FM95" s="27">
        <v>48</v>
      </c>
      <c r="FN95" s="4">
        <f t="shared" si="304"/>
        <v>27.428571428571427</v>
      </c>
      <c r="FO95" s="62">
        <v>34</v>
      </c>
      <c r="FP95" s="62">
        <v>10</v>
      </c>
      <c r="FQ95" s="27">
        <v>10</v>
      </c>
      <c r="FR95" s="27">
        <v>55</v>
      </c>
      <c r="FS95" s="27">
        <v>66</v>
      </c>
      <c r="FT95" s="11">
        <f t="shared" si="289"/>
        <v>0.83333333333333337</v>
      </c>
      <c r="FU95" s="27">
        <v>9</v>
      </c>
      <c r="FV95" s="11">
        <f t="shared" ref="FV95:FV103" si="314">(FR95/FU95)</f>
        <v>6.1111111111111107</v>
      </c>
      <c r="FW95" s="27">
        <v>83</v>
      </c>
      <c r="FX95" s="27">
        <v>39.4</v>
      </c>
      <c r="FY95" s="24">
        <v>8.6</v>
      </c>
      <c r="FZ95" s="11">
        <f t="shared" si="306"/>
        <v>46.4</v>
      </c>
      <c r="GA95" s="4">
        <f t="shared" si="290"/>
        <v>4.6399999999999997</v>
      </c>
      <c r="GB95" s="4">
        <f t="shared" si="291"/>
        <v>3.9534883720930236</v>
      </c>
      <c r="GC95" s="4">
        <f t="shared" si="292"/>
        <v>1</v>
      </c>
      <c r="GD95" s="27">
        <v>22</v>
      </c>
      <c r="GE95" s="27">
        <v>20</v>
      </c>
      <c r="GF95" s="4">
        <f t="shared" si="307"/>
        <v>9.0909090909090917</v>
      </c>
      <c r="GG95" s="27">
        <v>15</v>
      </c>
      <c r="GH95" s="27">
        <v>8</v>
      </c>
      <c r="GI95" s="4">
        <f t="shared" si="311"/>
        <v>46.666666666666664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0</v>
      </c>
      <c r="GT95">
        <v>16</v>
      </c>
      <c r="GU95">
        <v>8</v>
      </c>
      <c r="GV95">
        <f t="shared" si="312"/>
        <v>0.5</v>
      </c>
      <c r="GW95">
        <v>1</v>
      </c>
      <c r="GX95">
        <v>0</v>
      </c>
    </row>
    <row r="96" spans="1:683" x14ac:dyDescent="0.35">
      <c r="A96" s="54">
        <v>93</v>
      </c>
      <c r="B96" s="2">
        <v>45198</v>
      </c>
      <c r="C96" s="2">
        <v>21563</v>
      </c>
      <c r="D96" s="4">
        <v>65</v>
      </c>
      <c r="E96" s="4" t="s">
        <v>176</v>
      </c>
      <c r="F96" s="4">
        <v>85</v>
      </c>
      <c r="G96" s="4">
        <v>160</v>
      </c>
      <c r="H96" s="4">
        <v>1.88</v>
      </c>
      <c r="I96" s="4">
        <v>1</v>
      </c>
      <c r="J96" s="2">
        <v>45227</v>
      </c>
      <c r="K96" s="2">
        <v>45227</v>
      </c>
      <c r="L96" s="2">
        <v>45238</v>
      </c>
      <c r="M96" s="2">
        <v>45238</v>
      </c>
      <c r="N96" s="4">
        <v>1</v>
      </c>
      <c r="O96" s="2">
        <v>45238</v>
      </c>
      <c r="P96" s="46">
        <f t="shared" si="276"/>
        <v>11</v>
      </c>
      <c r="Q96" s="46">
        <f t="shared" si="277"/>
        <v>11</v>
      </c>
      <c r="R96" s="46">
        <f t="shared" si="293"/>
        <v>11</v>
      </c>
      <c r="S96" s="4">
        <v>1</v>
      </c>
      <c r="T96" s="4">
        <v>1</v>
      </c>
      <c r="U96" s="4">
        <v>1</v>
      </c>
      <c r="V96" s="4">
        <v>0</v>
      </c>
      <c r="W96" s="4">
        <v>1</v>
      </c>
      <c r="X96" s="4">
        <v>0</v>
      </c>
      <c r="Y96" s="4">
        <v>0</v>
      </c>
      <c r="Z96" s="4">
        <v>0</v>
      </c>
      <c r="AA96" s="4">
        <v>0</v>
      </c>
      <c r="AB96" s="4">
        <v>20</v>
      </c>
      <c r="AC96" s="4">
        <v>47</v>
      </c>
      <c r="AD96" s="4">
        <v>11</v>
      </c>
      <c r="AE96" s="4">
        <v>13</v>
      </c>
      <c r="AF96" s="4">
        <v>2</v>
      </c>
      <c r="AG96" s="4">
        <v>6200</v>
      </c>
      <c r="AH96" s="4">
        <v>12400</v>
      </c>
      <c r="AI96" s="4">
        <v>4.7</v>
      </c>
      <c r="AJ96" s="4">
        <v>3.36</v>
      </c>
      <c r="AK96" s="4">
        <v>0</v>
      </c>
      <c r="AL96" s="4">
        <v>0</v>
      </c>
      <c r="AM96" s="4">
        <v>0</v>
      </c>
      <c r="AN96" s="4">
        <v>17</v>
      </c>
      <c r="AO96" s="4">
        <v>1689</v>
      </c>
      <c r="AP96" s="4">
        <v>0</v>
      </c>
      <c r="AQ96" s="4">
        <v>10</v>
      </c>
      <c r="AR96" s="4">
        <v>1.44</v>
      </c>
      <c r="AS96" s="4">
        <v>30</v>
      </c>
      <c r="AU96" s="4">
        <v>3.51</v>
      </c>
      <c r="AV96" s="4">
        <v>342</v>
      </c>
      <c r="AW96" s="4">
        <v>85</v>
      </c>
      <c r="AX96" s="4">
        <v>0</v>
      </c>
      <c r="AY96" s="4">
        <v>0</v>
      </c>
      <c r="AZ96" s="4">
        <v>0.74</v>
      </c>
      <c r="BA96" s="4">
        <v>26</v>
      </c>
      <c r="BB96" s="4">
        <v>142</v>
      </c>
      <c r="BC96" s="76">
        <v>4.5999999999999996</v>
      </c>
      <c r="BD96" s="4">
        <v>1.73</v>
      </c>
      <c r="BE96" s="4">
        <v>3</v>
      </c>
      <c r="BF96" s="4">
        <v>8.6</v>
      </c>
      <c r="BG96" s="4">
        <v>7.1</v>
      </c>
      <c r="BH96" s="4">
        <v>3.3</v>
      </c>
      <c r="BI96" s="4">
        <v>43</v>
      </c>
      <c r="BJ96" s="4">
        <v>20</v>
      </c>
      <c r="BK96" s="4">
        <v>23</v>
      </c>
      <c r="BL96" s="4">
        <v>0.68</v>
      </c>
      <c r="BM96" s="4">
        <v>91</v>
      </c>
      <c r="BN96" s="4">
        <v>230</v>
      </c>
      <c r="BO96" s="4">
        <v>1</v>
      </c>
      <c r="BP96" s="4">
        <v>11</v>
      </c>
      <c r="BQ96" s="4">
        <v>220</v>
      </c>
      <c r="BR96">
        <v>112</v>
      </c>
      <c r="BS96">
        <v>48</v>
      </c>
      <c r="BT96">
        <v>70</v>
      </c>
      <c r="BU96">
        <v>65</v>
      </c>
      <c r="BW96">
        <v>-294</v>
      </c>
      <c r="BX96">
        <v>1120</v>
      </c>
      <c r="BY96">
        <v>1.4</v>
      </c>
      <c r="BZ96">
        <v>68.900000000000006</v>
      </c>
      <c r="CA96">
        <v>9</v>
      </c>
      <c r="CB96" s="4">
        <v>1.5</v>
      </c>
      <c r="CC96" s="4">
        <v>23</v>
      </c>
      <c r="CD96" s="4">
        <v>68</v>
      </c>
      <c r="CE96" s="4">
        <v>4</v>
      </c>
      <c r="CF96" s="4">
        <v>6</v>
      </c>
      <c r="CG96" s="4">
        <v>2167</v>
      </c>
      <c r="CH96" s="4">
        <f t="shared" si="278"/>
        <v>3733.333333333333</v>
      </c>
      <c r="CI96" s="4">
        <v>7.41</v>
      </c>
      <c r="CJ96" s="4">
        <v>31.7</v>
      </c>
      <c r="CK96" s="4">
        <v>88.8</v>
      </c>
      <c r="CL96" s="4">
        <v>19.899999999999999</v>
      </c>
      <c r="CM96" s="4">
        <v>0.1</v>
      </c>
      <c r="CN96" s="4">
        <v>0</v>
      </c>
      <c r="CO96" s="4">
        <v>0</v>
      </c>
      <c r="CP96" s="4">
        <v>13</v>
      </c>
      <c r="CQ96" s="4">
        <v>1689</v>
      </c>
      <c r="CR96" s="4">
        <v>1</v>
      </c>
      <c r="CS96" s="4">
        <v>0</v>
      </c>
      <c r="CT96" s="4"/>
      <c r="CU96" s="4">
        <v>1</v>
      </c>
      <c r="CV96" s="4">
        <v>0</v>
      </c>
      <c r="CW96" s="4">
        <v>0</v>
      </c>
      <c r="CX96" s="4">
        <v>0</v>
      </c>
      <c r="CY96" s="4">
        <v>1</v>
      </c>
      <c r="CZ96" s="4">
        <v>0</v>
      </c>
      <c r="DA96" s="4">
        <v>0</v>
      </c>
      <c r="DB96" s="4">
        <v>0</v>
      </c>
      <c r="DC96" s="4">
        <v>1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8</v>
      </c>
      <c r="DL96" s="4">
        <v>9</v>
      </c>
      <c r="DM96" s="4">
        <v>47</v>
      </c>
      <c r="DN96" s="4">
        <v>42</v>
      </c>
      <c r="DO96" s="4">
        <v>22</v>
      </c>
      <c r="DP96" s="4">
        <v>48</v>
      </c>
      <c r="DQ96" s="11">
        <v>58</v>
      </c>
      <c r="DR96" s="4">
        <v>33</v>
      </c>
      <c r="DS96" s="4">
        <v>71</v>
      </c>
      <c r="DT96" s="4">
        <f t="shared" si="295"/>
        <v>38</v>
      </c>
      <c r="DU96" s="11">
        <v>19.899999999999999</v>
      </c>
      <c r="DV96" s="4">
        <v>1803</v>
      </c>
      <c r="DW96" s="4">
        <v>84</v>
      </c>
      <c r="DX96" s="4">
        <v>86</v>
      </c>
      <c r="DY96" s="4">
        <v>2.5</v>
      </c>
      <c r="DZ96" s="17">
        <f t="shared" si="298"/>
        <v>1.3297872340425532</v>
      </c>
      <c r="EA96" s="4">
        <v>25.3</v>
      </c>
      <c r="EB96" s="4">
        <v>294</v>
      </c>
      <c r="EC96" s="4">
        <v>65</v>
      </c>
      <c r="ED96" s="4">
        <v>5</v>
      </c>
      <c r="EE96" s="4">
        <f t="shared" si="299"/>
        <v>2.6595744680851063</v>
      </c>
      <c r="EF96" s="45">
        <f t="shared" si="279"/>
        <v>2.2924901185770752</v>
      </c>
      <c r="EG96" s="45">
        <f t="shared" si="280"/>
        <v>0.78656126482213429</v>
      </c>
      <c r="EH96" s="4">
        <v>12</v>
      </c>
      <c r="EI96" s="4">
        <v>62</v>
      </c>
      <c r="EJ96" s="4">
        <v>63</v>
      </c>
      <c r="EK96" s="11">
        <f t="shared" si="300"/>
        <v>0.98412698412698407</v>
      </c>
      <c r="EL96" s="4">
        <v>305</v>
      </c>
      <c r="EM96" s="11">
        <v>6</v>
      </c>
      <c r="EN96" s="4">
        <v>8</v>
      </c>
      <c r="EO96" s="11">
        <f t="shared" si="313"/>
        <v>8.8571428571428577</v>
      </c>
      <c r="EP96" s="4">
        <v>39</v>
      </c>
      <c r="EQ96" s="4">
        <f t="shared" si="281"/>
        <v>20.74468085106383</v>
      </c>
      <c r="ER96" s="4">
        <v>16</v>
      </c>
      <c r="ES96" s="4">
        <v>33</v>
      </c>
      <c r="ET96" s="11">
        <v>12</v>
      </c>
      <c r="EU96" s="4">
        <v>8</v>
      </c>
      <c r="EV96" s="9">
        <v>4</v>
      </c>
      <c r="EW96" s="4">
        <v>97</v>
      </c>
      <c r="EX96" s="4">
        <v>114</v>
      </c>
      <c r="EY96" s="4">
        <v>31</v>
      </c>
      <c r="EZ96" s="4">
        <v>52</v>
      </c>
      <c r="FA96" s="4">
        <v>73</v>
      </c>
      <c r="FB96" s="4">
        <f t="shared" si="303"/>
        <v>294</v>
      </c>
      <c r="FC96" s="9">
        <f t="shared" si="283"/>
        <v>1.147071434983266</v>
      </c>
      <c r="FD96" s="9">
        <f t="shared" si="284"/>
        <v>0.24829931972789115</v>
      </c>
      <c r="FE96" s="9">
        <f t="shared" si="285"/>
        <v>0.35259668153658874</v>
      </c>
      <c r="FF96" s="9">
        <f t="shared" si="286"/>
        <v>1.5507692307692307</v>
      </c>
      <c r="FG96" s="9">
        <f t="shared" si="287"/>
        <v>0.25440443384848604</v>
      </c>
      <c r="FH96" s="9">
        <f t="shared" si="288"/>
        <v>1.3519377987054957</v>
      </c>
      <c r="FI96" s="11">
        <v>18.5</v>
      </c>
      <c r="FJ96" s="11">
        <v>23</v>
      </c>
      <c r="FK96" s="4">
        <v>15</v>
      </c>
      <c r="FL96" s="4">
        <v>8</v>
      </c>
      <c r="FM96" s="4">
        <v>33</v>
      </c>
      <c r="FN96" s="4">
        <f t="shared" si="304"/>
        <v>17.553191489361701</v>
      </c>
      <c r="FO96" s="11">
        <v>47</v>
      </c>
      <c r="FP96" s="11">
        <v>18</v>
      </c>
      <c r="FQ96" s="4">
        <v>19</v>
      </c>
      <c r="FR96" s="4">
        <v>83</v>
      </c>
      <c r="FS96" s="4">
        <v>56</v>
      </c>
      <c r="FT96" s="11">
        <f t="shared" si="289"/>
        <v>1.4821428571428572</v>
      </c>
      <c r="FU96" s="4">
        <v>13</v>
      </c>
      <c r="FV96" s="11">
        <f t="shared" si="314"/>
        <v>6.384615384615385</v>
      </c>
      <c r="FW96" s="4">
        <v>114</v>
      </c>
      <c r="FX96" s="4">
        <v>35.700000000000003</v>
      </c>
      <c r="FY96">
        <v>16.8</v>
      </c>
      <c r="FZ96" s="11">
        <f t="shared" si="306"/>
        <v>35.700000000000003</v>
      </c>
      <c r="GA96" s="4">
        <f t="shared" si="290"/>
        <v>1.9833333333333334</v>
      </c>
      <c r="GB96" s="4">
        <f t="shared" si="291"/>
        <v>2.7976190476190474</v>
      </c>
      <c r="GC96" s="4">
        <f t="shared" si="292"/>
        <v>1.1011904761904761</v>
      </c>
      <c r="GD96" s="4">
        <v>22</v>
      </c>
      <c r="GE96" s="4">
        <v>18</v>
      </c>
      <c r="GF96" s="4">
        <f t="shared" si="307"/>
        <v>18.181818181818183</v>
      </c>
      <c r="GG96" s="4">
        <v>23</v>
      </c>
      <c r="GH96" s="4">
        <v>16</v>
      </c>
      <c r="GI96" s="4">
        <f t="shared" si="311"/>
        <v>30.434782608695656</v>
      </c>
      <c r="GJ96">
        <v>1</v>
      </c>
      <c r="GK96">
        <v>0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22</v>
      </c>
      <c r="GU96">
        <v>12</v>
      </c>
      <c r="GV96">
        <f t="shared" si="312"/>
        <v>0.45454545454545453</v>
      </c>
      <c r="GW96">
        <v>1</v>
      </c>
      <c r="GX96">
        <v>0</v>
      </c>
    </row>
    <row r="97" spans="1:614" x14ac:dyDescent="0.35">
      <c r="A97" s="54">
        <v>94</v>
      </c>
      <c r="B97" s="2">
        <v>45201</v>
      </c>
      <c r="C97" s="2">
        <v>22128</v>
      </c>
      <c r="D97" s="4">
        <v>63</v>
      </c>
      <c r="E97" s="4" t="s">
        <v>176</v>
      </c>
      <c r="F97" s="4">
        <v>60</v>
      </c>
      <c r="G97" s="4">
        <v>172</v>
      </c>
      <c r="H97" s="4">
        <v>1.75</v>
      </c>
      <c r="I97" s="4">
        <v>1</v>
      </c>
      <c r="J97" s="2">
        <v>45227</v>
      </c>
      <c r="K97" s="2">
        <v>45227</v>
      </c>
      <c r="L97" s="2">
        <v>45243</v>
      </c>
      <c r="M97" s="2">
        <v>45244</v>
      </c>
      <c r="N97" s="4">
        <v>0</v>
      </c>
      <c r="P97" s="46">
        <f t="shared" si="276"/>
        <v>16</v>
      </c>
      <c r="Q97" s="46">
        <f t="shared" si="277"/>
        <v>17</v>
      </c>
      <c r="R97" s="46"/>
      <c r="S97" s="4">
        <v>0</v>
      </c>
      <c r="T97" s="4">
        <v>1</v>
      </c>
      <c r="U97" s="4">
        <v>0</v>
      </c>
      <c r="V97" s="4">
        <v>0</v>
      </c>
      <c r="W97" s="4">
        <v>0</v>
      </c>
      <c r="X97" s="4">
        <v>1</v>
      </c>
      <c r="Y97" s="4">
        <v>0</v>
      </c>
      <c r="Z97" s="4">
        <v>0</v>
      </c>
      <c r="AA97" s="4">
        <v>0</v>
      </c>
      <c r="AB97" s="4">
        <v>17</v>
      </c>
      <c r="AC97" s="4">
        <v>26</v>
      </c>
      <c r="AD97" s="4">
        <v>2</v>
      </c>
      <c r="AE97" s="4">
        <v>5</v>
      </c>
      <c r="AF97" s="4">
        <v>3</v>
      </c>
      <c r="AG97" s="4">
        <v>1430</v>
      </c>
      <c r="AH97" s="4">
        <v>16300</v>
      </c>
      <c r="AI97" s="4">
        <v>29</v>
      </c>
      <c r="AJ97" s="4">
        <v>0.27</v>
      </c>
      <c r="AK97" s="4">
        <v>0</v>
      </c>
      <c r="AL97" s="4">
        <v>1</v>
      </c>
      <c r="AM97" s="4" t="s">
        <v>238</v>
      </c>
      <c r="AN97" s="4">
        <v>120</v>
      </c>
      <c r="AO97" s="4">
        <v>1491</v>
      </c>
      <c r="AP97" s="4">
        <v>0</v>
      </c>
      <c r="AQ97" s="4">
        <v>9.1999999999999993</v>
      </c>
      <c r="AR97" s="4">
        <v>1.27</v>
      </c>
      <c r="AS97" s="4">
        <v>35.299999999999997</v>
      </c>
      <c r="AT97" s="29">
        <v>2.0299999999999998</v>
      </c>
      <c r="AU97">
        <v>4.3</v>
      </c>
      <c r="AV97">
        <v>944</v>
      </c>
      <c r="AW97" s="4">
        <v>476</v>
      </c>
      <c r="AX97" s="4">
        <v>0</v>
      </c>
      <c r="AY97" s="4">
        <v>0</v>
      </c>
      <c r="AZ97" s="4">
        <v>1.1599999999999999</v>
      </c>
      <c r="BA97" s="4">
        <v>34</v>
      </c>
      <c r="BB97" s="4">
        <v>132</v>
      </c>
      <c r="BC97" s="4">
        <v>3.59</v>
      </c>
      <c r="BD97" s="4">
        <v>1.55</v>
      </c>
      <c r="BE97" s="4">
        <v>4.58</v>
      </c>
      <c r="BF97" s="4">
        <v>8.4</v>
      </c>
      <c r="BG97" s="4">
        <v>6.2</v>
      </c>
      <c r="BH97" s="4">
        <v>2.1</v>
      </c>
      <c r="BI97" s="4">
        <v>43</v>
      </c>
      <c r="BJ97" s="4">
        <v>19</v>
      </c>
      <c r="BK97" s="4">
        <v>10</v>
      </c>
      <c r="BL97" s="4">
        <v>0.34</v>
      </c>
      <c r="BM97" s="4">
        <v>163</v>
      </c>
      <c r="BN97" s="4">
        <v>252</v>
      </c>
      <c r="BO97" s="4">
        <v>0</v>
      </c>
      <c r="BP97" s="4">
        <v>0</v>
      </c>
      <c r="BQ97" s="4">
        <v>224</v>
      </c>
      <c r="BR97">
        <v>98</v>
      </c>
      <c r="BS97">
        <v>51</v>
      </c>
      <c r="BT97">
        <v>65</v>
      </c>
      <c r="BU97">
        <v>84</v>
      </c>
      <c r="BV97">
        <v>6</v>
      </c>
      <c r="BW97">
        <v>2050</v>
      </c>
      <c r="BX97">
        <v>2150</v>
      </c>
      <c r="BY97">
        <v>1.1000000000000001</v>
      </c>
      <c r="BZ97">
        <v>71</v>
      </c>
      <c r="CA97">
        <v>6.2</v>
      </c>
      <c r="CB97" s="4">
        <v>3.2</v>
      </c>
      <c r="CC97" s="4">
        <v>32</v>
      </c>
      <c r="CD97" s="4">
        <v>77.599999999999994</v>
      </c>
      <c r="CE97" s="4">
        <v>7</v>
      </c>
      <c r="CF97" s="4">
        <v>8</v>
      </c>
      <c r="CG97" s="4">
        <v>2135</v>
      </c>
      <c r="CH97" s="4">
        <f t="shared" si="278"/>
        <v>1475</v>
      </c>
      <c r="CI97" s="4">
        <v>7.43</v>
      </c>
      <c r="CJ97" s="4">
        <v>34.4</v>
      </c>
      <c r="CK97" s="4">
        <v>72</v>
      </c>
      <c r="CL97" s="4">
        <v>23.3</v>
      </c>
      <c r="CM97" s="4">
        <v>0.1</v>
      </c>
      <c r="CN97" s="4">
        <v>0</v>
      </c>
      <c r="CO97" s="4">
        <v>0</v>
      </c>
      <c r="CP97">
        <v>14.8</v>
      </c>
      <c r="CQ97">
        <v>2655</v>
      </c>
      <c r="CR97" s="4">
        <v>0</v>
      </c>
      <c r="CS97" s="4">
        <v>3</v>
      </c>
      <c r="CT97" s="4"/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10</v>
      </c>
      <c r="DL97" s="4">
        <v>10</v>
      </c>
      <c r="DM97" s="4">
        <v>42</v>
      </c>
      <c r="DN97" s="4">
        <v>25</v>
      </c>
      <c r="DO97" s="4">
        <v>41</v>
      </c>
      <c r="DP97" s="4">
        <v>72</v>
      </c>
      <c r="DQ97" s="11">
        <v>55</v>
      </c>
      <c r="DR97" s="4">
        <v>37</v>
      </c>
      <c r="DS97" s="4">
        <v>82</v>
      </c>
      <c r="DT97" s="4">
        <f t="shared" si="295"/>
        <v>45</v>
      </c>
      <c r="DU97" s="11">
        <v>16.5</v>
      </c>
      <c r="DV97" s="4">
        <v>1133</v>
      </c>
      <c r="DW97" s="4">
        <v>92</v>
      </c>
      <c r="DX97" s="4">
        <v>72</v>
      </c>
      <c r="DY97" s="4">
        <v>3</v>
      </c>
      <c r="DZ97" s="4">
        <f t="shared" si="298"/>
        <v>1.7142857142857142</v>
      </c>
      <c r="EA97" s="4">
        <v>18.8</v>
      </c>
      <c r="EB97" s="4">
        <v>306</v>
      </c>
      <c r="EC97" s="4">
        <v>60</v>
      </c>
      <c r="ED97" s="4">
        <v>4.2</v>
      </c>
      <c r="EE97" s="4">
        <f t="shared" si="299"/>
        <v>2.4</v>
      </c>
      <c r="EF97" s="45">
        <f t="shared" si="279"/>
        <v>2.9255319148936167</v>
      </c>
      <c r="EG97" s="45">
        <f t="shared" si="280"/>
        <v>0.87765957446808507</v>
      </c>
      <c r="EH97" s="4">
        <v>10</v>
      </c>
      <c r="EI97" s="4">
        <v>75</v>
      </c>
      <c r="EJ97" s="4">
        <v>50</v>
      </c>
      <c r="EK97" s="11">
        <f t="shared" si="300"/>
        <v>1.5</v>
      </c>
      <c r="EL97" s="4">
        <v>237</v>
      </c>
      <c r="EM97" s="11">
        <v>12</v>
      </c>
      <c r="EN97" s="4">
        <v>8</v>
      </c>
      <c r="EO97" s="11">
        <f t="shared" si="313"/>
        <v>7.5</v>
      </c>
      <c r="EP97" s="4">
        <v>45</v>
      </c>
      <c r="EQ97" s="4">
        <f t="shared" si="281"/>
        <v>25.714285714285715</v>
      </c>
      <c r="ER97" s="4">
        <v>26</v>
      </c>
      <c r="ES97" s="4">
        <v>42</v>
      </c>
      <c r="ET97" s="11">
        <v>20</v>
      </c>
      <c r="EU97" s="4">
        <v>6</v>
      </c>
      <c r="EV97" s="9">
        <v>14</v>
      </c>
      <c r="EW97" s="4">
        <v>104</v>
      </c>
      <c r="EX97" s="4">
        <v>125</v>
      </c>
      <c r="EY97" s="4">
        <v>48</v>
      </c>
      <c r="EZ97" s="4">
        <v>65</v>
      </c>
      <c r="FA97" s="4">
        <v>69</v>
      </c>
      <c r="FB97" s="4">
        <f t="shared" si="303"/>
        <v>306</v>
      </c>
      <c r="FC97" s="9">
        <f t="shared" si="283"/>
        <v>0.88999258840296602</v>
      </c>
      <c r="FD97" s="9">
        <f t="shared" si="284"/>
        <v>0.22549019607843138</v>
      </c>
      <c r="FE97" s="9">
        <f t="shared" si="285"/>
        <v>0.31903399594359988</v>
      </c>
      <c r="FF97" s="9">
        <f t="shared" si="286"/>
        <v>1.47</v>
      </c>
      <c r="FG97" s="9">
        <f t="shared" si="287"/>
        <v>0.27228760995177026</v>
      </c>
      <c r="FH97" s="9">
        <f t="shared" si="288"/>
        <v>1.6516991480095577</v>
      </c>
      <c r="FI97" s="11">
        <v>22.1</v>
      </c>
      <c r="FJ97" s="11">
        <v>36</v>
      </c>
      <c r="FK97" s="4">
        <v>15</v>
      </c>
      <c r="FL97" s="4">
        <v>21</v>
      </c>
      <c r="FM97" s="4">
        <v>27</v>
      </c>
      <c r="FN97" s="4">
        <f t="shared" si="304"/>
        <v>15.428571428571429</v>
      </c>
      <c r="FO97" s="11">
        <v>47</v>
      </c>
      <c r="FP97" s="11">
        <v>18</v>
      </c>
      <c r="FQ97" s="4">
        <v>14</v>
      </c>
      <c r="FR97" s="4">
        <v>74</v>
      </c>
      <c r="FS97" s="4">
        <v>66</v>
      </c>
      <c r="FT97" s="11">
        <f t="shared" si="289"/>
        <v>1.1212121212121211</v>
      </c>
      <c r="FU97" s="4">
        <v>12</v>
      </c>
      <c r="FV97" s="11">
        <f t="shared" si="314"/>
        <v>6.166666666666667</v>
      </c>
      <c r="FW97" s="4">
        <v>103</v>
      </c>
      <c r="FX97" s="4">
        <v>21.1</v>
      </c>
      <c r="FY97">
        <v>12.7</v>
      </c>
      <c r="FZ97" s="11">
        <f t="shared" si="306"/>
        <v>27.1</v>
      </c>
      <c r="GA97" s="4">
        <f t="shared" si="290"/>
        <v>1.5055555555555555</v>
      </c>
      <c r="GB97" s="4">
        <f t="shared" si="291"/>
        <v>3.7007874015748032</v>
      </c>
      <c r="GC97" s="4">
        <f t="shared" si="292"/>
        <v>1.7401574803149609</v>
      </c>
      <c r="GD97" s="4">
        <v>16</v>
      </c>
      <c r="GE97" s="4">
        <v>15</v>
      </c>
      <c r="GF97" s="4">
        <f t="shared" si="307"/>
        <v>6.25</v>
      </c>
      <c r="GI97" s="4" t="e">
        <f t="shared" si="311"/>
        <v>#DIV/0!</v>
      </c>
      <c r="GV97" t="e">
        <f t="shared" si="312"/>
        <v>#DIV/0!</v>
      </c>
      <c r="GZ97" s="2">
        <v>45208</v>
      </c>
      <c r="HA97" s="4">
        <v>1.75</v>
      </c>
      <c r="HB97" s="4">
        <v>8</v>
      </c>
      <c r="HC97" s="4">
        <v>880</v>
      </c>
      <c r="HD97" s="4">
        <v>14400</v>
      </c>
      <c r="HE97" s="4">
        <v>9.02</v>
      </c>
      <c r="HF97" s="4">
        <v>0.1</v>
      </c>
      <c r="HG97" s="4">
        <v>0</v>
      </c>
      <c r="HH97" s="4">
        <v>1</v>
      </c>
      <c r="HI97" s="4" t="s">
        <v>238</v>
      </c>
      <c r="HJ97" s="4">
        <v>120</v>
      </c>
      <c r="HK97" s="4">
        <v>1154</v>
      </c>
      <c r="HL97" s="4">
        <v>0</v>
      </c>
      <c r="HM97" s="4">
        <v>8</v>
      </c>
      <c r="HN97" s="4">
        <v>1.22</v>
      </c>
      <c r="HO97" s="4">
        <v>22</v>
      </c>
      <c r="HP97" s="29">
        <v>1.95</v>
      </c>
      <c r="HQ97" s="4">
        <v>3.2</v>
      </c>
      <c r="HR97" s="4">
        <v>621</v>
      </c>
      <c r="HS97" s="4">
        <v>355</v>
      </c>
      <c r="HT97" s="4">
        <v>0</v>
      </c>
      <c r="HU97" s="4">
        <v>0</v>
      </c>
      <c r="HV97" s="4">
        <v>1.07</v>
      </c>
      <c r="HW97" s="4">
        <v>47</v>
      </c>
      <c r="HX97" s="4">
        <v>134</v>
      </c>
      <c r="HY97" s="4">
        <v>2.93</v>
      </c>
      <c r="HZ97" s="4">
        <v>1.54</v>
      </c>
      <c r="IA97" s="4">
        <v>2.02</v>
      </c>
      <c r="IB97" s="4">
        <v>8.6999999999999993</v>
      </c>
      <c r="IC97" s="4">
        <v>6</v>
      </c>
      <c r="ID97" s="4"/>
      <c r="IE97" s="4">
        <v>33</v>
      </c>
      <c r="IF97" s="4">
        <v>19</v>
      </c>
      <c r="IG97" s="4">
        <v>10</v>
      </c>
      <c r="IH97" s="4">
        <v>0.44</v>
      </c>
      <c r="II97" s="4">
        <v>140</v>
      </c>
      <c r="IJ97" s="4">
        <v>248</v>
      </c>
      <c r="IK97" s="4">
        <v>0</v>
      </c>
      <c r="IL97" s="4">
        <v>0</v>
      </c>
      <c r="IM97" s="4"/>
      <c r="IN97">
        <v>113</v>
      </c>
      <c r="IO97">
        <v>69</v>
      </c>
      <c r="IP97">
        <v>84</v>
      </c>
      <c r="IQ97">
        <v>89</v>
      </c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>
        <v>0</v>
      </c>
      <c r="JJ97" s="4">
        <v>0</v>
      </c>
      <c r="JK97" s="4">
        <v>0</v>
      </c>
      <c r="JL97" s="4">
        <v>18.559999999999999</v>
      </c>
      <c r="JM97" s="4">
        <v>1668</v>
      </c>
      <c r="JN97" s="4">
        <v>10</v>
      </c>
      <c r="JO97" s="4">
        <v>10</v>
      </c>
      <c r="JP97" s="4">
        <v>44</v>
      </c>
      <c r="JQ97" s="4">
        <v>20</v>
      </c>
      <c r="JR97" s="4">
        <v>56</v>
      </c>
      <c r="JS97" s="4">
        <v>87</v>
      </c>
      <c r="JT97" s="11">
        <v>59</v>
      </c>
      <c r="JU97" s="4">
        <v>45</v>
      </c>
      <c r="JV97" s="4">
        <v>108</v>
      </c>
      <c r="JW97" s="4">
        <f>(JV97-JU97)</f>
        <v>63</v>
      </c>
      <c r="JX97" s="11">
        <v>15</v>
      </c>
      <c r="JY97" s="4">
        <v>1031</v>
      </c>
      <c r="JZ97" s="4">
        <v>93</v>
      </c>
      <c r="KA97" s="4">
        <v>78</v>
      </c>
      <c r="KB97" s="4">
        <v>4.8</v>
      </c>
      <c r="KC97" s="4">
        <f>(KB97/HA97)</f>
        <v>2.7428571428571429</v>
      </c>
      <c r="KD97" s="4">
        <v>27.1</v>
      </c>
      <c r="KE97" s="4">
        <v>335</v>
      </c>
      <c r="KF97" s="4">
        <v>71</v>
      </c>
      <c r="KG97" s="4">
        <v>5.4</v>
      </c>
      <c r="KH97" s="4">
        <f>(KG97/HA97)</f>
        <v>3.0857142857142859</v>
      </c>
      <c r="KI97" s="45">
        <f>JT97/KD97</f>
        <v>2.177121771217712</v>
      </c>
      <c r="KJ97" s="45">
        <f>JX97/KD97</f>
        <v>0.55350553505535049</v>
      </c>
      <c r="KK97" s="4">
        <v>9</v>
      </c>
      <c r="KL97" s="4">
        <v>90</v>
      </c>
      <c r="KM97" s="4">
        <v>107</v>
      </c>
      <c r="KN97" s="11">
        <f>(KL97/KM97)</f>
        <v>0.84112149532710279</v>
      </c>
      <c r="KO97" s="4">
        <v>227</v>
      </c>
      <c r="KP97" s="11">
        <v>8</v>
      </c>
      <c r="KQ97" s="4">
        <v>6</v>
      </c>
      <c r="KR97" s="11">
        <f>KL97/((KP97+KQ97)/2)</f>
        <v>12.857142857142858</v>
      </c>
      <c r="KS97" s="4">
        <v>85</v>
      </c>
      <c r="KT97" s="4">
        <f>KS97/HA97</f>
        <v>48.571428571428569</v>
      </c>
      <c r="KU97" s="4">
        <v>33</v>
      </c>
      <c r="KV97" s="4">
        <v>78</v>
      </c>
      <c r="KW97" s="11">
        <v>20</v>
      </c>
      <c r="KX97" s="4">
        <v>7</v>
      </c>
      <c r="KY97" s="9">
        <v>13</v>
      </c>
      <c r="KZ97" s="4">
        <v>79</v>
      </c>
      <c r="LA97" s="4">
        <v>113</v>
      </c>
      <c r="LB97" s="4">
        <v>34</v>
      </c>
      <c r="LC97" s="4">
        <v>93</v>
      </c>
      <c r="LD97" s="4">
        <v>58</v>
      </c>
      <c r="LE97" s="4">
        <f>KE97</f>
        <v>335</v>
      </c>
      <c r="LF97" s="9">
        <f>LI97/LK97</f>
        <v>0.58660188087669285</v>
      </c>
      <c r="LG97" s="9">
        <f>LD97/LE97</f>
        <v>0.17313432835820897</v>
      </c>
      <c r="LH97" s="9">
        <f>0.35695-7.2266*LG97+74.249*(LG97^2)-307.39*(LG97^3)+684.54*(LG97^4)-856.92*(LG97^5)+571.95*(LG97^6)-159.1*(LG97^7)</f>
        <v>0.23257420586252361</v>
      </c>
      <c r="LI97" s="9">
        <f>(IN97*0.9)/KF97</f>
        <v>1.4323943661971832</v>
      </c>
      <c r="LJ97" s="9">
        <f>0.0275-0.165*(JT97/100)+0.3656*((IO97/IN97)*0.9)+0.515*LH97</f>
        <v>0.25084394610769523</v>
      </c>
      <c r="LK97" s="9">
        <f>(IO97-(LJ97*IN97*0.9))/(LJ97*KF97)</f>
        <v>2.4418509604102017</v>
      </c>
      <c r="LL97" s="11">
        <v>22.5</v>
      </c>
      <c r="LM97" s="11">
        <v>49</v>
      </c>
      <c r="LN97" s="4">
        <v>30</v>
      </c>
      <c r="LO97" s="4">
        <v>19</v>
      </c>
      <c r="LP97" s="4">
        <v>64</v>
      </c>
      <c r="LQ97" s="4">
        <f>LP97/HA97</f>
        <v>36.571428571428569</v>
      </c>
      <c r="LR97" s="11">
        <v>47</v>
      </c>
      <c r="LS97" s="11">
        <v>28</v>
      </c>
      <c r="LT97" s="4">
        <v>24</v>
      </c>
      <c r="LU97" s="4">
        <v>58</v>
      </c>
      <c r="LV97" s="4">
        <v>57</v>
      </c>
      <c r="LW97" s="11">
        <f>LU97/LV97</f>
        <v>1.0175438596491229</v>
      </c>
      <c r="LX97" s="4">
        <v>15</v>
      </c>
      <c r="LY97" s="11">
        <f>(LU97/LX97)</f>
        <v>3.8666666666666667</v>
      </c>
      <c r="LZ97" s="4">
        <v>100</v>
      </c>
      <c r="MA97" s="4">
        <v>18</v>
      </c>
      <c r="MB97">
        <v>15.7</v>
      </c>
      <c r="MC97" s="11">
        <f>(MA97+IR97)</f>
        <v>18</v>
      </c>
      <c r="MD97" s="4">
        <f>MC97/LS97</f>
        <v>0.6428571428571429</v>
      </c>
      <c r="ME97" s="4">
        <f>LR97/MB97</f>
        <v>2.9936305732484079</v>
      </c>
      <c r="MF97" s="4">
        <f>LL97/MB97</f>
        <v>1.4331210191082804</v>
      </c>
      <c r="MG97" s="4">
        <v>12</v>
      </c>
      <c r="MH97" s="4">
        <v>8</v>
      </c>
      <c r="MI97" s="4">
        <f>((MG97-MH97)/MG97)*100</f>
        <v>33.333333333333329</v>
      </c>
      <c r="MJ97" s="4">
        <v>19</v>
      </c>
      <c r="MK97" s="4">
        <v>14</v>
      </c>
      <c r="ML97" s="4">
        <f>((MJ97-MK97)/MJ97)*100</f>
        <v>26.315789473684209</v>
      </c>
      <c r="MM97">
        <v>1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1</v>
      </c>
      <c r="MU97">
        <v>0</v>
      </c>
      <c r="MV97">
        <v>0</v>
      </c>
      <c r="MY97" t="e">
        <f>(MW97-MX97)/MW97</f>
        <v>#DIV/0!</v>
      </c>
      <c r="NC97" s="2">
        <v>45224</v>
      </c>
      <c r="ND97" s="4">
        <v>1.75</v>
      </c>
      <c r="NE97" s="4">
        <v>28</v>
      </c>
      <c r="NF97" s="4">
        <v>2460</v>
      </c>
      <c r="NG97" s="4">
        <v>8000</v>
      </c>
      <c r="NH97" s="4">
        <v>15.26</v>
      </c>
      <c r="NI97" s="4">
        <v>22</v>
      </c>
      <c r="NJ97" s="4">
        <v>0</v>
      </c>
      <c r="NK97" s="4">
        <v>1</v>
      </c>
      <c r="NL97" s="4" t="s">
        <v>238</v>
      </c>
      <c r="NM97" s="4"/>
      <c r="NN97" s="4"/>
      <c r="NO97" s="4">
        <v>0</v>
      </c>
      <c r="NP97" s="4">
        <v>8.1999999999999993</v>
      </c>
      <c r="NQ97" s="4">
        <v>1.39</v>
      </c>
      <c r="NR97" s="4">
        <v>34.1</v>
      </c>
      <c r="NS97" s="29"/>
      <c r="NT97" s="4"/>
      <c r="NU97" s="4"/>
      <c r="NV97" s="4">
        <v>351</v>
      </c>
      <c r="NW97" s="4">
        <v>0</v>
      </c>
      <c r="NX97" s="4">
        <v>0</v>
      </c>
      <c r="NY97" s="4">
        <v>1.2</v>
      </c>
      <c r="NZ97" s="4">
        <v>27</v>
      </c>
      <c r="OA97" s="4">
        <v>129</v>
      </c>
      <c r="OB97" s="4">
        <v>3.5</v>
      </c>
      <c r="OC97" s="4">
        <v>1.6</v>
      </c>
      <c r="OD97" s="4">
        <v>2.1</v>
      </c>
      <c r="OE97" s="4"/>
      <c r="OF97" s="4"/>
      <c r="OG97" s="4"/>
      <c r="OH97" s="4">
        <v>24</v>
      </c>
      <c r="OI97" s="4">
        <v>22</v>
      </c>
      <c r="OJ97" s="4">
        <v>12</v>
      </c>
      <c r="OK97" s="4">
        <v>0.3</v>
      </c>
      <c r="OL97" s="4">
        <v>126</v>
      </c>
      <c r="OM97" s="4">
        <v>202</v>
      </c>
      <c r="ON97" s="4">
        <v>0</v>
      </c>
      <c r="OO97" s="4">
        <v>0</v>
      </c>
      <c r="OP97" s="4"/>
      <c r="OQ97">
        <v>115</v>
      </c>
      <c r="OR97">
        <v>72</v>
      </c>
      <c r="OS97">
        <v>86</v>
      </c>
      <c r="OT97">
        <v>78</v>
      </c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>
        <v>0</v>
      </c>
      <c r="PM97" s="4">
        <v>0</v>
      </c>
      <c r="PN97" s="4">
        <v>0</v>
      </c>
      <c r="PO97" s="4"/>
      <c r="PP97" s="4"/>
      <c r="PQ97" s="4">
        <v>10</v>
      </c>
      <c r="PR97" s="4">
        <v>10</v>
      </c>
      <c r="PS97" s="4">
        <v>42</v>
      </c>
      <c r="PT97" s="4">
        <v>28</v>
      </c>
      <c r="PU97" s="4">
        <v>35</v>
      </c>
      <c r="PV97" s="4">
        <v>64</v>
      </c>
      <c r="PW97" s="11">
        <v>49</v>
      </c>
      <c r="PX97" s="4">
        <v>37</v>
      </c>
      <c r="PY97" s="4">
        <v>75</v>
      </c>
      <c r="PZ97" s="4">
        <f>(PY97-PX97)</f>
        <v>38</v>
      </c>
      <c r="QA97" s="11">
        <v>13.5</v>
      </c>
      <c r="QB97" s="4">
        <v>1119</v>
      </c>
      <c r="QC97" s="4">
        <v>90</v>
      </c>
      <c r="QD97" s="4">
        <v>68</v>
      </c>
      <c r="QE97" s="4">
        <v>2.5</v>
      </c>
      <c r="QF97" s="4">
        <f>(QE97/ND97)</f>
        <v>1.4285714285714286</v>
      </c>
      <c r="QG97" s="4">
        <v>17.899999999999999</v>
      </c>
      <c r="QH97" s="4">
        <v>281</v>
      </c>
      <c r="QI97" s="4">
        <v>57</v>
      </c>
      <c r="QJ97" s="4">
        <v>4.2</v>
      </c>
      <c r="QK97" s="4">
        <f>(QJ97/ND97)</f>
        <v>2.4</v>
      </c>
      <c r="QL97" s="45">
        <f>PW97/QG97</f>
        <v>2.7374301675977657</v>
      </c>
      <c r="QM97" s="45">
        <f>QA97/QG97</f>
        <v>0.75418994413407825</v>
      </c>
      <c r="QN97" s="4">
        <v>10</v>
      </c>
      <c r="QO97" s="4">
        <v>48</v>
      </c>
      <c r="QP97" s="4">
        <v>77</v>
      </c>
      <c r="QQ97" s="11">
        <f>(QO97/QP97)</f>
        <v>0.62337662337662336</v>
      </c>
      <c r="QR97" s="4">
        <v>287</v>
      </c>
      <c r="QS97" s="11">
        <v>8</v>
      </c>
      <c r="QT97" s="4">
        <v>7</v>
      </c>
      <c r="QU97" s="11">
        <f>QO97/((QS97+QT97)/2)</f>
        <v>6.4</v>
      </c>
      <c r="QV97" s="4">
        <v>48</v>
      </c>
      <c r="QW97" s="4">
        <f>QV97/ND97</f>
        <v>27.428571428571427</v>
      </c>
      <c r="QX97" s="4">
        <v>19</v>
      </c>
      <c r="QY97" s="4">
        <v>39</v>
      </c>
      <c r="QZ97" s="11">
        <v>32</v>
      </c>
      <c r="RA97" s="4">
        <v>10</v>
      </c>
      <c r="RB97" s="9">
        <v>22</v>
      </c>
      <c r="RC97" s="4">
        <v>118</v>
      </c>
      <c r="RD97" s="4">
        <v>180</v>
      </c>
      <c r="RE97" s="4">
        <v>66</v>
      </c>
      <c r="RF97" s="4">
        <v>76</v>
      </c>
      <c r="RG97" s="4">
        <v>97</v>
      </c>
      <c r="RH97" s="4">
        <f>QH97</f>
        <v>281</v>
      </c>
      <c r="RI97" s="9">
        <f>RL97/RN97</f>
        <v>1.2739207895673317</v>
      </c>
      <c r="RJ97" s="9">
        <f>RG97/RH97</f>
        <v>0.34519572953736655</v>
      </c>
      <c r="RK97" s="9">
        <f>0.35695-7.2266*RJ97+74.249*(RJ97^2)-307.39*(RJ97^3)+684.54*(RJ97^4)-856.92*(RJ97^5)+571.95*(RJ97^6)-159.1*(RJ97^7)</f>
        <v>0.46032664392511558</v>
      </c>
      <c r="RL97" s="9">
        <f>(OQ97*0.9)/QI97</f>
        <v>1.8157894736842106</v>
      </c>
      <c r="RM97" s="9">
        <f>0.0275-0.165*(PW97/100)+0.3656*((OR97/OQ97)*0.9)+0.515*RK97</f>
        <v>0.38972587379534762</v>
      </c>
      <c r="RN97" s="9">
        <f>(OR97-(RM97*OQ97*0.9))/(RM97*QI97)</f>
        <v>1.4253550837339868</v>
      </c>
      <c r="RO97" s="11">
        <v>15.6</v>
      </c>
      <c r="RP97" s="11">
        <v>41</v>
      </c>
      <c r="RQ97" s="4">
        <v>21</v>
      </c>
      <c r="RR97" s="4">
        <v>27</v>
      </c>
      <c r="RS97" s="4">
        <v>29</v>
      </c>
      <c r="RT97" s="4">
        <f>RS97/ND97</f>
        <v>16.571428571428573</v>
      </c>
      <c r="RU97" s="11">
        <v>45</v>
      </c>
      <c r="RV97" s="11">
        <v>21</v>
      </c>
      <c r="RW97" s="4">
        <v>12</v>
      </c>
      <c r="RX97" s="4">
        <v>48</v>
      </c>
      <c r="RY97" s="4">
        <v>55</v>
      </c>
      <c r="RZ97" s="11">
        <f>RX97/RY97</f>
        <v>0.87272727272727268</v>
      </c>
      <c r="SA97" s="4">
        <v>8</v>
      </c>
      <c r="SB97" s="11">
        <f>(RX97/SA97)</f>
        <v>6</v>
      </c>
      <c r="SC97" s="4">
        <v>173</v>
      </c>
      <c r="SD97" s="4">
        <v>11.4</v>
      </c>
      <c r="SE97">
        <v>12.7</v>
      </c>
      <c r="SF97" s="11">
        <f>(SD97+OU97)</f>
        <v>11.4</v>
      </c>
      <c r="SG97" s="4">
        <f>SF97/RV97</f>
        <v>0.54285714285714293</v>
      </c>
      <c r="SH97" s="4">
        <f>RU97/SE97</f>
        <v>3.5433070866141736</v>
      </c>
      <c r="SI97" s="4">
        <f>RO97/SE97</f>
        <v>1.2283464566929134</v>
      </c>
      <c r="SJ97" s="4">
        <v>17</v>
      </c>
      <c r="SK97" s="4">
        <v>13</v>
      </c>
      <c r="SL97" s="4">
        <f>((SJ97-SK97)/SJ97)*100</f>
        <v>23.52941176470588</v>
      </c>
      <c r="SM97" s="4">
        <v>28</v>
      </c>
      <c r="SN97" s="4">
        <v>21</v>
      </c>
      <c r="SO97" s="4">
        <f>((SM97-SN97)/SM97)*100</f>
        <v>25</v>
      </c>
      <c r="SP97">
        <v>1</v>
      </c>
      <c r="SQ97">
        <v>0</v>
      </c>
      <c r="SR97">
        <v>0</v>
      </c>
      <c r="SS97">
        <v>1</v>
      </c>
      <c r="ST97">
        <v>0</v>
      </c>
      <c r="SU97">
        <v>0</v>
      </c>
      <c r="SV97">
        <v>1</v>
      </c>
      <c r="SW97">
        <v>0</v>
      </c>
      <c r="SX97">
        <v>0</v>
      </c>
      <c r="SY97">
        <v>1</v>
      </c>
      <c r="SZ97">
        <v>63</v>
      </c>
      <c r="TA97">
        <v>21</v>
      </c>
      <c r="TB97">
        <f>(SZ97-TA97)/SZ97</f>
        <v>0.66666666666666663</v>
      </c>
      <c r="TC97">
        <v>1</v>
      </c>
      <c r="TD97">
        <v>0</v>
      </c>
    </row>
    <row r="98" spans="1:614" x14ac:dyDescent="0.35">
      <c r="A98" s="54">
        <v>95</v>
      </c>
      <c r="B98" s="2">
        <v>45203</v>
      </c>
      <c r="C98" s="2">
        <v>27470</v>
      </c>
      <c r="D98" s="4">
        <v>48</v>
      </c>
      <c r="E98" s="4" t="s">
        <v>178</v>
      </c>
      <c r="F98" s="4">
        <v>85</v>
      </c>
      <c r="G98" s="4">
        <v>181</v>
      </c>
      <c r="H98" s="4">
        <v>2.06</v>
      </c>
      <c r="I98" s="4">
        <v>1</v>
      </c>
      <c r="J98" s="2">
        <v>45203</v>
      </c>
      <c r="K98" s="2">
        <v>45203</v>
      </c>
      <c r="L98" s="2">
        <v>45204</v>
      </c>
      <c r="M98" s="2">
        <v>45204</v>
      </c>
      <c r="N98" s="4">
        <v>1</v>
      </c>
      <c r="O98" s="2">
        <v>45204</v>
      </c>
      <c r="P98" s="46">
        <f t="shared" si="276"/>
        <v>1</v>
      </c>
      <c r="Q98" s="46">
        <f t="shared" si="277"/>
        <v>1</v>
      </c>
      <c r="R98" s="46">
        <f t="shared" si="293"/>
        <v>1</v>
      </c>
      <c r="S98" s="4">
        <v>0</v>
      </c>
      <c r="T98" s="4">
        <v>1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30</v>
      </c>
      <c r="AC98" s="4">
        <v>62</v>
      </c>
      <c r="AD98" s="4">
        <v>14</v>
      </c>
      <c r="AE98" s="4">
        <v>16</v>
      </c>
      <c r="AF98" s="4">
        <v>2</v>
      </c>
      <c r="AG98" s="4">
        <v>600</v>
      </c>
      <c r="AH98" s="4">
        <v>5300</v>
      </c>
      <c r="AI98" s="4">
        <v>44.35</v>
      </c>
      <c r="AJ98" s="4">
        <v>100</v>
      </c>
      <c r="AK98" s="4">
        <v>0</v>
      </c>
      <c r="AL98" s="4">
        <v>0</v>
      </c>
      <c r="AM98" s="4">
        <v>0</v>
      </c>
      <c r="AN98" s="4">
        <v>48</v>
      </c>
      <c r="AO98" s="4">
        <v>1223</v>
      </c>
      <c r="AP98" s="4">
        <v>0</v>
      </c>
      <c r="AQ98" s="4">
        <v>10.9</v>
      </c>
      <c r="AR98" s="4">
        <v>1.01</v>
      </c>
      <c r="AS98" s="4">
        <v>32</v>
      </c>
      <c r="AU98" s="4">
        <v>1.1499999999999999</v>
      </c>
      <c r="AV98" s="4">
        <v>605</v>
      </c>
      <c r="AW98" s="4">
        <v>11</v>
      </c>
      <c r="AX98" s="4">
        <v>1</v>
      </c>
      <c r="AY98" s="4">
        <v>1</v>
      </c>
      <c r="AZ98" s="4">
        <v>6.78</v>
      </c>
      <c r="BA98" s="4">
        <v>272</v>
      </c>
      <c r="BB98" s="4">
        <v>121</v>
      </c>
      <c r="BC98" s="4">
        <v>3.68</v>
      </c>
      <c r="BD98" s="4">
        <v>2.8</v>
      </c>
      <c r="BE98" s="4">
        <v>7.7</v>
      </c>
      <c r="BF98" s="4">
        <v>6.3</v>
      </c>
      <c r="BG98" s="4">
        <v>3.7</v>
      </c>
      <c r="BH98" s="4">
        <v>1.7</v>
      </c>
      <c r="BI98" s="4">
        <v>835</v>
      </c>
      <c r="BJ98" s="4">
        <v>128</v>
      </c>
      <c r="BK98" s="4">
        <v>65</v>
      </c>
      <c r="BL98" s="4">
        <v>1.95</v>
      </c>
      <c r="BM98" s="4">
        <v>85</v>
      </c>
      <c r="BN98" s="4">
        <v>357</v>
      </c>
      <c r="BO98" s="4">
        <v>1</v>
      </c>
      <c r="BP98" s="4">
        <v>0</v>
      </c>
      <c r="BQ98" s="4">
        <v>100</v>
      </c>
      <c r="BR98">
        <v>95</v>
      </c>
      <c r="BS98">
        <v>54</v>
      </c>
      <c r="BT98">
        <v>66</v>
      </c>
      <c r="BU98">
        <v>103</v>
      </c>
      <c r="BV98">
        <v>4</v>
      </c>
      <c r="BW98">
        <v>2300</v>
      </c>
      <c r="BX98">
        <v>825</v>
      </c>
      <c r="BY98">
        <v>3.8</v>
      </c>
      <c r="BZ98">
        <v>84</v>
      </c>
      <c r="CA98">
        <v>8.9</v>
      </c>
      <c r="CB98" s="4">
        <v>3.3</v>
      </c>
      <c r="CC98" s="4">
        <v>36</v>
      </c>
      <c r="CD98" s="4">
        <v>77.400000000000006</v>
      </c>
      <c r="CE98" s="4">
        <v>9</v>
      </c>
      <c r="CF98" s="4">
        <v>10</v>
      </c>
      <c r="CG98" s="4">
        <v>2132</v>
      </c>
      <c r="CH98" s="4">
        <f t="shared" si="278"/>
        <v>1503.030303030303</v>
      </c>
      <c r="CI98" s="4">
        <v>7.21</v>
      </c>
      <c r="CJ98" s="4">
        <v>47</v>
      </c>
      <c r="CK98" s="4">
        <v>60.68</v>
      </c>
      <c r="CL98" s="4">
        <v>17.3</v>
      </c>
      <c r="CM98" s="4">
        <v>2.5</v>
      </c>
      <c r="CN98" s="4">
        <v>1</v>
      </c>
      <c r="CO98" s="4">
        <v>0</v>
      </c>
      <c r="CP98" s="4">
        <v>30.6</v>
      </c>
      <c r="CQ98" s="4">
        <v>4961</v>
      </c>
      <c r="CR98" s="4">
        <v>1</v>
      </c>
      <c r="CS98" s="4">
        <v>0</v>
      </c>
      <c r="CT98" s="4"/>
      <c r="CU98" s="4">
        <v>1</v>
      </c>
      <c r="CV98" s="4">
        <v>1</v>
      </c>
      <c r="CW98" s="4">
        <v>0</v>
      </c>
      <c r="CX98" s="4">
        <v>1</v>
      </c>
      <c r="CY98" s="4">
        <v>1</v>
      </c>
      <c r="CZ98" s="4">
        <v>0</v>
      </c>
      <c r="DA98" s="4">
        <v>0</v>
      </c>
      <c r="DB98" s="4">
        <v>0</v>
      </c>
      <c r="DC98" s="4">
        <v>1</v>
      </c>
      <c r="DD98" s="4">
        <v>1</v>
      </c>
      <c r="DE98" s="4">
        <v>1</v>
      </c>
      <c r="DF98" s="4">
        <v>1</v>
      </c>
      <c r="DG98" s="4">
        <v>0</v>
      </c>
      <c r="DH98" s="4">
        <v>1</v>
      </c>
      <c r="DI98" s="4">
        <v>0</v>
      </c>
      <c r="DJ98" s="4">
        <v>1</v>
      </c>
      <c r="DK98" s="25">
        <v>13</v>
      </c>
      <c r="DL98" s="25">
        <v>13</v>
      </c>
      <c r="DM98" s="25">
        <v>43</v>
      </c>
      <c r="DN98" s="25">
        <v>22</v>
      </c>
      <c r="DO98" s="25">
        <v>48</v>
      </c>
      <c r="DP98" s="25">
        <v>80</v>
      </c>
      <c r="DQ98" s="59">
        <v>61</v>
      </c>
      <c r="DR98" s="25">
        <v>26</v>
      </c>
      <c r="DS98" s="25">
        <v>66</v>
      </c>
      <c r="DT98" s="25">
        <v>40</v>
      </c>
      <c r="DU98" s="59">
        <v>12.1</v>
      </c>
      <c r="DV98" s="25">
        <v>792</v>
      </c>
      <c r="DW98" s="25">
        <v>68</v>
      </c>
      <c r="DX98" s="25">
        <v>89</v>
      </c>
      <c r="DY98" s="25">
        <v>6.1</v>
      </c>
      <c r="DZ98" s="26">
        <f t="shared" si="298"/>
        <v>2.9611650485436889</v>
      </c>
      <c r="EA98" s="25">
        <v>14.5</v>
      </c>
      <c r="EB98" s="25">
        <v>246</v>
      </c>
      <c r="EC98" s="25">
        <v>41</v>
      </c>
      <c r="ED98" s="25">
        <v>3.69</v>
      </c>
      <c r="EE98" s="25">
        <v>2.25</v>
      </c>
      <c r="EF98" s="45">
        <f t="shared" si="279"/>
        <v>4.2068965517241379</v>
      </c>
      <c r="EG98" s="45">
        <f t="shared" si="280"/>
        <v>0.83448275862068966</v>
      </c>
      <c r="EH98" s="25">
        <v>13</v>
      </c>
      <c r="EI98" s="25">
        <v>76</v>
      </c>
      <c r="EJ98" s="25">
        <v>65</v>
      </c>
      <c r="EK98" s="59">
        <v>1.17</v>
      </c>
      <c r="EL98" s="25">
        <v>288</v>
      </c>
      <c r="EM98" s="59">
        <v>10</v>
      </c>
      <c r="EN98" s="25">
        <v>6</v>
      </c>
      <c r="EO98" s="11">
        <f t="shared" si="313"/>
        <v>9.5</v>
      </c>
      <c r="EP98" s="25">
        <v>31</v>
      </c>
      <c r="EQ98" s="4">
        <f t="shared" si="281"/>
        <v>15.048543689320388</v>
      </c>
      <c r="ER98" s="25">
        <v>18</v>
      </c>
      <c r="ES98" s="25">
        <v>26</v>
      </c>
      <c r="ET98" s="59">
        <v>8</v>
      </c>
      <c r="EU98" s="25">
        <v>4</v>
      </c>
      <c r="EV98" s="15">
        <v>5</v>
      </c>
      <c r="EW98" s="25">
        <v>128</v>
      </c>
      <c r="EX98" s="25">
        <v>69</v>
      </c>
      <c r="EY98" s="25">
        <v>62</v>
      </c>
      <c r="EZ98" s="25">
        <v>55</v>
      </c>
      <c r="FA98" s="25">
        <v>63</v>
      </c>
      <c r="FB98" s="4">
        <f t="shared" si="303"/>
        <v>246</v>
      </c>
      <c r="FC98" s="9">
        <f t="shared" si="283"/>
        <v>0.91046808363587606</v>
      </c>
      <c r="FD98" s="9">
        <f t="shared" si="284"/>
        <v>0.25609756097560976</v>
      </c>
      <c r="FE98" s="9">
        <f t="shared" si="285"/>
        <v>0.36331474872385872</v>
      </c>
      <c r="FF98" s="9">
        <f t="shared" si="286"/>
        <v>2.0853658536585367</v>
      </c>
      <c r="FG98" s="9">
        <f t="shared" si="287"/>
        <v>0.30099035875068192</v>
      </c>
      <c r="FH98" s="9">
        <f t="shared" si="288"/>
        <v>2.290432680880814</v>
      </c>
      <c r="FI98" s="59">
        <v>16.899999999999999</v>
      </c>
      <c r="FJ98" s="59">
        <v>19</v>
      </c>
      <c r="FK98" s="25">
        <v>12</v>
      </c>
      <c r="FL98" s="25">
        <v>6</v>
      </c>
      <c r="FM98" s="25">
        <v>62</v>
      </c>
      <c r="FN98" s="4">
        <f t="shared" si="304"/>
        <v>30.097087378640776</v>
      </c>
      <c r="FO98" s="59">
        <v>47</v>
      </c>
      <c r="FP98" s="59">
        <v>11</v>
      </c>
      <c r="FQ98" s="25">
        <v>7</v>
      </c>
      <c r="FR98" s="25">
        <v>67</v>
      </c>
      <c r="FS98" s="25">
        <v>37</v>
      </c>
      <c r="FT98" s="11">
        <f t="shared" si="289"/>
        <v>1.8108108108108107</v>
      </c>
      <c r="FU98" s="25">
        <v>4</v>
      </c>
      <c r="FV98" s="63">
        <f t="shared" si="314"/>
        <v>16.75</v>
      </c>
      <c r="FW98" s="25">
        <v>97</v>
      </c>
      <c r="FX98" s="25">
        <v>38.119999999999997</v>
      </c>
      <c r="FZ98" s="11">
        <f t="shared" si="306"/>
        <v>42.12</v>
      </c>
      <c r="GA98" s="4">
        <f t="shared" si="290"/>
        <v>3.8290909090909087</v>
      </c>
      <c r="GD98" s="25">
        <v>25</v>
      </c>
      <c r="GE98" s="25">
        <v>13</v>
      </c>
      <c r="GF98" s="4">
        <f t="shared" si="307"/>
        <v>48</v>
      </c>
      <c r="GG98" s="25">
        <v>25</v>
      </c>
      <c r="GH98" s="25">
        <v>21</v>
      </c>
      <c r="GI98" s="4">
        <f t="shared" si="311"/>
        <v>16</v>
      </c>
      <c r="GV98" t="e">
        <f t="shared" si="312"/>
        <v>#DIV/0!</v>
      </c>
    </row>
    <row r="99" spans="1:614" x14ac:dyDescent="0.35">
      <c r="A99" s="54">
        <v>96</v>
      </c>
      <c r="B99" s="2">
        <v>45209</v>
      </c>
      <c r="C99" s="2">
        <v>30531</v>
      </c>
      <c r="D99" s="4">
        <v>40</v>
      </c>
      <c r="E99" s="4" t="s">
        <v>176</v>
      </c>
      <c r="F99" s="4">
        <v>55</v>
      </c>
      <c r="G99" s="4">
        <v>164</v>
      </c>
      <c r="H99" s="4">
        <v>1.59</v>
      </c>
      <c r="I99" s="4">
        <v>1</v>
      </c>
      <c r="J99" s="2">
        <v>45207</v>
      </c>
      <c r="K99" s="2">
        <v>45207</v>
      </c>
      <c r="L99" s="2">
        <v>45210</v>
      </c>
      <c r="M99" s="2">
        <v>45223</v>
      </c>
      <c r="N99" s="4">
        <v>0</v>
      </c>
      <c r="P99" s="46">
        <f t="shared" si="276"/>
        <v>3</v>
      </c>
      <c r="Q99" s="46">
        <f t="shared" si="277"/>
        <v>16</v>
      </c>
      <c r="R99" s="46"/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17</v>
      </c>
      <c r="AC99" s="4">
        <v>36</v>
      </c>
      <c r="AD99" s="4">
        <v>7</v>
      </c>
      <c r="AE99" s="4">
        <v>1</v>
      </c>
      <c r="AF99" s="4">
        <v>6</v>
      </c>
      <c r="AG99" s="4">
        <v>4900</v>
      </c>
      <c r="AH99" s="4">
        <v>22800</v>
      </c>
      <c r="AI99" s="4">
        <v>5.17</v>
      </c>
      <c r="AJ99" s="4">
        <v>3.82</v>
      </c>
      <c r="AK99" s="4">
        <v>0</v>
      </c>
      <c r="AL99" s="4">
        <v>1</v>
      </c>
      <c r="AM99" s="4" t="s">
        <v>240</v>
      </c>
      <c r="AN99" s="4">
        <v>55</v>
      </c>
      <c r="AO99" s="4">
        <v>399</v>
      </c>
      <c r="AP99" s="4">
        <v>0</v>
      </c>
      <c r="AQ99" s="4">
        <v>9.3000000000000007</v>
      </c>
      <c r="AR99" s="4">
        <v>1.2</v>
      </c>
      <c r="AS99" s="4">
        <v>25.8</v>
      </c>
      <c r="AT99" s="29">
        <v>2.4300000000000002</v>
      </c>
      <c r="AU99" s="4">
        <v>0.69</v>
      </c>
      <c r="AV99" s="4">
        <v>499</v>
      </c>
      <c r="AW99" s="4">
        <v>175</v>
      </c>
      <c r="AX99" s="4">
        <v>0</v>
      </c>
      <c r="AY99" s="4">
        <v>0</v>
      </c>
      <c r="AZ99" s="4">
        <v>0.84</v>
      </c>
      <c r="BA99" s="4">
        <v>49</v>
      </c>
      <c r="BB99" s="4">
        <v>141</v>
      </c>
      <c r="BC99" s="4">
        <v>3.75</v>
      </c>
      <c r="BD99" s="4">
        <v>1.86</v>
      </c>
      <c r="BE99" s="4">
        <v>3.46</v>
      </c>
      <c r="BF99" s="4">
        <v>8.3000000000000007</v>
      </c>
      <c r="BG99" s="4">
        <v>4.5</v>
      </c>
      <c r="BH99" s="4">
        <v>2.1</v>
      </c>
      <c r="BI99" s="4">
        <v>7</v>
      </c>
      <c r="BJ99" s="4">
        <v>12</v>
      </c>
      <c r="BK99" s="4">
        <v>13</v>
      </c>
      <c r="BL99" s="4">
        <v>0.5</v>
      </c>
      <c r="BM99" s="4">
        <v>94</v>
      </c>
      <c r="BN99" s="4">
        <v>198</v>
      </c>
      <c r="BO99" s="4">
        <v>0</v>
      </c>
      <c r="BP99" s="4">
        <v>0</v>
      </c>
      <c r="BQ99" s="4">
        <v>354</v>
      </c>
      <c r="BR99">
        <v>98</v>
      </c>
      <c r="BS99">
        <v>61</v>
      </c>
      <c r="BT99">
        <v>84</v>
      </c>
      <c r="BU99">
        <v>74</v>
      </c>
      <c r="BW99">
        <v>94</v>
      </c>
      <c r="BX99">
        <v>1725</v>
      </c>
      <c r="BY99">
        <v>2.2000000000000002</v>
      </c>
      <c r="BZ99">
        <v>73.8</v>
      </c>
      <c r="CA99">
        <v>3</v>
      </c>
      <c r="CB99" s="4">
        <v>4.8</v>
      </c>
      <c r="CC99" s="4">
        <v>42</v>
      </c>
      <c r="CD99" s="4">
        <v>44</v>
      </c>
      <c r="CE99" s="4">
        <v>8</v>
      </c>
      <c r="CF99" s="4">
        <v>9</v>
      </c>
      <c r="CG99" s="4">
        <v>2096</v>
      </c>
      <c r="CH99" s="4">
        <f t="shared" si="278"/>
        <v>1400</v>
      </c>
      <c r="CI99" s="4">
        <v>7.47</v>
      </c>
      <c r="CJ99" s="4">
        <v>38.799999999999997</v>
      </c>
      <c r="CK99" s="4">
        <v>74.5</v>
      </c>
      <c r="CL99" s="4">
        <v>28.2</v>
      </c>
      <c r="CM99" s="4">
        <v>0.1</v>
      </c>
      <c r="CN99" s="4">
        <v>0</v>
      </c>
      <c r="CO99" s="4">
        <v>0</v>
      </c>
      <c r="CP99" s="4">
        <v>254</v>
      </c>
      <c r="CQ99" s="4">
        <v>8526</v>
      </c>
      <c r="CR99" s="4">
        <v>1</v>
      </c>
      <c r="CS99" s="4">
        <v>0</v>
      </c>
      <c r="CT99" s="4"/>
      <c r="CU99" s="4">
        <v>1</v>
      </c>
      <c r="CV99" s="4">
        <v>1</v>
      </c>
      <c r="CW99" s="4">
        <v>1</v>
      </c>
      <c r="CX99" s="4">
        <v>1</v>
      </c>
      <c r="CY99" s="4">
        <v>1</v>
      </c>
      <c r="CZ99" s="4">
        <v>1</v>
      </c>
      <c r="DA99" s="4">
        <v>0</v>
      </c>
      <c r="DB99" s="4">
        <v>0</v>
      </c>
      <c r="DC99" s="4">
        <v>0</v>
      </c>
      <c r="DD99" s="4">
        <v>1</v>
      </c>
      <c r="DE99" s="4">
        <v>1</v>
      </c>
      <c r="DF99" s="4">
        <v>0</v>
      </c>
      <c r="DG99" s="4">
        <v>1</v>
      </c>
      <c r="DH99" s="4">
        <v>0</v>
      </c>
      <c r="DI99" s="4">
        <v>0</v>
      </c>
      <c r="DJ99" s="4">
        <v>0</v>
      </c>
      <c r="DK99" s="4">
        <v>9</v>
      </c>
      <c r="DL99" s="4">
        <v>9</v>
      </c>
      <c r="DM99" s="4">
        <v>49</v>
      </c>
      <c r="DN99" s="4">
        <v>37</v>
      </c>
      <c r="DO99" s="4">
        <v>26</v>
      </c>
      <c r="DP99" s="4">
        <v>50</v>
      </c>
      <c r="DQ99" s="11">
        <v>42</v>
      </c>
      <c r="DR99" s="4">
        <v>60</v>
      </c>
      <c r="DS99" s="4">
        <v>103</v>
      </c>
      <c r="DT99" s="4">
        <f t="shared" ref="DT99:DT103" si="315">(DS99-DR99)</f>
        <v>43</v>
      </c>
      <c r="DU99" s="11">
        <v>13.6</v>
      </c>
      <c r="DV99" s="4">
        <v>918</v>
      </c>
      <c r="DW99" s="4">
        <v>95</v>
      </c>
      <c r="DX99" s="4">
        <v>126</v>
      </c>
      <c r="DY99" s="4">
        <v>5.0999999999999996</v>
      </c>
      <c r="DZ99" s="4">
        <f t="shared" si="298"/>
        <v>3.2075471698113205</v>
      </c>
      <c r="EA99" s="4">
        <v>13.7</v>
      </c>
      <c r="EB99" s="4">
        <v>213</v>
      </c>
      <c r="EC99" s="4">
        <v>37</v>
      </c>
      <c r="ED99" s="4">
        <v>4.9000000000000004</v>
      </c>
      <c r="EE99" s="4">
        <f t="shared" ref="EE99:EE103" si="316">(ED99/H99)</f>
        <v>3.0817610062893084</v>
      </c>
      <c r="EF99" s="45">
        <f t="shared" si="279"/>
        <v>3.0656934306569346</v>
      </c>
      <c r="EG99" s="45">
        <f t="shared" si="280"/>
        <v>0.99270072992700731</v>
      </c>
      <c r="EH99" s="4">
        <v>9</v>
      </c>
      <c r="EI99" s="4">
        <v>95</v>
      </c>
      <c r="EJ99" s="4">
        <v>40</v>
      </c>
      <c r="EK99" s="11">
        <f t="shared" ref="EK99:EK103" si="317">(EI99/EJ99)</f>
        <v>2.375</v>
      </c>
      <c r="EL99" s="4">
        <v>85</v>
      </c>
      <c r="EM99" s="11">
        <v>13</v>
      </c>
      <c r="EN99" s="4">
        <v>13</v>
      </c>
      <c r="EO99" s="11">
        <f t="shared" si="313"/>
        <v>7.3076923076923075</v>
      </c>
      <c r="EP99" s="4">
        <v>52</v>
      </c>
      <c r="EQ99" s="4">
        <f t="shared" si="281"/>
        <v>32.704402515723267</v>
      </c>
      <c r="ER99" s="4">
        <v>29</v>
      </c>
      <c r="ES99" s="4">
        <v>48</v>
      </c>
      <c r="ET99" s="11">
        <v>27</v>
      </c>
      <c r="EU99" s="4">
        <v>4</v>
      </c>
      <c r="EV99" s="9">
        <v>22</v>
      </c>
      <c r="EW99" s="4">
        <v>52</v>
      </c>
      <c r="EX99" s="4">
        <v>93</v>
      </c>
      <c r="EY99" s="4">
        <v>31</v>
      </c>
      <c r="EZ99" s="4">
        <v>63</v>
      </c>
      <c r="FA99" s="4">
        <v>90</v>
      </c>
      <c r="FB99" s="4">
        <f t="shared" si="303"/>
        <v>213</v>
      </c>
      <c r="FC99" s="9">
        <f t="shared" si="283"/>
        <v>1.6600999597870709</v>
      </c>
      <c r="FD99" s="9">
        <f t="shared" ref="FD99:FD103" si="318">FA99/FB99</f>
        <v>0.42253521126760563</v>
      </c>
      <c r="FE99" s="9">
        <f t="shared" si="285"/>
        <v>0.52156385336870426</v>
      </c>
      <c r="FF99" s="9">
        <f t="shared" ref="FF99:FF103" si="319">(BR99*0.9)/EC99</f>
        <v>2.3837837837837839</v>
      </c>
      <c r="FG99" s="9">
        <f t="shared" ref="FG99:FG103" si="320">0.0275-0.165*(DQ99/100)+0.3656*((BS99/BR99)*0.9)+0.515*FE99</f>
        <v>0.43161599672978068</v>
      </c>
      <c r="FH99" s="9">
        <f t="shared" ref="FH99:FH103" si="321">(BS99-(FG99*BR99*0.9))/(FG99*EC99)</f>
        <v>1.4359278606870967</v>
      </c>
      <c r="FI99" s="11">
        <v>9.1999999999999993</v>
      </c>
      <c r="FJ99" s="11">
        <v>17</v>
      </c>
      <c r="FK99" s="4">
        <v>11</v>
      </c>
      <c r="FL99" s="4">
        <v>6</v>
      </c>
      <c r="FM99" s="4">
        <v>45</v>
      </c>
      <c r="FN99" s="4">
        <f t="shared" si="304"/>
        <v>28.30188679245283</v>
      </c>
      <c r="FO99" s="11">
        <v>36</v>
      </c>
      <c r="FP99" s="11">
        <v>17</v>
      </c>
      <c r="FQ99" s="4">
        <v>13</v>
      </c>
      <c r="FR99" s="4">
        <v>60</v>
      </c>
      <c r="FS99" s="4">
        <v>37</v>
      </c>
      <c r="FT99" s="11">
        <f t="shared" si="289"/>
        <v>1.6216216216216217</v>
      </c>
      <c r="FU99" s="4">
        <v>16</v>
      </c>
      <c r="FV99" s="11">
        <f t="shared" si="314"/>
        <v>3.75</v>
      </c>
      <c r="FW99" s="4">
        <v>83</v>
      </c>
      <c r="FX99" s="4">
        <v>22.1</v>
      </c>
      <c r="FY99">
        <v>13.9</v>
      </c>
      <c r="FZ99" s="11">
        <f t="shared" si="306"/>
        <v>22.1</v>
      </c>
      <c r="GA99" s="4">
        <f t="shared" si="290"/>
        <v>1.3</v>
      </c>
      <c r="GB99" s="4">
        <f t="shared" si="291"/>
        <v>2.5899280575539567</v>
      </c>
      <c r="GC99" s="4">
        <f t="shared" si="292"/>
        <v>0.66187050359712218</v>
      </c>
      <c r="GD99" s="4">
        <v>19</v>
      </c>
      <c r="GE99" s="4">
        <v>9</v>
      </c>
      <c r="GF99" s="4">
        <f t="shared" si="307"/>
        <v>52.631578947368418</v>
      </c>
      <c r="GG99" s="4">
        <v>24</v>
      </c>
      <c r="GH99" s="4">
        <v>18</v>
      </c>
      <c r="GI99" s="4">
        <f t="shared" si="311"/>
        <v>25</v>
      </c>
      <c r="GJ99" s="4">
        <v>1</v>
      </c>
      <c r="GK99" s="4">
        <v>0</v>
      </c>
      <c r="GL99" s="4">
        <v>0</v>
      </c>
      <c r="GM99" s="4">
        <v>0</v>
      </c>
      <c r="GN99" s="4">
        <v>1</v>
      </c>
      <c r="GO99" s="4">
        <v>0</v>
      </c>
      <c r="GP99" s="4">
        <v>0</v>
      </c>
      <c r="GQ99" s="4">
        <v>1</v>
      </c>
      <c r="GR99" s="4">
        <v>0</v>
      </c>
      <c r="GS99" s="4">
        <v>0</v>
      </c>
      <c r="GZ99" s="2">
        <v>45215</v>
      </c>
      <c r="HA99" s="4">
        <v>1.59</v>
      </c>
      <c r="HB99" s="4">
        <v>7</v>
      </c>
      <c r="HC99" s="4">
        <v>1500</v>
      </c>
      <c r="HD99" s="4">
        <v>5000</v>
      </c>
      <c r="HE99" s="4">
        <v>0.49</v>
      </c>
      <c r="HF99" s="4">
        <v>0.12</v>
      </c>
      <c r="HG99" s="4">
        <v>0</v>
      </c>
      <c r="HH99" s="4">
        <v>1</v>
      </c>
      <c r="HI99" s="4" t="s">
        <v>240</v>
      </c>
      <c r="HJ99" s="4"/>
      <c r="HK99" s="4"/>
      <c r="HL99" s="4">
        <v>0</v>
      </c>
      <c r="HM99" s="4">
        <v>10.199999999999999</v>
      </c>
      <c r="HN99" s="4"/>
      <c r="HO99" s="4"/>
      <c r="HP99" s="29"/>
      <c r="HQ99" s="4"/>
      <c r="HR99" s="4"/>
      <c r="HS99" s="4">
        <v>513</v>
      </c>
      <c r="HT99" s="4">
        <v>0</v>
      </c>
      <c r="HU99" s="4">
        <v>0</v>
      </c>
      <c r="HV99" s="4">
        <v>0.6</v>
      </c>
      <c r="HW99" s="4">
        <v>21</v>
      </c>
      <c r="HX99" s="4">
        <v>139</v>
      </c>
      <c r="HY99" s="4">
        <v>4.0999999999999996</v>
      </c>
      <c r="HZ99" s="4">
        <v>2</v>
      </c>
      <c r="IA99" s="4">
        <v>3.5</v>
      </c>
      <c r="IB99" s="4">
        <v>9.6999999999999993</v>
      </c>
      <c r="IC99" s="4"/>
      <c r="ID99" s="4"/>
      <c r="IE99" s="4">
        <v>15</v>
      </c>
      <c r="IF99" s="4">
        <v>31</v>
      </c>
      <c r="IG99" s="4">
        <v>35</v>
      </c>
      <c r="IH99" s="4"/>
      <c r="II99" s="4">
        <v>96</v>
      </c>
      <c r="IJ99" s="4">
        <v>166</v>
      </c>
      <c r="IK99" s="4">
        <v>0</v>
      </c>
      <c r="IL99" s="4">
        <v>0</v>
      </c>
      <c r="IM99" s="4" t="s">
        <v>236</v>
      </c>
      <c r="IN99">
        <v>113</v>
      </c>
      <c r="IO99">
        <v>69</v>
      </c>
      <c r="IP99">
        <v>84</v>
      </c>
      <c r="IQ99">
        <v>89</v>
      </c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>
        <v>0</v>
      </c>
      <c r="JJ99" s="4">
        <v>0</v>
      </c>
      <c r="JK99" s="4">
        <v>0</v>
      </c>
      <c r="JL99" s="4"/>
      <c r="JM99" s="4"/>
      <c r="JN99" s="4">
        <v>10</v>
      </c>
      <c r="JO99" s="4">
        <v>10</v>
      </c>
      <c r="JP99" s="4">
        <v>45</v>
      </c>
      <c r="JQ99" s="4">
        <v>20</v>
      </c>
      <c r="JR99" s="4">
        <v>55</v>
      </c>
      <c r="JS99" s="4">
        <v>86</v>
      </c>
      <c r="JT99" s="11">
        <v>49</v>
      </c>
      <c r="JU99" s="4">
        <v>53</v>
      </c>
      <c r="JV99" s="4">
        <v>105</v>
      </c>
      <c r="JW99" s="4">
        <f>(JV99-JU99)</f>
        <v>52</v>
      </c>
      <c r="JX99" s="11">
        <v>16.3</v>
      </c>
      <c r="JY99" s="4">
        <v>1115</v>
      </c>
      <c r="JZ99" s="4">
        <v>89</v>
      </c>
      <c r="KA99" s="4">
        <v>113</v>
      </c>
      <c r="KB99" s="4">
        <v>5.9</v>
      </c>
      <c r="KC99" s="4">
        <f>(KB99/HA99)</f>
        <v>3.7106918238993711</v>
      </c>
      <c r="KD99" s="4">
        <v>18.600000000000001</v>
      </c>
      <c r="KE99" s="4">
        <v>239</v>
      </c>
      <c r="KF99" s="4">
        <v>61</v>
      </c>
      <c r="KG99" s="4">
        <v>7</v>
      </c>
      <c r="KH99" s="4">
        <f>(KG99/HA99)</f>
        <v>4.4025157232704402</v>
      </c>
      <c r="KI99" s="45">
        <f>JT99/KD99</f>
        <v>2.6344086021505375</v>
      </c>
      <c r="KJ99" s="45">
        <f>JX99/KD99</f>
        <v>0.87634408602150538</v>
      </c>
      <c r="KK99" s="4">
        <v>13</v>
      </c>
      <c r="KL99" s="4">
        <v>90</v>
      </c>
      <c r="KM99" s="4">
        <v>75</v>
      </c>
      <c r="KN99" s="11">
        <f>(KL99/KM99)</f>
        <v>1.2</v>
      </c>
      <c r="KO99" s="4">
        <v>143</v>
      </c>
      <c r="KP99" s="11">
        <v>15</v>
      </c>
      <c r="KQ99" s="4">
        <v>10</v>
      </c>
      <c r="KR99" s="11">
        <f>KL99/((KP99+KQ99)/2)</f>
        <v>7.2</v>
      </c>
      <c r="KS99" s="4">
        <v>55</v>
      </c>
      <c r="KT99" s="4">
        <f>KS99/HA99</f>
        <v>34.591194968553459</v>
      </c>
      <c r="KU99" s="4"/>
      <c r="KV99" s="4"/>
      <c r="KW99" s="11">
        <v>25</v>
      </c>
      <c r="KX99" s="4">
        <v>15</v>
      </c>
      <c r="KY99" s="9">
        <v>10</v>
      </c>
      <c r="KZ99" s="4">
        <v>62</v>
      </c>
      <c r="LA99" s="4">
        <v>114</v>
      </c>
      <c r="LB99" s="4">
        <v>32</v>
      </c>
      <c r="LC99" s="4">
        <v>83</v>
      </c>
      <c r="LD99" s="4">
        <v>69</v>
      </c>
      <c r="LE99" s="4">
        <f>KE99</f>
        <v>239</v>
      </c>
      <c r="LF99" s="9">
        <f>LI99/LK99</f>
        <v>1.1012599796281521</v>
      </c>
      <c r="LG99" s="9">
        <f>LD99/LE99</f>
        <v>0.28870292887029286</v>
      </c>
      <c r="LH99" s="9">
        <f>0.35695-7.2266*LG99+74.249*(LG99^2)-307.39*(LG99^3)+684.54*(LG99^4)-856.92*(LG99^5)+571.95*(LG99^6)-159.1*(LG99^7)</f>
        <v>0.40390774863689771</v>
      </c>
      <c r="LI99" s="9">
        <f>(IN99*0.9)/KF99</f>
        <v>1.6672131147540985</v>
      </c>
      <c r="LJ99" s="9">
        <f>0.0275-0.165*(JT99/100)+0.3656*((IO99/IN99)*0.9)+0.515*LH99</f>
        <v>0.35558072063649787</v>
      </c>
      <c r="LK99" s="9">
        <f>(IO99-(LJ99*IN99*0.9))/(LJ99*KF99)</f>
        <v>1.5139141942823022</v>
      </c>
      <c r="LL99" s="11">
        <v>13.2</v>
      </c>
      <c r="LM99" s="11">
        <v>18</v>
      </c>
      <c r="LN99" s="4">
        <v>17</v>
      </c>
      <c r="LO99" s="4">
        <v>1</v>
      </c>
      <c r="LP99" s="4">
        <v>26</v>
      </c>
      <c r="LQ99" s="4">
        <f>LP99/HA99</f>
        <v>16.352201257861633</v>
      </c>
      <c r="LR99" s="11">
        <v>41</v>
      </c>
      <c r="LS99" s="11">
        <v>20</v>
      </c>
      <c r="LT99" s="4">
        <v>20</v>
      </c>
      <c r="LU99" s="4">
        <v>76</v>
      </c>
      <c r="LV99" s="4">
        <v>47</v>
      </c>
      <c r="LW99" s="11">
        <f>LU99/LV99</f>
        <v>1.6170212765957446</v>
      </c>
      <c r="LX99" s="4">
        <v>19</v>
      </c>
      <c r="LY99" s="11">
        <f>(LU99/LX99)</f>
        <v>4</v>
      </c>
      <c r="LZ99" s="4">
        <v>62</v>
      </c>
      <c r="MA99" s="4">
        <v>24.1</v>
      </c>
      <c r="MB99">
        <v>17.399999999999999</v>
      </c>
      <c r="MC99" s="11">
        <f>(MA99+IR99)</f>
        <v>24.1</v>
      </c>
      <c r="MD99" s="4">
        <f>MC99/LS99</f>
        <v>1.2050000000000001</v>
      </c>
      <c r="ME99" s="4">
        <f>LR99/MB99</f>
        <v>2.3563218390804601</v>
      </c>
      <c r="MF99" s="4">
        <f>LL99/MB99</f>
        <v>0.75862068965517249</v>
      </c>
      <c r="MG99" s="4">
        <v>20</v>
      </c>
      <c r="MH99" s="4">
        <v>12</v>
      </c>
      <c r="MI99" s="4">
        <f>((MG99-MH99)/MG99)*100</f>
        <v>40</v>
      </c>
      <c r="MJ99" s="4">
        <v>17</v>
      </c>
      <c r="MK99" s="4">
        <v>13</v>
      </c>
      <c r="ML99" s="4">
        <f>((MJ99-MK99)/MJ99)*100</f>
        <v>23.52941176470588</v>
      </c>
      <c r="MM99" s="4">
        <v>1</v>
      </c>
      <c r="MN99" s="4">
        <v>0</v>
      </c>
      <c r="MO99" s="4">
        <v>0</v>
      </c>
      <c r="MP99" s="4">
        <v>0</v>
      </c>
      <c r="MQ99" s="4">
        <v>1</v>
      </c>
      <c r="MR99" s="4">
        <v>0</v>
      </c>
      <c r="MS99" s="4">
        <v>0</v>
      </c>
      <c r="MT99" s="4">
        <v>1</v>
      </c>
      <c r="MU99" s="4">
        <v>0</v>
      </c>
      <c r="MV99" s="4">
        <v>0</v>
      </c>
    </row>
    <row r="100" spans="1:614" x14ac:dyDescent="0.35">
      <c r="A100" s="54">
        <v>97</v>
      </c>
      <c r="B100" s="2">
        <v>45209</v>
      </c>
      <c r="C100" s="2">
        <v>21624</v>
      </c>
      <c r="D100" s="4">
        <v>64</v>
      </c>
      <c r="E100" s="4" t="s">
        <v>178</v>
      </c>
      <c r="F100" s="4">
        <v>95</v>
      </c>
      <c r="G100" s="4">
        <v>171</v>
      </c>
      <c r="H100" s="4">
        <v>2.0699999999999998</v>
      </c>
      <c r="I100" s="4">
        <v>1</v>
      </c>
      <c r="J100" s="2">
        <v>45208</v>
      </c>
      <c r="K100" s="2">
        <v>45208</v>
      </c>
      <c r="L100" s="2">
        <v>45211</v>
      </c>
      <c r="M100" s="2">
        <v>45215</v>
      </c>
      <c r="N100" s="4">
        <v>0</v>
      </c>
      <c r="P100" s="46">
        <f t="shared" ref="P100:P103" si="322">_xlfn.DAYS(L100,K100)</f>
        <v>3</v>
      </c>
      <c r="Q100" s="46">
        <f t="shared" ref="Q100:Q103" si="323">_xlfn.DAYS(M100,J100)</f>
        <v>7</v>
      </c>
      <c r="R100" s="46"/>
      <c r="S100" s="4">
        <v>0</v>
      </c>
      <c r="T100" s="4">
        <v>1</v>
      </c>
      <c r="U100" s="4">
        <v>1</v>
      </c>
      <c r="V100" s="4">
        <v>0</v>
      </c>
      <c r="W100" s="4">
        <v>1</v>
      </c>
      <c r="X100" s="4">
        <v>1</v>
      </c>
      <c r="Y100" s="4">
        <v>1</v>
      </c>
      <c r="Z100" s="4">
        <v>0</v>
      </c>
      <c r="AA100" s="4">
        <v>0</v>
      </c>
      <c r="AB100" s="4">
        <v>18</v>
      </c>
      <c r="AC100" s="4">
        <v>39</v>
      </c>
      <c r="AD100" s="4">
        <v>5</v>
      </c>
      <c r="AE100" s="4">
        <v>5</v>
      </c>
      <c r="AF100" s="4">
        <v>5</v>
      </c>
      <c r="AG100" s="4">
        <v>7600</v>
      </c>
      <c r="AH100" s="4">
        <v>18100</v>
      </c>
      <c r="AI100" s="4">
        <v>8.16</v>
      </c>
      <c r="AJ100" s="4">
        <v>2.56</v>
      </c>
      <c r="AK100" s="4">
        <v>0</v>
      </c>
      <c r="AL100" s="4">
        <v>0</v>
      </c>
      <c r="AM100" s="4">
        <v>0</v>
      </c>
      <c r="AN100" s="4">
        <v>20</v>
      </c>
      <c r="AO100" s="4">
        <v>174</v>
      </c>
      <c r="AP100" s="4">
        <v>0</v>
      </c>
      <c r="AQ100" s="4">
        <v>17.3</v>
      </c>
      <c r="AR100" s="4">
        <v>1.1499999999999999</v>
      </c>
      <c r="AS100" s="4">
        <v>32</v>
      </c>
      <c r="AT100" s="29">
        <v>6.86</v>
      </c>
      <c r="AU100" s="4">
        <v>0.48</v>
      </c>
      <c r="AV100" s="4">
        <v>621</v>
      </c>
      <c r="AW100" s="4">
        <v>222</v>
      </c>
      <c r="AX100" s="4">
        <v>0</v>
      </c>
      <c r="AY100" s="4">
        <v>0</v>
      </c>
      <c r="AZ100" s="4">
        <v>0.83</v>
      </c>
      <c r="BA100" s="4">
        <v>36</v>
      </c>
      <c r="BB100" s="4">
        <v>142</v>
      </c>
      <c r="BC100" s="4">
        <v>4.49</v>
      </c>
      <c r="BD100" s="4">
        <v>2.12</v>
      </c>
      <c r="BE100" s="4">
        <v>4.92</v>
      </c>
      <c r="BF100" s="4">
        <v>9.3000000000000007</v>
      </c>
      <c r="BG100" s="4">
        <v>6.3</v>
      </c>
      <c r="BH100" s="4">
        <v>2.9</v>
      </c>
      <c r="BI100" s="4">
        <v>250</v>
      </c>
      <c r="BJ100" s="4">
        <v>10</v>
      </c>
      <c r="BK100" s="4">
        <v>10</v>
      </c>
      <c r="BL100" s="4">
        <v>0.47</v>
      </c>
      <c r="BM100" s="4">
        <v>38</v>
      </c>
      <c r="BN100" s="4">
        <v>176</v>
      </c>
      <c r="BO100" s="4">
        <v>1</v>
      </c>
      <c r="BP100" s="4">
        <v>1</v>
      </c>
      <c r="BQ100">
        <v>118</v>
      </c>
      <c r="BR100">
        <v>95</v>
      </c>
      <c r="BS100">
        <v>52</v>
      </c>
      <c r="BT100">
        <v>68</v>
      </c>
      <c r="BU100">
        <v>75</v>
      </c>
      <c r="BW100">
        <v>753</v>
      </c>
      <c r="BX100">
        <v>310</v>
      </c>
      <c r="BY100">
        <v>1.5</v>
      </c>
      <c r="BZ100">
        <v>69.7</v>
      </c>
      <c r="CA100" s="4">
        <v>2.1</v>
      </c>
      <c r="CB100" s="4">
        <v>1.9</v>
      </c>
      <c r="CC100" s="4">
        <v>44</v>
      </c>
      <c r="CD100" s="4">
        <v>72</v>
      </c>
      <c r="CE100" s="4">
        <v>7</v>
      </c>
      <c r="CF100" s="4">
        <v>8</v>
      </c>
      <c r="CG100" s="4">
        <v>1569</v>
      </c>
      <c r="CH100" s="4">
        <f t="shared" ref="CH100:CH103" si="324">((BT100-BV100)/CB100)*80</f>
        <v>2863.1578947368421</v>
      </c>
      <c r="CI100" s="4">
        <v>7.3239999999999998</v>
      </c>
      <c r="CJ100" s="4">
        <v>54.7</v>
      </c>
      <c r="CK100" s="4">
        <v>71.599999999999994</v>
      </c>
      <c r="CL100" s="4">
        <v>27.8</v>
      </c>
      <c r="CM100" s="4">
        <v>0.3</v>
      </c>
      <c r="CN100" s="4">
        <v>0</v>
      </c>
      <c r="CO100" s="4">
        <v>0</v>
      </c>
      <c r="CP100" s="4">
        <v>16.3</v>
      </c>
      <c r="CQ100" s="4">
        <v>250</v>
      </c>
      <c r="CR100" s="4">
        <v>1</v>
      </c>
      <c r="CS100" s="4">
        <v>0</v>
      </c>
      <c r="CT100" s="4"/>
      <c r="CU100" s="4">
        <v>1</v>
      </c>
      <c r="CV100" s="4">
        <v>1</v>
      </c>
      <c r="CW100" s="4">
        <v>1</v>
      </c>
      <c r="CX100" s="4">
        <v>1</v>
      </c>
      <c r="CY100" s="4">
        <v>1</v>
      </c>
      <c r="CZ100" s="4">
        <v>0</v>
      </c>
      <c r="DA100" s="4">
        <v>0</v>
      </c>
      <c r="DB100" s="4">
        <v>0</v>
      </c>
      <c r="DC100" s="4">
        <v>1</v>
      </c>
      <c r="DD100" s="4">
        <v>1</v>
      </c>
      <c r="DE100" s="4">
        <v>0</v>
      </c>
      <c r="DF100" s="4">
        <v>0</v>
      </c>
      <c r="DG100" s="4">
        <v>0</v>
      </c>
      <c r="DH100" s="4">
        <v>1</v>
      </c>
      <c r="DI100" s="4">
        <v>0</v>
      </c>
      <c r="DJ100" s="4">
        <v>1</v>
      </c>
      <c r="DK100" s="4">
        <v>10</v>
      </c>
      <c r="DL100" s="4">
        <v>10</v>
      </c>
      <c r="DM100" s="4">
        <v>54</v>
      </c>
      <c r="DN100" s="4">
        <v>39</v>
      </c>
      <c r="DO100" s="4">
        <v>29</v>
      </c>
      <c r="DP100" s="4">
        <v>56</v>
      </c>
      <c r="DQ100" s="11">
        <v>47</v>
      </c>
      <c r="DR100" s="4">
        <v>48</v>
      </c>
      <c r="DS100" s="4">
        <v>90</v>
      </c>
      <c r="DT100" s="4">
        <f t="shared" si="315"/>
        <v>42</v>
      </c>
      <c r="DU100" s="11">
        <v>13.4</v>
      </c>
      <c r="DV100" s="4">
        <v>1114</v>
      </c>
      <c r="DW100" s="4">
        <v>91</v>
      </c>
      <c r="DX100" s="4">
        <v>90</v>
      </c>
      <c r="DY100" s="4">
        <v>3.8</v>
      </c>
      <c r="DZ100" s="17">
        <f t="shared" si="298"/>
        <v>1.8357487922705316</v>
      </c>
      <c r="EA100" s="4">
        <v>17.8</v>
      </c>
      <c r="EB100" s="4">
        <v>318</v>
      </c>
      <c r="EC100" s="4">
        <v>56</v>
      </c>
      <c r="ED100" s="4">
        <v>4.41</v>
      </c>
      <c r="EE100" s="4">
        <f t="shared" si="316"/>
        <v>2.1304347826086958</v>
      </c>
      <c r="EF100" s="45">
        <f t="shared" ref="EF100:EF103" si="325">DQ100/EA100</f>
        <v>2.6404494382022472</v>
      </c>
      <c r="EG100" s="45">
        <f t="shared" ref="EG100:EG103" si="326">DU100/EA100</f>
        <v>0.7528089887640449</v>
      </c>
      <c r="EH100" s="4">
        <v>5</v>
      </c>
      <c r="EI100" s="4">
        <v>51</v>
      </c>
      <c r="EJ100" s="4">
        <v>48</v>
      </c>
      <c r="EK100" s="11">
        <f t="shared" si="317"/>
        <v>1.0625</v>
      </c>
      <c r="EL100" s="4">
        <v>184</v>
      </c>
      <c r="EM100" s="11">
        <v>8</v>
      </c>
      <c r="EN100" s="4">
        <v>9</v>
      </c>
      <c r="EO100" s="11">
        <f t="shared" si="313"/>
        <v>6</v>
      </c>
      <c r="EP100" s="4">
        <v>73</v>
      </c>
      <c r="EQ100" s="4">
        <f t="shared" ref="EQ100:EQ103" si="327">EP100/H100</f>
        <v>35.265700483091791</v>
      </c>
      <c r="ER100" s="4">
        <v>66</v>
      </c>
      <c r="ES100" s="4">
        <v>68</v>
      </c>
      <c r="ET100" s="11">
        <v>6</v>
      </c>
      <c r="EU100" s="4">
        <v>3</v>
      </c>
      <c r="EV100" s="9">
        <v>3</v>
      </c>
      <c r="EW100" s="4">
        <v>76</v>
      </c>
      <c r="EX100" s="4">
        <v>117</v>
      </c>
      <c r="EY100" s="4">
        <v>38</v>
      </c>
      <c r="EZ100" s="4">
        <v>76</v>
      </c>
      <c r="FA100" s="4">
        <v>69</v>
      </c>
      <c r="FB100" s="4">
        <f t="shared" si="303"/>
        <v>318</v>
      </c>
      <c r="FC100" s="9">
        <f t="shared" ref="FC100:FC103" si="328">FF100/FH100</f>
        <v>0.89653371067222665</v>
      </c>
      <c r="FD100" s="9">
        <f t="shared" si="318"/>
        <v>0.21698113207547171</v>
      </c>
      <c r="FE100" s="9">
        <f t="shared" ref="FE100:FE103" si="329">0.35695-7.2266*FD100+74.249*(FD100^2)-307.39*(FD100^3)+684.54*(FD100^4)-856.92*(FD100^5)+571.95*(FD100^6)-159.1*(FD100^7)</f>
        <v>0.30572328987002401</v>
      </c>
      <c r="FF100" s="9">
        <f t="shared" si="319"/>
        <v>1.5267857142857142</v>
      </c>
      <c r="FG100" s="9">
        <f t="shared" si="320"/>
        <v>0.28750359954622029</v>
      </c>
      <c r="FH100" s="9">
        <f t="shared" si="321"/>
        <v>1.7029875130305145</v>
      </c>
      <c r="FI100" s="11">
        <v>19.2</v>
      </c>
      <c r="FJ100" s="11">
        <v>17</v>
      </c>
      <c r="FK100" s="4">
        <v>10</v>
      </c>
      <c r="FL100" s="4">
        <v>7</v>
      </c>
      <c r="FM100" s="4">
        <v>51</v>
      </c>
      <c r="FN100" s="4">
        <f t="shared" si="304"/>
        <v>24.637681159420293</v>
      </c>
      <c r="FO100" s="11">
        <v>36</v>
      </c>
      <c r="FP100" s="11">
        <v>18</v>
      </c>
      <c r="FQ100" s="4">
        <v>14</v>
      </c>
      <c r="FR100" s="4">
        <v>36</v>
      </c>
      <c r="FS100" s="4">
        <v>54</v>
      </c>
      <c r="FT100" s="11">
        <f t="shared" ref="FT100:FT103" si="330">FR100/FS100</f>
        <v>0.66666666666666663</v>
      </c>
      <c r="FU100" s="4">
        <v>10</v>
      </c>
      <c r="FV100" s="11">
        <f t="shared" si="314"/>
        <v>3.6</v>
      </c>
      <c r="FW100" s="4">
        <v>79</v>
      </c>
      <c r="FX100" s="4">
        <v>38.9</v>
      </c>
      <c r="FZ100" s="11">
        <f t="shared" si="306"/>
        <v>38.9</v>
      </c>
      <c r="GA100" s="4">
        <f t="shared" ref="GA100:GA103" si="331">FZ100/FP100</f>
        <v>2.161111111111111</v>
      </c>
      <c r="GD100" s="4">
        <v>17</v>
      </c>
      <c r="GE100" s="4">
        <v>7</v>
      </c>
      <c r="GF100" s="4">
        <f t="shared" si="307"/>
        <v>58.82352941176471</v>
      </c>
      <c r="GG100" s="4">
        <v>24</v>
      </c>
      <c r="GH100" s="4">
        <v>16</v>
      </c>
      <c r="GI100" s="4">
        <f t="shared" si="311"/>
        <v>33.333333333333329</v>
      </c>
      <c r="GJ100">
        <v>1</v>
      </c>
      <c r="GK100">
        <v>0</v>
      </c>
      <c r="GL100">
        <v>0</v>
      </c>
      <c r="GM100">
        <v>0</v>
      </c>
      <c r="GN100">
        <v>1</v>
      </c>
      <c r="GO100">
        <v>0</v>
      </c>
      <c r="GP100">
        <v>0</v>
      </c>
      <c r="GQ100">
        <v>1</v>
      </c>
      <c r="GR100">
        <v>0</v>
      </c>
      <c r="GS100">
        <v>0</v>
      </c>
      <c r="GT100">
        <v>20</v>
      </c>
      <c r="GU100">
        <v>9</v>
      </c>
      <c r="GV100">
        <f t="shared" ref="GV100:GV101" si="332">(GT100-GU100)/GT100</f>
        <v>0.55000000000000004</v>
      </c>
      <c r="GW100">
        <v>1</v>
      </c>
      <c r="GX100">
        <v>0</v>
      </c>
      <c r="GZ100" s="2">
        <v>45215</v>
      </c>
      <c r="HA100" s="4">
        <v>2.0699999999999998</v>
      </c>
      <c r="HB100" s="4">
        <v>7</v>
      </c>
      <c r="HC100" s="4">
        <v>14600</v>
      </c>
      <c r="HD100" s="4">
        <v>11200</v>
      </c>
      <c r="HE100" s="4">
        <v>3.35</v>
      </c>
      <c r="HF100" s="4">
        <v>0.72</v>
      </c>
      <c r="HG100" s="4">
        <v>0</v>
      </c>
      <c r="HH100" s="4">
        <v>0</v>
      </c>
      <c r="HI100" s="4">
        <v>0</v>
      </c>
      <c r="HJ100" s="4"/>
      <c r="HK100" s="4"/>
      <c r="HL100" s="4">
        <v>0</v>
      </c>
      <c r="HM100" s="4">
        <v>16.5</v>
      </c>
      <c r="HN100" s="4">
        <v>1.44</v>
      </c>
      <c r="HO100" s="4">
        <v>30.7</v>
      </c>
      <c r="HP100" s="29"/>
      <c r="HQ100" s="4"/>
      <c r="HR100" s="4"/>
      <c r="HS100" s="4">
        <v>261</v>
      </c>
      <c r="HT100" s="4">
        <v>0</v>
      </c>
      <c r="HU100" s="4">
        <v>0</v>
      </c>
      <c r="HV100" s="4">
        <v>0.7</v>
      </c>
      <c r="HW100" s="4">
        <v>28</v>
      </c>
      <c r="HX100" s="4">
        <v>137</v>
      </c>
      <c r="HY100" s="4">
        <v>4</v>
      </c>
      <c r="HZ100" s="4">
        <v>2</v>
      </c>
      <c r="IA100" s="4">
        <v>2.6</v>
      </c>
      <c r="IB100" s="4"/>
      <c r="IC100" s="4">
        <v>6</v>
      </c>
      <c r="ID100" s="4">
        <v>3.3</v>
      </c>
      <c r="IE100" s="4"/>
      <c r="IF100" s="4">
        <v>18</v>
      </c>
      <c r="IG100" s="4">
        <v>16</v>
      </c>
      <c r="IH100" s="4">
        <v>0.5</v>
      </c>
      <c r="II100" s="4">
        <v>63</v>
      </c>
      <c r="IJ100" s="4"/>
      <c r="IK100" s="4">
        <v>1</v>
      </c>
      <c r="IL100" s="4">
        <v>1</v>
      </c>
      <c r="IM100" s="4"/>
      <c r="IN100">
        <v>115</v>
      </c>
      <c r="IO100">
        <v>72</v>
      </c>
      <c r="IP100">
        <v>86</v>
      </c>
      <c r="IQ100">
        <v>78</v>
      </c>
      <c r="IX100" s="4"/>
      <c r="IY100" s="4"/>
      <c r="IZ100" s="4"/>
      <c r="JA100" s="4"/>
      <c r="JB100" s="4"/>
      <c r="JC100" s="4"/>
      <c r="JD100" s="4" t="e">
        <f>((IP100-IR100)/IX100)*80</f>
        <v>#DIV/0!</v>
      </c>
      <c r="JE100" s="4"/>
      <c r="JF100" s="4"/>
      <c r="JG100" s="4"/>
      <c r="JH100" s="4"/>
      <c r="JI100" s="4">
        <v>0</v>
      </c>
      <c r="JJ100" s="4">
        <v>0</v>
      </c>
      <c r="JK100" s="4">
        <v>0</v>
      </c>
      <c r="JL100" s="4"/>
      <c r="JM100" s="4"/>
      <c r="JN100" s="4">
        <v>9</v>
      </c>
      <c r="JO100" s="4">
        <v>9</v>
      </c>
      <c r="JP100" s="4">
        <v>50</v>
      </c>
      <c r="JQ100" s="4">
        <v>37</v>
      </c>
      <c r="JR100" s="4">
        <v>27</v>
      </c>
      <c r="JS100" s="4">
        <v>52</v>
      </c>
      <c r="JT100" s="11">
        <v>48</v>
      </c>
      <c r="JU100" s="4">
        <v>47</v>
      </c>
      <c r="JV100" s="4">
        <v>90</v>
      </c>
      <c r="JW100" s="4">
        <f>(JV100-JU100)</f>
        <v>43</v>
      </c>
      <c r="JX100" s="11">
        <v>15.1</v>
      </c>
      <c r="JY100" s="4">
        <v>1523</v>
      </c>
      <c r="JZ100" s="4">
        <v>93</v>
      </c>
      <c r="KA100" s="4">
        <v>74</v>
      </c>
      <c r="KB100" s="4">
        <v>3.3</v>
      </c>
      <c r="KC100" s="17">
        <f>(KB100/HA100)</f>
        <v>1.5942028985507246</v>
      </c>
      <c r="KD100" s="4">
        <v>20.100000000000001</v>
      </c>
      <c r="KE100" s="4">
        <v>348</v>
      </c>
      <c r="KF100" s="4">
        <v>65</v>
      </c>
      <c r="KG100" s="4">
        <v>4.99</v>
      </c>
      <c r="KH100" s="4">
        <f>(KG100/HA100)</f>
        <v>2.410628019323672</v>
      </c>
      <c r="KI100" s="45">
        <f>JT100/KD100</f>
        <v>2.3880597014925371</v>
      </c>
      <c r="KJ100" s="45">
        <f>JX100/KD100</f>
        <v>0.75124378109452727</v>
      </c>
      <c r="KK100" s="4">
        <v>6</v>
      </c>
      <c r="KL100" s="4">
        <v>48</v>
      </c>
      <c r="KM100" s="4">
        <v>37</v>
      </c>
      <c r="KN100" s="11">
        <f>(KL100/KM100)</f>
        <v>1.2972972972972974</v>
      </c>
      <c r="KO100" s="4">
        <v>178</v>
      </c>
      <c r="KP100" s="11">
        <v>10</v>
      </c>
      <c r="KQ100" s="4">
        <v>7</v>
      </c>
      <c r="KR100" s="11">
        <f>KL100/((KP100+KQ100)/2)</f>
        <v>5.6470588235294121</v>
      </c>
      <c r="KS100" s="4">
        <v>58</v>
      </c>
      <c r="KT100" s="4">
        <f>KS100/HA100</f>
        <v>28.019323671497588</v>
      </c>
      <c r="KU100" s="4">
        <v>42</v>
      </c>
      <c r="KV100" s="4">
        <v>43</v>
      </c>
      <c r="KW100" s="11">
        <v>12</v>
      </c>
      <c r="KX100" s="4">
        <v>10</v>
      </c>
      <c r="KY100" s="9">
        <v>3</v>
      </c>
      <c r="KZ100" s="4">
        <v>103</v>
      </c>
      <c r="LA100" s="4">
        <v>158</v>
      </c>
      <c r="LB100" s="4">
        <v>79</v>
      </c>
      <c r="LC100" s="4">
        <v>117</v>
      </c>
      <c r="LD100" s="4">
        <v>82</v>
      </c>
      <c r="LE100" s="4">
        <f>KE100</f>
        <v>348</v>
      </c>
      <c r="LF100" s="9">
        <f>LI100/LK100</f>
        <v>0.88446093410190196</v>
      </c>
      <c r="LG100" s="9">
        <f>LD100/LE100</f>
        <v>0.23563218390804597</v>
      </c>
      <c r="LH100" s="9">
        <f>0.35695-7.2266*LG100+74.249*(LG100^2)-307.39*(LG100^3)+684.54*(LG100^4)-856.92*(LG100^5)+571.95*(LG100^6)-159.1*(LG100^7)</f>
        <v>0.33435477058081337</v>
      </c>
      <c r="LI100" s="9">
        <f>(IN100*0.9)/KF100</f>
        <v>1.5923076923076922</v>
      </c>
      <c r="LJ100" s="9">
        <f>0.0275-0.165*(JT100/100)+0.3656*((IO100/IN100)*0.9)+0.515*LH100</f>
        <v>0.32650035902303198</v>
      </c>
      <c r="LK100" s="9">
        <f>(IO100-(LJ100*IN100*0.9))/(LJ100*KF100)</f>
        <v>1.8003143280992404</v>
      </c>
      <c r="LL100" s="11">
        <v>26.5</v>
      </c>
      <c r="LM100" s="11">
        <v>21</v>
      </c>
      <c r="LN100" s="4">
        <v>14</v>
      </c>
      <c r="LO100" s="4">
        <v>7</v>
      </c>
      <c r="LP100" s="4">
        <v>54</v>
      </c>
      <c r="LQ100" s="4">
        <f>LP100/HA100</f>
        <v>26.086956521739133</v>
      </c>
      <c r="LR100" s="11">
        <v>40</v>
      </c>
      <c r="LS100" s="11">
        <v>21</v>
      </c>
      <c r="LT100" s="4">
        <v>15</v>
      </c>
      <c r="LU100" s="4">
        <v>43</v>
      </c>
      <c r="LV100" s="4">
        <v>43</v>
      </c>
      <c r="LW100" s="11">
        <f>LU100/LV100</f>
        <v>1</v>
      </c>
      <c r="LX100" s="4">
        <v>11</v>
      </c>
      <c r="LY100" s="11">
        <f>(LU100/LX100)</f>
        <v>3.9090909090909092</v>
      </c>
      <c r="LZ100" s="4">
        <v>93</v>
      </c>
      <c r="MA100" s="4">
        <v>31.9</v>
      </c>
      <c r="MC100" s="11">
        <f>(MA100+IR100)</f>
        <v>31.9</v>
      </c>
      <c r="MD100" s="4">
        <f>MC100/LS100</f>
        <v>1.519047619047619</v>
      </c>
      <c r="ME100" s="4"/>
      <c r="MF100" s="4"/>
      <c r="MG100" s="4">
        <v>19</v>
      </c>
      <c r="MH100" s="4">
        <v>14</v>
      </c>
      <c r="MI100" s="4">
        <f>((MG100-MH100)/MG100)*100</f>
        <v>26.315789473684209</v>
      </c>
      <c r="MJ100" s="4">
        <v>36</v>
      </c>
      <c r="MK100" s="4">
        <v>34</v>
      </c>
      <c r="ML100" s="4">
        <f>((MJ100-MK100)/MJ100)*100</f>
        <v>5.5555555555555554</v>
      </c>
      <c r="MM100">
        <v>1</v>
      </c>
      <c r="MN100">
        <v>0</v>
      </c>
      <c r="MO100">
        <v>0</v>
      </c>
      <c r="MP100">
        <v>1</v>
      </c>
      <c r="MQ100">
        <v>0</v>
      </c>
      <c r="MR100">
        <v>0</v>
      </c>
      <c r="MS100">
        <v>1</v>
      </c>
      <c r="MT100">
        <v>0</v>
      </c>
      <c r="MU100">
        <v>0</v>
      </c>
      <c r="MV100">
        <v>1</v>
      </c>
      <c r="MW100">
        <v>19</v>
      </c>
      <c r="MX100">
        <v>11</v>
      </c>
      <c r="MY100">
        <f>(MW100-MX100)/MW100</f>
        <v>0.42105263157894735</v>
      </c>
      <c r="MZ100">
        <v>1</v>
      </c>
      <c r="NA100">
        <v>0</v>
      </c>
    </row>
    <row r="101" spans="1:614" x14ac:dyDescent="0.35">
      <c r="A101" s="54">
        <v>98</v>
      </c>
      <c r="B101" s="2">
        <v>45217</v>
      </c>
      <c r="C101" s="2">
        <v>13518</v>
      </c>
      <c r="D101" s="4">
        <v>87</v>
      </c>
      <c r="E101" s="4" t="s">
        <v>176</v>
      </c>
      <c r="F101" s="4">
        <v>85</v>
      </c>
      <c r="G101" s="4">
        <v>160</v>
      </c>
      <c r="H101" s="4">
        <v>1.88</v>
      </c>
      <c r="I101" s="4">
        <v>1</v>
      </c>
      <c r="J101" s="2">
        <v>45215</v>
      </c>
      <c r="K101" s="2">
        <v>45217</v>
      </c>
      <c r="L101" s="2">
        <v>45223</v>
      </c>
      <c r="M101" s="2">
        <v>45231</v>
      </c>
      <c r="N101" s="4">
        <v>1</v>
      </c>
      <c r="O101" s="2">
        <v>45231</v>
      </c>
      <c r="P101" s="46">
        <f t="shared" si="322"/>
        <v>6</v>
      </c>
      <c r="Q101" s="46">
        <f t="shared" si="323"/>
        <v>16</v>
      </c>
      <c r="R101" s="46">
        <f t="shared" ref="R101:R103" si="333">_xlfn.DAYS(O101,K101)</f>
        <v>14</v>
      </c>
      <c r="S101" s="4">
        <v>0</v>
      </c>
      <c r="T101" s="4">
        <v>0</v>
      </c>
      <c r="U101" s="4">
        <v>0</v>
      </c>
      <c r="V101" s="4">
        <v>0</v>
      </c>
      <c r="W101" s="4">
        <v>1</v>
      </c>
      <c r="X101" s="4">
        <v>1</v>
      </c>
      <c r="Y101" s="4">
        <v>0</v>
      </c>
      <c r="Z101" s="4">
        <v>1</v>
      </c>
      <c r="AA101" s="4">
        <v>0</v>
      </c>
      <c r="AB101" s="4">
        <v>25</v>
      </c>
      <c r="AC101" s="4">
        <v>56</v>
      </c>
      <c r="AD101" s="4">
        <v>7</v>
      </c>
      <c r="AE101" s="4">
        <v>10</v>
      </c>
      <c r="AF101" s="4">
        <v>3</v>
      </c>
      <c r="AG101" s="4">
        <v>4700</v>
      </c>
      <c r="AH101" s="4">
        <v>20500</v>
      </c>
      <c r="AI101" s="4">
        <v>30.72</v>
      </c>
      <c r="AJ101" s="4">
        <v>6.84</v>
      </c>
      <c r="AK101" s="4">
        <v>0</v>
      </c>
      <c r="AL101" s="4">
        <v>1</v>
      </c>
      <c r="AM101" s="4" t="s">
        <v>241</v>
      </c>
      <c r="AN101" s="4">
        <v>109</v>
      </c>
      <c r="AO101" s="4">
        <v>13634</v>
      </c>
      <c r="AP101" s="4">
        <v>0</v>
      </c>
      <c r="AQ101" s="4">
        <v>8.6999999999999993</v>
      </c>
      <c r="AR101" s="4">
        <v>1.48</v>
      </c>
      <c r="AS101" s="4">
        <v>24.1</v>
      </c>
      <c r="AU101" s="4">
        <v>2.85</v>
      </c>
      <c r="AV101" s="4">
        <v>676</v>
      </c>
      <c r="AW101" s="4">
        <v>107</v>
      </c>
      <c r="AX101" s="4">
        <v>1</v>
      </c>
      <c r="AY101" s="4">
        <v>1</v>
      </c>
      <c r="AZ101" s="4">
        <v>5.72</v>
      </c>
      <c r="BA101" s="4">
        <v>117</v>
      </c>
      <c r="BB101" s="4">
        <v>133</v>
      </c>
      <c r="BC101" s="4">
        <v>5.12</v>
      </c>
      <c r="BD101" s="4">
        <v>2.14</v>
      </c>
      <c r="BE101" s="4">
        <v>4.2300000000000004</v>
      </c>
      <c r="BF101" s="4">
        <v>7.8</v>
      </c>
      <c r="BG101" s="4">
        <v>6.3</v>
      </c>
      <c r="BH101" s="4">
        <v>2.9630000000000001</v>
      </c>
      <c r="BI101" s="4">
        <v>126</v>
      </c>
      <c r="BJ101" s="4">
        <v>18</v>
      </c>
      <c r="BK101" s="4">
        <v>35</v>
      </c>
      <c r="BL101" s="4">
        <v>0.24</v>
      </c>
      <c r="BM101" s="4">
        <v>104</v>
      </c>
      <c r="BN101" s="4">
        <v>240</v>
      </c>
      <c r="BO101" s="4">
        <v>0</v>
      </c>
      <c r="BP101" s="4">
        <v>0</v>
      </c>
      <c r="BQ101" s="4">
        <v>411</v>
      </c>
      <c r="BR101">
        <v>95</v>
      </c>
      <c r="BS101">
        <v>49</v>
      </c>
      <c r="BT101">
        <v>65</v>
      </c>
      <c r="BU101">
        <v>93</v>
      </c>
      <c r="BW101">
        <v>0</v>
      </c>
      <c r="BX101" s="79">
        <v>312</v>
      </c>
      <c r="BY101">
        <v>2</v>
      </c>
      <c r="BZ101">
        <v>45.5</v>
      </c>
      <c r="CA101">
        <v>12</v>
      </c>
      <c r="CB101" s="4">
        <v>2</v>
      </c>
      <c r="CC101" s="4">
        <v>31</v>
      </c>
      <c r="CD101" s="4">
        <v>68</v>
      </c>
      <c r="CE101" s="4">
        <v>9</v>
      </c>
      <c r="CF101" s="4">
        <v>8</v>
      </c>
      <c r="CG101" s="4">
        <v>1956</v>
      </c>
      <c r="CH101" s="4">
        <f t="shared" si="324"/>
        <v>2600</v>
      </c>
      <c r="CI101" s="4">
        <v>7.35</v>
      </c>
      <c r="CJ101" s="4">
        <v>27</v>
      </c>
      <c r="CK101" s="4">
        <v>159</v>
      </c>
      <c r="CL101" s="4">
        <v>14.7</v>
      </c>
      <c r="CM101" s="4">
        <v>1.8</v>
      </c>
      <c r="CN101" s="4">
        <v>0</v>
      </c>
      <c r="CO101" s="4">
        <v>0</v>
      </c>
      <c r="CP101" s="4">
        <v>118</v>
      </c>
      <c r="CQ101" s="4">
        <v>26216</v>
      </c>
      <c r="CR101" s="4">
        <v>1</v>
      </c>
      <c r="CS101" s="4">
        <v>0</v>
      </c>
      <c r="CT101" s="4"/>
      <c r="CU101" s="4">
        <v>1</v>
      </c>
      <c r="CV101" s="4">
        <v>1</v>
      </c>
      <c r="CW101" s="4">
        <v>1</v>
      </c>
      <c r="CX101" s="4">
        <v>1</v>
      </c>
      <c r="CY101" s="4">
        <v>1</v>
      </c>
      <c r="CZ101" s="4">
        <v>1</v>
      </c>
      <c r="DA101" s="4">
        <v>0</v>
      </c>
      <c r="DB101" s="4">
        <v>1</v>
      </c>
      <c r="DC101" s="4">
        <v>1</v>
      </c>
      <c r="DD101" s="4">
        <v>1</v>
      </c>
      <c r="DE101" s="4">
        <v>0</v>
      </c>
      <c r="DF101" s="4">
        <v>0</v>
      </c>
      <c r="DG101" s="4">
        <v>0</v>
      </c>
      <c r="DH101" s="4">
        <v>1</v>
      </c>
      <c r="DI101" s="4">
        <v>0</v>
      </c>
      <c r="DJ101" s="4">
        <v>1</v>
      </c>
      <c r="DK101" s="4">
        <v>9</v>
      </c>
      <c r="DL101" s="4">
        <v>9</v>
      </c>
      <c r="DM101" s="4">
        <v>63</v>
      </c>
      <c r="DN101" s="4">
        <v>52</v>
      </c>
      <c r="DO101" s="4">
        <v>17</v>
      </c>
      <c r="DP101" s="4">
        <v>35</v>
      </c>
      <c r="DQ101" s="11">
        <v>38</v>
      </c>
      <c r="DR101" s="4">
        <v>95</v>
      </c>
      <c r="DS101" s="4">
        <v>153</v>
      </c>
      <c r="DT101" s="4">
        <f t="shared" si="315"/>
        <v>58</v>
      </c>
      <c r="DU101" s="11">
        <v>10.199999999999999</v>
      </c>
      <c r="DV101" s="4">
        <v>968</v>
      </c>
      <c r="DW101" s="4">
        <v>85</v>
      </c>
      <c r="DX101" s="4">
        <v>64</v>
      </c>
      <c r="DY101" s="4">
        <v>3.7</v>
      </c>
      <c r="DZ101" s="4">
        <f t="shared" si="298"/>
        <v>1.968085106382979</v>
      </c>
      <c r="EA101" s="4">
        <v>18.600000000000001</v>
      </c>
      <c r="EB101" s="4">
        <v>309</v>
      </c>
      <c r="EC101" s="4">
        <v>68</v>
      </c>
      <c r="ED101" s="4">
        <v>4.0999999999999996</v>
      </c>
      <c r="EE101" s="4">
        <f t="shared" si="316"/>
        <v>2.1808510638297873</v>
      </c>
      <c r="EF101" s="45">
        <f t="shared" si="325"/>
        <v>2.043010752688172</v>
      </c>
      <c r="EG101" s="45">
        <f t="shared" si="326"/>
        <v>0.54838709677419351</v>
      </c>
      <c r="EH101" s="4">
        <v>7</v>
      </c>
      <c r="EI101" s="4">
        <v>96</v>
      </c>
      <c r="EJ101" s="4">
        <v>66</v>
      </c>
      <c r="EK101" s="11">
        <f t="shared" si="317"/>
        <v>1.4545454545454546</v>
      </c>
      <c r="EL101" s="4">
        <v>151</v>
      </c>
      <c r="EM101" s="11">
        <v>8</v>
      </c>
      <c r="EN101" s="4">
        <v>4</v>
      </c>
      <c r="EO101" s="11">
        <f t="shared" si="313"/>
        <v>16</v>
      </c>
      <c r="EP101" s="4">
        <v>46</v>
      </c>
      <c r="EQ101" s="4">
        <f t="shared" si="327"/>
        <v>24.468085106382979</v>
      </c>
      <c r="ER101" s="4">
        <v>35</v>
      </c>
      <c r="ES101" s="4">
        <v>54</v>
      </c>
      <c r="ET101" s="11">
        <v>16</v>
      </c>
      <c r="EU101" s="4">
        <v>8</v>
      </c>
      <c r="EV101" s="9">
        <v>8</v>
      </c>
      <c r="EW101" s="4">
        <v>97</v>
      </c>
      <c r="EX101" s="4">
        <v>152</v>
      </c>
      <c r="EY101" s="4">
        <v>66</v>
      </c>
      <c r="EZ101" s="4">
        <v>97</v>
      </c>
      <c r="FA101" s="4">
        <v>83</v>
      </c>
      <c r="FB101" s="4">
        <f t="shared" si="303"/>
        <v>309</v>
      </c>
      <c r="FC101" s="9">
        <f t="shared" si="328"/>
        <v>1.3579918292417317</v>
      </c>
      <c r="FD101" s="9">
        <f t="shared" si="318"/>
        <v>0.26860841423948217</v>
      </c>
      <c r="FE101" s="9">
        <f t="shared" si="329"/>
        <v>0.37968640632154455</v>
      </c>
      <c r="FF101" s="9">
        <f t="shared" si="319"/>
        <v>1.2573529411764706</v>
      </c>
      <c r="FG101" s="9">
        <f t="shared" si="320"/>
        <v>0.33005386767664807</v>
      </c>
      <c r="FH101" s="9">
        <f t="shared" si="321"/>
        <v>0.92589138910986279</v>
      </c>
      <c r="FI101" s="11">
        <v>16.7</v>
      </c>
      <c r="FJ101" s="11">
        <v>13</v>
      </c>
      <c r="FK101" s="4">
        <v>7</v>
      </c>
      <c r="FL101" s="4">
        <v>6</v>
      </c>
      <c r="FM101" s="4">
        <v>81</v>
      </c>
      <c r="FN101" s="4">
        <f t="shared" si="304"/>
        <v>43.085106382978729</v>
      </c>
      <c r="FO101" s="11">
        <v>47</v>
      </c>
      <c r="FP101" s="11">
        <v>22</v>
      </c>
      <c r="FQ101" s="4">
        <v>14</v>
      </c>
      <c r="FR101" s="4">
        <v>33</v>
      </c>
      <c r="FS101" s="4">
        <v>39</v>
      </c>
      <c r="FT101" s="11">
        <f t="shared" si="330"/>
        <v>0.84615384615384615</v>
      </c>
      <c r="FU101" s="4">
        <v>7</v>
      </c>
      <c r="FV101" s="11">
        <f t="shared" si="314"/>
        <v>4.7142857142857144</v>
      </c>
      <c r="FW101" s="4">
        <v>90</v>
      </c>
      <c r="FX101" s="4">
        <v>38.6</v>
      </c>
      <c r="FY101">
        <v>13.8</v>
      </c>
      <c r="FZ101" s="11">
        <f t="shared" si="306"/>
        <v>38.6</v>
      </c>
      <c r="GA101" s="4">
        <f t="shared" si="331"/>
        <v>1.7545454545454546</v>
      </c>
      <c r="GB101" s="4">
        <f t="shared" ref="GB101:GB103" si="334">FO101/FY101</f>
        <v>3.4057971014492754</v>
      </c>
      <c r="GC101" s="4">
        <f t="shared" ref="GC101:GC103" si="335">FI101/FY101</f>
        <v>1.2101449275362317</v>
      </c>
      <c r="GD101" s="4">
        <v>15</v>
      </c>
      <c r="GE101" s="4">
        <v>13</v>
      </c>
      <c r="GF101" s="4">
        <f t="shared" si="307"/>
        <v>13.333333333333334</v>
      </c>
      <c r="GG101" s="4">
        <v>19</v>
      </c>
      <c r="GH101" s="4">
        <v>14</v>
      </c>
      <c r="GI101" s="4">
        <f t="shared" si="311"/>
        <v>26.315789473684209</v>
      </c>
      <c r="GJ101">
        <v>1</v>
      </c>
      <c r="GK101">
        <v>0</v>
      </c>
      <c r="GL101">
        <v>0</v>
      </c>
      <c r="GM101">
        <v>0</v>
      </c>
      <c r="GN101">
        <v>1</v>
      </c>
      <c r="GO101">
        <v>0</v>
      </c>
      <c r="GP101">
        <v>0</v>
      </c>
      <c r="GQ101">
        <v>1</v>
      </c>
      <c r="GR101">
        <v>0</v>
      </c>
      <c r="GS101">
        <v>0</v>
      </c>
      <c r="GV101" t="e">
        <f t="shared" si="332"/>
        <v>#DIV/0!</v>
      </c>
      <c r="GZ101" s="2">
        <v>45224</v>
      </c>
      <c r="HA101" s="4">
        <v>1.88</v>
      </c>
      <c r="HB101" s="4">
        <v>7</v>
      </c>
      <c r="HC101" s="4">
        <v>15400</v>
      </c>
      <c r="HD101" s="4">
        <v>7300</v>
      </c>
      <c r="HE101" s="4">
        <v>5.69</v>
      </c>
      <c r="HF101" s="4">
        <v>2.2000000000000002</v>
      </c>
      <c r="HG101" s="4">
        <v>0</v>
      </c>
      <c r="HH101" s="4">
        <v>1</v>
      </c>
      <c r="HI101" s="4" t="s">
        <v>241</v>
      </c>
      <c r="HJ101" s="4"/>
      <c r="HK101" s="4"/>
      <c r="HL101" s="4">
        <v>0</v>
      </c>
      <c r="HM101" s="4">
        <v>6.6</v>
      </c>
      <c r="HN101" s="4">
        <v>1.44</v>
      </c>
      <c r="HO101" s="4">
        <v>30</v>
      </c>
      <c r="HP101" s="29"/>
      <c r="HQ101" s="4"/>
      <c r="HR101" s="4"/>
      <c r="HS101" s="4">
        <v>95</v>
      </c>
      <c r="HT101" s="4">
        <v>1</v>
      </c>
      <c r="HU101" s="4">
        <v>1</v>
      </c>
      <c r="HV101" s="4">
        <v>5.5</v>
      </c>
      <c r="HW101" s="4">
        <v>127</v>
      </c>
      <c r="HX101" s="4">
        <v>130</v>
      </c>
      <c r="HY101" s="4">
        <v>6</v>
      </c>
      <c r="HZ101" s="4">
        <v>1.9</v>
      </c>
      <c r="IA101" s="4">
        <v>7</v>
      </c>
      <c r="IB101" s="4">
        <v>6.7</v>
      </c>
      <c r="IC101" s="4"/>
      <c r="ID101" s="4"/>
      <c r="IE101" s="4"/>
      <c r="IF101" s="4">
        <v>19</v>
      </c>
      <c r="IG101" s="4">
        <v>9</v>
      </c>
      <c r="IH101" s="4">
        <v>0.3</v>
      </c>
      <c r="II101" s="4">
        <v>72</v>
      </c>
      <c r="IJ101" s="4">
        <v>327</v>
      </c>
      <c r="IK101" s="4">
        <v>0</v>
      </c>
      <c r="IL101" s="4">
        <v>0</v>
      </c>
      <c r="IM101" s="4"/>
      <c r="IN101">
        <v>145</v>
      </c>
      <c r="IO101">
        <v>45</v>
      </c>
      <c r="IP101">
        <v>78</v>
      </c>
      <c r="IQ101">
        <v>105</v>
      </c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>
        <v>0</v>
      </c>
      <c r="JJ101" s="4">
        <v>0</v>
      </c>
      <c r="JK101" s="4">
        <v>0</v>
      </c>
      <c r="JL101" s="4"/>
      <c r="JM101" s="4"/>
      <c r="JN101" s="4">
        <v>9</v>
      </c>
      <c r="JO101" s="4">
        <v>9</v>
      </c>
      <c r="JP101" s="4">
        <v>59</v>
      </c>
      <c r="JQ101" s="4">
        <v>42</v>
      </c>
      <c r="JR101" s="4">
        <v>28</v>
      </c>
      <c r="JS101" s="4">
        <v>53</v>
      </c>
      <c r="JT101" s="11">
        <v>29</v>
      </c>
      <c r="JU101" s="4">
        <v>56</v>
      </c>
      <c r="JV101" s="4">
        <v>79</v>
      </c>
      <c r="JW101" s="4">
        <f>(JV101-JU101)</f>
        <v>23</v>
      </c>
      <c r="JX101" s="11">
        <v>6.9</v>
      </c>
      <c r="JY101" s="4">
        <v>355</v>
      </c>
      <c r="JZ101" s="4">
        <v>75</v>
      </c>
      <c r="KA101" s="4">
        <v>111</v>
      </c>
      <c r="KB101" s="4">
        <v>2.1</v>
      </c>
      <c r="KC101" s="4">
        <f>(KB101/HA101)</f>
        <v>1.1170212765957448</v>
      </c>
      <c r="KD101" s="4">
        <v>25.1</v>
      </c>
      <c r="KE101" s="4">
        <v>196</v>
      </c>
      <c r="KF101" s="4">
        <v>78</v>
      </c>
      <c r="KG101" s="4">
        <v>8.6999999999999993</v>
      </c>
      <c r="KH101" s="4">
        <f>(KG101/HA101)</f>
        <v>4.6276595744680851</v>
      </c>
      <c r="KI101" s="45">
        <f>JT101/KD101</f>
        <v>1.1553784860557768</v>
      </c>
      <c r="KJ101" s="45">
        <f>JX101/KD101</f>
        <v>0.27490039840637448</v>
      </c>
      <c r="KK101" s="4">
        <v>9</v>
      </c>
      <c r="KL101" s="4">
        <v>92</v>
      </c>
      <c r="KM101" s="4">
        <v>32</v>
      </c>
      <c r="KN101" s="11">
        <f>(KL101/KM101)</f>
        <v>2.875</v>
      </c>
      <c r="KO101" s="4">
        <v>236</v>
      </c>
      <c r="KP101" s="11">
        <v>11</v>
      </c>
      <c r="KQ101" s="4">
        <v>8</v>
      </c>
      <c r="KR101" s="11">
        <f>KL101/((KP101+KQ101)/2)</f>
        <v>9.6842105263157894</v>
      </c>
      <c r="KS101" s="4">
        <v>82</v>
      </c>
      <c r="KT101" s="4">
        <f>KS101/HA101</f>
        <v>43.61702127659575</v>
      </c>
      <c r="KU101" s="4">
        <v>55</v>
      </c>
      <c r="KV101" s="4">
        <v>74</v>
      </c>
      <c r="KW101" s="11">
        <v>10</v>
      </c>
      <c r="KX101" s="4">
        <v>6</v>
      </c>
      <c r="KY101" s="9">
        <v>3</v>
      </c>
      <c r="KZ101" s="4">
        <v>72</v>
      </c>
      <c r="LA101" s="4">
        <v>131</v>
      </c>
      <c r="LB101" s="4">
        <v>34</v>
      </c>
      <c r="LC101" s="4">
        <v>82</v>
      </c>
      <c r="LD101" s="4">
        <v>76</v>
      </c>
      <c r="LE101" s="4">
        <f>KE101</f>
        <v>196</v>
      </c>
      <c r="LF101" s="9"/>
      <c r="LG101" s="9">
        <f>LD101/LE101</f>
        <v>0.38775510204081631</v>
      </c>
      <c r="LH101" s="9">
        <f>0.35695-7.2266*LG101+74.249*(LG101^2)-307.39*(LG101^3)+684.54*(LG101^4)-856.92*(LG101^5)+571.95*(LG101^6)-159.1*(LG101^7)</f>
        <v>0.49519244981307137</v>
      </c>
      <c r="LI101" s="9">
        <f>(IN101*0.9)/KF101</f>
        <v>1.6730769230769231</v>
      </c>
      <c r="LJ101" s="9">
        <f>0.0275-0.165*(JT101/100)+0.3656*((IO101/IN101)*0.9)+0.515*LH101</f>
        <v>0.33678997372269726</v>
      </c>
      <c r="LK101" s="9">
        <f>(IO101-(LJ101*IN101*0.9))/(LJ101*KF101)</f>
        <v>3.9928575709385766E-2</v>
      </c>
      <c r="LL101" s="11">
        <v>15.7</v>
      </c>
      <c r="LM101" s="11">
        <v>5</v>
      </c>
      <c r="LN101" s="4">
        <v>2</v>
      </c>
      <c r="LO101" s="4">
        <v>3</v>
      </c>
      <c r="LP101" s="4">
        <v>88</v>
      </c>
      <c r="LQ101" s="4">
        <f>LP101/HA101</f>
        <v>46.808510638297875</v>
      </c>
      <c r="LR101" s="11">
        <v>35</v>
      </c>
      <c r="LS101" s="11">
        <v>13</v>
      </c>
      <c r="LT101" s="4">
        <v>13</v>
      </c>
      <c r="LU101" s="4">
        <v>63</v>
      </c>
      <c r="LV101" s="4">
        <v>26</v>
      </c>
      <c r="LW101" s="11">
        <f>LU101/LV101</f>
        <v>2.4230769230769229</v>
      </c>
      <c r="LX101" s="4">
        <v>8</v>
      </c>
      <c r="LY101" s="11">
        <f>(LU101/LX101)</f>
        <v>7.875</v>
      </c>
      <c r="LZ101" s="4">
        <v>55</v>
      </c>
      <c r="MA101" s="4">
        <v>39.700000000000003</v>
      </c>
      <c r="MB101">
        <v>9.5</v>
      </c>
      <c r="MC101" s="11">
        <f>(MA101+IR101)</f>
        <v>39.700000000000003</v>
      </c>
      <c r="MD101" s="4">
        <f>MC101/LS101</f>
        <v>3.0538461538461541</v>
      </c>
      <c r="ME101" s="4">
        <f>LR101/MB101</f>
        <v>3.6842105263157894</v>
      </c>
      <c r="MF101" s="4">
        <f>LL101/MB101</f>
        <v>1.6526315789473685</v>
      </c>
      <c r="MG101" s="4">
        <v>12</v>
      </c>
      <c r="MH101" s="4">
        <v>8</v>
      </c>
      <c r="MI101" s="4">
        <f>((MG101-MH101)/MG101)*100</f>
        <v>33.333333333333329</v>
      </c>
      <c r="MJ101" s="4">
        <v>55</v>
      </c>
      <c r="MK101" s="4">
        <v>20</v>
      </c>
      <c r="ML101" s="4">
        <f>((MJ101-MK101)/MJ101)*100</f>
        <v>63.636363636363633</v>
      </c>
      <c r="MM101" s="4">
        <v>0</v>
      </c>
      <c r="MN101" s="4">
        <v>1</v>
      </c>
      <c r="MO101" s="4">
        <v>0</v>
      </c>
      <c r="MP101" s="4">
        <v>0</v>
      </c>
      <c r="MQ101" s="4">
        <v>0</v>
      </c>
      <c r="MR101" s="4">
        <v>1</v>
      </c>
      <c r="MS101" s="4">
        <v>0</v>
      </c>
      <c r="MT101" s="4">
        <v>0</v>
      </c>
      <c r="MU101" s="4">
        <v>1</v>
      </c>
      <c r="MV101" s="4">
        <v>0</v>
      </c>
    </row>
    <row r="102" spans="1:614" x14ac:dyDescent="0.35">
      <c r="A102" s="54">
        <v>99</v>
      </c>
      <c r="B102" s="2">
        <v>45224</v>
      </c>
      <c r="C102" s="2">
        <v>30570</v>
      </c>
      <c r="D102" s="4">
        <v>40</v>
      </c>
      <c r="E102" s="4" t="s">
        <v>176</v>
      </c>
      <c r="F102" s="4">
        <v>70</v>
      </c>
      <c r="G102" s="4">
        <v>172</v>
      </c>
      <c r="H102" s="4">
        <v>1.83</v>
      </c>
      <c r="I102" s="4">
        <v>1</v>
      </c>
      <c r="J102" s="2">
        <v>45223</v>
      </c>
      <c r="K102" s="2">
        <v>45223</v>
      </c>
      <c r="L102" s="2">
        <v>45228</v>
      </c>
      <c r="M102" s="2">
        <v>45236</v>
      </c>
      <c r="N102" s="4">
        <v>0</v>
      </c>
      <c r="P102" s="46">
        <f t="shared" si="322"/>
        <v>5</v>
      </c>
      <c r="Q102" s="46">
        <f t="shared" si="323"/>
        <v>13</v>
      </c>
      <c r="R102" s="46"/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9</v>
      </c>
      <c r="AC102" s="4">
        <v>26</v>
      </c>
      <c r="AD102" s="4">
        <v>5</v>
      </c>
      <c r="AE102" s="4">
        <v>7</v>
      </c>
      <c r="AF102" s="4">
        <v>2</v>
      </c>
      <c r="AG102" s="4">
        <v>1390</v>
      </c>
      <c r="AH102" s="4">
        <v>12600</v>
      </c>
      <c r="AI102" s="4">
        <v>22</v>
      </c>
      <c r="AJ102" s="4">
        <v>27</v>
      </c>
      <c r="AK102" s="4">
        <v>0</v>
      </c>
      <c r="AL102" s="4">
        <v>0</v>
      </c>
      <c r="AM102" s="4">
        <v>0</v>
      </c>
      <c r="AN102" s="4">
        <v>51</v>
      </c>
      <c r="AO102" s="4">
        <v>55161</v>
      </c>
      <c r="AP102" s="4">
        <v>0</v>
      </c>
      <c r="AQ102" s="4">
        <v>10.6</v>
      </c>
      <c r="AR102" s="4">
        <v>2.42</v>
      </c>
      <c r="AS102" s="4">
        <v>30.6</v>
      </c>
      <c r="AT102" s="29">
        <v>0.98</v>
      </c>
      <c r="AU102" s="4">
        <v>13.95</v>
      </c>
      <c r="AV102" s="4">
        <v>478</v>
      </c>
      <c r="AW102" s="4">
        <v>150</v>
      </c>
      <c r="AX102" s="4">
        <v>1</v>
      </c>
      <c r="AY102" s="4">
        <v>1</v>
      </c>
      <c r="AZ102" s="4">
        <v>2.14</v>
      </c>
      <c r="BA102" s="4">
        <v>51</v>
      </c>
      <c r="BB102" s="4">
        <v>129</v>
      </c>
      <c r="BC102" s="4">
        <v>4.4000000000000004</v>
      </c>
      <c r="BD102" s="4">
        <v>1.91</v>
      </c>
      <c r="BE102" s="4">
        <v>3.93</v>
      </c>
      <c r="BF102" s="4">
        <v>7.4</v>
      </c>
      <c r="BG102" s="76">
        <v>4.24</v>
      </c>
      <c r="BH102" s="4">
        <v>3.41</v>
      </c>
      <c r="BI102" s="4">
        <v>277</v>
      </c>
      <c r="BJ102" s="4">
        <v>13466</v>
      </c>
      <c r="BK102" s="4">
        <v>6872</v>
      </c>
      <c r="BL102" s="4">
        <v>0.96</v>
      </c>
      <c r="BM102" s="4">
        <v>70</v>
      </c>
      <c r="BN102" s="4">
        <v>8629</v>
      </c>
      <c r="BO102" s="4">
        <v>0</v>
      </c>
      <c r="BP102" s="4">
        <v>0</v>
      </c>
      <c r="BQ102" s="4">
        <v>325</v>
      </c>
      <c r="BR102">
        <v>108</v>
      </c>
      <c r="BS102">
        <v>74</v>
      </c>
      <c r="BT102">
        <v>87</v>
      </c>
      <c r="BU102">
        <v>96</v>
      </c>
      <c r="BV102">
        <v>8</v>
      </c>
      <c r="BW102">
        <v>3712</v>
      </c>
      <c r="BX102">
        <v>940</v>
      </c>
      <c r="BY102">
        <v>1.91</v>
      </c>
      <c r="BZ102">
        <v>58</v>
      </c>
      <c r="CA102">
        <v>11</v>
      </c>
      <c r="CB102" s="4">
        <v>5.9</v>
      </c>
      <c r="CC102" s="4">
        <v>35</v>
      </c>
      <c r="CD102" s="4">
        <v>62</v>
      </c>
      <c r="CE102" s="4">
        <v>19</v>
      </c>
      <c r="CF102" s="4">
        <v>17</v>
      </c>
      <c r="CG102" s="4">
        <v>1668</v>
      </c>
      <c r="CH102" s="4">
        <f t="shared" si="324"/>
        <v>1071.1864406779662</v>
      </c>
      <c r="CI102" s="4">
        <v>7.43</v>
      </c>
      <c r="CJ102" s="4">
        <v>43</v>
      </c>
      <c r="CK102" s="4">
        <v>68</v>
      </c>
      <c r="CL102" s="4">
        <v>23.1</v>
      </c>
      <c r="CM102" s="4">
        <v>1.3</v>
      </c>
      <c r="CN102" s="4">
        <v>1</v>
      </c>
      <c r="CO102" s="4">
        <v>0</v>
      </c>
      <c r="CP102" s="4">
        <v>67.239999999999995</v>
      </c>
      <c r="CQ102" s="4">
        <v>2362</v>
      </c>
      <c r="CR102" s="4">
        <v>1</v>
      </c>
      <c r="CS102" s="4">
        <v>1</v>
      </c>
      <c r="CT102" s="4">
        <v>7</v>
      </c>
      <c r="CU102" s="4">
        <v>1</v>
      </c>
      <c r="CV102" s="4">
        <v>0</v>
      </c>
      <c r="CW102" s="4">
        <v>0</v>
      </c>
      <c r="CX102" s="4">
        <v>0</v>
      </c>
      <c r="CY102" s="4">
        <v>1</v>
      </c>
      <c r="CZ102" s="4">
        <v>0</v>
      </c>
      <c r="DA102" s="4">
        <v>0</v>
      </c>
      <c r="DB102" s="4">
        <v>0</v>
      </c>
      <c r="DC102" s="4">
        <v>1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9</v>
      </c>
      <c r="DL102" s="4">
        <v>9</v>
      </c>
      <c r="DM102" s="4">
        <v>57</v>
      </c>
      <c r="DN102" s="4">
        <v>36</v>
      </c>
      <c r="DO102" s="4">
        <v>36</v>
      </c>
      <c r="DP102" s="4">
        <v>65</v>
      </c>
      <c r="DQ102" s="11">
        <v>63</v>
      </c>
      <c r="DR102" s="4">
        <v>51</v>
      </c>
      <c r="DS102" s="4">
        <v>135</v>
      </c>
      <c r="DT102" s="4">
        <f t="shared" si="315"/>
        <v>84</v>
      </c>
      <c r="DU102" s="11">
        <v>17.600000000000001</v>
      </c>
      <c r="DV102" s="4">
        <v>1247</v>
      </c>
      <c r="DW102" s="4">
        <v>91</v>
      </c>
      <c r="DX102" s="4">
        <v>97</v>
      </c>
      <c r="DY102" s="4">
        <v>8.1999999999999993</v>
      </c>
      <c r="DZ102" s="4">
        <f t="shared" si="298"/>
        <v>4.4808743169398904</v>
      </c>
      <c r="EA102" s="4">
        <v>18.899999999999999</v>
      </c>
      <c r="EB102" s="4">
        <v>262</v>
      </c>
      <c r="EC102" s="4">
        <v>86</v>
      </c>
      <c r="ED102" s="4">
        <v>8.3699999999999992</v>
      </c>
      <c r="EE102" s="4">
        <f t="shared" si="316"/>
        <v>4.5737704918032778</v>
      </c>
      <c r="EF102" s="45">
        <f t="shared" si="325"/>
        <v>3.3333333333333335</v>
      </c>
      <c r="EG102" s="45">
        <f t="shared" si="326"/>
        <v>0.93121693121693139</v>
      </c>
      <c r="EH102" s="4">
        <v>20</v>
      </c>
      <c r="EI102" s="4">
        <v>84</v>
      </c>
      <c r="EJ102" s="4">
        <v>47</v>
      </c>
      <c r="EK102" s="11">
        <f t="shared" si="317"/>
        <v>1.7872340425531914</v>
      </c>
      <c r="EL102" s="4">
        <v>113</v>
      </c>
      <c r="EM102" s="11">
        <v>18</v>
      </c>
      <c r="EN102" s="4">
        <v>11</v>
      </c>
      <c r="EO102" s="11">
        <f t="shared" si="313"/>
        <v>5.7931034482758621</v>
      </c>
      <c r="EP102" s="4">
        <v>57</v>
      </c>
      <c r="EQ102" s="4">
        <f t="shared" si="327"/>
        <v>31.147540983606557</v>
      </c>
      <c r="ER102" s="4">
        <v>26</v>
      </c>
      <c r="ES102" s="4">
        <v>43</v>
      </c>
      <c r="ET102" s="11">
        <v>17</v>
      </c>
      <c r="EU102" s="4">
        <v>8</v>
      </c>
      <c r="EV102" s="9">
        <v>8</v>
      </c>
      <c r="EW102" s="4">
        <v>83</v>
      </c>
      <c r="EX102" s="4">
        <v>104</v>
      </c>
      <c r="EY102" s="4">
        <v>38</v>
      </c>
      <c r="EZ102" s="4">
        <v>76</v>
      </c>
      <c r="FA102" s="4">
        <v>45</v>
      </c>
      <c r="FB102" s="4">
        <f t="shared" si="303"/>
        <v>262</v>
      </c>
      <c r="FC102" s="9">
        <f t="shared" si="328"/>
        <v>0.54191314347705932</v>
      </c>
      <c r="FD102" s="9">
        <f t="shared" si="318"/>
        <v>0.1717557251908397</v>
      </c>
      <c r="FE102" s="9">
        <f t="shared" si="329"/>
        <v>0.23022391749742754</v>
      </c>
      <c r="FF102" s="9">
        <f t="shared" si="319"/>
        <v>1.1302325581395349</v>
      </c>
      <c r="FG102" s="9">
        <f t="shared" si="320"/>
        <v>0.26756865084450854</v>
      </c>
      <c r="FH102" s="9">
        <f t="shared" si="321"/>
        <v>2.0856341495754491</v>
      </c>
      <c r="FI102" s="11">
        <v>21.7</v>
      </c>
      <c r="FJ102" s="11">
        <v>21</v>
      </c>
      <c r="FK102" s="4">
        <v>14</v>
      </c>
      <c r="FL102" s="4">
        <v>8</v>
      </c>
      <c r="FM102" s="4">
        <v>88</v>
      </c>
      <c r="FN102" s="4">
        <f t="shared" si="304"/>
        <v>48.087431693989068</v>
      </c>
      <c r="FO102" s="11">
        <v>36</v>
      </c>
      <c r="FP102" s="11">
        <v>18</v>
      </c>
      <c r="FQ102" s="4">
        <v>21</v>
      </c>
      <c r="FR102" s="4">
        <v>56</v>
      </c>
      <c r="FS102" s="4">
        <v>76</v>
      </c>
      <c r="FT102" s="11">
        <f t="shared" si="330"/>
        <v>0.73684210526315785</v>
      </c>
      <c r="FU102" s="4">
        <v>21</v>
      </c>
      <c r="FV102" s="11">
        <f t="shared" si="314"/>
        <v>2.6666666666666665</v>
      </c>
      <c r="FW102" s="4">
        <v>100</v>
      </c>
      <c r="FX102" s="4">
        <v>23.8</v>
      </c>
      <c r="FY102">
        <v>11</v>
      </c>
      <c r="FZ102" s="11">
        <f t="shared" si="306"/>
        <v>31.8</v>
      </c>
      <c r="GA102" s="4">
        <f t="shared" si="331"/>
        <v>1.7666666666666666</v>
      </c>
      <c r="GB102" s="4">
        <f t="shared" si="334"/>
        <v>3.2727272727272729</v>
      </c>
      <c r="GC102" s="4">
        <f t="shared" si="335"/>
        <v>1.9727272727272727</v>
      </c>
      <c r="GD102" s="4">
        <v>18</v>
      </c>
      <c r="GE102" s="4">
        <v>5</v>
      </c>
      <c r="GF102" s="4">
        <f t="shared" si="307"/>
        <v>72.222222222222214</v>
      </c>
      <c r="GG102" s="4">
        <v>23</v>
      </c>
      <c r="GH102" s="4">
        <v>17</v>
      </c>
      <c r="GI102" s="4">
        <f t="shared" si="311"/>
        <v>26.086956521739129</v>
      </c>
      <c r="GJ102">
        <v>1</v>
      </c>
      <c r="GK102">
        <v>0</v>
      </c>
      <c r="GL102">
        <v>0</v>
      </c>
      <c r="GM102">
        <v>1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V102" t="e">
        <f t="shared" ref="GV102" si="336">(GT102-GU102)/GT102</f>
        <v>#DIV/0!</v>
      </c>
      <c r="GZ102" s="2">
        <v>45232</v>
      </c>
      <c r="HA102" s="4">
        <v>1.83</v>
      </c>
      <c r="HB102" s="4">
        <v>10</v>
      </c>
      <c r="HC102" s="4">
        <v>1590</v>
      </c>
      <c r="HD102" s="4">
        <v>13400</v>
      </c>
      <c r="HE102" s="4">
        <v>2.85</v>
      </c>
      <c r="HF102" s="4"/>
      <c r="HG102" s="4">
        <v>0</v>
      </c>
      <c r="HH102" s="4">
        <v>0</v>
      </c>
      <c r="HI102" s="4">
        <v>0</v>
      </c>
      <c r="HJ102" s="4">
        <v>65</v>
      </c>
      <c r="HK102" s="4"/>
      <c r="HL102" s="4">
        <v>0</v>
      </c>
      <c r="HM102" s="4">
        <v>9.6999999999999993</v>
      </c>
      <c r="HN102" s="4"/>
      <c r="HO102" s="4"/>
      <c r="HP102" s="29"/>
      <c r="HQ102" s="4"/>
      <c r="HR102" s="4"/>
      <c r="HS102" s="4">
        <v>257</v>
      </c>
      <c r="HT102" s="4">
        <v>1</v>
      </c>
      <c r="HU102" s="4">
        <v>1</v>
      </c>
      <c r="HV102" s="4">
        <v>8.3000000000000007</v>
      </c>
      <c r="HW102" s="4">
        <v>115</v>
      </c>
      <c r="HX102" s="4">
        <v>131</v>
      </c>
      <c r="HY102" s="4">
        <v>3.9</v>
      </c>
      <c r="HZ102" s="4">
        <v>2.2000000000000002</v>
      </c>
      <c r="IA102" s="4">
        <v>4.4000000000000004</v>
      </c>
      <c r="IB102" s="4">
        <v>8.1</v>
      </c>
      <c r="IC102" s="4"/>
      <c r="ID102" s="4"/>
      <c r="IE102" s="4"/>
      <c r="IF102" s="4">
        <v>36</v>
      </c>
      <c r="IG102" s="4">
        <v>423</v>
      </c>
      <c r="IH102" s="4">
        <v>0.2</v>
      </c>
      <c r="II102" s="4">
        <v>74</v>
      </c>
      <c r="IJ102" s="4">
        <v>278</v>
      </c>
      <c r="IK102" s="4">
        <v>0</v>
      </c>
      <c r="IL102" s="4">
        <v>0</v>
      </c>
      <c r="IM102" s="4"/>
      <c r="IN102">
        <v>113</v>
      </c>
      <c r="IO102">
        <v>69</v>
      </c>
      <c r="IP102">
        <v>84</v>
      </c>
      <c r="IQ102">
        <v>89</v>
      </c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>
        <v>0.1</v>
      </c>
      <c r="JJ102" s="4">
        <v>0</v>
      </c>
      <c r="JK102" s="4">
        <v>0</v>
      </c>
      <c r="JL102" s="4"/>
      <c r="JM102" s="4"/>
      <c r="JN102" s="4">
        <v>8</v>
      </c>
      <c r="JO102" s="4">
        <v>8</v>
      </c>
      <c r="JP102" s="4">
        <v>48</v>
      </c>
      <c r="JQ102" s="4">
        <v>30</v>
      </c>
      <c r="JR102" s="4">
        <v>35</v>
      </c>
      <c r="JS102" s="4">
        <v>65</v>
      </c>
      <c r="JT102" s="11">
        <v>59</v>
      </c>
      <c r="JU102" s="4">
        <v>31</v>
      </c>
      <c r="JV102" s="4">
        <v>75</v>
      </c>
      <c r="JW102" s="4">
        <f>(JV102-JU102)</f>
        <v>44</v>
      </c>
      <c r="JX102" s="11">
        <v>18.2</v>
      </c>
      <c r="JY102" s="4">
        <v>1345</v>
      </c>
      <c r="JZ102" s="4">
        <v>93</v>
      </c>
      <c r="KA102" s="4">
        <v>65</v>
      </c>
      <c r="KB102" s="4">
        <v>3.2</v>
      </c>
      <c r="KC102" s="17">
        <f>(KB102/HA102)</f>
        <v>1.7486338797814207</v>
      </c>
      <c r="KD102" s="4">
        <v>24.8</v>
      </c>
      <c r="KE102" s="4">
        <v>302</v>
      </c>
      <c r="KF102" s="4">
        <v>85</v>
      </c>
      <c r="KG102" s="4">
        <v>5.3</v>
      </c>
      <c r="KH102" s="4">
        <f>(KG102/HA102)</f>
        <v>2.8961748633879778</v>
      </c>
      <c r="KI102" s="45">
        <f>JT102/KD102</f>
        <v>2.379032258064516</v>
      </c>
      <c r="KJ102" s="45">
        <f>JX102/KD102</f>
        <v>0.73387096774193539</v>
      </c>
      <c r="KK102" s="4">
        <v>10</v>
      </c>
      <c r="KL102" s="4">
        <v>71</v>
      </c>
      <c r="KM102" s="4">
        <v>62</v>
      </c>
      <c r="KN102" s="11">
        <f>(KL102/KM102)</f>
        <v>1.1451612903225807</v>
      </c>
      <c r="KO102" s="4">
        <v>268</v>
      </c>
      <c r="KP102" s="11">
        <v>10</v>
      </c>
      <c r="KQ102" s="4">
        <v>7</v>
      </c>
      <c r="KR102" s="11">
        <f>KL102/((KP102+KQ102)/2)</f>
        <v>8.3529411764705888</v>
      </c>
      <c r="KS102" s="4">
        <v>20</v>
      </c>
      <c r="KT102" s="4">
        <f>KS102/HA102</f>
        <v>10.928961748633879</v>
      </c>
      <c r="KU102" s="4">
        <v>7</v>
      </c>
      <c r="KV102" s="4">
        <v>10</v>
      </c>
      <c r="KW102" s="11">
        <v>28</v>
      </c>
      <c r="KX102" s="4">
        <v>21</v>
      </c>
      <c r="KY102" s="9">
        <v>19</v>
      </c>
      <c r="KZ102" s="4">
        <v>102</v>
      </c>
      <c r="LA102" s="4">
        <v>132</v>
      </c>
      <c r="LB102" s="4">
        <v>56</v>
      </c>
      <c r="LC102" s="4">
        <v>91</v>
      </c>
      <c r="LD102" s="4">
        <v>79</v>
      </c>
      <c r="LE102" s="4">
        <f>KE102</f>
        <v>302</v>
      </c>
      <c r="LF102" s="9">
        <f>LI102/LK102</f>
        <v>0.90299479167084029</v>
      </c>
      <c r="LG102" s="9">
        <f>LD102/LE102</f>
        <v>0.26158940397350994</v>
      </c>
      <c r="LH102" s="9">
        <f>0.35695-7.2266*LG102+74.249*(LG102^2)-307.39*(LG102^3)+684.54*(LG102^4)-856.92*(LG102^5)+571.95*(LG102^6)-159.1*(LG102^7)</f>
        <v>0.37062601053658417</v>
      </c>
      <c r="LI102" s="9">
        <f>(IN102*0.9)/KF102</f>
        <v>1.1964705882352942</v>
      </c>
      <c r="LJ102" s="9">
        <f>0.0275-0.165*(JT102/100)+0.3656*((IO102/IN102)*0.9)+0.515*LH102</f>
        <v>0.32194062551483638</v>
      </c>
      <c r="LK102" s="9">
        <f>(IO102-(LJ102*IN102*0.9))/(LJ102*KF102)</f>
        <v>1.3250027566841511</v>
      </c>
      <c r="LL102" s="11">
        <v>19</v>
      </c>
      <c r="LM102" s="11">
        <v>29</v>
      </c>
      <c r="LN102" s="4">
        <v>21</v>
      </c>
      <c r="LO102" s="4">
        <v>10</v>
      </c>
      <c r="LP102" s="4">
        <v>24</v>
      </c>
      <c r="LQ102" s="4">
        <f>LP102/HA102</f>
        <v>13.114754098360656</v>
      </c>
      <c r="LR102" s="11">
        <v>45</v>
      </c>
      <c r="LS102" s="11">
        <v>22</v>
      </c>
      <c r="LT102" s="4">
        <v>18</v>
      </c>
      <c r="LU102" s="4">
        <v>65</v>
      </c>
      <c r="LV102" s="4">
        <v>58</v>
      </c>
      <c r="LW102" s="11">
        <f>LU102/LV102</f>
        <v>1.1206896551724137</v>
      </c>
      <c r="LX102" s="4">
        <v>12</v>
      </c>
      <c r="LY102" s="11">
        <f>(LU102/LX102)</f>
        <v>5.416666666666667</v>
      </c>
      <c r="LZ102" s="4">
        <v>132</v>
      </c>
      <c r="MA102" s="4">
        <v>13</v>
      </c>
      <c r="MB102">
        <v>13.7</v>
      </c>
      <c r="MC102" s="11">
        <f>(MA102+IR102)</f>
        <v>13</v>
      </c>
      <c r="MD102" s="4">
        <f>MC102/LS102</f>
        <v>0.59090909090909094</v>
      </c>
      <c r="ME102" s="4">
        <f>LR102/MB102</f>
        <v>3.2846715328467155</v>
      </c>
      <c r="MF102" s="4">
        <f>LL102/MB102</f>
        <v>1.3868613138686132</v>
      </c>
      <c r="MG102" s="4">
        <v>12</v>
      </c>
      <c r="MH102" s="4">
        <v>8</v>
      </c>
      <c r="MI102" s="4">
        <f>((MG102-MH102)/MG102)*100</f>
        <v>33.333333333333329</v>
      </c>
      <c r="MJ102" s="4">
        <v>23</v>
      </c>
      <c r="MK102" s="4">
        <v>20</v>
      </c>
      <c r="ML102" s="4">
        <f>((MJ102-MK102)/MJ102)*100</f>
        <v>13.043478260869565</v>
      </c>
      <c r="MM102">
        <v>1</v>
      </c>
      <c r="MN102">
        <v>0</v>
      </c>
      <c r="MO102">
        <v>0</v>
      </c>
      <c r="MP102">
        <v>1</v>
      </c>
      <c r="MQ102">
        <v>0</v>
      </c>
      <c r="MR102">
        <v>0</v>
      </c>
      <c r="MS102">
        <v>0</v>
      </c>
      <c r="MT102">
        <v>1</v>
      </c>
      <c r="MU102">
        <v>0</v>
      </c>
      <c r="MV102">
        <v>0</v>
      </c>
      <c r="MW102">
        <v>19</v>
      </c>
      <c r="MX102">
        <v>14</v>
      </c>
      <c r="MY102">
        <f>(MW102-MX102)/MW102</f>
        <v>0.26315789473684209</v>
      </c>
      <c r="MZ102">
        <v>1</v>
      </c>
      <c r="NA102">
        <v>0</v>
      </c>
      <c r="NC102" s="2">
        <v>45255</v>
      </c>
      <c r="ND102" s="4">
        <v>1.83</v>
      </c>
      <c r="NE102" s="4">
        <v>28</v>
      </c>
      <c r="NF102" s="4">
        <v>3160</v>
      </c>
      <c r="NG102" s="4">
        <v>12500</v>
      </c>
      <c r="NH102" s="4">
        <v>4</v>
      </c>
      <c r="NI102" s="4"/>
      <c r="NJ102" s="4">
        <v>0</v>
      </c>
      <c r="NK102" s="4">
        <v>0</v>
      </c>
      <c r="NL102" s="4">
        <v>0</v>
      </c>
      <c r="NM102" s="4"/>
      <c r="NN102" s="4"/>
      <c r="NO102" s="4">
        <v>0</v>
      </c>
      <c r="NP102" s="4">
        <v>10</v>
      </c>
      <c r="NQ102" s="4">
        <v>1.28</v>
      </c>
      <c r="NR102" s="4">
        <v>30.3</v>
      </c>
      <c r="NS102" s="29"/>
      <c r="NT102" s="4"/>
      <c r="NU102" s="4"/>
      <c r="NV102" s="4">
        <v>363</v>
      </c>
      <c r="NW102" s="4">
        <v>1</v>
      </c>
      <c r="NX102" s="4">
        <v>1</v>
      </c>
      <c r="NY102" s="4">
        <v>0.9</v>
      </c>
      <c r="NZ102" s="4">
        <v>36</v>
      </c>
      <c r="OA102" s="4">
        <v>136</v>
      </c>
      <c r="OB102" s="4">
        <v>4</v>
      </c>
      <c r="OC102" s="4"/>
      <c r="OD102" s="4"/>
      <c r="OE102" s="4"/>
      <c r="OF102" s="4"/>
      <c r="OG102" s="4"/>
      <c r="OH102" s="4">
        <v>37</v>
      </c>
      <c r="OI102" s="4">
        <v>14</v>
      </c>
      <c r="OJ102" s="4">
        <v>14</v>
      </c>
      <c r="OK102" s="4">
        <v>0.5</v>
      </c>
      <c r="OL102" s="4"/>
      <c r="OM102" s="4">
        <v>207</v>
      </c>
      <c r="ON102" s="4">
        <v>0</v>
      </c>
      <c r="OO102" s="4">
        <v>0</v>
      </c>
      <c r="OP102" s="4"/>
      <c r="OQ102">
        <v>115</v>
      </c>
      <c r="OR102">
        <v>72</v>
      </c>
      <c r="OS102">
        <v>86</v>
      </c>
      <c r="OT102">
        <v>78</v>
      </c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>
        <v>0</v>
      </c>
      <c r="PM102" s="4">
        <v>0</v>
      </c>
      <c r="PN102" s="4">
        <v>0</v>
      </c>
      <c r="PO102" s="4">
        <v>14</v>
      </c>
      <c r="PP102" s="4"/>
      <c r="PQ102" s="4">
        <v>9</v>
      </c>
      <c r="PR102" s="4">
        <v>8</v>
      </c>
      <c r="PS102" s="4">
        <v>45</v>
      </c>
      <c r="PT102" s="4">
        <v>28</v>
      </c>
      <c r="PU102" s="4">
        <v>34</v>
      </c>
      <c r="PV102" s="4">
        <v>62</v>
      </c>
      <c r="PW102" s="11">
        <v>61</v>
      </c>
      <c r="PX102" s="4">
        <v>31</v>
      </c>
      <c r="PY102" s="4">
        <v>76</v>
      </c>
      <c r="PZ102" s="4">
        <f>(PY102-PX102)</f>
        <v>45</v>
      </c>
      <c r="QA102" s="11">
        <v>20.100000000000001</v>
      </c>
      <c r="QB102" s="4">
        <v>1483</v>
      </c>
      <c r="QC102" s="4">
        <v>94</v>
      </c>
      <c r="QD102" s="4">
        <v>64</v>
      </c>
      <c r="QE102" s="4">
        <v>3.4</v>
      </c>
      <c r="QF102" s="17">
        <f>(QE102/ND102)</f>
        <v>1.8579234972677594</v>
      </c>
      <c r="QG102" s="4">
        <v>24</v>
      </c>
      <c r="QH102" s="4">
        <v>298</v>
      </c>
      <c r="QI102" s="4">
        <v>81</v>
      </c>
      <c r="QJ102" s="4">
        <v>4.9000000000000004</v>
      </c>
      <c r="QK102" s="4">
        <f>(QJ102/ND102)</f>
        <v>2.6775956284153009</v>
      </c>
      <c r="QL102" s="45">
        <f>PW102/QG102</f>
        <v>2.5416666666666665</v>
      </c>
      <c r="QM102" s="45">
        <f>QA102/QG102</f>
        <v>0.83750000000000002</v>
      </c>
      <c r="QN102" s="4">
        <v>11</v>
      </c>
      <c r="QO102" s="4">
        <v>70</v>
      </c>
      <c r="QP102" s="4">
        <v>63</v>
      </c>
      <c r="QQ102" s="11">
        <f>(QO102/QP102)</f>
        <v>1.1111111111111112</v>
      </c>
      <c r="QR102" s="4">
        <v>280</v>
      </c>
      <c r="QS102" s="11">
        <v>10</v>
      </c>
      <c r="QT102" s="4">
        <v>8</v>
      </c>
      <c r="QU102" s="11">
        <f>QO102/((QS102+QT102)/2)</f>
        <v>7.7777777777777777</v>
      </c>
      <c r="QV102" s="4">
        <v>21</v>
      </c>
      <c r="QW102" s="4">
        <f>QV102/ND102</f>
        <v>11.475409836065573</v>
      </c>
      <c r="QX102" s="4">
        <v>8</v>
      </c>
      <c r="QY102" s="4">
        <v>8</v>
      </c>
      <c r="QZ102" s="11">
        <v>27</v>
      </c>
      <c r="RA102" s="4">
        <v>19</v>
      </c>
      <c r="RB102" s="9">
        <v>18</v>
      </c>
      <c r="RC102" s="4">
        <v>98</v>
      </c>
      <c r="RD102" s="4">
        <v>124</v>
      </c>
      <c r="RE102" s="4">
        <v>49</v>
      </c>
      <c r="RF102" s="4">
        <v>87</v>
      </c>
      <c r="RG102" s="4">
        <v>85</v>
      </c>
      <c r="RH102" s="4">
        <f>QH102</f>
        <v>298</v>
      </c>
      <c r="RI102" s="9">
        <f>RL102/RN102</f>
        <v>0.94945806296213342</v>
      </c>
      <c r="RJ102" s="9">
        <f>RG102/RH102</f>
        <v>0.28523489932885904</v>
      </c>
      <c r="RK102" s="9">
        <f>0.35695-7.2266*RJ102+74.249*(RJ102^2)-307.39*(RJ102^3)+684.54*(RJ102^4)-856.92*(RJ102^5)+571.95*(RJ102^6)-159.1*(RJ102^7)</f>
        <v>0.3999041638679518</v>
      </c>
      <c r="RL102" s="9">
        <f>(OQ102*0.9)/QI102</f>
        <v>1.2777777777777777</v>
      </c>
      <c r="RM102" s="9">
        <f>0.0275-0.165*(PW102/100)+0.3656*((OR102/OQ102)*0.9)+0.515*RK102</f>
        <v>0.33880829656590822</v>
      </c>
      <c r="RN102" s="9">
        <f>(OR102-(RM102*OQ102*0.9))/(RM102*QI102)</f>
        <v>1.3457969631553262</v>
      </c>
      <c r="RO102" s="11">
        <v>20.8</v>
      </c>
      <c r="RP102" s="11">
        <v>28</v>
      </c>
      <c r="RQ102" s="4">
        <v>19</v>
      </c>
      <c r="RR102" s="4">
        <v>12</v>
      </c>
      <c r="RS102" s="4">
        <v>22</v>
      </c>
      <c r="RT102" s="4">
        <f>RS102/ND102</f>
        <v>12.021857923497267</v>
      </c>
      <c r="RU102" s="11">
        <v>46</v>
      </c>
      <c r="RV102" s="11">
        <v>22</v>
      </c>
      <c r="RW102" s="4">
        <v>18</v>
      </c>
      <c r="RX102" s="4">
        <v>64</v>
      </c>
      <c r="RY102" s="4">
        <v>55</v>
      </c>
      <c r="RZ102" s="11">
        <f>RX102/RY102</f>
        <v>1.1636363636363636</v>
      </c>
      <c r="SA102" s="4">
        <v>12</v>
      </c>
      <c r="SB102" s="11">
        <f>(RX102/SA102)</f>
        <v>5.333333333333333</v>
      </c>
      <c r="SC102" s="4">
        <v>124</v>
      </c>
      <c r="SD102" s="4">
        <v>14.5</v>
      </c>
      <c r="SE102">
        <v>14.1</v>
      </c>
      <c r="SF102" s="11">
        <f>(SD102+OU102)</f>
        <v>14.5</v>
      </c>
      <c r="SG102" s="4">
        <f>SF102/RV102</f>
        <v>0.65909090909090906</v>
      </c>
      <c r="SH102" s="4">
        <f>RU102/SE102</f>
        <v>3.2624113475177308</v>
      </c>
      <c r="SI102" s="4">
        <f>RO102/SE102</f>
        <v>1.4751773049645391</v>
      </c>
      <c r="SJ102" s="4">
        <v>12</v>
      </c>
      <c r="SK102" s="4">
        <v>8</v>
      </c>
      <c r="SL102" s="4">
        <f>((SJ102-SK102)/SJ102)*100</f>
        <v>33.333333333333329</v>
      </c>
      <c r="SM102" s="4">
        <v>19</v>
      </c>
      <c r="SN102" s="4">
        <v>16</v>
      </c>
      <c r="SO102" s="4">
        <f>((SM102-SN102)/SM102)*100</f>
        <v>15.789473684210526</v>
      </c>
      <c r="SP102">
        <v>1</v>
      </c>
      <c r="SQ102">
        <v>0</v>
      </c>
      <c r="SR102">
        <v>0</v>
      </c>
      <c r="SS102">
        <v>1</v>
      </c>
      <c r="ST102">
        <v>0</v>
      </c>
      <c r="SU102">
        <v>0</v>
      </c>
      <c r="SV102">
        <v>0</v>
      </c>
      <c r="SW102">
        <v>1</v>
      </c>
      <c r="SX102">
        <v>0</v>
      </c>
      <c r="SY102">
        <v>0</v>
      </c>
      <c r="SZ102">
        <v>17</v>
      </c>
      <c r="TA102">
        <v>11</v>
      </c>
      <c r="TB102">
        <f>(SZ102-TA102)/SZ102</f>
        <v>0.35294117647058826</v>
      </c>
      <c r="TC102">
        <v>1</v>
      </c>
      <c r="TD102">
        <v>0</v>
      </c>
    </row>
    <row r="103" spans="1:614" x14ac:dyDescent="0.35">
      <c r="A103" s="54">
        <v>100</v>
      </c>
      <c r="B103" s="2">
        <v>45225</v>
      </c>
      <c r="C103" s="2">
        <v>17319</v>
      </c>
      <c r="D103" s="4">
        <v>76</v>
      </c>
      <c r="E103" s="4" t="s">
        <v>178</v>
      </c>
      <c r="F103" s="4">
        <v>71</v>
      </c>
      <c r="G103" s="4">
        <v>163</v>
      </c>
      <c r="H103" s="4">
        <v>1.77</v>
      </c>
      <c r="I103" s="4">
        <v>1</v>
      </c>
      <c r="J103" s="2">
        <v>45223</v>
      </c>
      <c r="K103" s="2">
        <v>45224</v>
      </c>
      <c r="L103" s="2">
        <v>45233</v>
      </c>
      <c r="M103" s="2">
        <v>45235</v>
      </c>
      <c r="N103" s="4">
        <v>1</v>
      </c>
      <c r="O103" s="2">
        <v>45235</v>
      </c>
      <c r="P103" s="46">
        <f t="shared" si="322"/>
        <v>9</v>
      </c>
      <c r="Q103" s="46">
        <f t="shared" si="323"/>
        <v>12</v>
      </c>
      <c r="R103" s="46">
        <f t="shared" si="333"/>
        <v>11</v>
      </c>
      <c r="S103" s="4">
        <v>0</v>
      </c>
      <c r="T103" s="4">
        <v>1</v>
      </c>
      <c r="U103" s="4">
        <v>0</v>
      </c>
      <c r="V103" s="4">
        <v>0</v>
      </c>
      <c r="W103" s="4">
        <v>0</v>
      </c>
      <c r="X103" s="4">
        <v>0</v>
      </c>
      <c r="Y103" s="4">
        <v>1</v>
      </c>
      <c r="Z103" s="4">
        <v>0</v>
      </c>
      <c r="AA103" s="4">
        <v>1</v>
      </c>
      <c r="AB103" s="4">
        <v>25</v>
      </c>
      <c r="AC103" s="4">
        <v>50</v>
      </c>
      <c r="AD103" s="4">
        <v>8</v>
      </c>
      <c r="AE103" s="4">
        <v>8</v>
      </c>
      <c r="AF103" s="4">
        <v>0</v>
      </c>
      <c r="AG103" s="4">
        <v>2100</v>
      </c>
      <c r="AH103" s="4">
        <v>300</v>
      </c>
      <c r="AI103" s="4">
        <v>47.2</v>
      </c>
      <c r="AJ103" s="4">
        <v>2.1800000000000002</v>
      </c>
      <c r="AK103" s="4">
        <v>0</v>
      </c>
      <c r="AL103" s="4">
        <v>1</v>
      </c>
      <c r="AM103" s="23" t="s">
        <v>242</v>
      </c>
      <c r="AN103" s="4">
        <v>43</v>
      </c>
      <c r="AO103" s="4">
        <v>1366</v>
      </c>
      <c r="AP103" s="4">
        <v>0</v>
      </c>
      <c r="AQ103" s="4">
        <v>7.4</v>
      </c>
      <c r="AR103" s="4">
        <v>1.65</v>
      </c>
      <c r="AS103" s="4">
        <v>34.799999999999997</v>
      </c>
      <c r="AT103" s="29">
        <v>0.37</v>
      </c>
      <c r="AU103" s="4">
        <v>1.36</v>
      </c>
      <c r="AV103" s="4">
        <v>676</v>
      </c>
      <c r="AW103" s="76">
        <v>24</v>
      </c>
      <c r="AX103" s="4">
        <v>0</v>
      </c>
      <c r="AY103" s="4">
        <v>0</v>
      </c>
      <c r="AZ103" s="4">
        <v>0.93</v>
      </c>
      <c r="BA103" s="4">
        <v>50</v>
      </c>
      <c r="BB103" s="4">
        <v>144</v>
      </c>
      <c r="BC103" s="4">
        <v>3.8</v>
      </c>
      <c r="BD103" s="4">
        <v>1.89</v>
      </c>
      <c r="BE103" s="4">
        <v>3.25</v>
      </c>
      <c r="BF103" s="4">
        <v>7.3</v>
      </c>
      <c r="BG103" s="4">
        <v>3</v>
      </c>
      <c r="BH103" s="4">
        <v>1.83</v>
      </c>
      <c r="BI103" s="4">
        <v>19</v>
      </c>
      <c r="BJ103" s="4">
        <v>8</v>
      </c>
      <c r="BK103" s="4">
        <v>14</v>
      </c>
      <c r="BL103" s="4">
        <v>0.9</v>
      </c>
      <c r="BM103" s="4">
        <v>55</v>
      </c>
      <c r="BN103" s="4">
        <v>138</v>
      </c>
      <c r="BO103" s="4">
        <v>0</v>
      </c>
      <c r="BP103" s="4">
        <v>0</v>
      </c>
      <c r="BQ103" s="4">
        <v>409</v>
      </c>
      <c r="BR103">
        <v>124</v>
      </c>
      <c r="BS103">
        <v>71</v>
      </c>
      <c r="BT103">
        <v>81</v>
      </c>
      <c r="BU103">
        <v>98</v>
      </c>
      <c r="BW103">
        <v>2628</v>
      </c>
      <c r="BX103">
        <v>755</v>
      </c>
      <c r="BY103">
        <v>1.6</v>
      </c>
      <c r="BZ103">
        <v>71.900000000000006</v>
      </c>
      <c r="CA103">
        <v>3.4</v>
      </c>
      <c r="CB103" s="4">
        <v>2.5</v>
      </c>
      <c r="CC103" s="4">
        <v>34</v>
      </c>
      <c r="CD103" s="4">
        <v>67</v>
      </c>
      <c r="CE103" s="4">
        <v>6</v>
      </c>
      <c r="CF103" s="4">
        <v>7</v>
      </c>
      <c r="CG103" s="4">
        <v>1890</v>
      </c>
      <c r="CH103" s="4">
        <f t="shared" si="324"/>
        <v>2592</v>
      </c>
      <c r="CI103" s="4">
        <v>7.45</v>
      </c>
      <c r="CJ103" s="4">
        <v>29.9</v>
      </c>
      <c r="CK103" s="4">
        <v>86.4</v>
      </c>
      <c r="CL103" s="4">
        <v>20.3</v>
      </c>
      <c r="CM103" s="4">
        <v>0.2</v>
      </c>
      <c r="CN103" s="4">
        <v>0</v>
      </c>
      <c r="CO103" s="4">
        <v>0</v>
      </c>
      <c r="CP103" s="4">
        <v>44.56</v>
      </c>
      <c r="CQ103" s="4">
        <v>14259</v>
      </c>
      <c r="CR103" s="4">
        <v>1</v>
      </c>
      <c r="CS103" s="4">
        <v>3</v>
      </c>
      <c r="CT103" s="4"/>
      <c r="CU103" s="4">
        <v>1</v>
      </c>
      <c r="CV103" s="4">
        <v>1</v>
      </c>
      <c r="CW103" s="4">
        <v>1</v>
      </c>
      <c r="CX103" s="4">
        <v>1</v>
      </c>
      <c r="CY103" s="4">
        <v>1</v>
      </c>
      <c r="CZ103" s="4">
        <v>0</v>
      </c>
      <c r="DA103" s="4">
        <v>0</v>
      </c>
      <c r="DB103" s="4">
        <v>0</v>
      </c>
      <c r="DC103" s="4">
        <v>1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11</v>
      </c>
      <c r="DL103" s="4">
        <v>8</v>
      </c>
      <c r="DM103" s="4">
        <v>48</v>
      </c>
      <c r="DN103" s="4">
        <v>41</v>
      </c>
      <c r="DO103" s="4">
        <v>14</v>
      </c>
      <c r="DP103" s="4">
        <v>30</v>
      </c>
      <c r="DQ103" s="11">
        <v>48</v>
      </c>
      <c r="DR103" s="4">
        <v>45</v>
      </c>
      <c r="DS103" s="4">
        <v>88</v>
      </c>
      <c r="DT103" s="4">
        <f t="shared" si="315"/>
        <v>43</v>
      </c>
      <c r="DU103" s="11">
        <v>13</v>
      </c>
      <c r="DV103" s="4">
        <v>1546</v>
      </c>
      <c r="DW103" s="4">
        <v>84</v>
      </c>
      <c r="DX103" s="4">
        <v>51</v>
      </c>
      <c r="DY103" s="4">
        <v>2.2000000000000002</v>
      </c>
      <c r="DZ103" s="4">
        <f t="shared" si="298"/>
        <v>1.2429378531073447</v>
      </c>
      <c r="EA103" s="4">
        <v>12.5</v>
      </c>
      <c r="EB103" s="4">
        <v>391</v>
      </c>
      <c r="EC103" s="4">
        <v>31</v>
      </c>
      <c r="ED103" s="4">
        <v>2.1</v>
      </c>
      <c r="EE103" s="4">
        <f t="shared" si="316"/>
        <v>1.1864406779661016</v>
      </c>
      <c r="EF103" s="45">
        <f t="shared" si="325"/>
        <v>3.84</v>
      </c>
      <c r="EG103" s="45">
        <f t="shared" si="326"/>
        <v>1.04</v>
      </c>
      <c r="EH103" s="4">
        <v>7</v>
      </c>
      <c r="EI103" s="4">
        <v>47</v>
      </c>
      <c r="EJ103" s="4">
        <v>36</v>
      </c>
      <c r="EK103" s="11">
        <f t="shared" si="317"/>
        <v>1.3055555555555556</v>
      </c>
      <c r="EL103" s="4">
        <v>275</v>
      </c>
      <c r="EM103" s="11">
        <v>9</v>
      </c>
      <c r="EN103" s="4">
        <v>5</v>
      </c>
      <c r="EO103" s="11">
        <f t="shared" si="313"/>
        <v>6.7142857142857144</v>
      </c>
      <c r="EP103" s="4">
        <v>18</v>
      </c>
      <c r="EQ103" s="4">
        <f t="shared" si="327"/>
        <v>10.169491525423728</v>
      </c>
      <c r="ER103" s="4">
        <v>14</v>
      </c>
      <c r="ES103" s="4">
        <v>15</v>
      </c>
      <c r="ET103" s="11">
        <v>14</v>
      </c>
      <c r="EU103" s="4">
        <v>9</v>
      </c>
      <c r="EV103" s="9">
        <v>4</v>
      </c>
      <c r="EW103" s="4">
        <v>121</v>
      </c>
      <c r="EX103" s="4">
        <v>142</v>
      </c>
      <c r="EY103" s="4">
        <v>35</v>
      </c>
      <c r="EZ103" s="4">
        <v>62</v>
      </c>
      <c r="FA103" s="4">
        <v>97</v>
      </c>
      <c r="FB103" s="4">
        <f t="shared" si="303"/>
        <v>391</v>
      </c>
      <c r="FC103" s="9">
        <f t="shared" si="328"/>
        <v>1.000201372378128</v>
      </c>
      <c r="FD103" s="9">
        <f t="shared" si="318"/>
        <v>0.24808184143222506</v>
      </c>
      <c r="FE103" s="9">
        <f t="shared" si="329"/>
        <v>0.35229213209206511</v>
      </c>
      <c r="FF103" s="9">
        <f t="shared" si="319"/>
        <v>3.6</v>
      </c>
      <c r="FG103" s="9">
        <f t="shared" si="320"/>
        <v>0.31813238351128448</v>
      </c>
      <c r="FH103" s="9">
        <f t="shared" si="321"/>
        <v>3.5992752053923529</v>
      </c>
      <c r="FI103" s="11">
        <v>18.8</v>
      </c>
      <c r="FJ103" s="11">
        <v>41</v>
      </c>
      <c r="FK103" s="4">
        <v>22</v>
      </c>
      <c r="FL103" s="4">
        <v>19</v>
      </c>
      <c r="FM103" s="4">
        <v>52</v>
      </c>
      <c r="FN103" s="4">
        <f t="shared" si="304"/>
        <v>29.378531073446329</v>
      </c>
      <c r="FO103" s="11">
        <v>42</v>
      </c>
      <c r="FP103" s="11">
        <v>20</v>
      </c>
      <c r="FQ103" s="4">
        <v>13</v>
      </c>
      <c r="FR103" s="4">
        <v>34</v>
      </c>
      <c r="FS103" s="4">
        <v>23</v>
      </c>
      <c r="FT103" s="11">
        <f t="shared" si="330"/>
        <v>1.4782608695652173</v>
      </c>
      <c r="FU103" s="4">
        <v>9</v>
      </c>
      <c r="FV103" s="11">
        <f t="shared" si="314"/>
        <v>3.7777777777777777</v>
      </c>
      <c r="FW103" s="4">
        <v>100</v>
      </c>
      <c r="FX103" s="4">
        <v>24.9</v>
      </c>
      <c r="FY103">
        <v>12.2</v>
      </c>
      <c r="FZ103" s="11">
        <f t="shared" si="306"/>
        <v>24.9</v>
      </c>
      <c r="GA103" s="4">
        <f t="shared" si="331"/>
        <v>1.2449999999999999</v>
      </c>
      <c r="GB103" s="4">
        <f t="shared" si="334"/>
        <v>3.4426229508196724</v>
      </c>
      <c r="GC103" s="4">
        <f t="shared" si="335"/>
        <v>1.5409836065573772</v>
      </c>
      <c r="GD103" s="4">
        <v>22</v>
      </c>
      <c r="GE103" s="4">
        <v>20</v>
      </c>
      <c r="GF103" s="4">
        <f t="shared" si="307"/>
        <v>9.0909090909090917</v>
      </c>
      <c r="GG103" s="4">
        <v>12</v>
      </c>
      <c r="GH103" s="4">
        <v>8</v>
      </c>
      <c r="GI103" s="4">
        <f t="shared" si="311"/>
        <v>33.333333333333329</v>
      </c>
      <c r="GJ103">
        <v>1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1</v>
      </c>
      <c r="GR103">
        <v>0</v>
      </c>
      <c r="GS103">
        <v>0</v>
      </c>
      <c r="GZ103" s="2">
        <v>45232</v>
      </c>
      <c r="HA103" s="4">
        <v>1.77</v>
      </c>
      <c r="HB103" s="4">
        <v>8</v>
      </c>
      <c r="HC103" s="4">
        <v>4800</v>
      </c>
      <c r="HD103" s="4">
        <v>5200</v>
      </c>
      <c r="HE103" s="4">
        <v>16.78</v>
      </c>
      <c r="HF103" s="4">
        <v>0.2</v>
      </c>
      <c r="HG103" s="4">
        <v>0</v>
      </c>
      <c r="HH103" s="4">
        <v>1</v>
      </c>
      <c r="HI103" s="23" t="s">
        <v>242</v>
      </c>
      <c r="HJ103" s="4"/>
      <c r="HK103" s="4"/>
      <c r="HL103" s="4">
        <v>0</v>
      </c>
      <c r="HM103" s="4">
        <v>7.4</v>
      </c>
      <c r="HN103" s="4">
        <v>1.42</v>
      </c>
      <c r="HO103" s="4">
        <v>35.5</v>
      </c>
      <c r="HP103" s="29"/>
      <c r="HQ103" s="4"/>
      <c r="HR103" s="4">
        <v>398</v>
      </c>
      <c r="HS103" s="4">
        <v>85</v>
      </c>
      <c r="HT103" s="4">
        <v>0</v>
      </c>
      <c r="HU103" s="4">
        <v>0</v>
      </c>
      <c r="HV103" s="4">
        <v>1.25</v>
      </c>
      <c r="HW103" s="4">
        <v>51</v>
      </c>
      <c r="HX103" s="4">
        <v>150</v>
      </c>
      <c r="HY103" s="4">
        <v>3.1</v>
      </c>
      <c r="HZ103" s="4">
        <v>1.74</v>
      </c>
      <c r="IA103" s="4">
        <v>3.27</v>
      </c>
      <c r="IB103" s="4">
        <v>7.3</v>
      </c>
      <c r="IC103" s="4">
        <v>3.3</v>
      </c>
      <c r="ID103" s="4">
        <v>1.86</v>
      </c>
      <c r="IE103" s="4">
        <v>12</v>
      </c>
      <c r="IF103" s="4">
        <v>11</v>
      </c>
      <c r="IG103" s="4">
        <v>14</v>
      </c>
      <c r="IH103" s="4">
        <v>0.28999999999999998</v>
      </c>
      <c r="II103" s="4">
        <v>96</v>
      </c>
      <c r="IJ103" s="4">
        <v>310</v>
      </c>
      <c r="IK103" s="4">
        <v>0</v>
      </c>
      <c r="IL103" s="4">
        <v>0</v>
      </c>
      <c r="IM103" s="4">
        <v>216</v>
      </c>
      <c r="IN103">
        <v>78</v>
      </c>
      <c r="IO103">
        <v>34</v>
      </c>
      <c r="IP103">
        <v>50</v>
      </c>
      <c r="IQ103">
        <v>128</v>
      </c>
      <c r="IS103">
        <v>0</v>
      </c>
      <c r="IT103">
        <v>350</v>
      </c>
      <c r="IU103">
        <v>1.1000000000000001</v>
      </c>
      <c r="IX103" s="4"/>
      <c r="IY103" s="4"/>
      <c r="IZ103" s="4"/>
      <c r="JA103" s="4"/>
      <c r="JB103" s="4"/>
      <c r="JC103" s="4"/>
      <c r="JD103" s="4"/>
      <c r="JE103" s="4">
        <v>7.39</v>
      </c>
      <c r="JF103" s="4">
        <v>37.4</v>
      </c>
      <c r="JG103" s="4">
        <v>78.3</v>
      </c>
      <c r="JH103" s="4">
        <v>22.6</v>
      </c>
      <c r="JI103" s="4">
        <v>0</v>
      </c>
      <c r="JJ103" s="4">
        <v>0</v>
      </c>
      <c r="JK103" s="4">
        <v>0</v>
      </c>
      <c r="JL103" s="4">
        <v>43</v>
      </c>
      <c r="JM103" s="4"/>
      <c r="JN103" s="4">
        <v>11</v>
      </c>
      <c r="JO103" s="4">
        <v>11</v>
      </c>
      <c r="JP103" s="4">
        <v>42</v>
      </c>
      <c r="JQ103" s="4">
        <v>27</v>
      </c>
      <c r="JR103" s="4">
        <v>36</v>
      </c>
      <c r="JS103" s="4">
        <v>66</v>
      </c>
      <c r="JT103" s="11">
        <v>52</v>
      </c>
      <c r="JU103" s="4">
        <v>38</v>
      </c>
      <c r="JV103" s="4">
        <v>80</v>
      </c>
      <c r="JW103" s="4">
        <f>(JV103-JU103)</f>
        <v>42</v>
      </c>
      <c r="JX103" s="11">
        <v>13.6</v>
      </c>
      <c r="JY103" s="4">
        <v>1103</v>
      </c>
      <c r="JZ103" s="4">
        <v>86</v>
      </c>
      <c r="KA103" s="4">
        <v>110</v>
      </c>
      <c r="KB103" s="4">
        <v>4.5999999999999996</v>
      </c>
      <c r="KC103" s="4">
        <f>(KB103/HA103)</f>
        <v>2.5988700564971747</v>
      </c>
      <c r="KD103" s="4">
        <v>15.2</v>
      </c>
      <c r="KE103" s="4">
        <v>238</v>
      </c>
      <c r="KF103" s="4">
        <v>46</v>
      </c>
      <c r="KG103" s="4">
        <v>5.43</v>
      </c>
      <c r="KH103" s="4">
        <f>(KG103/HA103)</f>
        <v>3.0677966101694913</v>
      </c>
      <c r="KI103" s="45">
        <f>JT103/KD103</f>
        <v>3.4210526315789473</v>
      </c>
      <c r="KJ103" s="45">
        <f>JX103/KD103</f>
        <v>0.89473684210526316</v>
      </c>
      <c r="KK103" s="4">
        <v>11</v>
      </c>
      <c r="KL103" s="4">
        <v>47</v>
      </c>
      <c r="KM103" s="4">
        <v>81</v>
      </c>
      <c r="KN103" s="11">
        <f>(KL103/KM103)</f>
        <v>0.58024691358024694</v>
      </c>
      <c r="KO103" s="4">
        <v>97</v>
      </c>
      <c r="KP103" s="11">
        <v>13</v>
      </c>
      <c r="KQ103" s="4">
        <v>12</v>
      </c>
      <c r="KR103" s="11">
        <f>KL103/((KP103+KQ103)/2)</f>
        <v>3.76</v>
      </c>
      <c r="KS103" s="4">
        <v>35</v>
      </c>
      <c r="KT103" s="4">
        <f>KS103/HA103</f>
        <v>19.774011299435028</v>
      </c>
      <c r="KU103" s="4">
        <v>21</v>
      </c>
      <c r="KV103" s="4">
        <v>31</v>
      </c>
      <c r="KW103" s="11">
        <v>13</v>
      </c>
      <c r="KX103" s="4">
        <v>9</v>
      </c>
      <c r="KY103" s="9">
        <v>4</v>
      </c>
      <c r="KZ103" s="4">
        <v>78</v>
      </c>
      <c r="LA103" s="4">
        <v>99</v>
      </c>
      <c r="LB103" s="4">
        <v>26</v>
      </c>
      <c r="LC103" s="4">
        <v>78</v>
      </c>
      <c r="LD103" s="4">
        <v>71</v>
      </c>
      <c r="LE103" s="4">
        <f>KE103</f>
        <v>238</v>
      </c>
      <c r="LF103" s="9">
        <f>LI103/LK103</f>
        <v>1.6086681826425329</v>
      </c>
      <c r="LG103" s="9">
        <f>LD103/LE103</f>
        <v>0.29831932773109243</v>
      </c>
      <c r="LH103" s="9">
        <f>0.35695-7.2266*LG103+74.249*(LG103^2)-307.39*(LG103^3)+684.54*(LG103^4)-856.92*(LG103^5)+571.95*(LG103^6)-159.1*(LG103^7)</f>
        <v>0.4146423650704108</v>
      </c>
      <c r="LI103" s="9">
        <f>(IN103*0.9)/KF103</f>
        <v>1.5260869565217392</v>
      </c>
      <c r="LJ103" s="9">
        <f>0.0275-0.165*(JT103/100)+0.3656*((IO103/IN103)*0.9)+0.515*LH103</f>
        <v>0.29866851031895386</v>
      </c>
      <c r="LK103" s="9">
        <f>(IO103-(LJ103*IN103*0.9))/(LJ103*KF103)</f>
        <v>0.94866484772195914</v>
      </c>
      <c r="LL103" s="11">
        <v>14.2</v>
      </c>
      <c r="LM103" s="11">
        <v>14</v>
      </c>
      <c r="LN103" s="4">
        <v>12</v>
      </c>
      <c r="LO103" s="4">
        <v>2</v>
      </c>
      <c r="LP103" s="4">
        <v>56</v>
      </c>
      <c r="LQ103" s="4">
        <f>LP103/HA103</f>
        <v>31.638418079096045</v>
      </c>
      <c r="LR103" s="11">
        <v>50</v>
      </c>
      <c r="LS103" s="11">
        <v>14</v>
      </c>
      <c r="LT103" s="4">
        <v>14</v>
      </c>
      <c r="LU103" s="4">
        <v>77</v>
      </c>
      <c r="LV103" s="4">
        <v>64</v>
      </c>
      <c r="LW103" s="11">
        <f>LU103/LV103</f>
        <v>1.203125</v>
      </c>
      <c r="LX103" s="4">
        <v>18</v>
      </c>
      <c r="LY103" s="11">
        <f>(LU103/LX103)</f>
        <v>4.2777777777777777</v>
      </c>
      <c r="LZ103" s="4">
        <v>90</v>
      </c>
      <c r="MA103" s="4">
        <v>30.1</v>
      </c>
      <c r="MB103">
        <v>14.4</v>
      </c>
      <c r="MC103" s="11">
        <f>(MA103+IR103)</f>
        <v>30.1</v>
      </c>
      <c r="MD103" s="4">
        <f>MC103/LS103</f>
        <v>2.15</v>
      </c>
      <c r="ME103" s="4">
        <f>LR103/MB103</f>
        <v>3.4722222222222223</v>
      </c>
      <c r="MF103" s="4">
        <f>LL103/MB103</f>
        <v>0.98611111111111105</v>
      </c>
      <c r="MG103" s="4">
        <v>11</v>
      </c>
      <c r="MH103" s="4">
        <v>7</v>
      </c>
      <c r="MI103" s="4">
        <f>((MG103-MH103)/MG103)*100</f>
        <v>36.363636363636367</v>
      </c>
      <c r="MJ103" s="4">
        <v>19</v>
      </c>
      <c r="MK103" s="4">
        <v>15</v>
      </c>
      <c r="ML103" s="4">
        <f>((MJ103-MK103)/MJ103)*100</f>
        <v>21.052631578947366</v>
      </c>
      <c r="MM103">
        <v>1</v>
      </c>
      <c r="MN103">
        <v>0</v>
      </c>
      <c r="MO103">
        <v>0</v>
      </c>
      <c r="MP103">
        <v>1</v>
      </c>
      <c r="MQ103">
        <v>0</v>
      </c>
      <c r="MR103">
        <v>0</v>
      </c>
      <c r="MS103">
        <v>0</v>
      </c>
      <c r="MT103">
        <v>1</v>
      </c>
      <c r="MU103">
        <v>0</v>
      </c>
      <c r="MV103">
        <v>0</v>
      </c>
      <c r="MW103">
        <v>34</v>
      </c>
      <c r="MX103">
        <v>16</v>
      </c>
      <c r="MY103">
        <f t="shared" ref="MY103" si="337">(MW103-MX103)/MW103</f>
        <v>0.52941176470588236</v>
      </c>
      <c r="MZ103">
        <v>1</v>
      </c>
      <c r="NA103">
        <v>0</v>
      </c>
      <c r="QF103" s="84"/>
      <c r="QK103" s="84"/>
      <c r="QL103" s="84"/>
      <c r="QM103" s="84"/>
      <c r="QN103" s="84"/>
      <c r="QO103" s="84"/>
      <c r="QP103" s="84"/>
      <c r="QQ103" s="84"/>
      <c r="QR103" s="84"/>
      <c r="QS103" s="84"/>
      <c r="QT103" s="84"/>
      <c r="QU103" s="84"/>
      <c r="QV103" s="84"/>
      <c r="QW103" s="84"/>
      <c r="QX103" s="84"/>
      <c r="QY103" s="84"/>
      <c r="QZ103" s="84"/>
      <c r="RA103" s="84"/>
      <c r="RB103" s="84"/>
      <c r="RC103" s="84"/>
      <c r="RD103" s="84"/>
      <c r="RE103" s="84"/>
      <c r="RF103" s="84"/>
      <c r="RG103" s="84"/>
      <c r="RH103" s="84"/>
      <c r="RI103" s="84"/>
      <c r="RJ103" s="84"/>
      <c r="RK103" s="84"/>
      <c r="RL103" s="84"/>
      <c r="RM103" s="84"/>
      <c r="RN103" s="84"/>
      <c r="RO103" s="84"/>
      <c r="RP103" s="84"/>
      <c r="RQ103" s="84"/>
      <c r="RR103" s="84"/>
      <c r="RS103" s="84"/>
      <c r="RT103" s="84"/>
      <c r="RU103" s="84"/>
      <c r="RV103" s="84"/>
      <c r="RW103" s="84"/>
      <c r="RX103" s="84"/>
      <c r="RY103" s="84"/>
      <c r="RZ103" s="84"/>
      <c r="SA103" s="84"/>
      <c r="SB103" s="84"/>
      <c r="SC103" s="84"/>
      <c r="SD103" s="84"/>
      <c r="SE103" s="84"/>
      <c r="SF103" s="84"/>
      <c r="SG103" s="84"/>
      <c r="SH103" s="84"/>
      <c r="SI103" s="84"/>
      <c r="SJ103" s="84"/>
      <c r="SK103" s="84"/>
      <c r="SL103" s="84"/>
      <c r="SM103" s="84"/>
      <c r="SN103" s="84"/>
      <c r="SO103" s="84"/>
      <c r="SP103" s="84"/>
      <c r="SQ103" s="84"/>
      <c r="SR103" s="84"/>
      <c r="SS103" s="84"/>
      <c r="ST103" s="84"/>
      <c r="SU103" s="84"/>
      <c r="SV103" s="84"/>
      <c r="SW103" s="84"/>
      <c r="SX103" s="84"/>
      <c r="SY103" s="84"/>
      <c r="SZ103" s="84"/>
      <c r="TA103" s="84"/>
      <c r="TB103" s="84"/>
      <c r="TC103" s="84"/>
      <c r="TD103" s="84"/>
      <c r="WO103" s="84"/>
      <c r="WP103" s="84"/>
    </row>
    <row r="104" spans="1:614" x14ac:dyDescent="0.35">
      <c r="A104" s="5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JW104" s="4"/>
      <c r="KC104" s="84"/>
      <c r="KH104" s="84"/>
      <c r="KI104" s="84"/>
      <c r="KJ104" s="84"/>
      <c r="KK104" s="84"/>
      <c r="KL104" s="84"/>
      <c r="KM104" s="84"/>
      <c r="KN104" s="11"/>
      <c r="KO104" s="84"/>
      <c r="KP104" s="84"/>
      <c r="KQ104" s="84"/>
      <c r="KR104" s="11"/>
      <c r="KS104" s="84"/>
      <c r="KT104" s="4"/>
      <c r="KU104" s="84"/>
      <c r="KV104" s="84"/>
      <c r="KW104" s="84"/>
      <c r="KX104" s="84"/>
      <c r="KY104" s="84"/>
      <c r="KZ104" s="84"/>
      <c r="LA104" s="84"/>
      <c r="LB104" s="84"/>
      <c r="LC104" s="84"/>
      <c r="LD104" s="84"/>
      <c r="LE104" s="4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4"/>
      <c r="LR104" s="9"/>
      <c r="LS104" s="9"/>
      <c r="LT104" s="9"/>
      <c r="LU104" s="9"/>
      <c r="LV104" s="9"/>
      <c r="LW104" s="11"/>
      <c r="LX104" s="9"/>
      <c r="LY104" s="11"/>
      <c r="LZ104" s="9"/>
      <c r="MA104" s="11"/>
      <c r="MB104" s="9"/>
      <c r="MC104" s="11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QF104" s="84"/>
      <c r="QK104" s="84"/>
      <c r="QL104" s="84"/>
      <c r="QM104" s="84"/>
      <c r="QN104" s="84"/>
      <c r="QO104" s="84"/>
      <c r="QP104" s="84"/>
      <c r="QQ104" s="84"/>
      <c r="QR104" s="84"/>
      <c r="QS104" s="84"/>
      <c r="QT104" s="84"/>
      <c r="QU104" s="84"/>
      <c r="QV104" s="84"/>
      <c r="QW104" s="84"/>
      <c r="QX104" s="84"/>
      <c r="QY104" s="84"/>
      <c r="QZ104" s="84"/>
      <c r="RA104" s="84"/>
      <c r="RB104" s="84"/>
      <c r="RC104" s="84"/>
      <c r="RD104" s="84"/>
      <c r="RE104" s="84"/>
      <c r="RF104" s="84"/>
      <c r="RG104" s="84"/>
      <c r="RH104" s="84"/>
      <c r="RI104" s="84"/>
      <c r="RJ104" s="84"/>
      <c r="RK104" s="84"/>
      <c r="RL104" s="84"/>
      <c r="RM104" s="84"/>
      <c r="RN104" s="84"/>
      <c r="RO104" s="84"/>
      <c r="RP104" s="84"/>
      <c r="RQ104" s="84"/>
      <c r="RR104" s="84"/>
      <c r="RS104" s="84"/>
      <c r="RT104" s="84"/>
      <c r="RU104" s="84"/>
      <c r="RV104" s="84"/>
      <c r="RW104" s="84"/>
      <c r="RX104" s="84"/>
      <c r="RY104" s="84"/>
      <c r="RZ104" s="84"/>
      <c r="SA104" s="84"/>
      <c r="SB104" s="84"/>
      <c r="SC104" s="84"/>
      <c r="SD104" s="84"/>
      <c r="SE104" s="84"/>
      <c r="SF104" s="84"/>
      <c r="SG104" s="84"/>
      <c r="SH104" s="84"/>
      <c r="SI104" s="84"/>
      <c r="SJ104" s="84"/>
      <c r="SK104" s="84"/>
      <c r="SL104" s="84"/>
      <c r="SM104" s="84"/>
      <c r="SN104" s="84"/>
      <c r="SO104" s="84"/>
      <c r="SP104" s="84"/>
      <c r="SQ104" s="84"/>
      <c r="SR104" s="84"/>
      <c r="SS104" s="84"/>
      <c r="ST104" s="84"/>
      <c r="SU104" s="84"/>
      <c r="SV104" s="84"/>
      <c r="SW104" s="84"/>
      <c r="SX104" s="84"/>
      <c r="SY104" s="84"/>
      <c r="SZ104" s="84"/>
      <c r="TA104" s="84"/>
      <c r="TB104" s="84"/>
      <c r="TC104" s="84"/>
      <c r="TD104" s="84"/>
      <c r="WO104" s="84"/>
      <c r="WP104" s="84"/>
    </row>
    <row r="105" spans="1:614" x14ac:dyDescent="0.35">
      <c r="A105" s="5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JW105" s="4"/>
      <c r="KC105" s="84"/>
      <c r="KH105" s="84"/>
      <c r="KI105" s="84"/>
      <c r="KJ105" s="84"/>
      <c r="KK105" s="84"/>
      <c r="KL105" s="84"/>
      <c r="KM105" s="84"/>
      <c r="KN105" s="11"/>
      <c r="KO105" s="84"/>
      <c r="KP105" s="84"/>
      <c r="KQ105" s="84"/>
      <c r="KR105" s="11"/>
      <c r="KS105" s="84"/>
      <c r="KT105" s="4"/>
      <c r="KU105" s="84"/>
      <c r="KV105" s="84"/>
      <c r="KW105" s="84"/>
      <c r="KX105" s="84"/>
      <c r="KY105" s="84"/>
      <c r="KZ105" s="84"/>
      <c r="LA105" s="84"/>
      <c r="LB105" s="84"/>
      <c r="LC105" s="84"/>
      <c r="LD105" s="84"/>
      <c r="LE105" s="4"/>
      <c r="LF105" s="84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4"/>
      <c r="LR105" s="9"/>
      <c r="LS105" s="9"/>
      <c r="LT105" s="9"/>
      <c r="LU105" s="9"/>
      <c r="LV105" s="9"/>
      <c r="LW105" s="11"/>
      <c r="LX105" s="9"/>
      <c r="LY105" s="11"/>
      <c r="LZ105" s="9"/>
      <c r="MA105" s="11"/>
      <c r="MB105" s="9"/>
      <c r="MC105" s="11"/>
      <c r="MD105" s="4"/>
      <c r="MI105" s="4"/>
      <c r="ML105" s="4"/>
      <c r="QF105" s="84"/>
      <c r="QK105" s="84"/>
      <c r="QL105" s="84"/>
      <c r="QM105" s="84"/>
      <c r="QN105" s="84"/>
      <c r="QO105" s="84"/>
      <c r="QP105" s="84"/>
      <c r="QQ105" s="84"/>
      <c r="QR105" s="84"/>
      <c r="QS105" s="84"/>
      <c r="QT105" s="84"/>
      <c r="QU105" s="84"/>
      <c r="QV105" s="84"/>
      <c r="QW105" s="84"/>
      <c r="QX105" s="84"/>
      <c r="QY105" s="84"/>
      <c r="QZ105" s="84"/>
      <c r="RA105" s="84"/>
      <c r="RB105" s="84"/>
      <c r="RC105" s="84"/>
      <c r="RD105" s="84"/>
      <c r="RE105" s="84"/>
      <c r="RF105" s="84"/>
      <c r="RG105" s="84"/>
      <c r="RH105" s="84"/>
      <c r="RI105" s="84"/>
      <c r="RJ105" s="84"/>
      <c r="RK105" s="84"/>
      <c r="RL105" s="84"/>
      <c r="RM105" s="84"/>
      <c r="RN105" s="84"/>
      <c r="RO105" s="84"/>
      <c r="RP105" s="84"/>
      <c r="RQ105" s="84"/>
      <c r="RR105" s="84"/>
      <c r="RS105" s="84"/>
      <c r="RT105" s="84"/>
      <c r="RU105" s="84"/>
      <c r="RV105" s="84"/>
      <c r="RW105" s="84"/>
      <c r="RX105" s="84"/>
      <c r="RY105" s="84"/>
      <c r="RZ105" s="84"/>
      <c r="SA105" s="84"/>
      <c r="SB105" s="84"/>
      <c r="SC105" s="84"/>
      <c r="SD105" s="84"/>
      <c r="SE105" s="84"/>
      <c r="SF105" s="84"/>
      <c r="SG105" s="84"/>
      <c r="SH105" s="84"/>
      <c r="SI105" s="84"/>
      <c r="SJ105" s="84"/>
      <c r="SK105" s="84"/>
      <c r="SL105" s="84"/>
      <c r="SM105" s="84"/>
      <c r="SN105" s="84"/>
      <c r="SO105" s="84"/>
      <c r="SP105" s="84"/>
      <c r="SQ105" s="84"/>
      <c r="SR105" s="84"/>
      <c r="SS105" s="84"/>
      <c r="ST105" s="84"/>
      <c r="SU105" s="84"/>
      <c r="SV105" s="84"/>
      <c r="SW105" s="84"/>
      <c r="SX105" s="84"/>
      <c r="SY105" s="84"/>
      <c r="SZ105" s="84"/>
      <c r="TA105" s="84"/>
      <c r="TB105" s="84"/>
      <c r="TC105" s="84"/>
      <c r="TD105" s="84"/>
    </row>
    <row r="106" spans="1:614" x14ac:dyDescent="0.35">
      <c r="A106" s="5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KC106" s="84"/>
      <c r="KH106" s="84"/>
      <c r="KI106" s="84"/>
      <c r="KJ106" s="84"/>
      <c r="KK106" s="84"/>
      <c r="KL106" s="84"/>
      <c r="KM106" s="84"/>
      <c r="KN106" s="84"/>
      <c r="KO106" s="84"/>
      <c r="KP106" s="84"/>
      <c r="KQ106" s="84"/>
      <c r="KR106" s="84"/>
      <c r="KS106" s="84"/>
      <c r="KT106" s="84"/>
      <c r="KU106" s="84"/>
      <c r="KV106" s="84"/>
      <c r="KW106" s="84"/>
      <c r="KX106" s="84"/>
      <c r="KY106" s="84"/>
      <c r="KZ106" s="84"/>
      <c r="LA106" s="84"/>
      <c r="LB106" s="84"/>
      <c r="LC106" s="84"/>
      <c r="LD106" s="84"/>
      <c r="LE106" s="84"/>
      <c r="LF106" s="84"/>
      <c r="LG106" s="84"/>
      <c r="LH106" s="84"/>
      <c r="LI106" s="84"/>
      <c r="LJ106" s="84"/>
      <c r="LK106" s="84"/>
      <c r="LL106" s="84"/>
      <c r="LM106" s="84"/>
      <c r="LN106" s="84"/>
      <c r="LO106" s="84"/>
      <c r="LP106" s="84"/>
      <c r="LQ106" s="84"/>
      <c r="LR106" s="84"/>
      <c r="LS106" s="84"/>
      <c r="LT106" s="84"/>
      <c r="LU106" s="84"/>
      <c r="LV106" s="84"/>
      <c r="LW106" s="84"/>
      <c r="LX106" s="84"/>
      <c r="LY106" s="84"/>
      <c r="LZ106" s="84"/>
      <c r="MA106" s="84"/>
      <c r="MB106" s="84"/>
      <c r="MC106" s="84"/>
      <c r="MD106" s="84"/>
      <c r="ME106" s="84"/>
      <c r="MF106" s="84"/>
      <c r="MG106" s="84"/>
      <c r="MH106" s="84"/>
      <c r="MI106" s="84"/>
      <c r="MJ106" s="84"/>
      <c r="MK106" s="84"/>
      <c r="ML106" s="84"/>
      <c r="MM106" s="84"/>
      <c r="MN106" s="84"/>
      <c r="MO106" s="84"/>
      <c r="MP106" s="84"/>
      <c r="MQ106" s="84"/>
      <c r="MR106" s="84"/>
      <c r="MS106" s="84"/>
      <c r="MT106" s="84"/>
      <c r="MU106" s="84"/>
      <c r="MV106" s="84"/>
      <c r="MW106" s="84"/>
      <c r="MX106" s="84"/>
      <c r="MY106" s="84"/>
      <c r="MZ106" s="84"/>
      <c r="NA106" s="84"/>
      <c r="NB106" s="84"/>
    </row>
    <row r="107" spans="1:614" x14ac:dyDescent="0.35"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</row>
    <row r="108" spans="1:614" x14ac:dyDescent="0.35"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</row>
    <row r="109" spans="1:614" x14ac:dyDescent="0.35"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</row>
    <row r="110" spans="1:614" x14ac:dyDescent="0.35"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</row>
    <row r="111" spans="1:614" x14ac:dyDescent="0.35"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</row>
    <row r="112" spans="1:614" x14ac:dyDescent="0.35"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</row>
    <row r="113" spans="96:114" x14ac:dyDescent="0.35"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</row>
    <row r="114" spans="96:114" x14ac:dyDescent="0.35"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</row>
    <row r="115" spans="96:114" x14ac:dyDescent="0.35"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</row>
    <row r="116" spans="96:114" x14ac:dyDescent="0.35"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</row>
    <row r="117" spans="96:114" x14ac:dyDescent="0.35"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</row>
    <row r="118" spans="96:114" x14ac:dyDescent="0.35"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</row>
    <row r="119" spans="96:114" x14ac:dyDescent="0.35"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</row>
    <row r="120" spans="96:114" x14ac:dyDescent="0.35"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</row>
    <row r="121" spans="96:114" x14ac:dyDescent="0.35"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</row>
    <row r="122" spans="96:114" x14ac:dyDescent="0.35"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</row>
    <row r="123" spans="96:114" x14ac:dyDescent="0.35"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</row>
    <row r="124" spans="96:114" x14ac:dyDescent="0.35"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</row>
    <row r="125" spans="96:114" x14ac:dyDescent="0.35"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</row>
    <row r="126" spans="96:114" x14ac:dyDescent="0.35"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</row>
    <row r="127" spans="96:114" x14ac:dyDescent="0.35"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</row>
    <row r="128" spans="96:114" x14ac:dyDescent="0.35"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</row>
    <row r="129" spans="96:114" x14ac:dyDescent="0.35"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</row>
    <row r="130" spans="96:114" x14ac:dyDescent="0.35"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</row>
    <row r="131" spans="96:114" x14ac:dyDescent="0.35"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</row>
    <row r="132" spans="96:114" x14ac:dyDescent="0.35"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</row>
    <row r="133" spans="96:114" x14ac:dyDescent="0.35"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</row>
    <row r="134" spans="96:114" x14ac:dyDescent="0.35"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</row>
    <row r="135" spans="96:114" x14ac:dyDescent="0.35"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</row>
    <row r="136" spans="96:114" x14ac:dyDescent="0.35"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</row>
    <row r="137" spans="96:114" x14ac:dyDescent="0.35"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</row>
    <row r="138" spans="96:114" x14ac:dyDescent="0.35"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</row>
    <row r="139" spans="96:114" x14ac:dyDescent="0.35"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</row>
    <row r="140" spans="96:114" x14ac:dyDescent="0.35"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</row>
    <row r="141" spans="96:114" x14ac:dyDescent="0.35"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</row>
    <row r="142" spans="96:114" x14ac:dyDescent="0.35"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</row>
    <row r="143" spans="96:114" x14ac:dyDescent="0.35"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</row>
    <row r="144" spans="96:114" x14ac:dyDescent="0.35"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</row>
    <row r="145" spans="96:114" x14ac:dyDescent="0.35"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</row>
    <row r="146" spans="96:114" x14ac:dyDescent="0.35"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</row>
    <row r="147" spans="96:114" x14ac:dyDescent="0.35"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</row>
    <row r="148" spans="96:114" x14ac:dyDescent="0.35"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</row>
    <row r="149" spans="96:114" x14ac:dyDescent="0.35"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</row>
    <row r="150" spans="96:114" x14ac:dyDescent="0.35"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</row>
    <row r="151" spans="96:114" x14ac:dyDescent="0.35"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</row>
    <row r="152" spans="96:114" x14ac:dyDescent="0.35"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</row>
    <row r="153" spans="96:114" x14ac:dyDescent="0.35"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</row>
    <row r="154" spans="96:114" x14ac:dyDescent="0.35"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</row>
    <row r="155" spans="96:114" x14ac:dyDescent="0.35"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</row>
    <row r="156" spans="96:114" x14ac:dyDescent="0.35"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</row>
    <row r="157" spans="96:114" x14ac:dyDescent="0.35"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</row>
    <row r="158" spans="96:114" x14ac:dyDescent="0.35"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</row>
    <row r="159" spans="96:114" x14ac:dyDescent="0.35"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</row>
    <row r="160" spans="96:114" x14ac:dyDescent="0.35"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</row>
    <row r="161" spans="96:114" x14ac:dyDescent="0.35"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</row>
    <row r="162" spans="96:114" x14ac:dyDescent="0.35"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</row>
    <row r="163" spans="96:114" x14ac:dyDescent="0.35"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</row>
    <row r="164" spans="96:114" x14ac:dyDescent="0.35"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</row>
    <row r="165" spans="96:114" x14ac:dyDescent="0.35"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</row>
    <row r="166" spans="96:114" x14ac:dyDescent="0.35"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</row>
    <row r="167" spans="96:114" x14ac:dyDescent="0.35"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</row>
    <row r="168" spans="96:114" x14ac:dyDescent="0.35"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</row>
    <row r="169" spans="96:114" x14ac:dyDescent="0.35"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</row>
    <row r="170" spans="96:114" x14ac:dyDescent="0.35"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</row>
    <row r="171" spans="96:114" x14ac:dyDescent="0.35"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</row>
    <row r="172" spans="96:114" x14ac:dyDescent="0.35"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</row>
    <row r="173" spans="96:114" x14ac:dyDescent="0.35"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</row>
    <row r="174" spans="96:114" x14ac:dyDescent="0.35"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</row>
    <row r="175" spans="96:114" x14ac:dyDescent="0.35"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</row>
    <row r="176" spans="96:114" x14ac:dyDescent="0.35"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</row>
    <row r="177" spans="96:114" x14ac:dyDescent="0.35"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</row>
    <row r="178" spans="96:114" x14ac:dyDescent="0.35"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</row>
    <row r="179" spans="96:114" x14ac:dyDescent="0.35"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</row>
    <row r="180" spans="96:114" x14ac:dyDescent="0.35"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</row>
    <row r="181" spans="96:114" x14ac:dyDescent="0.35"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</row>
    <row r="182" spans="96:114" x14ac:dyDescent="0.35"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</row>
    <row r="183" spans="96:114" x14ac:dyDescent="0.35"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</row>
    <row r="184" spans="96:114" x14ac:dyDescent="0.35"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</row>
    <row r="185" spans="96:114" x14ac:dyDescent="0.35"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</row>
    <row r="186" spans="96:114" x14ac:dyDescent="0.35"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</row>
    <row r="187" spans="96:114" x14ac:dyDescent="0.35"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</row>
    <row r="188" spans="96:114" x14ac:dyDescent="0.35"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</row>
    <row r="189" spans="96:114" x14ac:dyDescent="0.35"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</row>
    <row r="190" spans="96:114" x14ac:dyDescent="0.35"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</row>
    <row r="191" spans="96:114" x14ac:dyDescent="0.35"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</row>
    <row r="192" spans="96:114" x14ac:dyDescent="0.35"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</row>
    <row r="193" spans="96:114" x14ac:dyDescent="0.35"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</row>
    <row r="194" spans="96:114" x14ac:dyDescent="0.35"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</row>
    <row r="195" spans="96:114" x14ac:dyDescent="0.35"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</row>
    <row r="196" spans="96:114" x14ac:dyDescent="0.35"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</row>
    <row r="197" spans="96:114" x14ac:dyDescent="0.35"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</row>
    <row r="198" spans="96:114" x14ac:dyDescent="0.35"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</row>
    <row r="199" spans="96:114" x14ac:dyDescent="0.35"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</row>
    <row r="200" spans="96:114" x14ac:dyDescent="0.35"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</row>
    <row r="201" spans="96:114" x14ac:dyDescent="0.35"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</row>
    <row r="202" spans="96:114" x14ac:dyDescent="0.35"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</row>
    <row r="203" spans="96:114" x14ac:dyDescent="0.35"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</row>
    <row r="204" spans="96:114" x14ac:dyDescent="0.35"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</row>
    <row r="205" spans="96:114" x14ac:dyDescent="0.35"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</row>
    <row r="206" spans="96:114" x14ac:dyDescent="0.35"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</row>
    <row r="207" spans="96:114" x14ac:dyDescent="0.35"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</row>
    <row r="208" spans="96:114" x14ac:dyDescent="0.35"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</row>
    <row r="209" spans="96:114" x14ac:dyDescent="0.35"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</row>
    <row r="210" spans="96:114" x14ac:dyDescent="0.35"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</row>
    <row r="211" spans="96:114" x14ac:dyDescent="0.35"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</row>
    <row r="212" spans="96:114" x14ac:dyDescent="0.35"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</row>
    <row r="213" spans="96:114" x14ac:dyDescent="0.35"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</row>
    <row r="214" spans="96:114" x14ac:dyDescent="0.35"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</row>
    <row r="215" spans="96:114" x14ac:dyDescent="0.35"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</row>
    <row r="216" spans="96:114" x14ac:dyDescent="0.35"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</row>
    <row r="217" spans="96:114" x14ac:dyDescent="0.35"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</row>
    <row r="218" spans="96:114" x14ac:dyDescent="0.35"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</row>
    <row r="219" spans="96:114" x14ac:dyDescent="0.35"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</row>
    <row r="220" spans="96:114" x14ac:dyDescent="0.35"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</row>
    <row r="221" spans="96:114" x14ac:dyDescent="0.35"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</row>
    <row r="222" spans="96:114" x14ac:dyDescent="0.35"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</row>
    <row r="223" spans="96:114" x14ac:dyDescent="0.35"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</row>
    <row r="224" spans="96:114" x14ac:dyDescent="0.35"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</row>
    <row r="225" spans="96:114" x14ac:dyDescent="0.35"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</row>
    <row r="226" spans="96:114" x14ac:dyDescent="0.35"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</row>
    <row r="227" spans="96:114" x14ac:dyDescent="0.35"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</row>
    <row r="228" spans="96:114" x14ac:dyDescent="0.35"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</row>
    <row r="229" spans="96:114" x14ac:dyDescent="0.35"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</row>
    <row r="230" spans="96:114" x14ac:dyDescent="0.35"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</row>
    <row r="231" spans="96:114" x14ac:dyDescent="0.35"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</row>
    <row r="232" spans="96:114" x14ac:dyDescent="0.35"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</row>
    <row r="233" spans="96:114" x14ac:dyDescent="0.35"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</row>
    <row r="234" spans="96:114" x14ac:dyDescent="0.35"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</row>
    <row r="235" spans="96:114" x14ac:dyDescent="0.35"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</row>
    <row r="236" spans="96:114" x14ac:dyDescent="0.35"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</row>
    <row r="237" spans="96:114" x14ac:dyDescent="0.35"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</row>
    <row r="238" spans="96:114" x14ac:dyDescent="0.35"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</row>
    <row r="239" spans="96:114" x14ac:dyDescent="0.35"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</row>
    <row r="240" spans="96:114" x14ac:dyDescent="0.35"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</row>
    <row r="241" spans="96:114" x14ac:dyDescent="0.35"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</row>
    <row r="242" spans="96:114" x14ac:dyDescent="0.35"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</row>
    <row r="243" spans="96:114" x14ac:dyDescent="0.35"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</row>
    <row r="244" spans="96:114" x14ac:dyDescent="0.35"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</row>
    <row r="245" spans="96:114" x14ac:dyDescent="0.35"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</row>
    <row r="246" spans="96:114" x14ac:dyDescent="0.35"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</row>
    <row r="247" spans="96:114" x14ac:dyDescent="0.35"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</row>
    <row r="248" spans="96:114" x14ac:dyDescent="0.35"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</row>
    <row r="249" spans="96:114" x14ac:dyDescent="0.35"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</row>
    <row r="250" spans="96:114" x14ac:dyDescent="0.35"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</row>
    <row r="251" spans="96:114" x14ac:dyDescent="0.35"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</row>
    <row r="252" spans="96:114" x14ac:dyDescent="0.35"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</row>
    <row r="253" spans="96:114" x14ac:dyDescent="0.35"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</row>
    <row r="254" spans="96:114" x14ac:dyDescent="0.35"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</row>
    <row r="255" spans="96:114" x14ac:dyDescent="0.35"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</row>
    <row r="256" spans="96:114" x14ac:dyDescent="0.35"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</row>
    <row r="257" spans="96:114" x14ac:dyDescent="0.35"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</row>
    <row r="258" spans="96:114" x14ac:dyDescent="0.35"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</row>
    <row r="259" spans="96:114" x14ac:dyDescent="0.35"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</row>
    <row r="260" spans="96:114" x14ac:dyDescent="0.35"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</row>
    <row r="261" spans="96:114" x14ac:dyDescent="0.35"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</row>
    <row r="262" spans="96:114" x14ac:dyDescent="0.35"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</row>
    <row r="263" spans="96:114" x14ac:dyDescent="0.35"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</row>
    <row r="264" spans="96:114" x14ac:dyDescent="0.35"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</row>
    <row r="265" spans="96:114" x14ac:dyDescent="0.35"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</row>
    <row r="266" spans="96:114" x14ac:dyDescent="0.35"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</row>
    <row r="267" spans="96:114" x14ac:dyDescent="0.35"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</row>
    <row r="268" spans="96:114" x14ac:dyDescent="0.35"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</row>
    <row r="269" spans="96:114" x14ac:dyDescent="0.35"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</row>
    <row r="270" spans="96:114" x14ac:dyDescent="0.35"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</row>
    <row r="271" spans="96:114" x14ac:dyDescent="0.35"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</row>
    <row r="272" spans="96:114" x14ac:dyDescent="0.35"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</row>
    <row r="273" spans="96:114" x14ac:dyDescent="0.35"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</row>
    <row r="274" spans="96:114" x14ac:dyDescent="0.35"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</row>
    <row r="275" spans="96:114" x14ac:dyDescent="0.35"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</row>
    <row r="276" spans="96:114" x14ac:dyDescent="0.35"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</row>
    <row r="277" spans="96:114" x14ac:dyDescent="0.35"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</row>
    <row r="278" spans="96:114" x14ac:dyDescent="0.35"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</row>
    <row r="279" spans="96:114" x14ac:dyDescent="0.35"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</row>
    <row r="280" spans="96:114" x14ac:dyDescent="0.35"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</row>
    <row r="281" spans="96:114" x14ac:dyDescent="0.35"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</row>
    <row r="282" spans="96:114" x14ac:dyDescent="0.35"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</row>
    <row r="283" spans="96:114" x14ac:dyDescent="0.35"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</row>
    <row r="284" spans="96:114" x14ac:dyDescent="0.35"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</row>
    <row r="285" spans="96:114" x14ac:dyDescent="0.35"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</row>
    <row r="286" spans="96:114" x14ac:dyDescent="0.35"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</row>
    <row r="287" spans="96:114" x14ac:dyDescent="0.35"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</row>
    <row r="288" spans="96:114" x14ac:dyDescent="0.35"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</row>
    <row r="289" spans="96:114" x14ac:dyDescent="0.35"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</row>
    <row r="290" spans="96:114" x14ac:dyDescent="0.35"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</row>
    <row r="291" spans="96:114" x14ac:dyDescent="0.35"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</row>
  </sheetData>
  <mergeCells count="15">
    <mergeCell ref="UN2:UR2"/>
    <mergeCell ref="NH2:NX2"/>
    <mergeCell ref="NY2:OJ2"/>
    <mergeCell ref="OK2:OO2"/>
    <mergeCell ref="TK2:UA2"/>
    <mergeCell ref="UB2:UM2"/>
    <mergeCell ref="IH2:IL2"/>
    <mergeCell ref="A2:E2"/>
    <mergeCell ref="I2:N2"/>
    <mergeCell ref="S2:AA2"/>
    <mergeCell ref="AG2:AW2"/>
    <mergeCell ref="AX2:BI2"/>
    <mergeCell ref="BJ2:BN2"/>
    <mergeCell ref="HE2:HU2"/>
    <mergeCell ref="HV2:IG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ACB75-2AB2-4F9B-91A2-80C486E32D51}">
  <dimension ref="A1:C50"/>
  <sheetViews>
    <sheetView topLeftCell="A16" workbookViewId="0">
      <selection activeCell="B30" sqref="B30"/>
    </sheetView>
  </sheetViews>
  <sheetFormatPr defaultRowHeight="15.5" x14ac:dyDescent="0.35"/>
  <cols>
    <col min="1" max="1" width="79.7265625" style="21" customWidth="1"/>
    <col min="2" max="2" width="49.453125" customWidth="1"/>
    <col min="3" max="3" width="32" customWidth="1"/>
  </cols>
  <sheetData>
    <row r="1" spans="1:3" s="21" customFormat="1" x14ac:dyDescent="0.35">
      <c r="A1" s="75" t="s">
        <v>561</v>
      </c>
      <c r="B1" s="75" t="s">
        <v>280</v>
      </c>
      <c r="C1" s="75" t="s">
        <v>1276</v>
      </c>
    </row>
    <row r="2" spans="1:3" x14ac:dyDescent="0.35">
      <c r="A2" s="21" t="s">
        <v>1279</v>
      </c>
      <c r="B2" t="s">
        <v>562</v>
      </c>
      <c r="C2" t="s">
        <v>1277</v>
      </c>
    </row>
    <row r="3" spans="1:3" x14ac:dyDescent="0.35">
      <c r="A3" s="21" t="s">
        <v>1283</v>
      </c>
      <c r="B3" t="s">
        <v>562</v>
      </c>
      <c r="C3" t="s">
        <v>1278</v>
      </c>
    </row>
    <row r="4" spans="1:3" x14ac:dyDescent="0.35">
      <c r="A4" s="21" t="s">
        <v>1284</v>
      </c>
      <c r="B4" t="s">
        <v>562</v>
      </c>
      <c r="C4" t="s">
        <v>1278</v>
      </c>
    </row>
    <row r="5" spans="1:3" x14ac:dyDescent="0.35">
      <c r="A5" s="21" t="s">
        <v>1285</v>
      </c>
      <c r="B5" t="s">
        <v>562</v>
      </c>
      <c r="C5" t="s">
        <v>1278</v>
      </c>
    </row>
    <row r="6" spans="1:3" x14ac:dyDescent="0.35">
      <c r="A6" s="21" t="s">
        <v>1286</v>
      </c>
      <c r="B6" t="s">
        <v>562</v>
      </c>
      <c r="C6" t="s">
        <v>1278</v>
      </c>
    </row>
    <row r="9" spans="1:3" x14ac:dyDescent="0.35">
      <c r="A9" s="21" t="s">
        <v>1290</v>
      </c>
      <c r="B9" t="s">
        <v>562</v>
      </c>
    </row>
    <row r="10" spans="1:3" x14ac:dyDescent="0.35">
      <c r="A10" s="21" t="s">
        <v>1280</v>
      </c>
      <c r="B10" t="s">
        <v>562</v>
      </c>
    </row>
    <row r="11" spans="1:3" x14ac:dyDescent="0.35">
      <c r="A11" s="21" t="s">
        <v>1281</v>
      </c>
      <c r="B11" t="s">
        <v>562</v>
      </c>
    </row>
    <row r="14" spans="1:3" x14ac:dyDescent="0.35">
      <c r="A14" s="21" t="s">
        <v>1288</v>
      </c>
      <c r="B14" t="s">
        <v>562</v>
      </c>
    </row>
    <row r="15" spans="1:3" x14ac:dyDescent="0.35">
      <c r="A15" s="21" t="s">
        <v>1289</v>
      </c>
      <c r="B15" t="s">
        <v>562</v>
      </c>
    </row>
    <row r="16" spans="1:3" x14ac:dyDescent="0.35">
      <c r="A16" s="21" t="s">
        <v>1287</v>
      </c>
      <c r="B16" t="s">
        <v>562</v>
      </c>
    </row>
    <row r="18" spans="1:3" x14ac:dyDescent="0.35">
      <c r="A18" s="21" t="s">
        <v>1291</v>
      </c>
      <c r="B18" t="s">
        <v>562</v>
      </c>
    </row>
    <row r="19" spans="1:3" x14ac:dyDescent="0.35">
      <c r="A19" s="21" t="s">
        <v>1292</v>
      </c>
      <c r="B19" t="s">
        <v>562</v>
      </c>
    </row>
    <row r="20" spans="1:3" x14ac:dyDescent="0.35">
      <c r="A20" s="21" t="s">
        <v>1293</v>
      </c>
      <c r="B20" t="s">
        <v>562</v>
      </c>
    </row>
    <row r="21" spans="1:3" x14ac:dyDescent="0.35">
      <c r="A21" s="21" t="s">
        <v>1294</v>
      </c>
      <c r="B21" t="s">
        <v>562</v>
      </c>
    </row>
    <row r="23" spans="1:3" x14ac:dyDescent="0.35">
      <c r="A23" s="21" t="s">
        <v>1295</v>
      </c>
      <c r="B23" t="s">
        <v>1296</v>
      </c>
      <c r="C23" t="s">
        <v>562</v>
      </c>
    </row>
    <row r="25" spans="1:3" x14ac:dyDescent="0.35">
      <c r="A25" s="21" t="s">
        <v>1297</v>
      </c>
    </row>
    <row r="27" spans="1:3" x14ac:dyDescent="0.35">
      <c r="A27" s="21" t="s">
        <v>1298</v>
      </c>
      <c r="B27" t="s">
        <v>1321</v>
      </c>
    </row>
    <row r="28" spans="1:3" x14ac:dyDescent="0.35">
      <c r="A28" s="21" t="s">
        <v>1299</v>
      </c>
      <c r="B28" t="s">
        <v>562</v>
      </c>
      <c r="C28" t="s">
        <v>563</v>
      </c>
    </row>
    <row r="29" spans="1:3" x14ac:dyDescent="0.35">
      <c r="A29" s="21" t="s">
        <v>1301</v>
      </c>
      <c r="B29" t="s">
        <v>1322</v>
      </c>
    </row>
    <row r="31" spans="1:3" x14ac:dyDescent="0.35">
      <c r="A31" s="21" t="s">
        <v>1300</v>
      </c>
      <c r="B31" t="s">
        <v>562</v>
      </c>
      <c r="C31" t="s">
        <v>1321</v>
      </c>
    </row>
    <row r="33" spans="1:3" x14ac:dyDescent="0.35">
      <c r="A33" s="21" t="s">
        <v>1303</v>
      </c>
      <c r="B33" t="s">
        <v>562</v>
      </c>
    </row>
    <row r="34" spans="1:3" x14ac:dyDescent="0.35">
      <c r="A34" s="21" t="s">
        <v>1304</v>
      </c>
      <c r="B34" t="s">
        <v>1310</v>
      </c>
      <c r="C34" t="s">
        <v>564</v>
      </c>
    </row>
    <row r="35" spans="1:3" x14ac:dyDescent="0.35">
      <c r="A35" s="21" t="s">
        <v>1305</v>
      </c>
      <c r="B35" s="67" t="s">
        <v>96</v>
      </c>
      <c r="C35" t="s">
        <v>565</v>
      </c>
    </row>
    <row r="36" spans="1:3" x14ac:dyDescent="0.35">
      <c r="B36" s="67"/>
    </row>
    <row r="37" spans="1:3" x14ac:dyDescent="0.35">
      <c r="A37" s="21" t="s">
        <v>1311</v>
      </c>
      <c r="B37" t="s">
        <v>1310</v>
      </c>
      <c r="C37" t="s">
        <v>566</v>
      </c>
    </row>
    <row r="38" spans="1:3" x14ac:dyDescent="0.35">
      <c r="A38" s="21" t="s">
        <v>1312</v>
      </c>
      <c r="B38" t="s">
        <v>1313</v>
      </c>
    </row>
    <row r="39" spans="1:3" x14ac:dyDescent="0.35">
      <c r="A39" s="21" t="s">
        <v>1311</v>
      </c>
      <c r="B39" t="s">
        <v>1314</v>
      </c>
    </row>
    <row r="41" spans="1:3" x14ac:dyDescent="0.35">
      <c r="A41" s="21" t="s">
        <v>1308</v>
      </c>
      <c r="B41" t="s">
        <v>1310</v>
      </c>
    </row>
    <row r="42" spans="1:3" x14ac:dyDescent="0.35">
      <c r="A42" s="21" t="s">
        <v>1309</v>
      </c>
      <c r="B42" t="s">
        <v>1310</v>
      </c>
    </row>
    <row r="43" spans="1:3" x14ac:dyDescent="0.35">
      <c r="B43" t="s">
        <v>566</v>
      </c>
    </row>
    <row r="45" spans="1:3" x14ac:dyDescent="0.35">
      <c r="A45" s="21" t="s">
        <v>1306</v>
      </c>
      <c r="B45" t="s">
        <v>1310</v>
      </c>
      <c r="C45" s="21"/>
    </row>
    <row r="46" spans="1:3" x14ac:dyDescent="0.35">
      <c r="A46" s="21" t="s">
        <v>1307</v>
      </c>
      <c r="B46" t="s">
        <v>1310</v>
      </c>
      <c r="C46" s="21"/>
    </row>
    <row r="48" spans="1:3" x14ac:dyDescent="0.35">
      <c r="A48" s="87" t="s">
        <v>1315</v>
      </c>
      <c r="B48" t="s">
        <v>562</v>
      </c>
      <c r="C48" t="s">
        <v>1321</v>
      </c>
    </row>
    <row r="49" spans="1:3" x14ac:dyDescent="0.35">
      <c r="A49" s="87" t="s">
        <v>1316</v>
      </c>
      <c r="B49" t="s">
        <v>562</v>
      </c>
      <c r="C49" t="s">
        <v>1321</v>
      </c>
    </row>
    <row r="50" spans="1:3" x14ac:dyDescent="0.35">
      <c r="A50" s="87" t="s">
        <v>1317</v>
      </c>
      <c r="B50" t="s">
        <v>562</v>
      </c>
      <c r="C50" t="s">
        <v>1321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1D7AD-82B5-457B-9DDD-2E70CD95E552}">
  <dimension ref="A1:C16384"/>
  <sheetViews>
    <sheetView workbookViewId="0">
      <selection activeCell="B11" sqref="B11"/>
    </sheetView>
  </sheetViews>
  <sheetFormatPr defaultRowHeight="14.5" x14ac:dyDescent="0.35"/>
  <cols>
    <col min="1" max="1" width="43.453125" style="4" customWidth="1"/>
    <col min="2" max="2" width="70.08984375" style="4" customWidth="1"/>
    <col min="3" max="3" width="39.08984375" customWidth="1"/>
  </cols>
  <sheetData>
    <row r="1" spans="1:3" ht="18.5" x14ac:dyDescent="0.45">
      <c r="A1" s="92" t="s">
        <v>1318</v>
      </c>
      <c r="B1" s="92" t="s">
        <v>1319</v>
      </c>
      <c r="C1" s="54"/>
    </row>
    <row r="2" spans="1:3" x14ac:dyDescent="0.35">
      <c r="A2" s="4" t="s">
        <v>599</v>
      </c>
      <c r="B2" s="4" t="s">
        <v>626</v>
      </c>
      <c r="C2" s="1"/>
    </row>
    <row r="3" spans="1:3" x14ac:dyDescent="0.35">
      <c r="A3" s="4" t="s">
        <v>600</v>
      </c>
      <c r="B3" s="4" t="s">
        <v>627</v>
      </c>
      <c r="C3" s="1"/>
    </row>
    <row r="4" spans="1:3" x14ac:dyDescent="0.35">
      <c r="A4" s="4" t="s">
        <v>601</v>
      </c>
      <c r="B4" s="4" t="s">
        <v>628</v>
      </c>
    </row>
    <row r="5" spans="1:3" x14ac:dyDescent="0.35">
      <c r="A5" s="4" t="s">
        <v>602</v>
      </c>
      <c r="B5" s="4" t="s">
        <v>629</v>
      </c>
    </row>
    <row r="6" spans="1:3" x14ac:dyDescent="0.35">
      <c r="A6" s="4" t="s">
        <v>603</v>
      </c>
      <c r="B6" s="4" t="s">
        <v>630</v>
      </c>
    </row>
    <row r="7" spans="1:3" x14ac:dyDescent="0.35">
      <c r="A7" s="4" t="s">
        <v>614</v>
      </c>
      <c r="B7" s="4" t="s">
        <v>631</v>
      </c>
    </row>
    <row r="8" spans="1:3" x14ac:dyDescent="0.35">
      <c r="A8" s="4" t="s">
        <v>615</v>
      </c>
      <c r="B8" s="4" t="s">
        <v>632</v>
      </c>
    </row>
    <row r="9" spans="1:3" x14ac:dyDescent="0.35">
      <c r="A9" s="4" t="s">
        <v>616</v>
      </c>
      <c r="B9" s="4" t="s">
        <v>633</v>
      </c>
      <c r="C9" s="3"/>
    </row>
    <row r="10" spans="1:3" x14ac:dyDescent="0.35">
      <c r="A10" s="4" t="s">
        <v>617</v>
      </c>
      <c r="B10" s="4" t="s">
        <v>634</v>
      </c>
      <c r="C10" s="1"/>
    </row>
    <row r="11" spans="1:3" x14ac:dyDescent="0.35">
      <c r="A11" s="4" t="s">
        <v>618</v>
      </c>
      <c r="B11" s="4" t="s">
        <v>635</v>
      </c>
      <c r="C11" s="1"/>
    </row>
    <row r="12" spans="1:3" x14ac:dyDescent="0.35">
      <c r="A12" s="4" t="s">
        <v>619</v>
      </c>
      <c r="B12" s="4" t="s">
        <v>636</v>
      </c>
      <c r="C12" s="1"/>
    </row>
    <row r="13" spans="1:3" ht="15.5" x14ac:dyDescent="0.35">
      <c r="A13" s="4" t="s">
        <v>620</v>
      </c>
      <c r="B13" s="88" t="s">
        <v>637</v>
      </c>
      <c r="C13" s="1"/>
    </row>
    <row r="14" spans="1:3" ht="15.5" x14ac:dyDescent="0.35">
      <c r="A14" s="4" t="s">
        <v>621</v>
      </c>
      <c r="B14" s="88" t="s">
        <v>638</v>
      </c>
      <c r="C14" s="3" t="s">
        <v>609</v>
      </c>
    </row>
    <row r="15" spans="1:3" ht="15.5" x14ac:dyDescent="0.35">
      <c r="A15" s="4" t="s">
        <v>622</v>
      </c>
      <c r="B15" s="88" t="s">
        <v>639</v>
      </c>
      <c r="C15" s="3" t="s">
        <v>610</v>
      </c>
    </row>
    <row r="16" spans="1:3" ht="15.5" x14ac:dyDescent="0.35">
      <c r="A16" s="4" t="s">
        <v>623</v>
      </c>
      <c r="B16" s="88" t="s">
        <v>640</v>
      </c>
      <c r="C16" s="3" t="s">
        <v>611</v>
      </c>
    </row>
    <row r="17" spans="1:3" x14ac:dyDescent="0.35">
      <c r="A17" s="4" t="s">
        <v>624</v>
      </c>
      <c r="B17" s="89" t="s">
        <v>641</v>
      </c>
      <c r="C17" s="3" t="s">
        <v>612</v>
      </c>
    </row>
    <row r="18" spans="1:3" x14ac:dyDescent="0.35">
      <c r="A18" s="4" t="s">
        <v>625</v>
      </c>
      <c r="B18" s="4" t="s">
        <v>642</v>
      </c>
      <c r="C18" s="3" t="s">
        <v>613</v>
      </c>
    </row>
    <row r="19" spans="1:3" x14ac:dyDescent="0.35">
      <c r="B19" s="4" t="s">
        <v>643</v>
      </c>
      <c r="C19" s="3"/>
    </row>
    <row r="20" spans="1:3" x14ac:dyDescent="0.35">
      <c r="B20" s="4" t="s">
        <v>644</v>
      </c>
      <c r="C20" s="3"/>
    </row>
    <row r="21" spans="1:3" x14ac:dyDescent="0.35">
      <c r="B21" s="4" t="s">
        <v>645</v>
      </c>
      <c r="C21" s="3"/>
    </row>
    <row r="22" spans="1:3" x14ac:dyDescent="0.35">
      <c r="B22" s="4" t="s">
        <v>646</v>
      </c>
      <c r="C22" s="3"/>
    </row>
    <row r="23" spans="1:3" x14ac:dyDescent="0.35">
      <c r="B23" s="4" t="s">
        <v>647</v>
      </c>
      <c r="C23" s="3"/>
    </row>
    <row r="24" spans="1:3" x14ac:dyDescent="0.35">
      <c r="B24" s="4" t="s">
        <v>648</v>
      </c>
      <c r="C24" s="3"/>
    </row>
    <row r="25" spans="1:3" ht="15.5" x14ac:dyDescent="0.35">
      <c r="B25" s="88" t="s">
        <v>649</v>
      </c>
      <c r="C25" s="3"/>
    </row>
    <row r="26" spans="1:3" ht="15.5" x14ac:dyDescent="0.35">
      <c r="B26" s="88" t="s">
        <v>650</v>
      </c>
      <c r="C26" s="3"/>
    </row>
    <row r="27" spans="1:3" ht="15.5" x14ac:dyDescent="0.35">
      <c r="B27" s="88" t="s">
        <v>651</v>
      </c>
      <c r="C27" s="3"/>
    </row>
    <row r="28" spans="1:3" ht="15.5" x14ac:dyDescent="0.35">
      <c r="B28" s="88" t="s">
        <v>652</v>
      </c>
    </row>
    <row r="29" spans="1:3" ht="15.5" x14ac:dyDescent="0.35">
      <c r="B29" s="88" t="s">
        <v>653</v>
      </c>
    </row>
    <row r="30" spans="1:3" ht="15.5" x14ac:dyDescent="0.35">
      <c r="B30" s="88" t="s">
        <v>654</v>
      </c>
    </row>
    <row r="31" spans="1:3" ht="15.5" x14ac:dyDescent="0.35">
      <c r="B31" s="88" t="s">
        <v>655</v>
      </c>
    </row>
    <row r="32" spans="1:3" ht="15.5" x14ac:dyDescent="0.35">
      <c r="B32" s="88" t="s">
        <v>656</v>
      </c>
    </row>
    <row r="33" spans="2:2" x14ac:dyDescent="0.35">
      <c r="B33" s="4" t="s">
        <v>657</v>
      </c>
    </row>
    <row r="34" spans="2:2" x14ac:dyDescent="0.35">
      <c r="B34" s="4" t="s">
        <v>658</v>
      </c>
    </row>
    <row r="35" spans="2:2" x14ac:dyDescent="0.35">
      <c r="B35" s="4" t="s">
        <v>659</v>
      </c>
    </row>
    <row r="36" spans="2:2" x14ac:dyDescent="0.35">
      <c r="B36" s="4" t="s">
        <v>660</v>
      </c>
    </row>
    <row r="37" spans="2:2" x14ac:dyDescent="0.35">
      <c r="B37" s="4" t="s">
        <v>661</v>
      </c>
    </row>
    <row r="38" spans="2:2" x14ac:dyDescent="0.35">
      <c r="B38" s="4" t="s">
        <v>662</v>
      </c>
    </row>
    <row r="39" spans="2:2" x14ac:dyDescent="0.35">
      <c r="B39" s="4" t="s">
        <v>663</v>
      </c>
    </row>
    <row r="40" spans="2:2" x14ac:dyDescent="0.35">
      <c r="B40" s="4" t="s">
        <v>664</v>
      </c>
    </row>
    <row r="41" spans="2:2" x14ac:dyDescent="0.35">
      <c r="B41" s="4" t="s">
        <v>665</v>
      </c>
    </row>
    <row r="42" spans="2:2" x14ac:dyDescent="0.35">
      <c r="B42" s="4" t="s">
        <v>666</v>
      </c>
    </row>
    <row r="43" spans="2:2" x14ac:dyDescent="0.35">
      <c r="B43" s="4" t="s">
        <v>667</v>
      </c>
    </row>
    <row r="44" spans="2:2" x14ac:dyDescent="0.35">
      <c r="B44" s="4" t="s">
        <v>668</v>
      </c>
    </row>
    <row r="45" spans="2:2" x14ac:dyDescent="0.35">
      <c r="B45" s="4" t="s">
        <v>669</v>
      </c>
    </row>
    <row r="46" spans="2:2" x14ac:dyDescent="0.35">
      <c r="B46" s="4" t="s">
        <v>670</v>
      </c>
    </row>
    <row r="47" spans="2:2" x14ac:dyDescent="0.35">
      <c r="B47" s="4" t="s">
        <v>671</v>
      </c>
    </row>
    <row r="48" spans="2:2" x14ac:dyDescent="0.35">
      <c r="B48" s="4" t="s">
        <v>672</v>
      </c>
    </row>
    <row r="49" spans="2:2" x14ac:dyDescent="0.35">
      <c r="B49" s="4" t="s">
        <v>673</v>
      </c>
    </row>
    <row r="50" spans="2:2" x14ac:dyDescent="0.35">
      <c r="B50" s="4" t="s">
        <v>674</v>
      </c>
    </row>
    <row r="51" spans="2:2" x14ac:dyDescent="0.35">
      <c r="B51" s="4" t="s">
        <v>675</v>
      </c>
    </row>
    <row r="52" spans="2:2" x14ac:dyDescent="0.35">
      <c r="B52" s="4" t="s">
        <v>1302</v>
      </c>
    </row>
    <row r="53" spans="2:2" x14ac:dyDescent="0.35">
      <c r="B53" s="4" t="s">
        <v>676</v>
      </c>
    </row>
    <row r="54" spans="2:2" x14ac:dyDescent="0.35">
      <c r="B54" s="4" t="s">
        <v>677</v>
      </c>
    </row>
    <row r="55" spans="2:2" x14ac:dyDescent="0.35">
      <c r="B55" s="4" t="s">
        <v>678</v>
      </c>
    </row>
    <row r="56" spans="2:2" x14ac:dyDescent="0.35">
      <c r="B56" s="4" t="s">
        <v>679</v>
      </c>
    </row>
    <row r="57" spans="2:2" x14ac:dyDescent="0.35">
      <c r="B57" s="4" t="s">
        <v>680</v>
      </c>
    </row>
    <row r="58" spans="2:2" x14ac:dyDescent="0.35">
      <c r="B58" s="4" t="s">
        <v>681</v>
      </c>
    </row>
    <row r="59" spans="2:2" x14ac:dyDescent="0.35">
      <c r="B59" s="4" t="s">
        <v>682</v>
      </c>
    </row>
    <row r="60" spans="2:2" x14ac:dyDescent="0.35">
      <c r="B60" s="4" t="s">
        <v>683</v>
      </c>
    </row>
    <row r="61" spans="2:2" x14ac:dyDescent="0.35">
      <c r="B61" s="4" t="s">
        <v>684</v>
      </c>
    </row>
    <row r="62" spans="2:2" x14ac:dyDescent="0.35">
      <c r="B62" s="4" t="s">
        <v>685</v>
      </c>
    </row>
    <row r="63" spans="2:2" x14ac:dyDescent="0.35">
      <c r="B63" s="4" t="s">
        <v>686</v>
      </c>
    </row>
    <row r="64" spans="2:2" x14ac:dyDescent="0.35">
      <c r="B64" s="4" t="s">
        <v>687</v>
      </c>
    </row>
    <row r="65" spans="2:2" x14ac:dyDescent="0.35">
      <c r="B65" s="4" t="s">
        <v>688</v>
      </c>
    </row>
    <row r="66" spans="2:2" x14ac:dyDescent="0.35">
      <c r="B66" s="4" t="s">
        <v>689</v>
      </c>
    </row>
    <row r="67" spans="2:2" x14ac:dyDescent="0.35">
      <c r="B67" s="10" t="s">
        <v>1258</v>
      </c>
    </row>
    <row r="68" spans="2:2" x14ac:dyDescent="0.35">
      <c r="B68" s="10" t="s">
        <v>1282</v>
      </c>
    </row>
    <row r="69" spans="2:2" x14ac:dyDescent="0.35">
      <c r="B69" s="10" t="s">
        <v>1259</v>
      </c>
    </row>
    <row r="70" spans="2:2" x14ac:dyDescent="0.35">
      <c r="B70" s="4" t="s">
        <v>1260</v>
      </c>
    </row>
    <row r="71" spans="2:2" x14ac:dyDescent="0.35">
      <c r="B71" s="90" t="s">
        <v>1261</v>
      </c>
    </row>
    <row r="72" spans="2:2" x14ac:dyDescent="0.35">
      <c r="B72" s="11" t="s">
        <v>1262</v>
      </c>
    </row>
    <row r="73" spans="2:2" x14ac:dyDescent="0.35">
      <c r="B73" s="11" t="s">
        <v>1263</v>
      </c>
    </row>
    <row r="74" spans="2:2" x14ac:dyDescent="0.35">
      <c r="B74" s="90" t="s">
        <v>1264</v>
      </c>
    </row>
    <row r="75" spans="2:2" x14ac:dyDescent="0.35">
      <c r="B75" s="11" t="s">
        <v>1265</v>
      </c>
    </row>
    <row r="76" spans="2:2" x14ac:dyDescent="0.35">
      <c r="B76" s="11" t="s">
        <v>1266</v>
      </c>
    </row>
    <row r="77" spans="2:2" x14ac:dyDescent="0.35">
      <c r="B77" s="11" t="s">
        <v>1267</v>
      </c>
    </row>
    <row r="78" spans="2:2" x14ac:dyDescent="0.35">
      <c r="B78" s="11" t="s">
        <v>1268</v>
      </c>
    </row>
    <row r="79" spans="2:2" x14ac:dyDescent="0.35">
      <c r="B79" s="4" t="s">
        <v>1269</v>
      </c>
    </row>
    <row r="80" spans="2:2" x14ac:dyDescent="0.35">
      <c r="B80" s="90" t="s">
        <v>1270</v>
      </c>
    </row>
    <row r="81" spans="2:2" x14ac:dyDescent="0.35">
      <c r="B81" s="11" t="s">
        <v>1271</v>
      </c>
    </row>
    <row r="82" spans="2:2" x14ac:dyDescent="0.35">
      <c r="B82" s="11" t="s">
        <v>1272</v>
      </c>
    </row>
    <row r="83" spans="2:2" x14ac:dyDescent="0.35">
      <c r="B83" s="90" t="s">
        <v>1273</v>
      </c>
    </row>
    <row r="84" spans="2:2" x14ac:dyDescent="0.35">
      <c r="B84" s="11" t="s">
        <v>1274</v>
      </c>
    </row>
    <row r="85" spans="2:2" x14ac:dyDescent="0.35">
      <c r="B85" s="11" t="s">
        <v>1275</v>
      </c>
    </row>
    <row r="86" spans="2:2" x14ac:dyDescent="0.35">
      <c r="B86" s="4" t="s">
        <v>690</v>
      </c>
    </row>
    <row r="87" spans="2:2" x14ac:dyDescent="0.35">
      <c r="B87" s="4" t="s">
        <v>691</v>
      </c>
    </row>
    <row r="88" spans="2:2" x14ac:dyDescent="0.35">
      <c r="B88" s="4" t="s">
        <v>692</v>
      </c>
    </row>
    <row r="89" spans="2:2" x14ac:dyDescent="0.35">
      <c r="B89" s="4" t="s">
        <v>693</v>
      </c>
    </row>
    <row r="90" spans="2:2" x14ac:dyDescent="0.35">
      <c r="B90" s="4" t="s">
        <v>694</v>
      </c>
    </row>
    <row r="91" spans="2:2" x14ac:dyDescent="0.35">
      <c r="B91" s="4" t="s">
        <v>695</v>
      </c>
    </row>
    <row r="92" spans="2:2" x14ac:dyDescent="0.35">
      <c r="B92" s="11" t="s">
        <v>696</v>
      </c>
    </row>
    <row r="93" spans="2:2" x14ac:dyDescent="0.35">
      <c r="B93" s="4" t="s">
        <v>697</v>
      </c>
    </row>
    <row r="94" spans="2:2" x14ac:dyDescent="0.35">
      <c r="B94" s="4" t="s">
        <v>698</v>
      </c>
    </row>
    <row r="95" spans="2:2" x14ac:dyDescent="0.35">
      <c r="B95" s="4" t="s">
        <v>699</v>
      </c>
    </row>
    <row r="96" spans="2:2" x14ac:dyDescent="0.35">
      <c r="B96" s="11" t="s">
        <v>700</v>
      </c>
    </row>
    <row r="97" spans="2:2" x14ac:dyDescent="0.35">
      <c r="B97" s="4" t="s">
        <v>701</v>
      </c>
    </row>
    <row r="98" spans="2:2" x14ac:dyDescent="0.35">
      <c r="B98" s="4" t="s">
        <v>702</v>
      </c>
    </row>
    <row r="99" spans="2:2" x14ac:dyDescent="0.35">
      <c r="B99" s="4" t="s">
        <v>703</v>
      </c>
    </row>
    <row r="100" spans="2:2" x14ac:dyDescent="0.35">
      <c r="B100" s="4" t="s">
        <v>704</v>
      </c>
    </row>
    <row r="101" spans="2:2" x14ac:dyDescent="0.35">
      <c r="B101" s="4" t="s">
        <v>705</v>
      </c>
    </row>
    <row r="102" spans="2:2" x14ac:dyDescent="0.35">
      <c r="B102" s="4" t="s">
        <v>706</v>
      </c>
    </row>
    <row r="103" spans="2:2" x14ac:dyDescent="0.35">
      <c r="B103" s="4" t="s">
        <v>707</v>
      </c>
    </row>
    <row r="104" spans="2:2" x14ac:dyDescent="0.35">
      <c r="B104" s="4" t="s">
        <v>708</v>
      </c>
    </row>
    <row r="105" spans="2:2" x14ac:dyDescent="0.35">
      <c r="B105" s="4" t="s">
        <v>709</v>
      </c>
    </row>
    <row r="106" spans="2:2" x14ac:dyDescent="0.35">
      <c r="B106" s="4" t="s">
        <v>710</v>
      </c>
    </row>
    <row r="107" spans="2:2" x14ac:dyDescent="0.35">
      <c r="B107" s="4" t="s">
        <v>711</v>
      </c>
    </row>
    <row r="108" spans="2:2" x14ac:dyDescent="0.35">
      <c r="B108" s="4" t="s">
        <v>712</v>
      </c>
    </row>
    <row r="109" spans="2:2" x14ac:dyDescent="0.35">
      <c r="B109" s="4" t="s">
        <v>713</v>
      </c>
    </row>
    <row r="110" spans="2:2" x14ac:dyDescent="0.35">
      <c r="B110" s="4" t="s">
        <v>714</v>
      </c>
    </row>
    <row r="111" spans="2:2" x14ac:dyDescent="0.35">
      <c r="B111" s="4" t="s">
        <v>715</v>
      </c>
    </row>
    <row r="112" spans="2:2" x14ac:dyDescent="0.35">
      <c r="B112" s="11" t="s">
        <v>716</v>
      </c>
    </row>
    <row r="113" spans="2:2" x14ac:dyDescent="0.35">
      <c r="B113" s="4" t="s">
        <v>717</v>
      </c>
    </row>
    <row r="114" spans="2:2" x14ac:dyDescent="0.35">
      <c r="B114" s="11" t="s">
        <v>718</v>
      </c>
    </row>
    <row r="115" spans="2:2" x14ac:dyDescent="0.35">
      <c r="B115" s="4" t="s">
        <v>719</v>
      </c>
    </row>
    <row r="116" spans="2:2" x14ac:dyDescent="0.35">
      <c r="B116" s="11" t="s">
        <v>720</v>
      </c>
    </row>
    <row r="117" spans="2:2" x14ac:dyDescent="0.35">
      <c r="B117" s="4" t="s">
        <v>721</v>
      </c>
    </row>
    <row r="118" spans="2:2" x14ac:dyDescent="0.35">
      <c r="B118" s="4" t="s">
        <v>722</v>
      </c>
    </row>
    <row r="119" spans="2:2" x14ac:dyDescent="0.35">
      <c r="B119" s="4" t="s">
        <v>723</v>
      </c>
    </row>
    <row r="120" spans="2:2" x14ac:dyDescent="0.35">
      <c r="B120" s="4" t="s">
        <v>724</v>
      </c>
    </row>
    <row r="121" spans="2:2" x14ac:dyDescent="0.35">
      <c r="B121" s="11" t="s">
        <v>725</v>
      </c>
    </row>
    <row r="122" spans="2:2" x14ac:dyDescent="0.35">
      <c r="B122" s="4" t="s">
        <v>726</v>
      </c>
    </row>
    <row r="123" spans="2:2" x14ac:dyDescent="0.35">
      <c r="B123" s="9" t="s">
        <v>727</v>
      </c>
    </row>
    <row r="124" spans="2:2" x14ac:dyDescent="0.35">
      <c r="B124" s="4" t="s">
        <v>728</v>
      </c>
    </row>
    <row r="125" spans="2:2" x14ac:dyDescent="0.35">
      <c r="B125" s="4" t="s">
        <v>729</v>
      </c>
    </row>
    <row r="126" spans="2:2" x14ac:dyDescent="0.35">
      <c r="B126" s="4" t="s">
        <v>730</v>
      </c>
    </row>
    <row r="127" spans="2:2" x14ac:dyDescent="0.35">
      <c r="B127" s="4" t="s">
        <v>731</v>
      </c>
    </row>
    <row r="128" spans="2:2" x14ac:dyDescent="0.35">
      <c r="B128" s="4" t="s">
        <v>732</v>
      </c>
    </row>
    <row r="129" spans="2:2" x14ac:dyDescent="0.35">
      <c r="B129" s="4" t="s">
        <v>733</v>
      </c>
    </row>
    <row r="130" spans="2:2" x14ac:dyDescent="0.35">
      <c r="B130" s="9" t="s">
        <v>734</v>
      </c>
    </row>
    <row r="131" spans="2:2" ht="18.5" x14ac:dyDescent="0.45">
      <c r="B131" s="91" t="s">
        <v>735</v>
      </c>
    </row>
    <row r="132" spans="2:2" ht="18.5" x14ac:dyDescent="0.45">
      <c r="B132" s="91" t="s">
        <v>736</v>
      </c>
    </row>
    <row r="133" spans="2:2" ht="18.5" x14ac:dyDescent="0.45">
      <c r="B133" s="91" t="s">
        <v>737</v>
      </c>
    </row>
    <row r="134" spans="2:2" ht="18.5" x14ac:dyDescent="0.45">
      <c r="B134" s="91" t="s">
        <v>738</v>
      </c>
    </row>
    <row r="135" spans="2:2" ht="18.5" x14ac:dyDescent="0.45">
      <c r="B135" s="91" t="s">
        <v>739</v>
      </c>
    </row>
    <row r="136" spans="2:2" x14ac:dyDescent="0.35">
      <c r="B136" s="11" t="s">
        <v>740</v>
      </c>
    </row>
    <row r="137" spans="2:2" x14ac:dyDescent="0.35">
      <c r="B137" s="11" t="s">
        <v>741</v>
      </c>
    </row>
    <row r="138" spans="2:2" x14ac:dyDescent="0.35">
      <c r="B138" s="4" t="s">
        <v>742</v>
      </c>
    </row>
    <row r="139" spans="2:2" x14ac:dyDescent="0.35">
      <c r="B139" s="4" t="s">
        <v>743</v>
      </c>
    </row>
    <row r="140" spans="2:2" x14ac:dyDescent="0.35">
      <c r="B140" s="4" t="s">
        <v>744</v>
      </c>
    </row>
    <row r="141" spans="2:2" x14ac:dyDescent="0.35">
      <c r="B141" s="4" t="s">
        <v>745</v>
      </c>
    </row>
    <row r="142" spans="2:2" x14ac:dyDescent="0.35">
      <c r="B142" s="11" t="s">
        <v>746</v>
      </c>
    </row>
    <row r="143" spans="2:2" x14ac:dyDescent="0.35">
      <c r="B143" s="11" t="s">
        <v>747</v>
      </c>
    </row>
    <row r="144" spans="2:2" x14ac:dyDescent="0.35">
      <c r="B144" s="4" t="s">
        <v>748</v>
      </c>
    </row>
    <row r="145" spans="2:2" x14ac:dyDescent="0.35">
      <c r="B145" s="4" t="s">
        <v>749</v>
      </c>
    </row>
    <row r="146" spans="2:2" x14ac:dyDescent="0.35">
      <c r="B146" s="4" t="s">
        <v>750</v>
      </c>
    </row>
    <row r="147" spans="2:2" x14ac:dyDescent="0.35">
      <c r="B147" s="11" t="s">
        <v>751</v>
      </c>
    </row>
    <row r="148" spans="2:2" x14ac:dyDescent="0.35">
      <c r="B148" s="4" t="s">
        <v>752</v>
      </c>
    </row>
    <row r="149" spans="2:2" x14ac:dyDescent="0.35">
      <c r="B149" s="11" t="s">
        <v>753</v>
      </c>
    </row>
    <row r="150" spans="2:2" x14ac:dyDescent="0.35">
      <c r="B150" s="4" t="s">
        <v>754</v>
      </c>
    </row>
    <row r="151" spans="2:2" x14ac:dyDescent="0.35">
      <c r="B151" s="4" t="s">
        <v>755</v>
      </c>
    </row>
    <row r="152" spans="2:2" x14ac:dyDescent="0.35">
      <c r="B152" s="4" t="s">
        <v>756</v>
      </c>
    </row>
    <row r="153" spans="2:2" x14ac:dyDescent="0.35">
      <c r="B153" s="11" t="s">
        <v>757</v>
      </c>
    </row>
    <row r="154" spans="2:2" x14ac:dyDescent="0.35">
      <c r="B154" s="4" t="s">
        <v>758</v>
      </c>
    </row>
    <row r="155" spans="2:2" x14ac:dyDescent="0.35">
      <c r="B155" s="4" t="s">
        <v>759</v>
      </c>
    </row>
    <row r="156" spans="2:2" x14ac:dyDescent="0.35">
      <c r="B156" s="4" t="s">
        <v>760</v>
      </c>
    </row>
    <row r="157" spans="2:2" x14ac:dyDescent="0.35">
      <c r="B157" s="4" t="s">
        <v>761</v>
      </c>
    </row>
    <row r="158" spans="2:2" x14ac:dyDescent="0.35">
      <c r="B158" s="4" t="s">
        <v>762</v>
      </c>
    </row>
    <row r="159" spans="2:2" x14ac:dyDescent="0.35">
      <c r="B159" s="4" t="s">
        <v>763</v>
      </c>
    </row>
    <row r="160" spans="2:2" x14ac:dyDescent="0.35">
      <c r="B160" s="4" t="s">
        <v>764</v>
      </c>
    </row>
    <row r="161" spans="2:2" x14ac:dyDescent="0.35">
      <c r="B161" s="4" t="s">
        <v>765</v>
      </c>
    </row>
    <row r="162" spans="2:2" x14ac:dyDescent="0.35">
      <c r="B162" s="4" t="s">
        <v>766</v>
      </c>
    </row>
    <row r="163" spans="2:2" x14ac:dyDescent="0.35">
      <c r="B163" s="4" t="s">
        <v>767</v>
      </c>
    </row>
    <row r="164" spans="2:2" x14ac:dyDescent="0.35">
      <c r="B164" s="4" t="s">
        <v>768</v>
      </c>
    </row>
    <row r="165" spans="2:2" x14ac:dyDescent="0.35">
      <c r="B165" s="4" t="s">
        <v>769</v>
      </c>
    </row>
    <row r="166" spans="2:2" x14ac:dyDescent="0.35">
      <c r="B166" s="4" t="s">
        <v>770</v>
      </c>
    </row>
    <row r="167" spans="2:2" x14ac:dyDescent="0.35">
      <c r="B167" s="4" t="s">
        <v>771</v>
      </c>
    </row>
    <row r="168" spans="2:2" x14ac:dyDescent="0.35">
      <c r="B168" s="4" t="s">
        <v>772</v>
      </c>
    </row>
    <row r="169" spans="2:2" x14ac:dyDescent="0.35">
      <c r="B169" s="4" t="s">
        <v>773</v>
      </c>
    </row>
    <row r="170" spans="2:2" x14ac:dyDescent="0.35">
      <c r="B170" s="4" t="s">
        <v>774</v>
      </c>
    </row>
    <row r="171" spans="2:2" x14ac:dyDescent="0.35">
      <c r="B171" s="4" t="s">
        <v>775</v>
      </c>
    </row>
    <row r="172" spans="2:2" x14ac:dyDescent="0.35">
      <c r="B172" s="4" t="s">
        <v>776</v>
      </c>
    </row>
    <row r="173" spans="2:2" x14ac:dyDescent="0.35">
      <c r="B173" s="4" t="s">
        <v>777</v>
      </c>
    </row>
    <row r="174" spans="2:2" x14ac:dyDescent="0.35">
      <c r="B174" s="4" t="s">
        <v>778</v>
      </c>
    </row>
    <row r="175" spans="2:2" x14ac:dyDescent="0.35">
      <c r="B175" s="4" t="s">
        <v>779</v>
      </c>
    </row>
    <row r="176" spans="2:2" x14ac:dyDescent="0.35">
      <c r="B176" s="4" t="s">
        <v>780</v>
      </c>
    </row>
    <row r="177" spans="2:2" x14ac:dyDescent="0.35">
      <c r="B177" s="4" t="s">
        <v>1320</v>
      </c>
    </row>
    <row r="207" spans="3:3" x14ac:dyDescent="0.35">
      <c r="C207" s="22" t="s">
        <v>782</v>
      </c>
    </row>
    <row r="208" spans="3:3" x14ac:dyDescent="0.35">
      <c r="C208" s="1" t="s">
        <v>786</v>
      </c>
    </row>
    <row r="209" spans="3:3" x14ac:dyDescent="0.35">
      <c r="C209" s="3" t="s">
        <v>787</v>
      </c>
    </row>
    <row r="210" spans="3:3" x14ac:dyDescent="0.35">
      <c r="C210" s="3" t="s">
        <v>788</v>
      </c>
    </row>
    <row r="211" spans="3:3" x14ac:dyDescent="0.35">
      <c r="C211" s="3" t="s">
        <v>789</v>
      </c>
    </row>
    <row r="212" spans="3:3" x14ac:dyDescent="0.35">
      <c r="C212" s="3" t="s">
        <v>790</v>
      </c>
    </row>
    <row r="213" spans="3:3" x14ac:dyDescent="0.35">
      <c r="C213" s="3" t="s">
        <v>791</v>
      </c>
    </row>
    <row r="214" spans="3:3" x14ac:dyDescent="0.35">
      <c r="C214" s="3" t="s">
        <v>792</v>
      </c>
    </row>
    <row r="215" spans="3:3" x14ac:dyDescent="0.35">
      <c r="C215" s="3" t="s">
        <v>793</v>
      </c>
    </row>
    <row r="216" spans="3:3" x14ac:dyDescent="0.35">
      <c r="C216" s="3" t="s">
        <v>794</v>
      </c>
    </row>
    <row r="217" spans="3:3" x14ac:dyDescent="0.35">
      <c r="C217" s="3" t="s">
        <v>795</v>
      </c>
    </row>
    <row r="218" spans="3:3" x14ac:dyDescent="0.35">
      <c r="C218" s="3" t="s">
        <v>796</v>
      </c>
    </row>
    <row r="219" spans="3:3" x14ac:dyDescent="0.35">
      <c r="C219" s="3" t="s">
        <v>797</v>
      </c>
    </row>
    <row r="220" spans="3:3" ht="15.5" x14ac:dyDescent="0.35">
      <c r="C220" s="5" t="s">
        <v>798</v>
      </c>
    </row>
    <row r="221" spans="3:3" ht="15.5" x14ac:dyDescent="0.35">
      <c r="C221" s="5" t="s">
        <v>799</v>
      </c>
    </row>
    <row r="222" spans="3:3" ht="15.5" x14ac:dyDescent="0.35">
      <c r="C222" s="5" t="s">
        <v>800</v>
      </c>
    </row>
    <row r="223" spans="3:3" ht="15.5" x14ac:dyDescent="0.35">
      <c r="C223" s="5" t="s">
        <v>801</v>
      </c>
    </row>
    <row r="224" spans="3:3" x14ac:dyDescent="0.35">
      <c r="C224" s="28" t="s">
        <v>802</v>
      </c>
    </row>
    <row r="225" spans="3:3" x14ac:dyDescent="0.35">
      <c r="C225" s="3" t="s">
        <v>803</v>
      </c>
    </row>
    <row r="226" spans="3:3" x14ac:dyDescent="0.35">
      <c r="C226" s="3" t="s">
        <v>804</v>
      </c>
    </row>
    <row r="227" spans="3:3" x14ac:dyDescent="0.35">
      <c r="C227" s="3" t="s">
        <v>805</v>
      </c>
    </row>
    <row r="228" spans="3:3" x14ac:dyDescent="0.35">
      <c r="C228" s="3" t="s">
        <v>806</v>
      </c>
    </row>
    <row r="229" spans="3:3" x14ac:dyDescent="0.35">
      <c r="C229" s="3" t="s">
        <v>807</v>
      </c>
    </row>
    <row r="230" spans="3:3" x14ac:dyDescent="0.35">
      <c r="C230" s="3" t="s">
        <v>808</v>
      </c>
    </row>
    <row r="231" spans="3:3" x14ac:dyDescent="0.35">
      <c r="C231" s="3" t="s">
        <v>809</v>
      </c>
    </row>
    <row r="232" spans="3:3" ht="15.5" x14ac:dyDescent="0.35">
      <c r="C232" s="5" t="s">
        <v>810</v>
      </c>
    </row>
    <row r="233" spans="3:3" ht="15.5" x14ac:dyDescent="0.35">
      <c r="C233" s="5" t="s">
        <v>811</v>
      </c>
    </row>
    <row r="234" spans="3:3" ht="15.5" x14ac:dyDescent="0.35">
      <c r="C234" s="5" t="s">
        <v>812</v>
      </c>
    </row>
    <row r="235" spans="3:3" ht="15.5" x14ac:dyDescent="0.35">
      <c r="C235" s="5" t="s">
        <v>813</v>
      </c>
    </row>
    <row r="236" spans="3:3" ht="15.5" x14ac:dyDescent="0.35">
      <c r="C236" s="5" t="s">
        <v>814</v>
      </c>
    </row>
    <row r="237" spans="3:3" ht="15.5" x14ac:dyDescent="0.35">
      <c r="C237" s="5" t="s">
        <v>815</v>
      </c>
    </row>
    <row r="238" spans="3:3" ht="15.5" x14ac:dyDescent="0.35">
      <c r="C238" s="5" t="s">
        <v>816</v>
      </c>
    </row>
    <row r="239" spans="3:3" ht="15.5" x14ac:dyDescent="0.35">
      <c r="C239" s="5" t="s">
        <v>817</v>
      </c>
    </row>
    <row r="240" spans="3:3" x14ac:dyDescent="0.35">
      <c r="C240" s="3" t="s">
        <v>818</v>
      </c>
    </row>
    <row r="241" spans="3:3" x14ac:dyDescent="0.35">
      <c r="C241" s="3" t="s">
        <v>819</v>
      </c>
    </row>
    <row r="242" spans="3:3" x14ac:dyDescent="0.35">
      <c r="C242" s="3" t="s">
        <v>820</v>
      </c>
    </row>
    <row r="243" spans="3:3" x14ac:dyDescent="0.35">
      <c r="C243" s="3" t="s">
        <v>71</v>
      </c>
    </row>
    <row r="244" spans="3:3" x14ac:dyDescent="0.35">
      <c r="C244" s="3" t="s">
        <v>821</v>
      </c>
    </row>
    <row r="245" spans="3:3" x14ac:dyDescent="0.35">
      <c r="C245" s="3" t="s">
        <v>822</v>
      </c>
    </row>
    <row r="246" spans="3:3" x14ac:dyDescent="0.35">
      <c r="C246" s="3" t="s">
        <v>823</v>
      </c>
    </row>
    <row r="247" spans="3:3" x14ac:dyDescent="0.35">
      <c r="C247" s="3" t="s">
        <v>824</v>
      </c>
    </row>
    <row r="248" spans="3:3" x14ac:dyDescent="0.35">
      <c r="C248" s="22" t="s">
        <v>825</v>
      </c>
    </row>
    <row r="249" spans="3:3" x14ac:dyDescent="0.35">
      <c r="C249" s="22" t="s">
        <v>826</v>
      </c>
    </row>
    <row r="250" spans="3:3" x14ac:dyDescent="0.35">
      <c r="C250" s="22" t="s">
        <v>827</v>
      </c>
    </row>
    <row r="251" spans="3:3" x14ac:dyDescent="0.35">
      <c r="C251" s="22" t="s">
        <v>828</v>
      </c>
    </row>
    <row r="252" spans="3:3" x14ac:dyDescent="0.35">
      <c r="C252" s="22" t="s">
        <v>829</v>
      </c>
    </row>
    <row r="253" spans="3:3" x14ac:dyDescent="0.35">
      <c r="C253" s="22" t="s">
        <v>830</v>
      </c>
    </row>
    <row r="254" spans="3:3" x14ac:dyDescent="0.35">
      <c r="C254" s="22" t="s">
        <v>831</v>
      </c>
    </row>
    <row r="255" spans="3:3" x14ac:dyDescent="0.35">
      <c r="C255" s="22" t="s">
        <v>832</v>
      </c>
    </row>
    <row r="256" spans="3:3" x14ac:dyDescent="0.35">
      <c r="C256" s="22" t="s">
        <v>833</v>
      </c>
    </row>
    <row r="257" spans="3:3" x14ac:dyDescent="0.35">
      <c r="C257" s="22" t="s">
        <v>834</v>
      </c>
    </row>
    <row r="258" spans="3:3" x14ac:dyDescent="0.35">
      <c r="C258" s="3" t="s">
        <v>835</v>
      </c>
    </row>
    <row r="259" spans="3:3" x14ac:dyDescent="0.35">
      <c r="C259" s="3" t="s">
        <v>836</v>
      </c>
    </row>
    <row r="260" spans="3:3" x14ac:dyDescent="0.35">
      <c r="C260" s="3" t="s">
        <v>837</v>
      </c>
    </row>
    <row r="261" spans="3:3" x14ac:dyDescent="0.35">
      <c r="C261" s="3" t="s">
        <v>838</v>
      </c>
    </row>
    <row r="262" spans="3:3" x14ac:dyDescent="0.35">
      <c r="C262" s="3" t="s">
        <v>839</v>
      </c>
    </row>
    <row r="263" spans="3:3" x14ac:dyDescent="0.35">
      <c r="C263" s="3" t="s">
        <v>840</v>
      </c>
    </row>
    <row r="264" spans="3:3" x14ac:dyDescent="0.35">
      <c r="C264" s="3" t="s">
        <v>841</v>
      </c>
    </row>
    <row r="265" spans="3:3" x14ac:dyDescent="0.35">
      <c r="C265" s="3" t="s">
        <v>842</v>
      </c>
    </row>
    <row r="266" spans="3:3" x14ac:dyDescent="0.35">
      <c r="C266" s="3" t="s">
        <v>843</v>
      </c>
    </row>
    <row r="267" spans="3:3" x14ac:dyDescent="0.35">
      <c r="C267" s="3" t="s">
        <v>844</v>
      </c>
    </row>
    <row r="268" spans="3:3" x14ac:dyDescent="0.35">
      <c r="C268" s="3" t="s">
        <v>845</v>
      </c>
    </row>
    <row r="269" spans="3:3" x14ac:dyDescent="0.35">
      <c r="C269" s="3" t="s">
        <v>846</v>
      </c>
    </row>
    <row r="270" spans="3:3" x14ac:dyDescent="0.35">
      <c r="C270" s="3" t="s">
        <v>847</v>
      </c>
    </row>
    <row r="271" spans="3:3" x14ac:dyDescent="0.35">
      <c r="C271" s="3" t="s">
        <v>848</v>
      </c>
    </row>
    <row r="272" spans="3:3" x14ac:dyDescent="0.35">
      <c r="C272" s="3" t="s">
        <v>849</v>
      </c>
    </row>
    <row r="273" spans="3:3" x14ac:dyDescent="0.35">
      <c r="C273" s="3" t="s">
        <v>850</v>
      </c>
    </row>
    <row r="274" spans="3:3" x14ac:dyDescent="0.35">
      <c r="C274" s="22" t="s">
        <v>851</v>
      </c>
    </row>
    <row r="275" spans="3:3" x14ac:dyDescent="0.35">
      <c r="C275" s="22" t="s">
        <v>852</v>
      </c>
    </row>
    <row r="276" spans="3:3" x14ac:dyDescent="0.35">
      <c r="C276" s="22" t="s">
        <v>853</v>
      </c>
    </row>
    <row r="277" spans="3:3" x14ac:dyDescent="0.35">
      <c r="C277" s="3" t="s">
        <v>854</v>
      </c>
    </row>
    <row r="278" spans="3:3" x14ac:dyDescent="0.35">
      <c r="C278" s="3" t="s">
        <v>855</v>
      </c>
    </row>
    <row r="279" spans="3:3" x14ac:dyDescent="0.35">
      <c r="C279" s="22" t="s">
        <v>856</v>
      </c>
    </row>
    <row r="280" spans="3:3" x14ac:dyDescent="0.35">
      <c r="C280" s="7" t="s">
        <v>857</v>
      </c>
    </row>
    <row r="281" spans="3:3" x14ac:dyDescent="0.35">
      <c r="C281" s="3" t="s">
        <v>858</v>
      </c>
    </row>
    <row r="282" spans="3:3" x14ac:dyDescent="0.35">
      <c r="C282" s="3" t="s">
        <v>859</v>
      </c>
    </row>
    <row r="283" spans="3:3" x14ac:dyDescent="0.35">
      <c r="C283" s="3" t="s">
        <v>860</v>
      </c>
    </row>
    <row r="284" spans="3:3" x14ac:dyDescent="0.35">
      <c r="C284" s="7" t="s">
        <v>861</v>
      </c>
    </row>
    <row r="285" spans="3:3" x14ac:dyDescent="0.35">
      <c r="C285" s="3" t="s">
        <v>862</v>
      </c>
    </row>
    <row r="286" spans="3:3" x14ac:dyDescent="0.35">
      <c r="C286" s="3" t="s">
        <v>863</v>
      </c>
    </row>
    <row r="287" spans="3:3" x14ac:dyDescent="0.35">
      <c r="C287" s="3" t="s">
        <v>864</v>
      </c>
    </row>
    <row r="288" spans="3:3" x14ac:dyDescent="0.35">
      <c r="C288" s="3" t="s">
        <v>865</v>
      </c>
    </row>
    <row r="289" spans="3:3" x14ac:dyDescent="0.35">
      <c r="C289" s="3" t="s">
        <v>866</v>
      </c>
    </row>
    <row r="290" spans="3:3" x14ac:dyDescent="0.35">
      <c r="C290" s="3" t="s">
        <v>867</v>
      </c>
    </row>
    <row r="291" spans="3:3" x14ac:dyDescent="0.35">
      <c r="C291" s="22" t="s">
        <v>868</v>
      </c>
    </row>
    <row r="292" spans="3:3" x14ac:dyDescent="0.35">
      <c r="C292" s="22" t="s">
        <v>869</v>
      </c>
    </row>
    <row r="293" spans="3:3" x14ac:dyDescent="0.35">
      <c r="C293" s="3" t="s">
        <v>870</v>
      </c>
    </row>
    <row r="294" spans="3:3" x14ac:dyDescent="0.35">
      <c r="C294" s="3" t="s">
        <v>871</v>
      </c>
    </row>
    <row r="295" spans="3:3" x14ac:dyDescent="0.35">
      <c r="C295" s="3" t="s">
        <v>872</v>
      </c>
    </row>
    <row r="296" spans="3:3" x14ac:dyDescent="0.35">
      <c r="C296" s="3" t="s">
        <v>873</v>
      </c>
    </row>
    <row r="297" spans="3:3" x14ac:dyDescent="0.35">
      <c r="C297" s="3" t="s">
        <v>874</v>
      </c>
    </row>
    <row r="298" spans="3:3" x14ac:dyDescent="0.35">
      <c r="C298" s="3" t="s">
        <v>875</v>
      </c>
    </row>
    <row r="299" spans="3:3" x14ac:dyDescent="0.35">
      <c r="C299" s="3" t="s">
        <v>876</v>
      </c>
    </row>
    <row r="300" spans="3:3" x14ac:dyDescent="0.35">
      <c r="C300" s="7" t="s">
        <v>877</v>
      </c>
    </row>
    <row r="301" spans="3:3" x14ac:dyDescent="0.35">
      <c r="C301" s="3" t="s">
        <v>878</v>
      </c>
    </row>
    <row r="302" spans="3:3" x14ac:dyDescent="0.35">
      <c r="C302" s="7" t="s">
        <v>879</v>
      </c>
    </row>
    <row r="303" spans="3:3" x14ac:dyDescent="0.35">
      <c r="C303" s="3" t="s">
        <v>880</v>
      </c>
    </row>
    <row r="304" spans="3:3" x14ac:dyDescent="0.35">
      <c r="C304" s="7" t="s">
        <v>881</v>
      </c>
    </row>
    <row r="305" spans="3:3" x14ac:dyDescent="0.35">
      <c r="C305" s="3" t="s">
        <v>882</v>
      </c>
    </row>
    <row r="306" spans="3:3" x14ac:dyDescent="0.35">
      <c r="C306" s="3" t="s">
        <v>883</v>
      </c>
    </row>
    <row r="307" spans="3:3" x14ac:dyDescent="0.35">
      <c r="C307" s="3" t="s">
        <v>884</v>
      </c>
    </row>
    <row r="308" spans="3:3" x14ac:dyDescent="0.35">
      <c r="C308" s="3" t="s">
        <v>885</v>
      </c>
    </row>
    <row r="309" spans="3:3" x14ac:dyDescent="0.35">
      <c r="C309" s="7" t="s">
        <v>886</v>
      </c>
    </row>
    <row r="310" spans="3:3" x14ac:dyDescent="0.35">
      <c r="C310" s="3" t="s">
        <v>887</v>
      </c>
    </row>
    <row r="311" spans="3:3" x14ac:dyDescent="0.35">
      <c r="C311" s="8" t="s">
        <v>888</v>
      </c>
    </row>
    <row r="312" spans="3:3" x14ac:dyDescent="0.35">
      <c r="C312" s="3" t="s">
        <v>889</v>
      </c>
    </row>
    <row r="313" spans="3:3" x14ac:dyDescent="0.35">
      <c r="C313" s="3" t="s">
        <v>890</v>
      </c>
    </row>
    <row r="314" spans="3:3" x14ac:dyDescent="0.35">
      <c r="C314" s="3" t="s">
        <v>891</v>
      </c>
    </row>
    <row r="315" spans="3:3" x14ac:dyDescent="0.35">
      <c r="C315" s="3" t="s">
        <v>892</v>
      </c>
    </row>
    <row r="316" spans="3:3" x14ac:dyDescent="0.35">
      <c r="C316" s="3" t="s">
        <v>893</v>
      </c>
    </row>
    <row r="317" spans="3:3" x14ac:dyDescent="0.35">
      <c r="C317" s="3" t="s">
        <v>894</v>
      </c>
    </row>
    <row r="318" spans="3:3" x14ac:dyDescent="0.35">
      <c r="C318" s="8" t="s">
        <v>895</v>
      </c>
    </row>
    <row r="319" spans="3:3" ht="18.5" x14ac:dyDescent="0.45">
      <c r="C319" s="64" t="s">
        <v>896</v>
      </c>
    </row>
    <row r="320" spans="3:3" ht="18.5" x14ac:dyDescent="0.45">
      <c r="C320" s="64" t="s">
        <v>897</v>
      </c>
    </row>
    <row r="321" spans="3:3" ht="18.5" x14ac:dyDescent="0.45">
      <c r="C321" s="64" t="s">
        <v>898</v>
      </c>
    </row>
    <row r="322" spans="3:3" ht="18.5" x14ac:dyDescent="0.45">
      <c r="C322" s="64" t="s">
        <v>899</v>
      </c>
    </row>
    <row r="323" spans="3:3" ht="18.5" x14ac:dyDescent="0.45">
      <c r="C323" s="64" t="s">
        <v>900</v>
      </c>
    </row>
    <row r="324" spans="3:3" x14ac:dyDescent="0.35">
      <c r="C324" s="7" t="s">
        <v>901</v>
      </c>
    </row>
    <row r="325" spans="3:3" x14ac:dyDescent="0.35">
      <c r="C325" s="7" t="s">
        <v>902</v>
      </c>
    </row>
    <row r="326" spans="3:3" x14ac:dyDescent="0.35">
      <c r="C326" s="3" t="s">
        <v>903</v>
      </c>
    </row>
    <row r="327" spans="3:3" x14ac:dyDescent="0.35">
      <c r="C327" s="3" t="s">
        <v>904</v>
      </c>
    </row>
    <row r="328" spans="3:3" x14ac:dyDescent="0.35">
      <c r="C328" s="3" t="s">
        <v>905</v>
      </c>
    </row>
    <row r="329" spans="3:3" x14ac:dyDescent="0.35">
      <c r="C329" s="3" t="s">
        <v>906</v>
      </c>
    </row>
    <row r="330" spans="3:3" x14ac:dyDescent="0.35">
      <c r="C330" s="7" t="s">
        <v>907</v>
      </c>
    </row>
    <row r="331" spans="3:3" x14ac:dyDescent="0.35">
      <c r="C331" s="7" t="s">
        <v>908</v>
      </c>
    </row>
    <row r="332" spans="3:3" x14ac:dyDescent="0.35">
      <c r="C332" s="3" t="s">
        <v>909</v>
      </c>
    </row>
    <row r="333" spans="3:3" x14ac:dyDescent="0.35">
      <c r="C333" s="3" t="s">
        <v>910</v>
      </c>
    </row>
    <row r="334" spans="3:3" x14ac:dyDescent="0.35">
      <c r="C334" s="3" t="s">
        <v>911</v>
      </c>
    </row>
    <row r="335" spans="3:3" x14ac:dyDescent="0.35">
      <c r="C335" s="7" t="s">
        <v>912</v>
      </c>
    </row>
    <row r="336" spans="3:3" x14ac:dyDescent="0.35">
      <c r="C336" s="3" t="s">
        <v>913</v>
      </c>
    </row>
    <row r="337" spans="3:3" x14ac:dyDescent="0.35">
      <c r="C337" s="7" t="s">
        <v>914</v>
      </c>
    </row>
    <row r="338" spans="3:3" x14ac:dyDescent="0.35">
      <c r="C338" s="3" t="s">
        <v>915</v>
      </c>
    </row>
    <row r="339" spans="3:3" x14ac:dyDescent="0.35">
      <c r="C339" s="3" t="s">
        <v>916</v>
      </c>
    </row>
    <row r="340" spans="3:3" x14ac:dyDescent="0.35">
      <c r="C340" s="22" t="s">
        <v>917</v>
      </c>
    </row>
    <row r="341" spans="3:3" x14ac:dyDescent="0.35">
      <c r="C341" s="7" t="s">
        <v>918</v>
      </c>
    </row>
    <row r="342" spans="3:3" x14ac:dyDescent="0.35">
      <c r="C342" s="3" t="s">
        <v>919</v>
      </c>
    </row>
    <row r="343" spans="3:3" x14ac:dyDescent="0.35">
      <c r="C343" s="3" t="s">
        <v>920</v>
      </c>
    </row>
    <row r="344" spans="3:3" x14ac:dyDescent="0.35">
      <c r="C344" s="3" t="s">
        <v>921</v>
      </c>
    </row>
    <row r="345" spans="3:3" x14ac:dyDescent="0.35">
      <c r="C345" s="3" t="s">
        <v>922</v>
      </c>
    </row>
    <row r="346" spans="3:3" x14ac:dyDescent="0.35">
      <c r="C346" s="3" t="s">
        <v>923</v>
      </c>
    </row>
    <row r="347" spans="3:3" x14ac:dyDescent="0.35">
      <c r="C347" s="3" t="s">
        <v>924</v>
      </c>
    </row>
    <row r="348" spans="3:3" x14ac:dyDescent="0.35">
      <c r="C348" s="3" t="s">
        <v>925</v>
      </c>
    </row>
    <row r="349" spans="3:3" x14ac:dyDescent="0.35">
      <c r="C349" s="3" t="s">
        <v>926</v>
      </c>
    </row>
    <row r="350" spans="3:3" x14ac:dyDescent="0.35">
      <c r="C350" s="3" t="s">
        <v>927</v>
      </c>
    </row>
    <row r="351" spans="3:3" x14ac:dyDescent="0.35">
      <c r="C351" s="22" t="s">
        <v>928</v>
      </c>
    </row>
    <row r="352" spans="3:3" x14ac:dyDescent="0.35">
      <c r="C352" s="22" t="s">
        <v>929</v>
      </c>
    </row>
    <row r="353" spans="3:3" x14ac:dyDescent="0.35">
      <c r="C353" s="22" t="s">
        <v>930</v>
      </c>
    </row>
    <row r="354" spans="3:3" x14ac:dyDescent="0.35">
      <c r="C354" s="22" t="s">
        <v>931</v>
      </c>
    </row>
    <row r="355" spans="3:3" x14ac:dyDescent="0.35">
      <c r="C355" s="22" t="s">
        <v>932</v>
      </c>
    </row>
    <row r="356" spans="3:3" x14ac:dyDescent="0.35">
      <c r="C356" s="22" t="s">
        <v>933</v>
      </c>
    </row>
    <row r="357" spans="3:3" x14ac:dyDescent="0.35">
      <c r="C357" s="22" t="s">
        <v>934</v>
      </c>
    </row>
    <row r="358" spans="3:3" x14ac:dyDescent="0.35">
      <c r="C358" s="22" t="s">
        <v>935</v>
      </c>
    </row>
    <row r="359" spans="3:3" x14ac:dyDescent="0.35">
      <c r="C359" s="22" t="s">
        <v>936</v>
      </c>
    </row>
    <row r="360" spans="3:3" x14ac:dyDescent="0.35">
      <c r="C360" s="22" t="s">
        <v>937</v>
      </c>
    </row>
    <row r="361" spans="3:3" x14ac:dyDescent="0.35">
      <c r="C361" s="22" t="s">
        <v>938</v>
      </c>
    </row>
    <row r="362" spans="3:3" x14ac:dyDescent="0.35">
      <c r="C362" s="22" t="s">
        <v>939</v>
      </c>
    </row>
    <row r="363" spans="3:3" x14ac:dyDescent="0.35">
      <c r="C363" s="22" t="s">
        <v>940</v>
      </c>
    </row>
    <row r="364" spans="3:3" x14ac:dyDescent="0.35">
      <c r="C364" s="22" t="s">
        <v>941</v>
      </c>
    </row>
    <row r="365" spans="3:3" x14ac:dyDescent="0.35">
      <c r="C365" s="22" t="s">
        <v>942</v>
      </c>
    </row>
    <row r="366" spans="3:3" x14ac:dyDescent="0.35">
      <c r="C366" s="22" t="s">
        <v>783</v>
      </c>
    </row>
    <row r="367" spans="3:3" x14ac:dyDescent="0.35">
      <c r="C367" s="1" t="s">
        <v>943</v>
      </c>
    </row>
    <row r="368" spans="3:3" x14ac:dyDescent="0.35">
      <c r="C368" s="3" t="s">
        <v>944</v>
      </c>
    </row>
    <row r="369" spans="3:3" x14ac:dyDescent="0.35">
      <c r="C369" s="3" t="s">
        <v>945</v>
      </c>
    </row>
    <row r="370" spans="3:3" x14ac:dyDescent="0.35">
      <c r="C370" s="3" t="s">
        <v>946</v>
      </c>
    </row>
    <row r="371" spans="3:3" x14ac:dyDescent="0.35">
      <c r="C371" s="3" t="s">
        <v>947</v>
      </c>
    </row>
    <row r="372" spans="3:3" x14ac:dyDescent="0.35">
      <c r="C372" s="3" t="s">
        <v>948</v>
      </c>
    </row>
    <row r="373" spans="3:3" x14ac:dyDescent="0.35">
      <c r="C373" s="3" t="s">
        <v>949</v>
      </c>
    </row>
    <row r="374" spans="3:3" x14ac:dyDescent="0.35">
      <c r="C374" s="3" t="s">
        <v>950</v>
      </c>
    </row>
    <row r="375" spans="3:3" x14ac:dyDescent="0.35">
      <c r="C375" s="3" t="s">
        <v>951</v>
      </c>
    </row>
    <row r="376" spans="3:3" x14ac:dyDescent="0.35">
      <c r="C376" s="3" t="s">
        <v>952</v>
      </c>
    </row>
    <row r="377" spans="3:3" x14ac:dyDescent="0.35">
      <c r="C377" s="3" t="s">
        <v>953</v>
      </c>
    </row>
    <row r="378" spans="3:3" x14ac:dyDescent="0.35">
      <c r="C378" s="3" t="s">
        <v>954</v>
      </c>
    </row>
    <row r="379" spans="3:3" ht="15.5" x14ac:dyDescent="0.35">
      <c r="C379" s="5" t="s">
        <v>955</v>
      </c>
    </row>
    <row r="380" spans="3:3" ht="15.5" x14ac:dyDescent="0.35">
      <c r="C380" s="5" t="s">
        <v>956</v>
      </c>
    </row>
    <row r="381" spans="3:3" ht="15.5" x14ac:dyDescent="0.35">
      <c r="C381" s="5" t="s">
        <v>957</v>
      </c>
    </row>
    <row r="382" spans="3:3" ht="15.5" x14ac:dyDescent="0.35">
      <c r="C382" s="5" t="s">
        <v>958</v>
      </c>
    </row>
    <row r="383" spans="3:3" x14ac:dyDescent="0.35">
      <c r="C383" s="28" t="s">
        <v>959</v>
      </c>
    </row>
    <row r="384" spans="3:3" x14ac:dyDescent="0.35">
      <c r="C384" s="3" t="s">
        <v>960</v>
      </c>
    </row>
    <row r="385" spans="3:3" x14ac:dyDescent="0.35">
      <c r="C385" s="3" t="s">
        <v>961</v>
      </c>
    </row>
    <row r="386" spans="3:3" x14ac:dyDescent="0.35">
      <c r="C386" s="3" t="s">
        <v>962</v>
      </c>
    </row>
    <row r="387" spans="3:3" x14ac:dyDescent="0.35">
      <c r="C387" s="3" t="s">
        <v>963</v>
      </c>
    </row>
    <row r="388" spans="3:3" x14ac:dyDescent="0.35">
      <c r="C388" s="3" t="s">
        <v>964</v>
      </c>
    </row>
    <row r="389" spans="3:3" x14ac:dyDescent="0.35">
      <c r="C389" s="3" t="s">
        <v>965</v>
      </c>
    </row>
    <row r="390" spans="3:3" x14ac:dyDescent="0.35">
      <c r="C390" s="3" t="s">
        <v>966</v>
      </c>
    </row>
    <row r="391" spans="3:3" ht="15.5" x14ac:dyDescent="0.35">
      <c r="C391" s="5" t="s">
        <v>967</v>
      </c>
    </row>
    <row r="392" spans="3:3" ht="15.5" x14ac:dyDescent="0.35">
      <c r="C392" s="5" t="s">
        <v>968</v>
      </c>
    </row>
    <row r="393" spans="3:3" ht="15.5" x14ac:dyDescent="0.35">
      <c r="C393" s="5" t="s">
        <v>969</v>
      </c>
    </row>
    <row r="394" spans="3:3" ht="15.5" x14ac:dyDescent="0.35">
      <c r="C394" s="5" t="s">
        <v>970</v>
      </c>
    </row>
    <row r="395" spans="3:3" ht="15.5" x14ac:dyDescent="0.35">
      <c r="C395" s="5" t="s">
        <v>971</v>
      </c>
    </row>
    <row r="396" spans="3:3" ht="15.5" x14ac:dyDescent="0.35">
      <c r="C396" s="5" t="s">
        <v>972</v>
      </c>
    </row>
    <row r="397" spans="3:3" ht="15.5" x14ac:dyDescent="0.35">
      <c r="C397" s="5" t="s">
        <v>973</v>
      </c>
    </row>
    <row r="398" spans="3:3" ht="15.5" x14ac:dyDescent="0.35">
      <c r="C398" s="5" t="s">
        <v>974</v>
      </c>
    </row>
    <row r="399" spans="3:3" x14ac:dyDescent="0.35">
      <c r="C399" s="3" t="s">
        <v>975</v>
      </c>
    </row>
    <row r="400" spans="3:3" x14ac:dyDescent="0.35">
      <c r="C400" s="3" t="s">
        <v>976</v>
      </c>
    </row>
    <row r="401" spans="3:3" x14ac:dyDescent="0.35">
      <c r="C401" s="3" t="s">
        <v>977</v>
      </c>
    </row>
    <row r="402" spans="3:3" x14ac:dyDescent="0.35">
      <c r="C402" s="3" t="s">
        <v>978</v>
      </c>
    </row>
    <row r="403" spans="3:3" x14ac:dyDescent="0.35">
      <c r="C403" s="3" t="s">
        <v>979</v>
      </c>
    </row>
    <row r="404" spans="3:3" x14ac:dyDescent="0.35">
      <c r="C404" s="3" t="s">
        <v>980</v>
      </c>
    </row>
    <row r="405" spans="3:3" x14ac:dyDescent="0.35">
      <c r="C405" s="3" t="s">
        <v>981</v>
      </c>
    </row>
    <row r="406" spans="3:3" x14ac:dyDescent="0.35">
      <c r="C406" s="3" t="s">
        <v>982</v>
      </c>
    </row>
    <row r="407" spans="3:3" x14ac:dyDescent="0.35">
      <c r="C407" s="22" t="s">
        <v>983</v>
      </c>
    </row>
    <row r="408" spans="3:3" x14ac:dyDescent="0.35">
      <c r="C408" s="22" t="s">
        <v>984</v>
      </c>
    </row>
    <row r="409" spans="3:3" x14ac:dyDescent="0.35">
      <c r="C409" s="22" t="s">
        <v>985</v>
      </c>
    </row>
    <row r="410" spans="3:3" x14ac:dyDescent="0.35">
      <c r="C410" s="22" t="s">
        <v>986</v>
      </c>
    </row>
    <row r="411" spans="3:3" x14ac:dyDescent="0.35">
      <c r="C411" s="22" t="s">
        <v>987</v>
      </c>
    </row>
    <row r="412" spans="3:3" x14ac:dyDescent="0.35">
      <c r="C412" s="22" t="s">
        <v>988</v>
      </c>
    </row>
    <row r="413" spans="3:3" x14ac:dyDescent="0.35">
      <c r="C413" s="22" t="s">
        <v>989</v>
      </c>
    </row>
    <row r="414" spans="3:3" x14ac:dyDescent="0.35">
      <c r="C414" s="22" t="s">
        <v>990</v>
      </c>
    </row>
    <row r="415" spans="3:3" x14ac:dyDescent="0.35">
      <c r="C415" s="22" t="s">
        <v>991</v>
      </c>
    </row>
    <row r="416" spans="3:3" x14ac:dyDescent="0.35">
      <c r="C416" s="22" t="s">
        <v>992</v>
      </c>
    </row>
    <row r="417" spans="3:3" x14ac:dyDescent="0.35">
      <c r="C417" s="3" t="s">
        <v>993</v>
      </c>
    </row>
    <row r="418" spans="3:3" x14ac:dyDescent="0.35">
      <c r="C418" s="3" t="s">
        <v>994</v>
      </c>
    </row>
    <row r="419" spans="3:3" x14ac:dyDescent="0.35">
      <c r="C419" s="3" t="s">
        <v>995</v>
      </c>
    </row>
    <row r="420" spans="3:3" x14ac:dyDescent="0.35">
      <c r="C420" s="3" t="s">
        <v>996</v>
      </c>
    </row>
    <row r="421" spans="3:3" x14ac:dyDescent="0.35">
      <c r="C421" s="3" t="s">
        <v>997</v>
      </c>
    </row>
    <row r="422" spans="3:3" x14ac:dyDescent="0.35">
      <c r="C422" s="3" t="s">
        <v>998</v>
      </c>
    </row>
    <row r="423" spans="3:3" x14ac:dyDescent="0.35">
      <c r="C423" s="3" t="s">
        <v>999</v>
      </c>
    </row>
    <row r="424" spans="3:3" x14ac:dyDescent="0.35">
      <c r="C424" s="3" t="s">
        <v>1000</v>
      </c>
    </row>
    <row r="425" spans="3:3" x14ac:dyDescent="0.35">
      <c r="C425" s="3" t="s">
        <v>1001</v>
      </c>
    </row>
    <row r="426" spans="3:3" x14ac:dyDescent="0.35">
      <c r="C426" s="3" t="s">
        <v>1002</v>
      </c>
    </row>
    <row r="427" spans="3:3" x14ac:dyDescent="0.35">
      <c r="C427" s="3" t="s">
        <v>1003</v>
      </c>
    </row>
    <row r="428" spans="3:3" x14ac:dyDescent="0.35">
      <c r="C428" s="3" t="s">
        <v>1004</v>
      </c>
    </row>
    <row r="429" spans="3:3" x14ac:dyDescent="0.35">
      <c r="C429" s="3" t="s">
        <v>1005</v>
      </c>
    </row>
    <row r="430" spans="3:3" x14ac:dyDescent="0.35">
      <c r="C430" s="3" t="s">
        <v>1006</v>
      </c>
    </row>
    <row r="431" spans="3:3" x14ac:dyDescent="0.35">
      <c r="C431" s="3" t="s">
        <v>1007</v>
      </c>
    </row>
    <row r="432" spans="3:3" x14ac:dyDescent="0.35">
      <c r="C432" s="3" t="s">
        <v>1008</v>
      </c>
    </row>
    <row r="433" spans="3:3" x14ac:dyDescent="0.35">
      <c r="C433" s="22" t="s">
        <v>1009</v>
      </c>
    </row>
    <row r="434" spans="3:3" x14ac:dyDescent="0.35">
      <c r="C434" s="22" t="s">
        <v>1010</v>
      </c>
    </row>
    <row r="435" spans="3:3" x14ac:dyDescent="0.35">
      <c r="C435" s="22" t="s">
        <v>1011</v>
      </c>
    </row>
    <row r="436" spans="3:3" x14ac:dyDescent="0.35">
      <c r="C436" s="3" t="s">
        <v>1012</v>
      </c>
    </row>
    <row r="437" spans="3:3" x14ac:dyDescent="0.35">
      <c r="C437" s="3" t="s">
        <v>1013</v>
      </c>
    </row>
    <row r="438" spans="3:3" x14ac:dyDescent="0.35">
      <c r="C438" s="22" t="s">
        <v>1014</v>
      </c>
    </row>
    <row r="439" spans="3:3" x14ac:dyDescent="0.35">
      <c r="C439" s="7" t="s">
        <v>1015</v>
      </c>
    </row>
    <row r="440" spans="3:3" x14ac:dyDescent="0.35">
      <c r="C440" s="3" t="s">
        <v>1016</v>
      </c>
    </row>
    <row r="441" spans="3:3" x14ac:dyDescent="0.35">
      <c r="C441" s="3" t="s">
        <v>1017</v>
      </c>
    </row>
    <row r="442" spans="3:3" x14ac:dyDescent="0.35">
      <c r="C442" s="3" t="s">
        <v>1018</v>
      </c>
    </row>
    <row r="443" spans="3:3" x14ac:dyDescent="0.35">
      <c r="C443" s="7" t="s">
        <v>1019</v>
      </c>
    </row>
    <row r="444" spans="3:3" x14ac:dyDescent="0.35">
      <c r="C444" s="3" t="s">
        <v>1020</v>
      </c>
    </row>
    <row r="445" spans="3:3" x14ac:dyDescent="0.35">
      <c r="C445" s="3" t="s">
        <v>1021</v>
      </c>
    </row>
    <row r="446" spans="3:3" x14ac:dyDescent="0.35">
      <c r="C446" s="3" t="s">
        <v>1022</v>
      </c>
    </row>
    <row r="447" spans="3:3" x14ac:dyDescent="0.35">
      <c r="C447" s="3" t="s">
        <v>1023</v>
      </c>
    </row>
    <row r="448" spans="3:3" x14ac:dyDescent="0.35">
      <c r="C448" s="3" t="s">
        <v>1024</v>
      </c>
    </row>
    <row r="449" spans="3:3" x14ac:dyDescent="0.35">
      <c r="C449" s="3" t="s">
        <v>1025</v>
      </c>
    </row>
    <row r="450" spans="3:3" x14ac:dyDescent="0.35">
      <c r="C450" s="22" t="s">
        <v>1026</v>
      </c>
    </row>
    <row r="451" spans="3:3" x14ac:dyDescent="0.35">
      <c r="C451" s="22" t="s">
        <v>1027</v>
      </c>
    </row>
    <row r="452" spans="3:3" x14ac:dyDescent="0.35">
      <c r="C452" s="3" t="s">
        <v>1028</v>
      </c>
    </row>
    <row r="453" spans="3:3" x14ac:dyDescent="0.35">
      <c r="C453" s="3" t="s">
        <v>1029</v>
      </c>
    </row>
    <row r="454" spans="3:3" x14ac:dyDescent="0.35">
      <c r="C454" s="3" t="s">
        <v>1030</v>
      </c>
    </row>
    <row r="455" spans="3:3" x14ac:dyDescent="0.35">
      <c r="C455" s="3" t="s">
        <v>1031</v>
      </c>
    </row>
    <row r="456" spans="3:3" x14ac:dyDescent="0.35">
      <c r="C456" s="3" t="s">
        <v>513</v>
      </c>
    </row>
    <row r="457" spans="3:3" x14ac:dyDescent="0.35">
      <c r="C457" s="3" t="s">
        <v>1032</v>
      </c>
    </row>
    <row r="458" spans="3:3" x14ac:dyDescent="0.35">
      <c r="C458" s="3" t="s">
        <v>1033</v>
      </c>
    </row>
    <row r="459" spans="3:3" x14ac:dyDescent="0.35">
      <c r="C459" s="7" t="s">
        <v>1034</v>
      </c>
    </row>
    <row r="460" spans="3:3" x14ac:dyDescent="0.35">
      <c r="C460" s="3" t="s">
        <v>1035</v>
      </c>
    </row>
    <row r="461" spans="3:3" x14ac:dyDescent="0.35">
      <c r="C461" s="7" t="s">
        <v>1036</v>
      </c>
    </row>
    <row r="462" spans="3:3" x14ac:dyDescent="0.35">
      <c r="C462" s="3" t="s">
        <v>1037</v>
      </c>
    </row>
    <row r="463" spans="3:3" x14ac:dyDescent="0.35">
      <c r="C463" s="7" t="s">
        <v>1038</v>
      </c>
    </row>
    <row r="464" spans="3:3" x14ac:dyDescent="0.35">
      <c r="C464" s="3" t="s">
        <v>1039</v>
      </c>
    </row>
    <row r="465" spans="3:3" x14ac:dyDescent="0.35">
      <c r="C465" s="3" t="s">
        <v>1040</v>
      </c>
    </row>
    <row r="466" spans="3:3" x14ac:dyDescent="0.35">
      <c r="C466" s="3" t="s">
        <v>1041</v>
      </c>
    </row>
    <row r="467" spans="3:3" x14ac:dyDescent="0.35">
      <c r="C467" s="3" t="s">
        <v>1042</v>
      </c>
    </row>
    <row r="468" spans="3:3" x14ac:dyDescent="0.35">
      <c r="C468" s="7" t="s">
        <v>1043</v>
      </c>
    </row>
    <row r="469" spans="3:3" x14ac:dyDescent="0.35">
      <c r="C469" s="3" t="s">
        <v>1044</v>
      </c>
    </row>
    <row r="470" spans="3:3" x14ac:dyDescent="0.35">
      <c r="C470" s="8" t="s">
        <v>1045</v>
      </c>
    </row>
    <row r="471" spans="3:3" x14ac:dyDescent="0.35">
      <c r="C471" s="3" t="s">
        <v>1046</v>
      </c>
    </row>
    <row r="472" spans="3:3" x14ac:dyDescent="0.35">
      <c r="C472" s="3" t="s">
        <v>1047</v>
      </c>
    </row>
    <row r="473" spans="3:3" x14ac:dyDescent="0.35">
      <c r="C473" s="3" t="s">
        <v>1048</v>
      </c>
    </row>
    <row r="474" spans="3:3" x14ac:dyDescent="0.35">
      <c r="C474" s="3" t="s">
        <v>1049</v>
      </c>
    </row>
    <row r="475" spans="3:3" x14ac:dyDescent="0.35">
      <c r="C475" s="3" t="s">
        <v>1050</v>
      </c>
    </row>
    <row r="476" spans="3:3" x14ac:dyDescent="0.35">
      <c r="C476" s="3" t="s">
        <v>1051</v>
      </c>
    </row>
    <row r="477" spans="3:3" x14ac:dyDescent="0.35">
      <c r="C477" s="8" t="s">
        <v>1052</v>
      </c>
    </row>
    <row r="478" spans="3:3" ht="18.5" x14ac:dyDescent="0.45">
      <c r="C478" s="64" t="s">
        <v>1053</v>
      </c>
    </row>
    <row r="479" spans="3:3" ht="18.5" x14ac:dyDescent="0.45">
      <c r="C479" s="64" t="s">
        <v>1054</v>
      </c>
    </row>
    <row r="480" spans="3:3" ht="18.5" x14ac:dyDescent="0.45">
      <c r="C480" s="64" t="s">
        <v>1055</v>
      </c>
    </row>
    <row r="481" spans="3:3" ht="18.5" x14ac:dyDescent="0.45">
      <c r="C481" s="64" t="s">
        <v>1056</v>
      </c>
    </row>
    <row r="482" spans="3:3" ht="18.5" x14ac:dyDescent="0.45">
      <c r="C482" s="64" t="s">
        <v>1057</v>
      </c>
    </row>
    <row r="483" spans="3:3" x14ac:dyDescent="0.35">
      <c r="C483" s="7" t="s">
        <v>1058</v>
      </c>
    </row>
    <row r="484" spans="3:3" x14ac:dyDescent="0.35">
      <c r="C484" s="7" t="s">
        <v>1059</v>
      </c>
    </row>
    <row r="485" spans="3:3" x14ac:dyDescent="0.35">
      <c r="C485" s="3" t="s">
        <v>1060</v>
      </c>
    </row>
    <row r="486" spans="3:3" x14ac:dyDescent="0.35">
      <c r="C486" s="3" t="s">
        <v>1061</v>
      </c>
    </row>
    <row r="487" spans="3:3" x14ac:dyDescent="0.35">
      <c r="C487" s="3" t="s">
        <v>1062</v>
      </c>
    </row>
    <row r="488" spans="3:3" x14ac:dyDescent="0.35">
      <c r="C488" s="3" t="s">
        <v>1063</v>
      </c>
    </row>
    <row r="489" spans="3:3" x14ac:dyDescent="0.35">
      <c r="C489" s="7" t="s">
        <v>1064</v>
      </c>
    </row>
    <row r="490" spans="3:3" x14ac:dyDescent="0.35">
      <c r="C490" s="7" t="s">
        <v>1065</v>
      </c>
    </row>
    <row r="491" spans="3:3" x14ac:dyDescent="0.35">
      <c r="C491" s="3" t="s">
        <v>1066</v>
      </c>
    </row>
    <row r="492" spans="3:3" x14ac:dyDescent="0.35">
      <c r="C492" s="3" t="s">
        <v>1067</v>
      </c>
    </row>
    <row r="493" spans="3:3" x14ac:dyDescent="0.35">
      <c r="C493" s="3" t="s">
        <v>1068</v>
      </c>
    </row>
    <row r="494" spans="3:3" x14ac:dyDescent="0.35">
      <c r="C494" s="7" t="s">
        <v>1069</v>
      </c>
    </row>
    <row r="495" spans="3:3" x14ac:dyDescent="0.35">
      <c r="C495" s="3" t="s">
        <v>1070</v>
      </c>
    </row>
    <row r="496" spans="3:3" x14ac:dyDescent="0.35">
      <c r="C496" s="7" t="s">
        <v>1071</v>
      </c>
    </row>
    <row r="497" spans="3:3" x14ac:dyDescent="0.35">
      <c r="C497" s="3" t="s">
        <v>1072</v>
      </c>
    </row>
    <row r="498" spans="3:3" x14ac:dyDescent="0.35">
      <c r="C498" s="3" t="s">
        <v>1073</v>
      </c>
    </row>
    <row r="499" spans="3:3" x14ac:dyDescent="0.35">
      <c r="C499" s="22" t="s">
        <v>1074</v>
      </c>
    </row>
    <row r="500" spans="3:3" x14ac:dyDescent="0.35">
      <c r="C500" s="7" t="s">
        <v>1075</v>
      </c>
    </row>
    <row r="501" spans="3:3" x14ac:dyDescent="0.35">
      <c r="C501" s="3" t="s">
        <v>1076</v>
      </c>
    </row>
    <row r="502" spans="3:3" x14ac:dyDescent="0.35">
      <c r="C502" s="3" t="s">
        <v>1077</v>
      </c>
    </row>
    <row r="503" spans="3:3" x14ac:dyDescent="0.35">
      <c r="C503" s="3" t="s">
        <v>1078</v>
      </c>
    </row>
    <row r="504" spans="3:3" x14ac:dyDescent="0.35">
      <c r="C504" s="3" t="s">
        <v>1079</v>
      </c>
    </row>
    <row r="505" spans="3:3" x14ac:dyDescent="0.35">
      <c r="C505" s="3" t="s">
        <v>1080</v>
      </c>
    </row>
    <row r="506" spans="3:3" x14ac:dyDescent="0.35">
      <c r="C506" s="3" t="s">
        <v>1081</v>
      </c>
    </row>
    <row r="507" spans="3:3" x14ac:dyDescent="0.35">
      <c r="C507" s="3" t="s">
        <v>1082</v>
      </c>
    </row>
    <row r="508" spans="3:3" x14ac:dyDescent="0.35">
      <c r="C508" s="3" t="s">
        <v>1083</v>
      </c>
    </row>
    <row r="509" spans="3:3" x14ac:dyDescent="0.35">
      <c r="C509" s="3" t="s">
        <v>1084</v>
      </c>
    </row>
    <row r="510" spans="3:3" x14ac:dyDescent="0.35">
      <c r="C510" s="22" t="s">
        <v>1085</v>
      </c>
    </row>
    <row r="511" spans="3:3" x14ac:dyDescent="0.35">
      <c r="C511" s="22" t="s">
        <v>1086</v>
      </c>
    </row>
    <row r="512" spans="3:3" x14ac:dyDescent="0.35">
      <c r="C512" s="22" t="s">
        <v>1087</v>
      </c>
    </row>
    <row r="513" spans="3:3" x14ac:dyDescent="0.35">
      <c r="C513" s="22" t="s">
        <v>1088</v>
      </c>
    </row>
    <row r="514" spans="3:3" x14ac:dyDescent="0.35">
      <c r="C514" s="22" t="s">
        <v>1089</v>
      </c>
    </row>
    <row r="515" spans="3:3" x14ac:dyDescent="0.35">
      <c r="C515" s="22" t="s">
        <v>1090</v>
      </c>
    </row>
    <row r="516" spans="3:3" x14ac:dyDescent="0.35">
      <c r="C516" s="22" t="s">
        <v>1091</v>
      </c>
    </row>
    <row r="517" spans="3:3" x14ac:dyDescent="0.35">
      <c r="C517" s="22" t="s">
        <v>1092</v>
      </c>
    </row>
    <row r="518" spans="3:3" x14ac:dyDescent="0.35">
      <c r="C518" s="22" t="s">
        <v>1093</v>
      </c>
    </row>
    <row r="519" spans="3:3" x14ac:dyDescent="0.35">
      <c r="C519" s="22" t="s">
        <v>1094</v>
      </c>
    </row>
    <row r="520" spans="3:3" x14ac:dyDescent="0.35">
      <c r="C520" s="22" t="s">
        <v>1095</v>
      </c>
    </row>
    <row r="521" spans="3:3" x14ac:dyDescent="0.35">
      <c r="C521" s="22" t="s">
        <v>1096</v>
      </c>
    </row>
    <row r="522" spans="3:3" x14ac:dyDescent="0.35">
      <c r="C522" s="22" t="s">
        <v>1097</v>
      </c>
    </row>
    <row r="523" spans="3:3" x14ac:dyDescent="0.35">
      <c r="C523" s="22" t="s">
        <v>1098</v>
      </c>
    </row>
    <row r="524" spans="3:3" x14ac:dyDescent="0.35">
      <c r="C524" s="22" t="s">
        <v>1099</v>
      </c>
    </row>
    <row r="525" spans="3:3" x14ac:dyDescent="0.35">
      <c r="C525" s="22" t="s">
        <v>784</v>
      </c>
    </row>
    <row r="526" spans="3:3" x14ac:dyDescent="0.35">
      <c r="C526" s="1" t="s">
        <v>1100</v>
      </c>
    </row>
    <row r="527" spans="3:3" x14ac:dyDescent="0.35">
      <c r="C527" s="3" t="s">
        <v>1101</v>
      </c>
    </row>
    <row r="528" spans="3:3" x14ac:dyDescent="0.35">
      <c r="C528" s="3" t="s">
        <v>1102</v>
      </c>
    </row>
    <row r="529" spans="3:3" x14ac:dyDescent="0.35">
      <c r="C529" s="3" t="s">
        <v>1103</v>
      </c>
    </row>
    <row r="530" spans="3:3" x14ac:dyDescent="0.35">
      <c r="C530" s="3" t="s">
        <v>1104</v>
      </c>
    </row>
    <row r="531" spans="3:3" x14ac:dyDescent="0.35">
      <c r="C531" s="3" t="s">
        <v>1105</v>
      </c>
    </row>
    <row r="532" spans="3:3" x14ac:dyDescent="0.35">
      <c r="C532" s="3" t="s">
        <v>1106</v>
      </c>
    </row>
    <row r="533" spans="3:3" x14ac:dyDescent="0.35">
      <c r="C533" s="3" t="s">
        <v>1107</v>
      </c>
    </row>
    <row r="534" spans="3:3" x14ac:dyDescent="0.35">
      <c r="C534" s="3" t="s">
        <v>1108</v>
      </c>
    </row>
    <row r="535" spans="3:3" x14ac:dyDescent="0.35">
      <c r="C535" s="3" t="s">
        <v>1109</v>
      </c>
    </row>
    <row r="536" spans="3:3" x14ac:dyDescent="0.35">
      <c r="C536" s="3" t="s">
        <v>1110</v>
      </c>
    </row>
    <row r="537" spans="3:3" x14ac:dyDescent="0.35">
      <c r="C537" s="3" t="s">
        <v>1111</v>
      </c>
    </row>
    <row r="538" spans="3:3" ht="15.5" x14ac:dyDescent="0.35">
      <c r="C538" s="5" t="s">
        <v>1112</v>
      </c>
    </row>
    <row r="539" spans="3:3" ht="15.5" x14ac:dyDescent="0.35">
      <c r="C539" s="5" t="s">
        <v>1113</v>
      </c>
    </row>
    <row r="540" spans="3:3" ht="15.5" x14ac:dyDescent="0.35">
      <c r="C540" s="5" t="s">
        <v>1114</v>
      </c>
    </row>
    <row r="541" spans="3:3" ht="15.5" x14ac:dyDescent="0.35">
      <c r="C541" s="5" t="s">
        <v>1115</v>
      </c>
    </row>
    <row r="542" spans="3:3" x14ac:dyDescent="0.35">
      <c r="C542" s="28" t="s">
        <v>1116</v>
      </c>
    </row>
    <row r="543" spans="3:3" x14ac:dyDescent="0.35">
      <c r="C543" s="3" t="s">
        <v>1117</v>
      </c>
    </row>
    <row r="544" spans="3:3" x14ac:dyDescent="0.35">
      <c r="C544" s="3" t="s">
        <v>1118</v>
      </c>
    </row>
    <row r="545" spans="3:3" x14ac:dyDescent="0.35">
      <c r="C545" s="3" t="s">
        <v>1119</v>
      </c>
    </row>
    <row r="546" spans="3:3" x14ac:dyDescent="0.35">
      <c r="C546" s="3" t="s">
        <v>1120</v>
      </c>
    </row>
    <row r="547" spans="3:3" x14ac:dyDescent="0.35">
      <c r="C547" s="3" t="s">
        <v>1121</v>
      </c>
    </row>
    <row r="548" spans="3:3" x14ac:dyDescent="0.35">
      <c r="C548" s="3" t="s">
        <v>1122</v>
      </c>
    </row>
    <row r="549" spans="3:3" x14ac:dyDescent="0.35">
      <c r="C549" s="3" t="s">
        <v>1123</v>
      </c>
    </row>
    <row r="550" spans="3:3" ht="15.5" x14ac:dyDescent="0.35">
      <c r="C550" s="5" t="s">
        <v>1124</v>
      </c>
    </row>
    <row r="551" spans="3:3" ht="15.5" x14ac:dyDescent="0.35">
      <c r="C551" s="5" t="s">
        <v>1125</v>
      </c>
    </row>
    <row r="552" spans="3:3" ht="15.5" x14ac:dyDescent="0.35">
      <c r="C552" s="5" t="s">
        <v>1126</v>
      </c>
    </row>
    <row r="553" spans="3:3" ht="15.5" x14ac:dyDescent="0.35">
      <c r="C553" s="5" t="s">
        <v>1127</v>
      </c>
    </row>
    <row r="554" spans="3:3" ht="15.5" x14ac:dyDescent="0.35">
      <c r="C554" s="5" t="s">
        <v>1128</v>
      </c>
    </row>
    <row r="555" spans="3:3" ht="15.5" x14ac:dyDescent="0.35">
      <c r="C555" s="5" t="s">
        <v>1129</v>
      </c>
    </row>
    <row r="556" spans="3:3" ht="15.5" x14ac:dyDescent="0.35">
      <c r="C556" s="5" t="s">
        <v>1130</v>
      </c>
    </row>
    <row r="557" spans="3:3" ht="15.5" x14ac:dyDescent="0.35">
      <c r="C557" s="5" t="s">
        <v>1131</v>
      </c>
    </row>
    <row r="558" spans="3:3" x14ac:dyDescent="0.35">
      <c r="C558" s="3" t="s">
        <v>1132</v>
      </c>
    </row>
    <row r="559" spans="3:3" x14ac:dyDescent="0.35">
      <c r="C559" s="3" t="s">
        <v>1133</v>
      </c>
    </row>
    <row r="560" spans="3:3" x14ac:dyDescent="0.35">
      <c r="C560" s="3" t="s">
        <v>1134</v>
      </c>
    </row>
    <row r="561" spans="3:3" x14ac:dyDescent="0.35">
      <c r="C561" s="3" t="s">
        <v>1135</v>
      </c>
    </row>
    <row r="562" spans="3:3" x14ac:dyDescent="0.35">
      <c r="C562" s="3" t="s">
        <v>1136</v>
      </c>
    </row>
    <row r="563" spans="3:3" x14ac:dyDescent="0.35">
      <c r="C563" s="3" t="s">
        <v>1137</v>
      </c>
    </row>
    <row r="564" spans="3:3" x14ac:dyDescent="0.35">
      <c r="C564" s="3" t="s">
        <v>1138</v>
      </c>
    </row>
    <row r="565" spans="3:3" x14ac:dyDescent="0.35">
      <c r="C565" s="3" t="s">
        <v>1139</v>
      </c>
    </row>
    <row r="566" spans="3:3" x14ac:dyDescent="0.35">
      <c r="C566" s="22" t="s">
        <v>1140</v>
      </c>
    </row>
    <row r="567" spans="3:3" x14ac:dyDescent="0.35">
      <c r="C567" s="22" t="s">
        <v>1141</v>
      </c>
    </row>
    <row r="568" spans="3:3" x14ac:dyDescent="0.35">
      <c r="C568" s="22" t="s">
        <v>1142</v>
      </c>
    </row>
    <row r="569" spans="3:3" x14ac:dyDescent="0.35">
      <c r="C569" s="22" t="s">
        <v>1143</v>
      </c>
    </row>
    <row r="570" spans="3:3" x14ac:dyDescent="0.35">
      <c r="C570" s="22" t="s">
        <v>1144</v>
      </c>
    </row>
    <row r="571" spans="3:3" x14ac:dyDescent="0.35">
      <c r="C571" s="22" t="s">
        <v>1145</v>
      </c>
    </row>
    <row r="572" spans="3:3" x14ac:dyDescent="0.35">
      <c r="C572" s="22" t="s">
        <v>1146</v>
      </c>
    </row>
    <row r="573" spans="3:3" x14ac:dyDescent="0.35">
      <c r="C573" s="22" t="s">
        <v>1147</v>
      </c>
    </row>
    <row r="574" spans="3:3" x14ac:dyDescent="0.35">
      <c r="C574" s="22" t="s">
        <v>1148</v>
      </c>
    </row>
    <row r="575" spans="3:3" x14ac:dyDescent="0.35">
      <c r="C575" s="22" t="s">
        <v>1149</v>
      </c>
    </row>
    <row r="576" spans="3:3" x14ac:dyDescent="0.35">
      <c r="C576" s="3" t="s">
        <v>1150</v>
      </c>
    </row>
    <row r="577" spans="3:3" x14ac:dyDescent="0.35">
      <c r="C577" s="3" t="s">
        <v>1151</v>
      </c>
    </row>
    <row r="578" spans="3:3" x14ac:dyDescent="0.35">
      <c r="C578" s="3" t="s">
        <v>1152</v>
      </c>
    </row>
    <row r="579" spans="3:3" x14ac:dyDescent="0.35">
      <c r="C579" s="3" t="s">
        <v>1153</v>
      </c>
    </row>
    <row r="580" spans="3:3" x14ac:dyDescent="0.35">
      <c r="C580" s="3" t="s">
        <v>1154</v>
      </c>
    </row>
    <row r="581" spans="3:3" x14ac:dyDescent="0.35">
      <c r="C581" s="3" t="s">
        <v>1155</v>
      </c>
    </row>
    <row r="582" spans="3:3" x14ac:dyDescent="0.35">
      <c r="C582" s="3" t="s">
        <v>1156</v>
      </c>
    </row>
    <row r="583" spans="3:3" x14ac:dyDescent="0.35">
      <c r="C583" s="3" t="s">
        <v>1157</v>
      </c>
    </row>
    <row r="584" spans="3:3" x14ac:dyDescent="0.35">
      <c r="C584" s="3" t="s">
        <v>1158</v>
      </c>
    </row>
    <row r="585" spans="3:3" x14ac:dyDescent="0.35">
      <c r="C585" s="3" t="s">
        <v>1159</v>
      </c>
    </row>
    <row r="586" spans="3:3" x14ac:dyDescent="0.35">
      <c r="C586" s="3" t="s">
        <v>1160</v>
      </c>
    </row>
    <row r="587" spans="3:3" x14ac:dyDescent="0.35">
      <c r="C587" s="3" t="s">
        <v>1161</v>
      </c>
    </row>
    <row r="588" spans="3:3" x14ac:dyDescent="0.35">
      <c r="C588" s="3" t="s">
        <v>1162</v>
      </c>
    </row>
    <row r="589" spans="3:3" x14ac:dyDescent="0.35">
      <c r="C589" s="3" t="s">
        <v>1163</v>
      </c>
    </row>
    <row r="590" spans="3:3" x14ac:dyDescent="0.35">
      <c r="C590" s="3" t="s">
        <v>1164</v>
      </c>
    </row>
    <row r="591" spans="3:3" x14ac:dyDescent="0.35">
      <c r="C591" s="3" t="s">
        <v>1165</v>
      </c>
    </row>
    <row r="592" spans="3:3" x14ac:dyDescent="0.35">
      <c r="C592" s="22" t="s">
        <v>1257</v>
      </c>
    </row>
    <row r="593" spans="3:3" x14ac:dyDescent="0.35">
      <c r="C593" s="22" t="s">
        <v>1166</v>
      </c>
    </row>
    <row r="594" spans="3:3" x14ac:dyDescent="0.35">
      <c r="C594" s="22" t="s">
        <v>1167</v>
      </c>
    </row>
    <row r="595" spans="3:3" x14ac:dyDescent="0.35">
      <c r="C595" s="3" t="s">
        <v>1168</v>
      </c>
    </row>
    <row r="596" spans="3:3" x14ac:dyDescent="0.35">
      <c r="C596" s="3" t="s">
        <v>1169</v>
      </c>
    </row>
    <row r="597" spans="3:3" x14ac:dyDescent="0.35">
      <c r="C597" s="22" t="s">
        <v>1170</v>
      </c>
    </row>
    <row r="598" spans="3:3" x14ac:dyDescent="0.35">
      <c r="C598" s="7" t="s">
        <v>1171</v>
      </c>
    </row>
    <row r="599" spans="3:3" x14ac:dyDescent="0.35">
      <c r="C599" s="3" t="s">
        <v>1172</v>
      </c>
    </row>
    <row r="600" spans="3:3" x14ac:dyDescent="0.35">
      <c r="C600" s="3" t="s">
        <v>1173</v>
      </c>
    </row>
    <row r="601" spans="3:3" x14ac:dyDescent="0.35">
      <c r="C601" s="3" t="s">
        <v>1174</v>
      </c>
    </row>
    <row r="602" spans="3:3" x14ac:dyDescent="0.35">
      <c r="C602" s="7" t="s">
        <v>1175</v>
      </c>
    </row>
    <row r="603" spans="3:3" x14ac:dyDescent="0.35">
      <c r="C603" s="3" t="s">
        <v>1176</v>
      </c>
    </row>
    <row r="604" spans="3:3" x14ac:dyDescent="0.35">
      <c r="C604" s="3" t="s">
        <v>1177</v>
      </c>
    </row>
    <row r="605" spans="3:3" x14ac:dyDescent="0.35">
      <c r="C605" s="3" t="s">
        <v>1178</v>
      </c>
    </row>
    <row r="606" spans="3:3" x14ac:dyDescent="0.35">
      <c r="C606" s="3" t="s">
        <v>1256</v>
      </c>
    </row>
    <row r="607" spans="3:3" x14ac:dyDescent="0.35">
      <c r="C607" s="3" t="s">
        <v>1179</v>
      </c>
    </row>
    <row r="608" spans="3:3" x14ac:dyDescent="0.35">
      <c r="C608" s="3" t="s">
        <v>1180</v>
      </c>
    </row>
    <row r="609" spans="3:3" x14ac:dyDescent="0.35">
      <c r="C609" s="22" t="s">
        <v>1182</v>
      </c>
    </row>
    <row r="610" spans="3:3" x14ac:dyDescent="0.35">
      <c r="C610" s="22" t="s">
        <v>1181</v>
      </c>
    </row>
    <row r="611" spans="3:3" x14ac:dyDescent="0.35">
      <c r="C611" s="3" t="s">
        <v>1183</v>
      </c>
    </row>
    <row r="612" spans="3:3" x14ac:dyDescent="0.35">
      <c r="C612" s="3" t="s">
        <v>1184</v>
      </c>
    </row>
    <row r="613" spans="3:3" x14ac:dyDescent="0.35">
      <c r="C613" s="3" t="s">
        <v>1185</v>
      </c>
    </row>
    <row r="614" spans="3:3" x14ac:dyDescent="0.35">
      <c r="C614" s="3" t="s">
        <v>1186</v>
      </c>
    </row>
    <row r="615" spans="3:3" x14ac:dyDescent="0.35">
      <c r="C615" s="3" t="s">
        <v>1187</v>
      </c>
    </row>
    <row r="616" spans="3:3" x14ac:dyDescent="0.35">
      <c r="C616" s="3" t="s">
        <v>1188</v>
      </c>
    </row>
    <row r="617" spans="3:3" x14ac:dyDescent="0.35">
      <c r="C617" s="3" t="s">
        <v>1189</v>
      </c>
    </row>
    <row r="618" spans="3:3" x14ac:dyDescent="0.35">
      <c r="C618" s="7" t="s">
        <v>1190</v>
      </c>
    </row>
    <row r="619" spans="3:3" x14ac:dyDescent="0.35">
      <c r="C619" s="3" t="s">
        <v>1191</v>
      </c>
    </row>
    <row r="620" spans="3:3" x14ac:dyDescent="0.35">
      <c r="C620" s="7" t="s">
        <v>1192</v>
      </c>
    </row>
    <row r="621" spans="3:3" x14ac:dyDescent="0.35">
      <c r="C621" s="3" t="s">
        <v>1193</v>
      </c>
    </row>
    <row r="622" spans="3:3" x14ac:dyDescent="0.35">
      <c r="C622" s="7" t="s">
        <v>1194</v>
      </c>
    </row>
    <row r="623" spans="3:3" x14ac:dyDescent="0.35">
      <c r="C623" s="3" t="s">
        <v>1195</v>
      </c>
    </row>
    <row r="624" spans="3:3" x14ac:dyDescent="0.35">
      <c r="C624" s="3" t="s">
        <v>1196</v>
      </c>
    </row>
    <row r="625" spans="3:3" x14ac:dyDescent="0.35">
      <c r="C625" s="3" t="s">
        <v>1197</v>
      </c>
    </row>
    <row r="626" spans="3:3" x14ac:dyDescent="0.35">
      <c r="C626" s="3" t="s">
        <v>1198</v>
      </c>
    </row>
    <row r="627" spans="3:3" x14ac:dyDescent="0.35">
      <c r="C627" s="7" t="s">
        <v>1199</v>
      </c>
    </row>
    <row r="628" spans="3:3" x14ac:dyDescent="0.35">
      <c r="C628" s="3" t="s">
        <v>1200</v>
      </c>
    </row>
    <row r="629" spans="3:3" x14ac:dyDescent="0.35">
      <c r="C629" s="8" t="s">
        <v>1201</v>
      </c>
    </row>
    <row r="630" spans="3:3" x14ac:dyDescent="0.35">
      <c r="C630" s="3" t="s">
        <v>1202</v>
      </c>
    </row>
    <row r="631" spans="3:3" x14ac:dyDescent="0.35">
      <c r="C631" s="3" t="s">
        <v>1203</v>
      </c>
    </row>
    <row r="632" spans="3:3" x14ac:dyDescent="0.35">
      <c r="C632" s="3" t="s">
        <v>1204</v>
      </c>
    </row>
    <row r="633" spans="3:3" x14ac:dyDescent="0.35">
      <c r="C633" s="3" t="s">
        <v>1205</v>
      </c>
    </row>
    <row r="634" spans="3:3" x14ac:dyDescent="0.35">
      <c r="C634" s="3" t="s">
        <v>1206</v>
      </c>
    </row>
    <row r="635" spans="3:3" x14ac:dyDescent="0.35">
      <c r="C635" s="3" t="s">
        <v>1207</v>
      </c>
    </row>
    <row r="636" spans="3:3" x14ac:dyDescent="0.35">
      <c r="C636" s="8" t="s">
        <v>1208</v>
      </c>
    </row>
    <row r="637" spans="3:3" ht="18.5" x14ac:dyDescent="0.45">
      <c r="C637" s="64" t="s">
        <v>1209</v>
      </c>
    </row>
    <row r="638" spans="3:3" ht="18.5" x14ac:dyDescent="0.45">
      <c r="C638" s="64" t="s">
        <v>1210</v>
      </c>
    </row>
    <row r="639" spans="3:3" ht="18.5" x14ac:dyDescent="0.45">
      <c r="C639" s="64" t="s">
        <v>1211</v>
      </c>
    </row>
    <row r="640" spans="3:3" ht="18.5" x14ac:dyDescent="0.45">
      <c r="C640" s="64" t="s">
        <v>1212</v>
      </c>
    </row>
    <row r="641" spans="3:3" ht="18.5" x14ac:dyDescent="0.45">
      <c r="C641" s="64" t="s">
        <v>1213</v>
      </c>
    </row>
    <row r="642" spans="3:3" x14ac:dyDescent="0.35">
      <c r="C642" s="7" t="s">
        <v>1214</v>
      </c>
    </row>
    <row r="643" spans="3:3" x14ac:dyDescent="0.35">
      <c r="C643" s="7" t="s">
        <v>1215</v>
      </c>
    </row>
    <row r="644" spans="3:3" x14ac:dyDescent="0.35">
      <c r="C644" s="3" t="s">
        <v>1216</v>
      </c>
    </row>
    <row r="645" spans="3:3" x14ac:dyDescent="0.35">
      <c r="C645" s="3" t="s">
        <v>1217</v>
      </c>
    </row>
    <row r="646" spans="3:3" x14ac:dyDescent="0.35">
      <c r="C646" s="3" t="s">
        <v>1218</v>
      </c>
    </row>
    <row r="647" spans="3:3" x14ac:dyDescent="0.35">
      <c r="C647" s="3" t="s">
        <v>1219</v>
      </c>
    </row>
    <row r="648" spans="3:3" x14ac:dyDescent="0.35">
      <c r="C648" s="7" t="s">
        <v>1220</v>
      </c>
    </row>
    <row r="649" spans="3:3" x14ac:dyDescent="0.35">
      <c r="C649" s="7" t="s">
        <v>1221</v>
      </c>
    </row>
    <row r="650" spans="3:3" x14ac:dyDescent="0.35">
      <c r="C650" s="3" t="s">
        <v>1222</v>
      </c>
    </row>
    <row r="651" spans="3:3" x14ac:dyDescent="0.35">
      <c r="C651" s="3" t="s">
        <v>1223</v>
      </c>
    </row>
    <row r="652" spans="3:3" x14ac:dyDescent="0.35">
      <c r="C652" s="3" t="s">
        <v>1224</v>
      </c>
    </row>
    <row r="653" spans="3:3" x14ac:dyDescent="0.35">
      <c r="C653" s="7" t="s">
        <v>1225</v>
      </c>
    </row>
    <row r="654" spans="3:3" x14ac:dyDescent="0.35">
      <c r="C654" s="3" t="s">
        <v>1226</v>
      </c>
    </row>
    <row r="655" spans="3:3" x14ac:dyDescent="0.35">
      <c r="C655" s="7" t="s">
        <v>1227</v>
      </c>
    </row>
    <row r="656" spans="3:3" x14ac:dyDescent="0.35">
      <c r="C656" s="3" t="s">
        <v>1228</v>
      </c>
    </row>
    <row r="657" spans="3:3" x14ac:dyDescent="0.35">
      <c r="C657" s="3" t="s">
        <v>1229</v>
      </c>
    </row>
    <row r="658" spans="3:3" x14ac:dyDescent="0.35">
      <c r="C658" s="22" t="s">
        <v>1230</v>
      </c>
    </row>
    <row r="659" spans="3:3" x14ac:dyDescent="0.35">
      <c r="C659" s="7" t="s">
        <v>1231</v>
      </c>
    </row>
    <row r="660" spans="3:3" x14ac:dyDescent="0.35">
      <c r="C660" s="3" t="s">
        <v>1232</v>
      </c>
    </row>
    <row r="661" spans="3:3" x14ac:dyDescent="0.35">
      <c r="C661" s="3" t="s">
        <v>1233</v>
      </c>
    </row>
    <row r="662" spans="3:3" x14ac:dyDescent="0.35">
      <c r="C662" s="3" t="s">
        <v>1234</v>
      </c>
    </row>
    <row r="663" spans="3:3" x14ac:dyDescent="0.35">
      <c r="C663" s="3" t="s">
        <v>1235</v>
      </c>
    </row>
    <row r="664" spans="3:3" x14ac:dyDescent="0.35">
      <c r="C664" s="3" t="s">
        <v>1236</v>
      </c>
    </row>
    <row r="665" spans="3:3" x14ac:dyDescent="0.35">
      <c r="C665" s="3" t="s">
        <v>1237</v>
      </c>
    </row>
    <row r="666" spans="3:3" x14ac:dyDescent="0.35">
      <c r="C666" s="3" t="s">
        <v>1238</v>
      </c>
    </row>
    <row r="667" spans="3:3" x14ac:dyDescent="0.35">
      <c r="C667" s="3" t="s">
        <v>1239</v>
      </c>
    </row>
    <row r="668" spans="3:3" x14ac:dyDescent="0.35">
      <c r="C668" s="3" t="s">
        <v>1240</v>
      </c>
    </row>
    <row r="669" spans="3:3" x14ac:dyDescent="0.35">
      <c r="C669" s="22" t="s">
        <v>1241</v>
      </c>
    </row>
    <row r="670" spans="3:3" x14ac:dyDescent="0.35">
      <c r="C670" s="22" t="s">
        <v>1242</v>
      </c>
    </row>
    <row r="671" spans="3:3" x14ac:dyDescent="0.35">
      <c r="C671" s="22" t="s">
        <v>1243</v>
      </c>
    </row>
    <row r="672" spans="3:3" x14ac:dyDescent="0.35">
      <c r="C672" s="22" t="s">
        <v>1244</v>
      </c>
    </row>
    <row r="673" spans="3:3" x14ac:dyDescent="0.35">
      <c r="C673" s="22" t="s">
        <v>1245</v>
      </c>
    </row>
    <row r="674" spans="3:3" x14ac:dyDescent="0.35">
      <c r="C674" s="22" t="s">
        <v>1246</v>
      </c>
    </row>
    <row r="675" spans="3:3" x14ac:dyDescent="0.35">
      <c r="C675" s="22" t="s">
        <v>1247</v>
      </c>
    </row>
    <row r="676" spans="3:3" x14ac:dyDescent="0.35">
      <c r="C676" s="22" t="s">
        <v>1248</v>
      </c>
    </row>
    <row r="677" spans="3:3" x14ac:dyDescent="0.35">
      <c r="C677" s="22" t="s">
        <v>1249</v>
      </c>
    </row>
    <row r="678" spans="3:3" x14ac:dyDescent="0.35">
      <c r="C678" s="22" t="s">
        <v>1250</v>
      </c>
    </row>
    <row r="679" spans="3:3" x14ac:dyDescent="0.35">
      <c r="C679" s="22" t="s">
        <v>1251</v>
      </c>
    </row>
    <row r="680" spans="3:3" x14ac:dyDescent="0.35">
      <c r="C680" s="22" t="s">
        <v>1252</v>
      </c>
    </row>
    <row r="681" spans="3:3" x14ac:dyDescent="0.35">
      <c r="C681" s="22" t="s">
        <v>1253</v>
      </c>
    </row>
    <row r="682" spans="3:3" x14ac:dyDescent="0.35">
      <c r="C682" s="22" t="s">
        <v>1254</v>
      </c>
    </row>
    <row r="683" spans="3:3" x14ac:dyDescent="0.35">
      <c r="C683" s="22" t="s">
        <v>1255</v>
      </c>
    </row>
    <row r="684" spans="3:3" x14ac:dyDescent="0.35">
      <c r="C684" s="22" t="s">
        <v>785</v>
      </c>
    </row>
    <row r="685" spans="3:3" x14ac:dyDescent="0.35">
      <c r="C685" s="22"/>
    </row>
    <row r="686" spans="3:3" x14ac:dyDescent="0.35">
      <c r="C686" s="22"/>
    </row>
    <row r="687" spans="3:3" x14ac:dyDescent="0.35">
      <c r="C687" s="22"/>
    </row>
    <row r="688" spans="3:3" x14ac:dyDescent="0.35">
      <c r="C688" s="22"/>
    </row>
    <row r="689" spans="3:3" x14ac:dyDescent="0.35">
      <c r="C689" s="22"/>
    </row>
    <row r="690" spans="3:3" x14ac:dyDescent="0.35">
      <c r="C690" s="22"/>
    </row>
    <row r="691" spans="3:3" x14ac:dyDescent="0.35">
      <c r="C691" s="22"/>
    </row>
    <row r="692" spans="3:3" x14ac:dyDescent="0.35">
      <c r="C692" s="22"/>
    </row>
    <row r="693" spans="3:3" x14ac:dyDescent="0.35">
      <c r="C693" s="22"/>
    </row>
    <row r="694" spans="3:3" x14ac:dyDescent="0.35">
      <c r="C694" s="22"/>
    </row>
    <row r="695" spans="3:3" x14ac:dyDescent="0.35">
      <c r="C695" s="22"/>
    </row>
    <row r="696" spans="3:3" x14ac:dyDescent="0.35">
      <c r="C696" s="22"/>
    </row>
    <row r="697" spans="3:3" x14ac:dyDescent="0.35">
      <c r="C697" s="22"/>
    </row>
    <row r="698" spans="3:3" x14ac:dyDescent="0.35">
      <c r="C698" s="22"/>
    </row>
    <row r="699" spans="3:3" x14ac:dyDescent="0.35">
      <c r="C699" s="22"/>
    </row>
    <row r="700" spans="3:3" x14ac:dyDescent="0.35">
      <c r="C700" s="22"/>
    </row>
    <row r="701" spans="3:3" x14ac:dyDescent="0.35">
      <c r="C701" s="22"/>
    </row>
    <row r="702" spans="3:3" x14ac:dyDescent="0.35">
      <c r="C702" s="22"/>
    </row>
    <row r="703" spans="3:3" x14ac:dyDescent="0.35">
      <c r="C703" s="22"/>
    </row>
    <row r="704" spans="3:3" x14ac:dyDescent="0.35">
      <c r="C704" s="22"/>
    </row>
    <row r="705" spans="3:3" x14ac:dyDescent="0.35">
      <c r="C705" s="22"/>
    </row>
    <row r="706" spans="3:3" x14ac:dyDescent="0.35">
      <c r="C706" s="22"/>
    </row>
    <row r="707" spans="3:3" x14ac:dyDescent="0.35">
      <c r="C707" s="22"/>
    </row>
    <row r="708" spans="3:3" x14ac:dyDescent="0.35">
      <c r="C708" s="22"/>
    </row>
    <row r="709" spans="3:3" x14ac:dyDescent="0.35">
      <c r="C709" s="22"/>
    </row>
    <row r="710" spans="3:3" x14ac:dyDescent="0.35">
      <c r="C710" s="22"/>
    </row>
    <row r="711" spans="3:3" x14ac:dyDescent="0.35">
      <c r="C711" s="22"/>
    </row>
    <row r="712" spans="3:3" x14ac:dyDescent="0.35">
      <c r="C712" s="22"/>
    </row>
    <row r="713" spans="3:3" x14ac:dyDescent="0.35">
      <c r="C713" s="22"/>
    </row>
    <row r="714" spans="3:3" x14ac:dyDescent="0.35">
      <c r="C714" s="22"/>
    </row>
    <row r="715" spans="3:3" x14ac:dyDescent="0.35">
      <c r="C715" s="22"/>
    </row>
    <row r="716" spans="3:3" x14ac:dyDescent="0.35">
      <c r="C716" s="22"/>
    </row>
    <row r="717" spans="3:3" x14ac:dyDescent="0.35">
      <c r="C717" s="22"/>
    </row>
    <row r="718" spans="3:3" x14ac:dyDescent="0.35">
      <c r="C718" s="22"/>
    </row>
    <row r="719" spans="3:3" x14ac:dyDescent="0.35">
      <c r="C719" s="22"/>
    </row>
    <row r="720" spans="3:3" x14ac:dyDescent="0.35">
      <c r="C720" s="22"/>
    </row>
    <row r="721" spans="3:3" x14ac:dyDescent="0.35">
      <c r="C721" s="22"/>
    </row>
    <row r="722" spans="3:3" x14ac:dyDescent="0.35">
      <c r="C722" s="22"/>
    </row>
    <row r="723" spans="3:3" x14ac:dyDescent="0.35">
      <c r="C723" s="22"/>
    </row>
    <row r="724" spans="3:3" x14ac:dyDescent="0.35">
      <c r="C724" s="22"/>
    </row>
    <row r="725" spans="3:3" x14ac:dyDescent="0.35">
      <c r="C725" s="22"/>
    </row>
    <row r="726" spans="3:3" x14ac:dyDescent="0.35">
      <c r="C726" s="22"/>
    </row>
    <row r="727" spans="3:3" x14ac:dyDescent="0.35">
      <c r="C727" s="22"/>
    </row>
    <row r="728" spans="3:3" x14ac:dyDescent="0.35">
      <c r="C728" s="22"/>
    </row>
    <row r="729" spans="3:3" x14ac:dyDescent="0.35">
      <c r="C729" s="22"/>
    </row>
    <row r="730" spans="3:3" x14ac:dyDescent="0.35">
      <c r="C730" s="22"/>
    </row>
    <row r="731" spans="3:3" x14ac:dyDescent="0.35">
      <c r="C731" s="22"/>
    </row>
    <row r="732" spans="3:3" x14ac:dyDescent="0.35">
      <c r="C732" s="22"/>
    </row>
    <row r="733" spans="3:3" x14ac:dyDescent="0.35">
      <c r="C733" s="22"/>
    </row>
    <row r="734" spans="3:3" x14ac:dyDescent="0.35">
      <c r="C734" s="22"/>
    </row>
    <row r="735" spans="3:3" x14ac:dyDescent="0.35">
      <c r="C735" s="22"/>
    </row>
    <row r="736" spans="3:3" x14ac:dyDescent="0.35">
      <c r="C736" s="22"/>
    </row>
    <row r="737" spans="3:3" x14ac:dyDescent="0.35">
      <c r="C737" s="22"/>
    </row>
    <row r="738" spans="3:3" x14ac:dyDescent="0.35">
      <c r="C738" s="22"/>
    </row>
    <row r="739" spans="3:3" x14ac:dyDescent="0.35">
      <c r="C739" s="22"/>
    </row>
    <row r="740" spans="3:3" x14ac:dyDescent="0.35">
      <c r="C740" s="22"/>
    </row>
    <row r="741" spans="3:3" x14ac:dyDescent="0.35">
      <c r="C741" s="22"/>
    </row>
    <row r="742" spans="3:3" x14ac:dyDescent="0.35">
      <c r="C742" s="22"/>
    </row>
    <row r="743" spans="3:3" x14ac:dyDescent="0.35">
      <c r="C743" s="22"/>
    </row>
    <row r="744" spans="3:3" x14ac:dyDescent="0.35">
      <c r="C744" s="22"/>
    </row>
    <row r="745" spans="3:3" x14ac:dyDescent="0.35">
      <c r="C745" s="22"/>
    </row>
    <row r="746" spans="3:3" x14ac:dyDescent="0.35">
      <c r="C746" s="22"/>
    </row>
    <row r="747" spans="3:3" x14ac:dyDescent="0.35">
      <c r="C747" s="22"/>
    </row>
    <row r="748" spans="3:3" x14ac:dyDescent="0.35">
      <c r="C748" s="22"/>
    </row>
    <row r="749" spans="3:3" x14ac:dyDescent="0.35">
      <c r="C749" s="22"/>
    </row>
    <row r="750" spans="3:3" x14ac:dyDescent="0.35">
      <c r="C750" s="22"/>
    </row>
    <row r="751" spans="3:3" x14ac:dyDescent="0.35">
      <c r="C751" s="22"/>
    </row>
    <row r="752" spans="3:3" x14ac:dyDescent="0.35">
      <c r="C752" s="22"/>
    </row>
    <row r="753" spans="3:3" x14ac:dyDescent="0.35">
      <c r="C753" s="22"/>
    </row>
    <row r="754" spans="3:3" x14ac:dyDescent="0.35">
      <c r="C754" s="22"/>
    </row>
    <row r="755" spans="3:3" x14ac:dyDescent="0.35">
      <c r="C755" s="22"/>
    </row>
    <row r="756" spans="3:3" x14ac:dyDescent="0.35">
      <c r="C756" s="22"/>
    </row>
    <row r="757" spans="3:3" x14ac:dyDescent="0.35">
      <c r="C757" s="22"/>
    </row>
    <row r="758" spans="3:3" x14ac:dyDescent="0.35">
      <c r="C758" s="22"/>
    </row>
    <row r="759" spans="3:3" x14ac:dyDescent="0.35">
      <c r="C759" s="22"/>
    </row>
    <row r="760" spans="3:3" x14ac:dyDescent="0.35">
      <c r="C760" s="22"/>
    </row>
    <row r="761" spans="3:3" x14ac:dyDescent="0.35">
      <c r="C761" s="22"/>
    </row>
    <row r="762" spans="3:3" x14ac:dyDescent="0.35">
      <c r="C762" s="22"/>
    </row>
    <row r="763" spans="3:3" x14ac:dyDescent="0.35">
      <c r="C763" s="22"/>
    </row>
    <row r="764" spans="3:3" x14ac:dyDescent="0.35">
      <c r="C764" s="22"/>
    </row>
    <row r="765" spans="3:3" x14ac:dyDescent="0.35">
      <c r="C765" s="22"/>
    </row>
    <row r="766" spans="3:3" x14ac:dyDescent="0.35">
      <c r="C766" s="22"/>
    </row>
    <row r="767" spans="3:3" x14ac:dyDescent="0.35">
      <c r="C767" s="22"/>
    </row>
    <row r="768" spans="3:3" x14ac:dyDescent="0.35">
      <c r="C768" s="22"/>
    </row>
    <row r="769" spans="3:3" x14ac:dyDescent="0.35">
      <c r="C769" s="22"/>
    </row>
    <row r="770" spans="3:3" x14ac:dyDescent="0.35">
      <c r="C770" s="22"/>
    </row>
    <row r="771" spans="3:3" x14ac:dyDescent="0.35">
      <c r="C771" s="22"/>
    </row>
    <row r="772" spans="3:3" x14ac:dyDescent="0.35">
      <c r="C772" s="22"/>
    </row>
    <row r="773" spans="3:3" x14ac:dyDescent="0.35">
      <c r="C773" s="22"/>
    </row>
    <row r="774" spans="3:3" x14ac:dyDescent="0.35">
      <c r="C774" s="22"/>
    </row>
    <row r="775" spans="3:3" x14ac:dyDescent="0.35">
      <c r="C775" s="22"/>
    </row>
    <row r="776" spans="3:3" x14ac:dyDescent="0.35">
      <c r="C776" s="22"/>
    </row>
    <row r="777" spans="3:3" x14ac:dyDescent="0.35">
      <c r="C777" s="22"/>
    </row>
    <row r="778" spans="3:3" x14ac:dyDescent="0.35">
      <c r="C778" s="22"/>
    </row>
    <row r="779" spans="3:3" x14ac:dyDescent="0.35">
      <c r="C779" s="22"/>
    </row>
    <row r="780" spans="3:3" x14ac:dyDescent="0.35">
      <c r="C780" s="22"/>
    </row>
    <row r="781" spans="3:3" x14ac:dyDescent="0.35">
      <c r="C781" s="22"/>
    </row>
    <row r="782" spans="3:3" x14ac:dyDescent="0.35">
      <c r="C782" s="22"/>
    </row>
    <row r="783" spans="3:3" x14ac:dyDescent="0.35">
      <c r="C783" s="22"/>
    </row>
    <row r="784" spans="3:3" x14ac:dyDescent="0.35">
      <c r="C784" s="22"/>
    </row>
    <row r="785" spans="3:3" x14ac:dyDescent="0.35">
      <c r="C785" s="22"/>
    </row>
    <row r="786" spans="3:3" x14ac:dyDescent="0.35">
      <c r="C786" s="22"/>
    </row>
    <row r="787" spans="3:3" x14ac:dyDescent="0.35">
      <c r="C787" s="22"/>
    </row>
    <row r="788" spans="3:3" x14ac:dyDescent="0.35">
      <c r="C788" s="22"/>
    </row>
    <row r="789" spans="3:3" x14ac:dyDescent="0.35">
      <c r="C789" s="22"/>
    </row>
    <row r="790" spans="3:3" x14ac:dyDescent="0.35">
      <c r="C790" s="22"/>
    </row>
    <row r="791" spans="3:3" x14ac:dyDescent="0.35">
      <c r="C791" s="22"/>
    </row>
    <row r="792" spans="3:3" x14ac:dyDescent="0.35">
      <c r="C792" s="22"/>
    </row>
    <row r="793" spans="3:3" x14ac:dyDescent="0.35">
      <c r="C793" s="22"/>
    </row>
    <row r="794" spans="3:3" x14ac:dyDescent="0.35">
      <c r="C794" s="22"/>
    </row>
    <row r="795" spans="3:3" x14ac:dyDescent="0.35">
      <c r="C795" s="22"/>
    </row>
    <row r="796" spans="3:3" x14ac:dyDescent="0.35">
      <c r="C796" s="22"/>
    </row>
    <row r="797" spans="3:3" x14ac:dyDescent="0.35">
      <c r="C797" s="22"/>
    </row>
    <row r="798" spans="3:3" x14ac:dyDescent="0.35">
      <c r="C798" s="22"/>
    </row>
    <row r="799" spans="3:3" x14ac:dyDescent="0.35">
      <c r="C799" s="22"/>
    </row>
    <row r="800" spans="3:3" x14ac:dyDescent="0.35">
      <c r="C800" s="22"/>
    </row>
    <row r="801" spans="3:3" x14ac:dyDescent="0.35">
      <c r="C801" s="22"/>
    </row>
    <row r="802" spans="3:3" x14ac:dyDescent="0.35">
      <c r="C802" s="22"/>
    </row>
    <row r="803" spans="3:3" x14ac:dyDescent="0.35">
      <c r="C803" s="22"/>
    </row>
    <row r="804" spans="3:3" x14ac:dyDescent="0.35">
      <c r="C804" s="22"/>
    </row>
    <row r="805" spans="3:3" x14ac:dyDescent="0.35">
      <c r="C805" s="22"/>
    </row>
    <row r="806" spans="3:3" x14ac:dyDescent="0.35">
      <c r="C806" s="22"/>
    </row>
    <row r="807" spans="3:3" x14ac:dyDescent="0.35">
      <c r="C807" s="22"/>
    </row>
    <row r="808" spans="3:3" x14ac:dyDescent="0.35">
      <c r="C808" s="22"/>
    </row>
    <row r="809" spans="3:3" x14ac:dyDescent="0.35">
      <c r="C809" s="22"/>
    </row>
    <row r="810" spans="3:3" x14ac:dyDescent="0.35">
      <c r="C810" s="22"/>
    </row>
    <row r="811" spans="3:3" x14ac:dyDescent="0.35">
      <c r="C811" s="22"/>
    </row>
    <row r="812" spans="3:3" x14ac:dyDescent="0.35">
      <c r="C812" s="22"/>
    </row>
    <row r="813" spans="3:3" x14ac:dyDescent="0.35">
      <c r="C813" s="22"/>
    </row>
    <row r="814" spans="3:3" x14ac:dyDescent="0.35">
      <c r="C814" s="22"/>
    </row>
    <row r="815" spans="3:3" x14ac:dyDescent="0.35">
      <c r="C815" s="22"/>
    </row>
    <row r="816" spans="3:3" x14ac:dyDescent="0.35">
      <c r="C816" s="22"/>
    </row>
    <row r="817" spans="3:3" x14ac:dyDescent="0.35">
      <c r="C817" s="22"/>
    </row>
    <row r="818" spans="3:3" x14ac:dyDescent="0.35">
      <c r="C818" s="22"/>
    </row>
    <row r="819" spans="3:3" x14ac:dyDescent="0.35">
      <c r="C819" s="22"/>
    </row>
    <row r="820" spans="3:3" x14ac:dyDescent="0.35">
      <c r="C820" s="22"/>
    </row>
    <row r="821" spans="3:3" x14ac:dyDescent="0.35">
      <c r="C821" s="22"/>
    </row>
    <row r="822" spans="3:3" x14ac:dyDescent="0.35">
      <c r="C822" s="22"/>
    </row>
    <row r="823" spans="3:3" x14ac:dyDescent="0.35">
      <c r="C823" s="22"/>
    </row>
    <row r="824" spans="3:3" x14ac:dyDescent="0.35">
      <c r="C824" s="22"/>
    </row>
    <row r="825" spans="3:3" x14ac:dyDescent="0.35">
      <c r="C825" s="22"/>
    </row>
    <row r="826" spans="3:3" x14ac:dyDescent="0.35">
      <c r="C826" s="22"/>
    </row>
    <row r="827" spans="3:3" x14ac:dyDescent="0.35">
      <c r="C827" s="22"/>
    </row>
    <row r="828" spans="3:3" x14ac:dyDescent="0.35">
      <c r="C828" s="22"/>
    </row>
    <row r="829" spans="3:3" x14ac:dyDescent="0.35">
      <c r="C829" s="22"/>
    </row>
    <row r="830" spans="3:3" x14ac:dyDescent="0.35">
      <c r="C830" s="22"/>
    </row>
    <row r="831" spans="3:3" x14ac:dyDescent="0.35">
      <c r="C831" s="22"/>
    </row>
    <row r="832" spans="3:3" x14ac:dyDescent="0.35">
      <c r="C832" s="22"/>
    </row>
    <row r="833" spans="3:3" x14ac:dyDescent="0.35">
      <c r="C833" s="22"/>
    </row>
    <row r="834" spans="3:3" x14ac:dyDescent="0.35">
      <c r="C834" s="22"/>
    </row>
    <row r="835" spans="3:3" x14ac:dyDescent="0.35">
      <c r="C835" s="22"/>
    </row>
    <row r="836" spans="3:3" x14ac:dyDescent="0.35">
      <c r="C836" s="22"/>
    </row>
    <row r="837" spans="3:3" x14ac:dyDescent="0.35">
      <c r="C837" s="22"/>
    </row>
    <row r="838" spans="3:3" x14ac:dyDescent="0.35">
      <c r="C838" s="22"/>
    </row>
    <row r="839" spans="3:3" x14ac:dyDescent="0.35">
      <c r="C839" s="22"/>
    </row>
    <row r="840" spans="3:3" x14ac:dyDescent="0.35">
      <c r="C840" s="22"/>
    </row>
    <row r="841" spans="3:3" x14ac:dyDescent="0.35">
      <c r="C841" s="22"/>
    </row>
    <row r="842" spans="3:3" x14ac:dyDescent="0.35">
      <c r="C842" s="22"/>
    </row>
    <row r="843" spans="3:3" x14ac:dyDescent="0.35">
      <c r="C843" s="22"/>
    </row>
    <row r="844" spans="3:3" x14ac:dyDescent="0.35">
      <c r="C844" s="22"/>
    </row>
    <row r="845" spans="3:3" x14ac:dyDescent="0.35">
      <c r="C845" s="22"/>
    </row>
    <row r="846" spans="3:3" x14ac:dyDescent="0.35">
      <c r="C846" s="22"/>
    </row>
    <row r="847" spans="3:3" x14ac:dyDescent="0.35">
      <c r="C847" s="22"/>
    </row>
    <row r="848" spans="3:3" x14ac:dyDescent="0.35">
      <c r="C848" s="22"/>
    </row>
    <row r="849" spans="3:3" x14ac:dyDescent="0.35">
      <c r="C849" s="22"/>
    </row>
    <row r="850" spans="3:3" x14ac:dyDescent="0.35">
      <c r="C850" s="22"/>
    </row>
    <row r="851" spans="3:3" x14ac:dyDescent="0.35">
      <c r="C851" s="22"/>
    </row>
    <row r="852" spans="3:3" x14ac:dyDescent="0.35">
      <c r="C852" s="22"/>
    </row>
    <row r="853" spans="3:3" x14ac:dyDescent="0.35">
      <c r="C853" s="22"/>
    </row>
    <row r="854" spans="3:3" x14ac:dyDescent="0.35">
      <c r="C854" s="22"/>
    </row>
    <row r="855" spans="3:3" x14ac:dyDescent="0.35">
      <c r="C855" s="22"/>
    </row>
    <row r="856" spans="3:3" x14ac:dyDescent="0.35">
      <c r="C856" s="22"/>
    </row>
    <row r="857" spans="3:3" x14ac:dyDescent="0.35">
      <c r="C857" s="22"/>
    </row>
    <row r="858" spans="3:3" x14ac:dyDescent="0.35">
      <c r="C858" s="22"/>
    </row>
    <row r="859" spans="3:3" x14ac:dyDescent="0.35">
      <c r="C859" s="22"/>
    </row>
    <row r="860" spans="3:3" x14ac:dyDescent="0.35">
      <c r="C860" s="22"/>
    </row>
    <row r="861" spans="3:3" x14ac:dyDescent="0.35">
      <c r="C861" s="22"/>
    </row>
    <row r="862" spans="3:3" x14ac:dyDescent="0.35">
      <c r="C862" s="22"/>
    </row>
    <row r="863" spans="3:3" x14ac:dyDescent="0.35">
      <c r="C863" s="22"/>
    </row>
    <row r="864" spans="3:3" x14ac:dyDescent="0.35">
      <c r="C864" s="22"/>
    </row>
    <row r="865" spans="3:3" x14ac:dyDescent="0.35">
      <c r="C865" s="22"/>
    </row>
    <row r="866" spans="3:3" x14ac:dyDescent="0.35">
      <c r="C866" s="22"/>
    </row>
    <row r="867" spans="3:3" x14ac:dyDescent="0.35">
      <c r="C867" s="22"/>
    </row>
    <row r="868" spans="3:3" x14ac:dyDescent="0.35">
      <c r="C868" s="22"/>
    </row>
    <row r="869" spans="3:3" x14ac:dyDescent="0.35">
      <c r="C869" s="22"/>
    </row>
    <row r="870" spans="3:3" x14ac:dyDescent="0.35">
      <c r="C870" s="22"/>
    </row>
    <row r="871" spans="3:3" x14ac:dyDescent="0.35">
      <c r="C871" s="22"/>
    </row>
    <row r="872" spans="3:3" x14ac:dyDescent="0.35">
      <c r="C872" s="22"/>
    </row>
    <row r="873" spans="3:3" x14ac:dyDescent="0.35">
      <c r="C873" s="22"/>
    </row>
    <row r="874" spans="3:3" x14ac:dyDescent="0.35">
      <c r="C874" s="22"/>
    </row>
    <row r="875" spans="3:3" x14ac:dyDescent="0.35">
      <c r="C875" s="22"/>
    </row>
    <row r="876" spans="3:3" x14ac:dyDescent="0.35">
      <c r="C876" s="22"/>
    </row>
    <row r="877" spans="3:3" x14ac:dyDescent="0.35">
      <c r="C877" s="22"/>
    </row>
    <row r="878" spans="3:3" x14ac:dyDescent="0.35">
      <c r="C878" s="22"/>
    </row>
    <row r="879" spans="3:3" x14ac:dyDescent="0.35">
      <c r="C879" s="22"/>
    </row>
    <row r="880" spans="3:3" x14ac:dyDescent="0.35">
      <c r="C880" s="22"/>
    </row>
    <row r="881" spans="3:3" x14ac:dyDescent="0.35">
      <c r="C881" s="22"/>
    </row>
    <row r="882" spans="3:3" x14ac:dyDescent="0.35">
      <c r="C882" s="22"/>
    </row>
    <row r="883" spans="3:3" x14ac:dyDescent="0.35">
      <c r="C883" s="22"/>
    </row>
    <row r="884" spans="3:3" x14ac:dyDescent="0.35">
      <c r="C884" s="22"/>
    </row>
    <row r="885" spans="3:3" x14ac:dyDescent="0.35">
      <c r="C885" s="22"/>
    </row>
    <row r="886" spans="3:3" x14ac:dyDescent="0.35">
      <c r="C886" s="22"/>
    </row>
    <row r="887" spans="3:3" x14ac:dyDescent="0.35">
      <c r="C887" s="22"/>
    </row>
    <row r="888" spans="3:3" x14ac:dyDescent="0.35">
      <c r="C888" s="22"/>
    </row>
    <row r="889" spans="3:3" x14ac:dyDescent="0.35">
      <c r="C889" s="22"/>
    </row>
    <row r="890" spans="3:3" x14ac:dyDescent="0.35">
      <c r="C890" s="22"/>
    </row>
    <row r="891" spans="3:3" x14ac:dyDescent="0.35">
      <c r="C891" s="22"/>
    </row>
    <row r="892" spans="3:3" x14ac:dyDescent="0.35">
      <c r="C892" s="22"/>
    </row>
    <row r="893" spans="3:3" x14ac:dyDescent="0.35">
      <c r="C893" s="22"/>
    </row>
    <row r="894" spans="3:3" x14ac:dyDescent="0.35">
      <c r="C894" s="22"/>
    </row>
    <row r="895" spans="3:3" x14ac:dyDescent="0.35">
      <c r="C895" s="22"/>
    </row>
    <row r="896" spans="3:3" x14ac:dyDescent="0.35">
      <c r="C896" s="22"/>
    </row>
    <row r="897" spans="3:3" x14ac:dyDescent="0.35">
      <c r="C897" s="22"/>
    </row>
    <row r="898" spans="3:3" x14ac:dyDescent="0.35">
      <c r="C898" s="22"/>
    </row>
    <row r="899" spans="3:3" x14ac:dyDescent="0.35">
      <c r="C899" s="22"/>
    </row>
    <row r="900" spans="3:3" x14ac:dyDescent="0.35">
      <c r="C900" s="22"/>
    </row>
    <row r="901" spans="3:3" x14ac:dyDescent="0.35">
      <c r="C901" s="22"/>
    </row>
    <row r="902" spans="3:3" x14ac:dyDescent="0.35">
      <c r="C902" s="22"/>
    </row>
    <row r="903" spans="3:3" x14ac:dyDescent="0.35">
      <c r="C903" s="22"/>
    </row>
    <row r="904" spans="3:3" x14ac:dyDescent="0.35">
      <c r="C904" s="22"/>
    </row>
    <row r="905" spans="3:3" x14ac:dyDescent="0.35">
      <c r="C905" s="22"/>
    </row>
    <row r="906" spans="3:3" x14ac:dyDescent="0.35">
      <c r="C906" s="22"/>
    </row>
    <row r="907" spans="3:3" x14ac:dyDescent="0.35">
      <c r="C907" s="22"/>
    </row>
    <row r="908" spans="3:3" x14ac:dyDescent="0.35">
      <c r="C908" s="22"/>
    </row>
    <row r="909" spans="3:3" x14ac:dyDescent="0.35">
      <c r="C909" s="22"/>
    </row>
    <row r="910" spans="3:3" x14ac:dyDescent="0.35">
      <c r="C910" s="22"/>
    </row>
    <row r="911" spans="3:3" x14ac:dyDescent="0.35">
      <c r="C911" s="22"/>
    </row>
    <row r="912" spans="3:3" x14ac:dyDescent="0.35">
      <c r="C912" s="22"/>
    </row>
    <row r="913" spans="3:3" x14ac:dyDescent="0.35">
      <c r="C913" s="22"/>
    </row>
    <row r="914" spans="3:3" x14ac:dyDescent="0.35">
      <c r="C914" s="22"/>
    </row>
    <row r="915" spans="3:3" x14ac:dyDescent="0.35">
      <c r="C915" s="22"/>
    </row>
    <row r="916" spans="3:3" x14ac:dyDescent="0.35">
      <c r="C916" s="22"/>
    </row>
    <row r="917" spans="3:3" x14ac:dyDescent="0.35">
      <c r="C917" s="22"/>
    </row>
    <row r="918" spans="3:3" x14ac:dyDescent="0.35">
      <c r="C918" s="22"/>
    </row>
    <row r="919" spans="3:3" x14ac:dyDescent="0.35">
      <c r="C919" s="22"/>
    </row>
    <row r="920" spans="3:3" x14ac:dyDescent="0.35">
      <c r="C920" s="22"/>
    </row>
    <row r="921" spans="3:3" x14ac:dyDescent="0.35">
      <c r="C921" s="22"/>
    </row>
    <row r="922" spans="3:3" x14ac:dyDescent="0.35">
      <c r="C922" s="22"/>
    </row>
    <row r="923" spans="3:3" x14ac:dyDescent="0.35">
      <c r="C923" s="22"/>
    </row>
    <row r="924" spans="3:3" x14ac:dyDescent="0.35">
      <c r="C924" s="22"/>
    </row>
    <row r="925" spans="3:3" x14ac:dyDescent="0.35">
      <c r="C925" s="22"/>
    </row>
    <row r="926" spans="3:3" x14ac:dyDescent="0.35">
      <c r="C926" s="22"/>
    </row>
    <row r="927" spans="3:3" x14ac:dyDescent="0.35">
      <c r="C927" s="22"/>
    </row>
    <row r="928" spans="3:3" x14ac:dyDescent="0.35">
      <c r="C928" s="22"/>
    </row>
    <row r="929" spans="3:3" x14ac:dyDescent="0.35">
      <c r="C929" s="22"/>
    </row>
    <row r="930" spans="3:3" x14ac:dyDescent="0.35">
      <c r="C930" s="22"/>
    </row>
    <row r="931" spans="3:3" x14ac:dyDescent="0.35">
      <c r="C931" s="22"/>
    </row>
    <row r="932" spans="3:3" x14ac:dyDescent="0.35">
      <c r="C932" s="22"/>
    </row>
    <row r="933" spans="3:3" x14ac:dyDescent="0.35">
      <c r="C933" s="22"/>
    </row>
    <row r="934" spans="3:3" x14ac:dyDescent="0.35">
      <c r="C934" s="22"/>
    </row>
    <row r="935" spans="3:3" x14ac:dyDescent="0.35">
      <c r="C935" s="22"/>
    </row>
    <row r="936" spans="3:3" x14ac:dyDescent="0.35">
      <c r="C936" s="22"/>
    </row>
    <row r="937" spans="3:3" x14ac:dyDescent="0.35">
      <c r="C937" s="22"/>
    </row>
    <row r="938" spans="3:3" x14ac:dyDescent="0.35">
      <c r="C938" s="22"/>
    </row>
    <row r="939" spans="3:3" x14ac:dyDescent="0.35">
      <c r="C939" s="22"/>
    </row>
    <row r="940" spans="3:3" x14ac:dyDescent="0.35">
      <c r="C940" s="22"/>
    </row>
    <row r="941" spans="3:3" x14ac:dyDescent="0.35">
      <c r="C941" s="22"/>
    </row>
    <row r="942" spans="3:3" x14ac:dyDescent="0.35">
      <c r="C942" s="22"/>
    </row>
    <row r="943" spans="3:3" x14ac:dyDescent="0.35">
      <c r="C943" s="22"/>
    </row>
    <row r="944" spans="3:3" x14ac:dyDescent="0.35">
      <c r="C944" s="22"/>
    </row>
    <row r="945" spans="3:3" x14ac:dyDescent="0.35">
      <c r="C945" s="22"/>
    </row>
    <row r="946" spans="3:3" x14ac:dyDescent="0.35">
      <c r="C946" s="22"/>
    </row>
    <row r="947" spans="3:3" x14ac:dyDescent="0.35">
      <c r="C947" s="22"/>
    </row>
    <row r="948" spans="3:3" x14ac:dyDescent="0.35">
      <c r="C948" s="22"/>
    </row>
    <row r="949" spans="3:3" x14ac:dyDescent="0.35">
      <c r="C949" s="22"/>
    </row>
    <row r="950" spans="3:3" x14ac:dyDescent="0.35">
      <c r="C950" s="22"/>
    </row>
    <row r="951" spans="3:3" x14ac:dyDescent="0.35">
      <c r="C951" s="22"/>
    </row>
    <row r="952" spans="3:3" x14ac:dyDescent="0.35">
      <c r="C952" s="22"/>
    </row>
    <row r="953" spans="3:3" x14ac:dyDescent="0.35">
      <c r="C953" s="22"/>
    </row>
    <row r="954" spans="3:3" x14ac:dyDescent="0.35">
      <c r="C954" s="22"/>
    </row>
    <row r="955" spans="3:3" x14ac:dyDescent="0.35">
      <c r="C955" s="22"/>
    </row>
    <row r="956" spans="3:3" x14ac:dyDescent="0.35">
      <c r="C956" s="22"/>
    </row>
    <row r="957" spans="3:3" x14ac:dyDescent="0.35">
      <c r="C957" s="22"/>
    </row>
    <row r="958" spans="3:3" x14ac:dyDescent="0.35">
      <c r="C958" s="22"/>
    </row>
    <row r="959" spans="3:3" x14ac:dyDescent="0.35">
      <c r="C959" s="22"/>
    </row>
    <row r="960" spans="3:3" x14ac:dyDescent="0.35">
      <c r="C960" s="22"/>
    </row>
    <row r="961" spans="3:3" x14ac:dyDescent="0.35">
      <c r="C961" s="22"/>
    </row>
    <row r="962" spans="3:3" x14ac:dyDescent="0.35">
      <c r="C962" s="22"/>
    </row>
    <row r="963" spans="3:3" x14ac:dyDescent="0.35">
      <c r="C963" s="22"/>
    </row>
    <row r="964" spans="3:3" x14ac:dyDescent="0.35">
      <c r="C964" s="22"/>
    </row>
    <row r="965" spans="3:3" x14ac:dyDescent="0.35">
      <c r="C965" s="22"/>
    </row>
    <row r="966" spans="3:3" x14ac:dyDescent="0.35">
      <c r="C966" s="22"/>
    </row>
    <row r="967" spans="3:3" x14ac:dyDescent="0.35">
      <c r="C967" s="22"/>
    </row>
    <row r="968" spans="3:3" x14ac:dyDescent="0.35">
      <c r="C968" s="22"/>
    </row>
    <row r="969" spans="3:3" x14ac:dyDescent="0.35">
      <c r="C969" s="22"/>
    </row>
    <row r="970" spans="3:3" x14ac:dyDescent="0.35">
      <c r="C970" s="22"/>
    </row>
    <row r="971" spans="3:3" x14ac:dyDescent="0.35">
      <c r="C971" s="22"/>
    </row>
    <row r="972" spans="3:3" x14ac:dyDescent="0.35">
      <c r="C972" s="22"/>
    </row>
    <row r="973" spans="3:3" x14ac:dyDescent="0.35">
      <c r="C973" s="22"/>
    </row>
    <row r="974" spans="3:3" x14ac:dyDescent="0.35">
      <c r="C974" s="22"/>
    </row>
    <row r="975" spans="3:3" x14ac:dyDescent="0.35">
      <c r="C975" s="22"/>
    </row>
    <row r="976" spans="3:3" x14ac:dyDescent="0.35">
      <c r="C976" s="22"/>
    </row>
    <row r="977" spans="3:3" x14ac:dyDescent="0.35">
      <c r="C977" s="22"/>
    </row>
    <row r="978" spans="3:3" x14ac:dyDescent="0.35">
      <c r="C978" s="22"/>
    </row>
    <row r="979" spans="3:3" x14ac:dyDescent="0.35">
      <c r="C979" s="22"/>
    </row>
    <row r="980" spans="3:3" x14ac:dyDescent="0.35">
      <c r="C980" s="22"/>
    </row>
    <row r="981" spans="3:3" x14ac:dyDescent="0.35">
      <c r="C981" s="22"/>
    </row>
    <row r="982" spans="3:3" x14ac:dyDescent="0.35">
      <c r="C982" s="22"/>
    </row>
    <row r="983" spans="3:3" x14ac:dyDescent="0.35">
      <c r="C983" s="22"/>
    </row>
    <row r="984" spans="3:3" x14ac:dyDescent="0.35">
      <c r="C984" s="22"/>
    </row>
    <row r="985" spans="3:3" x14ac:dyDescent="0.35">
      <c r="C985" s="22"/>
    </row>
    <row r="986" spans="3:3" x14ac:dyDescent="0.35">
      <c r="C986" s="22"/>
    </row>
    <row r="987" spans="3:3" x14ac:dyDescent="0.35">
      <c r="C987" s="22"/>
    </row>
    <row r="988" spans="3:3" x14ac:dyDescent="0.35">
      <c r="C988" s="22"/>
    </row>
    <row r="989" spans="3:3" x14ac:dyDescent="0.35">
      <c r="C989" s="22"/>
    </row>
    <row r="990" spans="3:3" x14ac:dyDescent="0.35">
      <c r="C990" s="22"/>
    </row>
    <row r="991" spans="3:3" x14ac:dyDescent="0.35">
      <c r="C991" s="22"/>
    </row>
    <row r="992" spans="3:3" x14ac:dyDescent="0.35">
      <c r="C992" s="22"/>
    </row>
    <row r="993" spans="3:3" x14ac:dyDescent="0.35">
      <c r="C993" s="22"/>
    </row>
    <row r="994" spans="3:3" x14ac:dyDescent="0.35">
      <c r="C994" s="22"/>
    </row>
    <row r="995" spans="3:3" x14ac:dyDescent="0.35">
      <c r="C995" s="22"/>
    </row>
    <row r="996" spans="3:3" x14ac:dyDescent="0.35">
      <c r="C996" s="22"/>
    </row>
    <row r="997" spans="3:3" x14ac:dyDescent="0.35">
      <c r="C997" s="22"/>
    </row>
    <row r="998" spans="3:3" x14ac:dyDescent="0.35">
      <c r="C998" s="22"/>
    </row>
    <row r="999" spans="3:3" x14ac:dyDescent="0.35">
      <c r="C999" s="22"/>
    </row>
    <row r="1000" spans="3:3" x14ac:dyDescent="0.35">
      <c r="C1000" s="22"/>
    </row>
    <row r="1001" spans="3:3" x14ac:dyDescent="0.35">
      <c r="C1001" s="22"/>
    </row>
    <row r="1002" spans="3:3" x14ac:dyDescent="0.35">
      <c r="C1002" s="22"/>
    </row>
    <row r="1003" spans="3:3" x14ac:dyDescent="0.35">
      <c r="C1003" s="22"/>
    </row>
    <row r="1004" spans="3:3" x14ac:dyDescent="0.35">
      <c r="C1004" s="22"/>
    </row>
    <row r="1005" spans="3:3" x14ac:dyDescent="0.35">
      <c r="C1005" s="22"/>
    </row>
    <row r="1006" spans="3:3" x14ac:dyDescent="0.35">
      <c r="C1006" s="22"/>
    </row>
    <row r="1007" spans="3:3" x14ac:dyDescent="0.35">
      <c r="C1007" s="22"/>
    </row>
    <row r="1008" spans="3:3" x14ac:dyDescent="0.35">
      <c r="C1008" s="22"/>
    </row>
    <row r="1009" spans="3:3" x14ac:dyDescent="0.35">
      <c r="C1009" s="22"/>
    </row>
    <row r="1010" spans="3:3" x14ac:dyDescent="0.35">
      <c r="C1010" s="22"/>
    </row>
    <row r="1011" spans="3:3" x14ac:dyDescent="0.35">
      <c r="C1011" s="22"/>
    </row>
    <row r="1012" spans="3:3" x14ac:dyDescent="0.35">
      <c r="C1012" s="22"/>
    </row>
    <row r="1013" spans="3:3" x14ac:dyDescent="0.35">
      <c r="C1013" s="22"/>
    </row>
    <row r="1014" spans="3:3" x14ac:dyDescent="0.35">
      <c r="C1014" s="22"/>
    </row>
    <row r="1015" spans="3:3" x14ac:dyDescent="0.35">
      <c r="C1015" s="22"/>
    </row>
    <row r="1016" spans="3:3" x14ac:dyDescent="0.35">
      <c r="C1016" s="22"/>
    </row>
    <row r="1017" spans="3:3" x14ac:dyDescent="0.35">
      <c r="C1017" s="22"/>
    </row>
    <row r="1018" spans="3:3" x14ac:dyDescent="0.35">
      <c r="C1018" s="22"/>
    </row>
    <row r="1019" spans="3:3" x14ac:dyDescent="0.35">
      <c r="C1019" s="22"/>
    </row>
    <row r="1020" spans="3:3" x14ac:dyDescent="0.35">
      <c r="C1020" s="22"/>
    </row>
    <row r="1021" spans="3:3" x14ac:dyDescent="0.35">
      <c r="C1021" s="22"/>
    </row>
    <row r="1022" spans="3:3" x14ac:dyDescent="0.35">
      <c r="C1022" s="22"/>
    </row>
    <row r="1023" spans="3:3" x14ac:dyDescent="0.35">
      <c r="C1023" s="22"/>
    </row>
    <row r="1024" spans="3:3" x14ac:dyDescent="0.35">
      <c r="C1024" s="22"/>
    </row>
    <row r="1025" spans="3:3" x14ac:dyDescent="0.35">
      <c r="C1025" s="22"/>
    </row>
    <row r="1026" spans="3:3" x14ac:dyDescent="0.35">
      <c r="C1026" s="22"/>
    </row>
    <row r="1027" spans="3:3" x14ac:dyDescent="0.35">
      <c r="C1027" s="22"/>
    </row>
    <row r="1028" spans="3:3" x14ac:dyDescent="0.35">
      <c r="C1028" s="22"/>
    </row>
    <row r="1029" spans="3:3" x14ac:dyDescent="0.35">
      <c r="C1029" s="22"/>
    </row>
    <row r="1030" spans="3:3" x14ac:dyDescent="0.35">
      <c r="C1030" s="22"/>
    </row>
    <row r="1031" spans="3:3" x14ac:dyDescent="0.35">
      <c r="C1031" s="22"/>
    </row>
    <row r="1032" spans="3:3" x14ac:dyDescent="0.35">
      <c r="C1032" s="22"/>
    </row>
    <row r="1033" spans="3:3" x14ac:dyDescent="0.35">
      <c r="C1033" s="22"/>
    </row>
    <row r="1034" spans="3:3" x14ac:dyDescent="0.35">
      <c r="C1034" s="22"/>
    </row>
    <row r="1035" spans="3:3" x14ac:dyDescent="0.35">
      <c r="C1035" s="22"/>
    </row>
    <row r="1036" spans="3:3" x14ac:dyDescent="0.35">
      <c r="C1036" s="22"/>
    </row>
    <row r="1037" spans="3:3" x14ac:dyDescent="0.35">
      <c r="C1037" s="22"/>
    </row>
    <row r="1038" spans="3:3" x14ac:dyDescent="0.35">
      <c r="C1038" s="22"/>
    </row>
    <row r="1039" spans="3:3" x14ac:dyDescent="0.35">
      <c r="C1039" s="22"/>
    </row>
    <row r="1040" spans="3:3" x14ac:dyDescent="0.35">
      <c r="C1040" s="22"/>
    </row>
    <row r="1041" spans="3:3" x14ac:dyDescent="0.35">
      <c r="C1041" s="22"/>
    </row>
    <row r="1042" spans="3:3" x14ac:dyDescent="0.35">
      <c r="C1042" s="22"/>
    </row>
    <row r="1043" spans="3:3" x14ac:dyDescent="0.35">
      <c r="C1043" s="22"/>
    </row>
    <row r="1044" spans="3:3" x14ac:dyDescent="0.35">
      <c r="C1044" s="22"/>
    </row>
    <row r="1045" spans="3:3" x14ac:dyDescent="0.35">
      <c r="C1045" s="22"/>
    </row>
    <row r="1046" spans="3:3" x14ac:dyDescent="0.35">
      <c r="C1046" s="22"/>
    </row>
    <row r="1047" spans="3:3" x14ac:dyDescent="0.35">
      <c r="C1047" s="22"/>
    </row>
    <row r="1048" spans="3:3" x14ac:dyDescent="0.35">
      <c r="C1048" s="22"/>
    </row>
    <row r="1049" spans="3:3" x14ac:dyDescent="0.35">
      <c r="C1049" s="22"/>
    </row>
    <row r="1050" spans="3:3" x14ac:dyDescent="0.35">
      <c r="C1050" s="22"/>
    </row>
    <row r="1051" spans="3:3" x14ac:dyDescent="0.35">
      <c r="C1051" s="22"/>
    </row>
    <row r="1052" spans="3:3" x14ac:dyDescent="0.35">
      <c r="C1052" s="22"/>
    </row>
    <row r="1053" spans="3:3" x14ac:dyDescent="0.35">
      <c r="C1053" s="22"/>
    </row>
    <row r="1054" spans="3:3" x14ac:dyDescent="0.35">
      <c r="C1054" s="22"/>
    </row>
    <row r="1055" spans="3:3" x14ac:dyDescent="0.35">
      <c r="C1055" s="22"/>
    </row>
    <row r="1056" spans="3:3" x14ac:dyDescent="0.35">
      <c r="C1056" s="22"/>
    </row>
    <row r="1057" spans="3:3" x14ac:dyDescent="0.35">
      <c r="C1057" s="22"/>
    </row>
    <row r="1058" spans="3:3" x14ac:dyDescent="0.35">
      <c r="C1058" s="22"/>
    </row>
    <row r="1059" spans="3:3" x14ac:dyDescent="0.35">
      <c r="C1059" s="22"/>
    </row>
    <row r="1060" spans="3:3" x14ac:dyDescent="0.35">
      <c r="C1060" s="22"/>
    </row>
    <row r="1061" spans="3:3" x14ac:dyDescent="0.35">
      <c r="C1061" s="22"/>
    </row>
    <row r="1062" spans="3:3" x14ac:dyDescent="0.35">
      <c r="C1062" s="22"/>
    </row>
    <row r="1063" spans="3:3" x14ac:dyDescent="0.35">
      <c r="C1063" s="22"/>
    </row>
    <row r="1064" spans="3:3" x14ac:dyDescent="0.35">
      <c r="C1064" s="22"/>
    </row>
    <row r="1065" spans="3:3" x14ac:dyDescent="0.35">
      <c r="C1065" s="22"/>
    </row>
    <row r="1066" spans="3:3" x14ac:dyDescent="0.35">
      <c r="C1066" s="22"/>
    </row>
    <row r="1067" spans="3:3" x14ac:dyDescent="0.35">
      <c r="C1067" s="22"/>
    </row>
    <row r="1068" spans="3:3" x14ac:dyDescent="0.35">
      <c r="C1068" s="22"/>
    </row>
    <row r="1069" spans="3:3" x14ac:dyDescent="0.35">
      <c r="C1069" s="22"/>
    </row>
    <row r="1070" spans="3:3" x14ac:dyDescent="0.35">
      <c r="C1070" s="22"/>
    </row>
    <row r="1071" spans="3:3" x14ac:dyDescent="0.35">
      <c r="C1071" s="22"/>
    </row>
    <row r="1072" spans="3:3" x14ac:dyDescent="0.35">
      <c r="C1072" s="22"/>
    </row>
    <row r="1073" spans="3:3" x14ac:dyDescent="0.35">
      <c r="C1073" s="22"/>
    </row>
    <row r="1074" spans="3:3" x14ac:dyDescent="0.35">
      <c r="C1074" s="22"/>
    </row>
    <row r="1075" spans="3:3" x14ac:dyDescent="0.35">
      <c r="C1075" s="22"/>
    </row>
    <row r="1076" spans="3:3" x14ac:dyDescent="0.35">
      <c r="C1076" s="22"/>
    </row>
    <row r="1077" spans="3:3" x14ac:dyDescent="0.35">
      <c r="C1077" s="22"/>
    </row>
    <row r="1078" spans="3:3" x14ac:dyDescent="0.35">
      <c r="C1078" s="22"/>
    </row>
    <row r="1079" spans="3:3" x14ac:dyDescent="0.35">
      <c r="C1079" s="22"/>
    </row>
    <row r="1080" spans="3:3" x14ac:dyDescent="0.35">
      <c r="C1080" s="22"/>
    </row>
    <row r="1081" spans="3:3" x14ac:dyDescent="0.35">
      <c r="C1081" s="22"/>
    </row>
    <row r="1082" spans="3:3" x14ac:dyDescent="0.35">
      <c r="C1082" s="22"/>
    </row>
    <row r="1083" spans="3:3" x14ac:dyDescent="0.35">
      <c r="C1083" s="22"/>
    </row>
    <row r="1084" spans="3:3" x14ac:dyDescent="0.35">
      <c r="C1084" s="22"/>
    </row>
    <row r="1085" spans="3:3" x14ac:dyDescent="0.35">
      <c r="C1085" s="22"/>
    </row>
    <row r="1086" spans="3:3" x14ac:dyDescent="0.35">
      <c r="C1086" s="22"/>
    </row>
    <row r="1087" spans="3:3" x14ac:dyDescent="0.35">
      <c r="C1087" s="22"/>
    </row>
    <row r="1088" spans="3:3" x14ac:dyDescent="0.35">
      <c r="C1088" s="22"/>
    </row>
    <row r="1089" spans="3:3" x14ac:dyDescent="0.35">
      <c r="C1089" s="22"/>
    </row>
    <row r="1090" spans="3:3" x14ac:dyDescent="0.35">
      <c r="C1090" s="22"/>
    </row>
    <row r="1091" spans="3:3" x14ac:dyDescent="0.35">
      <c r="C1091" s="22"/>
    </row>
    <row r="1092" spans="3:3" x14ac:dyDescent="0.35">
      <c r="C1092" s="22"/>
    </row>
    <row r="1093" spans="3:3" x14ac:dyDescent="0.35">
      <c r="C1093" s="22"/>
    </row>
    <row r="1094" spans="3:3" x14ac:dyDescent="0.35">
      <c r="C1094" s="22"/>
    </row>
    <row r="1095" spans="3:3" x14ac:dyDescent="0.35">
      <c r="C1095" s="22"/>
    </row>
    <row r="1096" spans="3:3" x14ac:dyDescent="0.35">
      <c r="C1096" s="22"/>
    </row>
    <row r="1097" spans="3:3" x14ac:dyDescent="0.35">
      <c r="C1097" s="22"/>
    </row>
    <row r="1098" spans="3:3" x14ac:dyDescent="0.35">
      <c r="C1098" s="22"/>
    </row>
    <row r="1099" spans="3:3" x14ac:dyDescent="0.35">
      <c r="C1099" s="22"/>
    </row>
    <row r="1100" spans="3:3" x14ac:dyDescent="0.35">
      <c r="C1100" s="22"/>
    </row>
    <row r="1101" spans="3:3" x14ac:dyDescent="0.35">
      <c r="C1101" s="22"/>
    </row>
    <row r="1102" spans="3:3" x14ac:dyDescent="0.35">
      <c r="C1102" s="22"/>
    </row>
    <row r="1103" spans="3:3" x14ac:dyDescent="0.35">
      <c r="C1103" s="22"/>
    </row>
    <row r="1104" spans="3:3" x14ac:dyDescent="0.35">
      <c r="C1104" s="22"/>
    </row>
    <row r="1105" spans="3:3" x14ac:dyDescent="0.35">
      <c r="C1105" s="22"/>
    </row>
    <row r="1106" spans="3:3" x14ac:dyDescent="0.35">
      <c r="C1106" s="22"/>
    </row>
    <row r="1107" spans="3:3" x14ac:dyDescent="0.35">
      <c r="C1107" s="22"/>
    </row>
    <row r="1108" spans="3:3" x14ac:dyDescent="0.35">
      <c r="C1108" s="22"/>
    </row>
    <row r="1109" spans="3:3" x14ac:dyDescent="0.35">
      <c r="C1109" s="22"/>
    </row>
    <row r="1110" spans="3:3" x14ac:dyDescent="0.35">
      <c r="C1110" s="22"/>
    </row>
    <row r="1111" spans="3:3" x14ac:dyDescent="0.35">
      <c r="C1111" s="22"/>
    </row>
    <row r="1112" spans="3:3" x14ac:dyDescent="0.35">
      <c r="C1112" s="22"/>
    </row>
    <row r="1113" spans="3:3" x14ac:dyDescent="0.35">
      <c r="C1113" s="22"/>
    </row>
    <row r="1114" spans="3:3" x14ac:dyDescent="0.35">
      <c r="C1114" s="22"/>
    </row>
    <row r="1115" spans="3:3" x14ac:dyDescent="0.35">
      <c r="C1115" s="22"/>
    </row>
    <row r="1116" spans="3:3" x14ac:dyDescent="0.35">
      <c r="C1116" s="22"/>
    </row>
    <row r="1117" spans="3:3" x14ac:dyDescent="0.35">
      <c r="C1117" s="22"/>
    </row>
    <row r="1118" spans="3:3" x14ac:dyDescent="0.35">
      <c r="C1118" s="22"/>
    </row>
    <row r="1119" spans="3:3" x14ac:dyDescent="0.35">
      <c r="C1119" s="22"/>
    </row>
    <row r="1120" spans="3:3" x14ac:dyDescent="0.35">
      <c r="C1120" s="22"/>
    </row>
    <row r="1121" spans="3:3" x14ac:dyDescent="0.35">
      <c r="C1121" s="22"/>
    </row>
    <row r="1122" spans="3:3" x14ac:dyDescent="0.35">
      <c r="C1122" s="22"/>
    </row>
    <row r="1123" spans="3:3" x14ac:dyDescent="0.35">
      <c r="C1123" s="22"/>
    </row>
    <row r="1124" spans="3:3" x14ac:dyDescent="0.35">
      <c r="C1124" s="22"/>
    </row>
    <row r="1125" spans="3:3" x14ac:dyDescent="0.35">
      <c r="C1125" s="22"/>
    </row>
    <row r="1126" spans="3:3" x14ac:dyDescent="0.35">
      <c r="C1126" s="22"/>
    </row>
    <row r="1127" spans="3:3" x14ac:dyDescent="0.35">
      <c r="C1127" s="22"/>
    </row>
    <row r="1128" spans="3:3" x14ac:dyDescent="0.35">
      <c r="C1128" s="22"/>
    </row>
    <row r="1129" spans="3:3" x14ac:dyDescent="0.35">
      <c r="C1129" s="22"/>
    </row>
    <row r="1130" spans="3:3" x14ac:dyDescent="0.35">
      <c r="C1130" s="22"/>
    </row>
    <row r="1131" spans="3:3" x14ac:dyDescent="0.35">
      <c r="C1131" s="22"/>
    </row>
    <row r="1132" spans="3:3" x14ac:dyDescent="0.35">
      <c r="C1132" s="22"/>
    </row>
    <row r="1133" spans="3:3" x14ac:dyDescent="0.35">
      <c r="C1133" s="22"/>
    </row>
    <row r="1134" spans="3:3" x14ac:dyDescent="0.35">
      <c r="C1134" s="22"/>
    </row>
    <row r="1135" spans="3:3" x14ac:dyDescent="0.35">
      <c r="C1135" s="22"/>
    </row>
    <row r="1136" spans="3:3" x14ac:dyDescent="0.35">
      <c r="C1136" s="22"/>
    </row>
    <row r="1137" spans="3:3" x14ac:dyDescent="0.35">
      <c r="C1137" s="22"/>
    </row>
    <row r="1138" spans="3:3" x14ac:dyDescent="0.35">
      <c r="C1138" s="22"/>
    </row>
    <row r="1139" spans="3:3" x14ac:dyDescent="0.35">
      <c r="C1139" s="22"/>
    </row>
    <row r="1140" spans="3:3" x14ac:dyDescent="0.35">
      <c r="C1140" s="22"/>
    </row>
    <row r="1141" spans="3:3" x14ac:dyDescent="0.35">
      <c r="C1141" s="22"/>
    </row>
    <row r="1142" spans="3:3" x14ac:dyDescent="0.35">
      <c r="C1142" s="22"/>
    </row>
    <row r="1143" spans="3:3" x14ac:dyDescent="0.35">
      <c r="C1143" s="22"/>
    </row>
    <row r="1144" spans="3:3" x14ac:dyDescent="0.35">
      <c r="C1144" s="22"/>
    </row>
    <row r="1145" spans="3:3" x14ac:dyDescent="0.35">
      <c r="C1145" s="22"/>
    </row>
    <row r="1146" spans="3:3" x14ac:dyDescent="0.35">
      <c r="C1146" s="22"/>
    </row>
    <row r="1147" spans="3:3" x14ac:dyDescent="0.35">
      <c r="C1147" s="22"/>
    </row>
    <row r="1148" spans="3:3" x14ac:dyDescent="0.35">
      <c r="C1148" s="22"/>
    </row>
    <row r="1149" spans="3:3" x14ac:dyDescent="0.35">
      <c r="C1149" s="22"/>
    </row>
    <row r="1150" spans="3:3" x14ac:dyDescent="0.35">
      <c r="C1150" s="22"/>
    </row>
    <row r="1151" spans="3:3" x14ac:dyDescent="0.35">
      <c r="C1151" s="22"/>
    </row>
    <row r="1152" spans="3:3" x14ac:dyDescent="0.35">
      <c r="C1152" s="22"/>
    </row>
    <row r="1153" spans="3:3" x14ac:dyDescent="0.35">
      <c r="C1153" s="22"/>
    </row>
    <row r="1154" spans="3:3" x14ac:dyDescent="0.35">
      <c r="C1154" s="22"/>
    </row>
    <row r="1155" spans="3:3" x14ac:dyDescent="0.35">
      <c r="C1155" s="22"/>
    </row>
    <row r="1156" spans="3:3" x14ac:dyDescent="0.35">
      <c r="C1156" s="22"/>
    </row>
    <row r="1157" spans="3:3" x14ac:dyDescent="0.35">
      <c r="C1157" s="22"/>
    </row>
    <row r="1158" spans="3:3" x14ac:dyDescent="0.35">
      <c r="C1158" s="22"/>
    </row>
    <row r="1159" spans="3:3" x14ac:dyDescent="0.35">
      <c r="C1159" s="22"/>
    </row>
    <row r="1160" spans="3:3" x14ac:dyDescent="0.35">
      <c r="C1160" s="22"/>
    </row>
    <row r="1161" spans="3:3" x14ac:dyDescent="0.35">
      <c r="C1161" s="22"/>
    </row>
    <row r="1162" spans="3:3" x14ac:dyDescent="0.35">
      <c r="C1162" s="22"/>
    </row>
    <row r="1163" spans="3:3" x14ac:dyDescent="0.35">
      <c r="C1163" s="22"/>
    </row>
    <row r="1164" spans="3:3" x14ac:dyDescent="0.35">
      <c r="C1164" s="22"/>
    </row>
    <row r="1165" spans="3:3" x14ac:dyDescent="0.35">
      <c r="C1165" s="22"/>
    </row>
    <row r="1166" spans="3:3" x14ac:dyDescent="0.35">
      <c r="C1166" s="22"/>
    </row>
    <row r="1167" spans="3:3" x14ac:dyDescent="0.35">
      <c r="C1167" s="22"/>
    </row>
    <row r="1168" spans="3:3" x14ac:dyDescent="0.35">
      <c r="C1168" s="22"/>
    </row>
    <row r="1169" spans="3:3" x14ac:dyDescent="0.35">
      <c r="C1169" s="22"/>
    </row>
    <row r="1170" spans="3:3" x14ac:dyDescent="0.35">
      <c r="C1170" s="22"/>
    </row>
    <row r="1171" spans="3:3" x14ac:dyDescent="0.35">
      <c r="C1171" s="22"/>
    </row>
    <row r="1172" spans="3:3" x14ac:dyDescent="0.35">
      <c r="C1172" s="22"/>
    </row>
    <row r="1173" spans="3:3" x14ac:dyDescent="0.35">
      <c r="C1173" s="22"/>
    </row>
    <row r="1174" spans="3:3" x14ac:dyDescent="0.35">
      <c r="C1174" s="22"/>
    </row>
    <row r="1175" spans="3:3" x14ac:dyDescent="0.35">
      <c r="C1175" s="22"/>
    </row>
    <row r="1176" spans="3:3" x14ac:dyDescent="0.35">
      <c r="C1176" s="22"/>
    </row>
    <row r="1177" spans="3:3" x14ac:dyDescent="0.35">
      <c r="C1177" s="22"/>
    </row>
    <row r="1178" spans="3:3" x14ac:dyDescent="0.35">
      <c r="C1178" s="22"/>
    </row>
    <row r="1179" spans="3:3" x14ac:dyDescent="0.35">
      <c r="C1179" s="22"/>
    </row>
    <row r="1180" spans="3:3" x14ac:dyDescent="0.35">
      <c r="C1180" s="22"/>
    </row>
    <row r="1181" spans="3:3" x14ac:dyDescent="0.35">
      <c r="C1181" s="22"/>
    </row>
    <row r="1182" spans="3:3" x14ac:dyDescent="0.35">
      <c r="C1182" s="22"/>
    </row>
    <row r="1183" spans="3:3" x14ac:dyDescent="0.35">
      <c r="C1183" s="22"/>
    </row>
    <row r="1184" spans="3:3" x14ac:dyDescent="0.35">
      <c r="C1184" s="22"/>
    </row>
    <row r="1185" spans="3:3" x14ac:dyDescent="0.35">
      <c r="C1185" s="22"/>
    </row>
    <row r="1186" spans="3:3" x14ac:dyDescent="0.35">
      <c r="C1186" s="22"/>
    </row>
    <row r="1187" spans="3:3" x14ac:dyDescent="0.35">
      <c r="C1187" s="22"/>
    </row>
    <row r="1188" spans="3:3" x14ac:dyDescent="0.35">
      <c r="C1188" s="22"/>
    </row>
    <row r="1189" spans="3:3" x14ac:dyDescent="0.35">
      <c r="C1189" s="22"/>
    </row>
    <row r="1190" spans="3:3" x14ac:dyDescent="0.35">
      <c r="C1190" s="22"/>
    </row>
    <row r="1191" spans="3:3" x14ac:dyDescent="0.35">
      <c r="C1191" s="22"/>
    </row>
    <row r="1192" spans="3:3" x14ac:dyDescent="0.35">
      <c r="C1192" s="22"/>
    </row>
    <row r="1193" spans="3:3" x14ac:dyDescent="0.35">
      <c r="C1193" s="22"/>
    </row>
    <row r="1194" spans="3:3" x14ac:dyDescent="0.35">
      <c r="C1194" s="22"/>
    </row>
    <row r="1195" spans="3:3" x14ac:dyDescent="0.35">
      <c r="C1195" s="22"/>
    </row>
    <row r="1196" spans="3:3" x14ac:dyDescent="0.35">
      <c r="C1196" s="22"/>
    </row>
    <row r="1197" spans="3:3" x14ac:dyDescent="0.35">
      <c r="C1197" s="22"/>
    </row>
    <row r="1198" spans="3:3" x14ac:dyDescent="0.35">
      <c r="C1198" s="22"/>
    </row>
    <row r="1199" spans="3:3" x14ac:dyDescent="0.35">
      <c r="C1199" s="22"/>
    </row>
    <row r="1200" spans="3:3" x14ac:dyDescent="0.35">
      <c r="C1200" s="22"/>
    </row>
    <row r="1201" spans="3:3" x14ac:dyDescent="0.35">
      <c r="C1201" s="22"/>
    </row>
    <row r="1202" spans="3:3" x14ac:dyDescent="0.35">
      <c r="C1202" s="22"/>
    </row>
    <row r="1203" spans="3:3" x14ac:dyDescent="0.35">
      <c r="C1203" s="22"/>
    </row>
    <row r="1204" spans="3:3" x14ac:dyDescent="0.35">
      <c r="C1204" s="22"/>
    </row>
    <row r="1205" spans="3:3" x14ac:dyDescent="0.35">
      <c r="C1205" s="22"/>
    </row>
    <row r="1206" spans="3:3" x14ac:dyDescent="0.35">
      <c r="C1206" s="22"/>
    </row>
    <row r="1207" spans="3:3" x14ac:dyDescent="0.35">
      <c r="C1207" s="22"/>
    </row>
    <row r="1208" spans="3:3" x14ac:dyDescent="0.35">
      <c r="C1208" s="22"/>
    </row>
    <row r="1209" spans="3:3" x14ac:dyDescent="0.35">
      <c r="C1209" s="22"/>
    </row>
    <row r="1210" spans="3:3" x14ac:dyDescent="0.35">
      <c r="C1210" s="22"/>
    </row>
    <row r="1211" spans="3:3" x14ac:dyDescent="0.35">
      <c r="C1211" s="22"/>
    </row>
    <row r="1212" spans="3:3" x14ac:dyDescent="0.35">
      <c r="C1212" s="22"/>
    </row>
    <row r="1213" spans="3:3" x14ac:dyDescent="0.35">
      <c r="C1213" s="22"/>
    </row>
    <row r="1214" spans="3:3" x14ac:dyDescent="0.35">
      <c r="C1214" s="22"/>
    </row>
    <row r="1215" spans="3:3" x14ac:dyDescent="0.35">
      <c r="C1215" s="22"/>
    </row>
    <row r="1216" spans="3:3" x14ac:dyDescent="0.35">
      <c r="C1216" s="22"/>
    </row>
    <row r="1217" spans="3:3" x14ac:dyDescent="0.35">
      <c r="C1217" s="22"/>
    </row>
    <row r="1218" spans="3:3" x14ac:dyDescent="0.35">
      <c r="C1218" s="22"/>
    </row>
    <row r="1219" spans="3:3" x14ac:dyDescent="0.35">
      <c r="C1219" s="22"/>
    </row>
    <row r="1220" spans="3:3" x14ac:dyDescent="0.35">
      <c r="C1220" s="22"/>
    </row>
    <row r="1221" spans="3:3" x14ac:dyDescent="0.35">
      <c r="C1221" s="22"/>
    </row>
    <row r="1222" spans="3:3" x14ac:dyDescent="0.35">
      <c r="C1222" s="22"/>
    </row>
    <row r="1223" spans="3:3" x14ac:dyDescent="0.35">
      <c r="C1223" s="22"/>
    </row>
    <row r="1224" spans="3:3" x14ac:dyDescent="0.35">
      <c r="C1224" s="22"/>
    </row>
    <row r="1225" spans="3:3" x14ac:dyDescent="0.35">
      <c r="C1225" s="22"/>
    </row>
    <row r="1226" spans="3:3" x14ac:dyDescent="0.35">
      <c r="C1226" s="22"/>
    </row>
    <row r="1227" spans="3:3" x14ac:dyDescent="0.35">
      <c r="C1227" s="22"/>
    </row>
    <row r="1228" spans="3:3" x14ac:dyDescent="0.35">
      <c r="C1228" s="22"/>
    </row>
    <row r="1229" spans="3:3" x14ac:dyDescent="0.35">
      <c r="C1229" s="22"/>
    </row>
    <row r="1230" spans="3:3" x14ac:dyDescent="0.35">
      <c r="C1230" s="22"/>
    </row>
    <row r="1231" spans="3:3" x14ac:dyDescent="0.35">
      <c r="C1231" s="22"/>
    </row>
    <row r="1232" spans="3:3" x14ac:dyDescent="0.35">
      <c r="C1232" s="22"/>
    </row>
    <row r="1233" spans="3:3" x14ac:dyDescent="0.35">
      <c r="C1233" s="22"/>
    </row>
    <row r="1234" spans="3:3" x14ac:dyDescent="0.35">
      <c r="C1234" s="22"/>
    </row>
    <row r="1235" spans="3:3" x14ac:dyDescent="0.35">
      <c r="C1235" s="22"/>
    </row>
    <row r="1236" spans="3:3" x14ac:dyDescent="0.35">
      <c r="C1236" s="22"/>
    </row>
    <row r="1237" spans="3:3" x14ac:dyDescent="0.35">
      <c r="C1237" s="22"/>
    </row>
    <row r="1238" spans="3:3" x14ac:dyDescent="0.35">
      <c r="C1238" s="22"/>
    </row>
    <row r="1239" spans="3:3" x14ac:dyDescent="0.35">
      <c r="C1239" s="22"/>
    </row>
    <row r="1240" spans="3:3" x14ac:dyDescent="0.35">
      <c r="C1240" s="22"/>
    </row>
    <row r="1241" spans="3:3" x14ac:dyDescent="0.35">
      <c r="C1241" s="22"/>
    </row>
    <row r="1242" spans="3:3" x14ac:dyDescent="0.35">
      <c r="C1242" s="22"/>
    </row>
    <row r="1243" spans="3:3" x14ac:dyDescent="0.35">
      <c r="C1243" s="22"/>
    </row>
    <row r="1244" spans="3:3" x14ac:dyDescent="0.35">
      <c r="C1244" s="22"/>
    </row>
    <row r="1245" spans="3:3" x14ac:dyDescent="0.35">
      <c r="C1245" s="22"/>
    </row>
    <row r="1246" spans="3:3" x14ac:dyDescent="0.35">
      <c r="C1246" s="22"/>
    </row>
    <row r="1247" spans="3:3" x14ac:dyDescent="0.35">
      <c r="C1247" s="22"/>
    </row>
    <row r="1248" spans="3:3" x14ac:dyDescent="0.35">
      <c r="C1248" s="22"/>
    </row>
    <row r="1249" spans="3:3" x14ac:dyDescent="0.35">
      <c r="C1249" s="22"/>
    </row>
    <row r="1250" spans="3:3" x14ac:dyDescent="0.35">
      <c r="C1250" s="22"/>
    </row>
    <row r="1251" spans="3:3" x14ac:dyDescent="0.35">
      <c r="C1251" s="22"/>
    </row>
    <row r="1252" spans="3:3" x14ac:dyDescent="0.35">
      <c r="C1252" s="22"/>
    </row>
    <row r="1253" spans="3:3" x14ac:dyDescent="0.35">
      <c r="C1253" s="22"/>
    </row>
    <row r="1254" spans="3:3" x14ac:dyDescent="0.35">
      <c r="C1254" s="22"/>
    </row>
    <row r="1255" spans="3:3" x14ac:dyDescent="0.35">
      <c r="C1255" s="22"/>
    </row>
    <row r="1256" spans="3:3" x14ac:dyDescent="0.35">
      <c r="C1256" s="22"/>
    </row>
    <row r="1257" spans="3:3" x14ac:dyDescent="0.35">
      <c r="C1257" s="22"/>
    </row>
    <row r="1258" spans="3:3" x14ac:dyDescent="0.35">
      <c r="C1258" s="22"/>
    </row>
    <row r="1259" spans="3:3" x14ac:dyDescent="0.35">
      <c r="C1259" s="22"/>
    </row>
    <row r="1260" spans="3:3" x14ac:dyDescent="0.35">
      <c r="C1260" s="22"/>
    </row>
    <row r="1261" spans="3:3" x14ac:dyDescent="0.35">
      <c r="C1261" s="22"/>
    </row>
    <row r="1262" spans="3:3" x14ac:dyDescent="0.35">
      <c r="C1262" s="22"/>
    </row>
    <row r="1263" spans="3:3" x14ac:dyDescent="0.35">
      <c r="C1263" s="22"/>
    </row>
    <row r="1264" spans="3:3" x14ac:dyDescent="0.35">
      <c r="C1264" s="22"/>
    </row>
    <row r="1265" spans="3:3" x14ac:dyDescent="0.35">
      <c r="C1265" s="22"/>
    </row>
    <row r="1266" spans="3:3" x14ac:dyDescent="0.35">
      <c r="C1266" s="22"/>
    </row>
    <row r="1267" spans="3:3" x14ac:dyDescent="0.35">
      <c r="C1267" s="22"/>
    </row>
    <row r="1268" spans="3:3" x14ac:dyDescent="0.35">
      <c r="C1268" s="22"/>
    </row>
    <row r="1269" spans="3:3" x14ac:dyDescent="0.35">
      <c r="C1269" s="22"/>
    </row>
    <row r="1270" spans="3:3" x14ac:dyDescent="0.35">
      <c r="C1270" s="22"/>
    </row>
    <row r="1271" spans="3:3" x14ac:dyDescent="0.35">
      <c r="C1271" s="22"/>
    </row>
    <row r="1272" spans="3:3" x14ac:dyDescent="0.35">
      <c r="C1272" s="22"/>
    </row>
    <row r="1273" spans="3:3" x14ac:dyDescent="0.35">
      <c r="C1273" s="22"/>
    </row>
    <row r="1274" spans="3:3" x14ac:dyDescent="0.35">
      <c r="C1274" s="22"/>
    </row>
    <row r="1275" spans="3:3" x14ac:dyDescent="0.35">
      <c r="C1275" s="22"/>
    </row>
    <row r="1276" spans="3:3" x14ac:dyDescent="0.35">
      <c r="C1276" s="22"/>
    </row>
    <row r="1277" spans="3:3" x14ac:dyDescent="0.35">
      <c r="C1277" s="22"/>
    </row>
    <row r="1278" spans="3:3" x14ac:dyDescent="0.35">
      <c r="C1278" s="22"/>
    </row>
    <row r="1279" spans="3:3" x14ac:dyDescent="0.35">
      <c r="C1279" s="22"/>
    </row>
    <row r="1280" spans="3:3" x14ac:dyDescent="0.35">
      <c r="C1280" s="22"/>
    </row>
    <row r="1281" spans="3:3" x14ac:dyDescent="0.35">
      <c r="C1281" s="22"/>
    </row>
    <row r="1282" spans="3:3" x14ac:dyDescent="0.35">
      <c r="C1282" s="22"/>
    </row>
    <row r="1283" spans="3:3" x14ac:dyDescent="0.35">
      <c r="C1283" s="22"/>
    </row>
    <row r="1284" spans="3:3" x14ac:dyDescent="0.35">
      <c r="C1284" s="22"/>
    </row>
    <row r="1285" spans="3:3" x14ac:dyDescent="0.35">
      <c r="C1285" s="22"/>
    </row>
    <row r="1286" spans="3:3" x14ac:dyDescent="0.35">
      <c r="C1286" s="22"/>
    </row>
    <row r="1287" spans="3:3" x14ac:dyDescent="0.35">
      <c r="C1287" s="22"/>
    </row>
    <row r="1288" spans="3:3" x14ac:dyDescent="0.35">
      <c r="C1288" s="22"/>
    </row>
    <row r="1289" spans="3:3" x14ac:dyDescent="0.35">
      <c r="C1289" s="22"/>
    </row>
    <row r="1290" spans="3:3" x14ac:dyDescent="0.35">
      <c r="C1290" s="22"/>
    </row>
    <row r="1291" spans="3:3" x14ac:dyDescent="0.35">
      <c r="C1291" s="22"/>
    </row>
    <row r="1292" spans="3:3" x14ac:dyDescent="0.35">
      <c r="C1292" s="22"/>
    </row>
    <row r="1293" spans="3:3" x14ac:dyDescent="0.35">
      <c r="C1293" s="22"/>
    </row>
    <row r="1294" spans="3:3" x14ac:dyDescent="0.35">
      <c r="C1294" s="22"/>
    </row>
    <row r="1295" spans="3:3" x14ac:dyDescent="0.35">
      <c r="C1295" s="22"/>
    </row>
    <row r="1296" spans="3:3" x14ac:dyDescent="0.35">
      <c r="C1296" s="22"/>
    </row>
    <row r="1297" spans="3:3" x14ac:dyDescent="0.35">
      <c r="C1297" s="22"/>
    </row>
    <row r="1298" spans="3:3" x14ac:dyDescent="0.35">
      <c r="C1298" s="22"/>
    </row>
    <row r="1299" spans="3:3" x14ac:dyDescent="0.35">
      <c r="C1299" s="22"/>
    </row>
    <row r="1300" spans="3:3" x14ac:dyDescent="0.35">
      <c r="C1300" s="22"/>
    </row>
    <row r="1301" spans="3:3" x14ac:dyDescent="0.35">
      <c r="C1301" s="22"/>
    </row>
    <row r="1302" spans="3:3" x14ac:dyDescent="0.35">
      <c r="C1302" s="22"/>
    </row>
    <row r="1303" spans="3:3" x14ac:dyDescent="0.35">
      <c r="C1303" s="22"/>
    </row>
    <row r="1304" spans="3:3" x14ac:dyDescent="0.35">
      <c r="C1304" s="22"/>
    </row>
    <row r="1305" spans="3:3" x14ac:dyDescent="0.35">
      <c r="C1305" s="22"/>
    </row>
    <row r="1306" spans="3:3" x14ac:dyDescent="0.35">
      <c r="C1306" s="22"/>
    </row>
    <row r="1307" spans="3:3" x14ac:dyDescent="0.35">
      <c r="C1307" s="22"/>
    </row>
    <row r="1308" spans="3:3" x14ac:dyDescent="0.35">
      <c r="C1308" s="22"/>
    </row>
    <row r="1309" spans="3:3" x14ac:dyDescent="0.35">
      <c r="C1309" s="22"/>
    </row>
    <row r="1310" spans="3:3" x14ac:dyDescent="0.35">
      <c r="C1310" s="22"/>
    </row>
    <row r="1311" spans="3:3" x14ac:dyDescent="0.35">
      <c r="C1311" s="22"/>
    </row>
    <row r="1312" spans="3:3" x14ac:dyDescent="0.35">
      <c r="C1312" s="22"/>
    </row>
    <row r="1313" spans="3:3" x14ac:dyDescent="0.35">
      <c r="C1313" s="22"/>
    </row>
    <row r="1314" spans="3:3" x14ac:dyDescent="0.35">
      <c r="C1314" s="22"/>
    </row>
    <row r="1315" spans="3:3" x14ac:dyDescent="0.35">
      <c r="C1315" s="22"/>
    </row>
    <row r="1316" spans="3:3" x14ac:dyDescent="0.35">
      <c r="C1316" s="22"/>
    </row>
    <row r="1317" spans="3:3" x14ac:dyDescent="0.35">
      <c r="C1317" s="22"/>
    </row>
    <row r="1318" spans="3:3" x14ac:dyDescent="0.35">
      <c r="C1318" s="22"/>
    </row>
    <row r="1319" spans="3:3" x14ac:dyDescent="0.35">
      <c r="C1319" s="22"/>
    </row>
    <row r="1320" spans="3:3" x14ac:dyDescent="0.35">
      <c r="C1320" s="22"/>
    </row>
    <row r="1321" spans="3:3" x14ac:dyDescent="0.35">
      <c r="C1321" s="22"/>
    </row>
    <row r="1322" spans="3:3" x14ac:dyDescent="0.35">
      <c r="C1322" s="22"/>
    </row>
    <row r="1323" spans="3:3" x14ac:dyDescent="0.35">
      <c r="C1323" s="22"/>
    </row>
    <row r="1324" spans="3:3" x14ac:dyDescent="0.35">
      <c r="C1324" s="22"/>
    </row>
    <row r="1325" spans="3:3" x14ac:dyDescent="0.35">
      <c r="C1325" s="22"/>
    </row>
    <row r="1326" spans="3:3" x14ac:dyDescent="0.35">
      <c r="C1326" s="22"/>
    </row>
    <row r="1327" spans="3:3" x14ac:dyDescent="0.35">
      <c r="C1327" s="22"/>
    </row>
    <row r="1328" spans="3:3" x14ac:dyDescent="0.35">
      <c r="C1328" s="22"/>
    </row>
    <row r="1329" spans="3:3" x14ac:dyDescent="0.35">
      <c r="C1329" s="22"/>
    </row>
    <row r="1330" spans="3:3" x14ac:dyDescent="0.35">
      <c r="C1330" s="22"/>
    </row>
    <row r="1331" spans="3:3" x14ac:dyDescent="0.35">
      <c r="C1331" s="22"/>
    </row>
    <row r="1332" spans="3:3" x14ac:dyDescent="0.35">
      <c r="C1332" s="22"/>
    </row>
    <row r="1333" spans="3:3" x14ac:dyDescent="0.35">
      <c r="C1333" s="22"/>
    </row>
    <row r="1334" spans="3:3" x14ac:dyDescent="0.35">
      <c r="C1334" s="22"/>
    </row>
    <row r="1335" spans="3:3" x14ac:dyDescent="0.35">
      <c r="C1335" s="22"/>
    </row>
    <row r="1336" spans="3:3" x14ac:dyDescent="0.35">
      <c r="C1336" s="22"/>
    </row>
    <row r="1337" spans="3:3" x14ac:dyDescent="0.35">
      <c r="C1337" s="22"/>
    </row>
    <row r="1338" spans="3:3" x14ac:dyDescent="0.35">
      <c r="C1338" s="22"/>
    </row>
    <row r="1339" spans="3:3" x14ac:dyDescent="0.35">
      <c r="C1339" s="22"/>
    </row>
    <row r="1340" spans="3:3" x14ac:dyDescent="0.35">
      <c r="C1340" s="22"/>
    </row>
    <row r="1341" spans="3:3" x14ac:dyDescent="0.35">
      <c r="C1341" s="22"/>
    </row>
    <row r="1342" spans="3:3" x14ac:dyDescent="0.35">
      <c r="C1342" s="22"/>
    </row>
    <row r="1343" spans="3:3" x14ac:dyDescent="0.35">
      <c r="C1343" s="22"/>
    </row>
    <row r="1344" spans="3:3" x14ac:dyDescent="0.35">
      <c r="C1344" s="22"/>
    </row>
    <row r="1345" spans="3:3" x14ac:dyDescent="0.35">
      <c r="C1345" s="22"/>
    </row>
    <row r="1346" spans="3:3" x14ac:dyDescent="0.35">
      <c r="C1346" s="22"/>
    </row>
    <row r="1347" spans="3:3" x14ac:dyDescent="0.35">
      <c r="C1347" s="22"/>
    </row>
    <row r="1348" spans="3:3" x14ac:dyDescent="0.35">
      <c r="C1348" s="22"/>
    </row>
    <row r="1349" spans="3:3" x14ac:dyDescent="0.35">
      <c r="C1349" s="22"/>
    </row>
    <row r="1350" spans="3:3" x14ac:dyDescent="0.35">
      <c r="C1350" s="22"/>
    </row>
    <row r="1351" spans="3:3" x14ac:dyDescent="0.35">
      <c r="C1351" s="22"/>
    </row>
    <row r="1352" spans="3:3" x14ac:dyDescent="0.35">
      <c r="C1352" s="22"/>
    </row>
    <row r="1353" spans="3:3" x14ac:dyDescent="0.35">
      <c r="C1353" s="22"/>
    </row>
    <row r="1354" spans="3:3" x14ac:dyDescent="0.35">
      <c r="C1354" s="22"/>
    </row>
    <row r="1355" spans="3:3" x14ac:dyDescent="0.35">
      <c r="C1355" s="22"/>
    </row>
    <row r="1356" spans="3:3" x14ac:dyDescent="0.35">
      <c r="C1356" s="22"/>
    </row>
    <row r="1357" spans="3:3" x14ac:dyDescent="0.35">
      <c r="C1357" s="22"/>
    </row>
    <row r="1358" spans="3:3" x14ac:dyDescent="0.35">
      <c r="C1358" s="22"/>
    </row>
    <row r="1359" spans="3:3" x14ac:dyDescent="0.35">
      <c r="C1359" s="22"/>
    </row>
    <row r="1360" spans="3:3" x14ac:dyDescent="0.35">
      <c r="C1360" s="22"/>
    </row>
    <row r="1361" spans="3:3" x14ac:dyDescent="0.35">
      <c r="C1361" s="22"/>
    </row>
    <row r="1362" spans="3:3" x14ac:dyDescent="0.35">
      <c r="C1362" s="22"/>
    </row>
    <row r="1363" spans="3:3" x14ac:dyDescent="0.35">
      <c r="C1363" s="22"/>
    </row>
    <row r="1364" spans="3:3" x14ac:dyDescent="0.35">
      <c r="C1364" s="22"/>
    </row>
    <row r="1365" spans="3:3" x14ac:dyDescent="0.35">
      <c r="C1365" s="22"/>
    </row>
    <row r="1366" spans="3:3" x14ac:dyDescent="0.35">
      <c r="C1366" s="22"/>
    </row>
    <row r="1367" spans="3:3" x14ac:dyDescent="0.35">
      <c r="C1367" s="22"/>
    </row>
    <row r="1368" spans="3:3" x14ac:dyDescent="0.35">
      <c r="C1368" s="22"/>
    </row>
    <row r="1369" spans="3:3" x14ac:dyDescent="0.35">
      <c r="C1369" s="22"/>
    </row>
    <row r="1370" spans="3:3" x14ac:dyDescent="0.35">
      <c r="C1370" s="22"/>
    </row>
    <row r="1371" spans="3:3" x14ac:dyDescent="0.35">
      <c r="C1371" s="22"/>
    </row>
    <row r="1372" spans="3:3" x14ac:dyDescent="0.35">
      <c r="C1372" s="22"/>
    </row>
    <row r="1373" spans="3:3" x14ac:dyDescent="0.35">
      <c r="C1373" s="22"/>
    </row>
    <row r="1374" spans="3:3" x14ac:dyDescent="0.35">
      <c r="C1374" s="22"/>
    </row>
    <row r="1375" spans="3:3" x14ac:dyDescent="0.35">
      <c r="C1375" s="22"/>
    </row>
    <row r="1376" spans="3:3" x14ac:dyDescent="0.35">
      <c r="C1376" s="22"/>
    </row>
    <row r="1377" spans="3:3" x14ac:dyDescent="0.35">
      <c r="C1377" s="22"/>
    </row>
    <row r="1378" spans="3:3" x14ac:dyDescent="0.35">
      <c r="C1378" s="22"/>
    </row>
    <row r="1379" spans="3:3" x14ac:dyDescent="0.35">
      <c r="C1379" s="22"/>
    </row>
    <row r="1380" spans="3:3" x14ac:dyDescent="0.35">
      <c r="C1380" s="22"/>
    </row>
    <row r="1381" spans="3:3" x14ac:dyDescent="0.35">
      <c r="C1381" s="22"/>
    </row>
    <row r="1382" spans="3:3" x14ac:dyDescent="0.35">
      <c r="C1382" s="22"/>
    </row>
    <row r="1383" spans="3:3" x14ac:dyDescent="0.35">
      <c r="C1383" s="22"/>
    </row>
    <row r="1384" spans="3:3" x14ac:dyDescent="0.35">
      <c r="C1384" s="22"/>
    </row>
    <row r="1385" spans="3:3" x14ac:dyDescent="0.35">
      <c r="C1385" s="22"/>
    </row>
    <row r="1386" spans="3:3" x14ac:dyDescent="0.35">
      <c r="C1386" s="22"/>
    </row>
    <row r="1387" spans="3:3" x14ac:dyDescent="0.35">
      <c r="C1387" s="22"/>
    </row>
    <row r="1388" spans="3:3" x14ac:dyDescent="0.35">
      <c r="C1388" s="22"/>
    </row>
    <row r="1389" spans="3:3" x14ac:dyDescent="0.35">
      <c r="C1389" s="22"/>
    </row>
    <row r="1390" spans="3:3" x14ac:dyDescent="0.35">
      <c r="C1390" s="22"/>
    </row>
    <row r="1391" spans="3:3" x14ac:dyDescent="0.35">
      <c r="C1391" s="22"/>
    </row>
    <row r="1392" spans="3:3" x14ac:dyDescent="0.35">
      <c r="C1392" s="22"/>
    </row>
    <row r="1393" spans="3:3" x14ac:dyDescent="0.35">
      <c r="C1393" s="22"/>
    </row>
    <row r="1394" spans="3:3" x14ac:dyDescent="0.35">
      <c r="C1394" s="22"/>
    </row>
    <row r="1395" spans="3:3" x14ac:dyDescent="0.35">
      <c r="C1395" s="22"/>
    </row>
    <row r="1396" spans="3:3" x14ac:dyDescent="0.35">
      <c r="C1396" s="22"/>
    </row>
    <row r="1397" spans="3:3" x14ac:dyDescent="0.35">
      <c r="C1397" s="22"/>
    </row>
    <row r="1398" spans="3:3" x14ac:dyDescent="0.35">
      <c r="C1398" s="22"/>
    </row>
    <row r="1399" spans="3:3" x14ac:dyDescent="0.35">
      <c r="C1399" s="22"/>
    </row>
    <row r="1400" spans="3:3" x14ac:dyDescent="0.35">
      <c r="C1400" s="22"/>
    </row>
    <row r="1401" spans="3:3" x14ac:dyDescent="0.35">
      <c r="C1401" s="22"/>
    </row>
    <row r="1402" spans="3:3" x14ac:dyDescent="0.35">
      <c r="C1402" s="22"/>
    </row>
    <row r="1403" spans="3:3" x14ac:dyDescent="0.35">
      <c r="C1403" s="22"/>
    </row>
    <row r="1404" spans="3:3" x14ac:dyDescent="0.35">
      <c r="C1404" s="22"/>
    </row>
    <row r="1405" spans="3:3" x14ac:dyDescent="0.35">
      <c r="C1405" s="22"/>
    </row>
    <row r="1406" spans="3:3" x14ac:dyDescent="0.35">
      <c r="C1406" s="22"/>
    </row>
    <row r="1407" spans="3:3" x14ac:dyDescent="0.35">
      <c r="C1407" s="22"/>
    </row>
    <row r="1408" spans="3:3" x14ac:dyDescent="0.35">
      <c r="C1408" s="22"/>
    </row>
    <row r="1409" spans="3:3" x14ac:dyDescent="0.35">
      <c r="C1409" s="22"/>
    </row>
    <row r="1410" spans="3:3" x14ac:dyDescent="0.35">
      <c r="C1410" s="22"/>
    </row>
    <row r="1411" spans="3:3" x14ac:dyDescent="0.35">
      <c r="C1411" s="22"/>
    </row>
    <row r="1412" spans="3:3" x14ac:dyDescent="0.35">
      <c r="C1412" s="22"/>
    </row>
    <row r="1413" spans="3:3" x14ac:dyDescent="0.35">
      <c r="C1413" s="22"/>
    </row>
    <row r="1414" spans="3:3" x14ac:dyDescent="0.35">
      <c r="C1414" s="22"/>
    </row>
    <row r="1415" spans="3:3" x14ac:dyDescent="0.35">
      <c r="C1415" s="22"/>
    </row>
    <row r="1416" spans="3:3" x14ac:dyDescent="0.35">
      <c r="C1416" s="22"/>
    </row>
    <row r="1417" spans="3:3" x14ac:dyDescent="0.35">
      <c r="C1417" s="22"/>
    </row>
    <row r="1418" spans="3:3" x14ac:dyDescent="0.35">
      <c r="C1418" s="22"/>
    </row>
    <row r="1419" spans="3:3" x14ac:dyDescent="0.35">
      <c r="C1419" s="22"/>
    </row>
    <row r="1420" spans="3:3" x14ac:dyDescent="0.35">
      <c r="C1420" s="22"/>
    </row>
    <row r="1421" spans="3:3" x14ac:dyDescent="0.35">
      <c r="C1421" s="22"/>
    </row>
    <row r="1422" spans="3:3" x14ac:dyDescent="0.35">
      <c r="C1422" s="22"/>
    </row>
    <row r="1423" spans="3:3" x14ac:dyDescent="0.35">
      <c r="C1423" s="22"/>
    </row>
    <row r="1424" spans="3:3" x14ac:dyDescent="0.35">
      <c r="C1424" s="22"/>
    </row>
    <row r="1425" spans="3:3" x14ac:dyDescent="0.35">
      <c r="C1425" s="22"/>
    </row>
    <row r="1426" spans="3:3" x14ac:dyDescent="0.35">
      <c r="C1426" s="22"/>
    </row>
    <row r="1427" spans="3:3" x14ac:dyDescent="0.35">
      <c r="C1427" s="22"/>
    </row>
    <row r="1428" spans="3:3" x14ac:dyDescent="0.35">
      <c r="C1428" s="22"/>
    </row>
    <row r="1429" spans="3:3" x14ac:dyDescent="0.35">
      <c r="C1429" s="22"/>
    </row>
    <row r="1430" spans="3:3" x14ac:dyDescent="0.35">
      <c r="C1430" s="22"/>
    </row>
    <row r="1431" spans="3:3" x14ac:dyDescent="0.35">
      <c r="C1431" s="22"/>
    </row>
    <row r="1432" spans="3:3" x14ac:dyDescent="0.35">
      <c r="C1432" s="22"/>
    </row>
    <row r="1433" spans="3:3" x14ac:dyDescent="0.35">
      <c r="C1433" s="22"/>
    </row>
    <row r="1434" spans="3:3" x14ac:dyDescent="0.35">
      <c r="C1434" s="22"/>
    </row>
    <row r="1435" spans="3:3" x14ac:dyDescent="0.35">
      <c r="C1435" s="22"/>
    </row>
    <row r="1436" spans="3:3" x14ac:dyDescent="0.35">
      <c r="C1436" s="22"/>
    </row>
    <row r="1437" spans="3:3" x14ac:dyDescent="0.35">
      <c r="C1437" s="22"/>
    </row>
    <row r="1438" spans="3:3" x14ac:dyDescent="0.35">
      <c r="C1438" s="22"/>
    </row>
    <row r="1439" spans="3:3" x14ac:dyDescent="0.35">
      <c r="C1439" s="22"/>
    </row>
    <row r="1440" spans="3:3" x14ac:dyDescent="0.35">
      <c r="C1440" s="22"/>
    </row>
    <row r="1441" spans="3:3" x14ac:dyDescent="0.35">
      <c r="C1441" s="22"/>
    </row>
    <row r="1442" spans="3:3" x14ac:dyDescent="0.35">
      <c r="C1442" s="22"/>
    </row>
    <row r="1443" spans="3:3" x14ac:dyDescent="0.35">
      <c r="C1443" s="22"/>
    </row>
    <row r="1444" spans="3:3" x14ac:dyDescent="0.35">
      <c r="C1444" s="22"/>
    </row>
    <row r="1445" spans="3:3" x14ac:dyDescent="0.35">
      <c r="C1445" s="22"/>
    </row>
    <row r="1446" spans="3:3" x14ac:dyDescent="0.35">
      <c r="C1446" s="22"/>
    </row>
    <row r="1447" spans="3:3" x14ac:dyDescent="0.35">
      <c r="C1447" s="22"/>
    </row>
    <row r="1448" spans="3:3" x14ac:dyDescent="0.35">
      <c r="C1448" s="22"/>
    </row>
    <row r="1449" spans="3:3" x14ac:dyDescent="0.35">
      <c r="C1449" s="22"/>
    </row>
    <row r="1450" spans="3:3" x14ac:dyDescent="0.35">
      <c r="C1450" s="22"/>
    </row>
    <row r="1451" spans="3:3" x14ac:dyDescent="0.35">
      <c r="C1451" s="22"/>
    </row>
    <row r="1452" spans="3:3" x14ac:dyDescent="0.35">
      <c r="C1452" s="22"/>
    </row>
    <row r="1453" spans="3:3" x14ac:dyDescent="0.35">
      <c r="C1453" s="22"/>
    </row>
    <row r="1454" spans="3:3" x14ac:dyDescent="0.35">
      <c r="C1454" s="22"/>
    </row>
    <row r="1455" spans="3:3" x14ac:dyDescent="0.35">
      <c r="C1455" s="22"/>
    </row>
    <row r="1456" spans="3:3" x14ac:dyDescent="0.35">
      <c r="C1456" s="22"/>
    </row>
    <row r="1457" spans="3:3" x14ac:dyDescent="0.35">
      <c r="C1457" s="22"/>
    </row>
    <row r="1458" spans="3:3" x14ac:dyDescent="0.35">
      <c r="C1458" s="22"/>
    </row>
    <row r="1459" spans="3:3" x14ac:dyDescent="0.35">
      <c r="C1459" s="22"/>
    </row>
    <row r="1460" spans="3:3" x14ac:dyDescent="0.35">
      <c r="C1460" s="22"/>
    </row>
    <row r="1461" spans="3:3" x14ac:dyDescent="0.35">
      <c r="C1461" s="22"/>
    </row>
    <row r="1462" spans="3:3" x14ac:dyDescent="0.35">
      <c r="C1462" s="22"/>
    </row>
    <row r="1463" spans="3:3" x14ac:dyDescent="0.35">
      <c r="C1463" s="22"/>
    </row>
    <row r="1464" spans="3:3" x14ac:dyDescent="0.35">
      <c r="C1464" s="22"/>
    </row>
    <row r="1465" spans="3:3" x14ac:dyDescent="0.35">
      <c r="C1465" s="22"/>
    </row>
    <row r="1466" spans="3:3" x14ac:dyDescent="0.35">
      <c r="C1466" s="22"/>
    </row>
    <row r="1467" spans="3:3" x14ac:dyDescent="0.35">
      <c r="C1467" s="22"/>
    </row>
    <row r="1468" spans="3:3" x14ac:dyDescent="0.35">
      <c r="C1468" s="22"/>
    </row>
    <row r="1469" spans="3:3" x14ac:dyDescent="0.35">
      <c r="C1469" s="22"/>
    </row>
    <row r="1470" spans="3:3" x14ac:dyDescent="0.35">
      <c r="C1470" s="22"/>
    </row>
    <row r="1471" spans="3:3" x14ac:dyDescent="0.35">
      <c r="C1471" s="22"/>
    </row>
    <row r="1472" spans="3:3" x14ac:dyDescent="0.35">
      <c r="C1472" s="22"/>
    </row>
    <row r="1473" spans="3:3" x14ac:dyDescent="0.35">
      <c r="C1473" s="22"/>
    </row>
    <row r="1474" spans="3:3" x14ac:dyDescent="0.35">
      <c r="C1474" s="22"/>
    </row>
    <row r="1475" spans="3:3" x14ac:dyDescent="0.35">
      <c r="C1475" s="22"/>
    </row>
    <row r="1476" spans="3:3" x14ac:dyDescent="0.35">
      <c r="C1476" s="22"/>
    </row>
    <row r="1477" spans="3:3" x14ac:dyDescent="0.35">
      <c r="C1477" s="22"/>
    </row>
    <row r="1478" spans="3:3" x14ac:dyDescent="0.35">
      <c r="C1478" s="22"/>
    </row>
    <row r="1479" spans="3:3" x14ac:dyDescent="0.35">
      <c r="C1479" s="22"/>
    </row>
    <row r="1480" spans="3:3" x14ac:dyDescent="0.35">
      <c r="C1480" s="22"/>
    </row>
    <row r="1481" spans="3:3" x14ac:dyDescent="0.35">
      <c r="C1481" s="22"/>
    </row>
    <row r="1482" spans="3:3" x14ac:dyDescent="0.35">
      <c r="C1482" s="22"/>
    </row>
    <row r="1483" spans="3:3" x14ac:dyDescent="0.35">
      <c r="C1483" s="22"/>
    </row>
    <row r="1484" spans="3:3" x14ac:dyDescent="0.35">
      <c r="C1484" s="22"/>
    </row>
    <row r="1485" spans="3:3" x14ac:dyDescent="0.35">
      <c r="C1485" s="22"/>
    </row>
    <row r="1486" spans="3:3" x14ac:dyDescent="0.35">
      <c r="C1486" s="22"/>
    </row>
    <row r="1487" spans="3:3" x14ac:dyDescent="0.35">
      <c r="C1487" s="22"/>
    </row>
    <row r="1488" spans="3:3" x14ac:dyDescent="0.35">
      <c r="C1488" s="22"/>
    </row>
    <row r="1489" spans="3:3" x14ac:dyDescent="0.35">
      <c r="C1489" s="22"/>
    </row>
    <row r="1490" spans="3:3" x14ac:dyDescent="0.35">
      <c r="C1490" s="22"/>
    </row>
    <row r="1491" spans="3:3" x14ac:dyDescent="0.35">
      <c r="C1491" s="22"/>
    </row>
    <row r="1492" spans="3:3" x14ac:dyDescent="0.35">
      <c r="C1492" s="22"/>
    </row>
    <row r="1493" spans="3:3" x14ac:dyDescent="0.35">
      <c r="C1493" s="22"/>
    </row>
    <row r="1494" spans="3:3" x14ac:dyDescent="0.35">
      <c r="C1494" s="22"/>
    </row>
    <row r="1495" spans="3:3" x14ac:dyDescent="0.35">
      <c r="C1495" s="22"/>
    </row>
    <row r="1496" spans="3:3" x14ac:dyDescent="0.35">
      <c r="C1496" s="22"/>
    </row>
    <row r="1497" spans="3:3" x14ac:dyDescent="0.35">
      <c r="C1497" s="22"/>
    </row>
    <row r="1498" spans="3:3" x14ac:dyDescent="0.35">
      <c r="C1498" s="22"/>
    </row>
    <row r="1499" spans="3:3" x14ac:dyDescent="0.35">
      <c r="C1499" s="22"/>
    </row>
    <row r="1500" spans="3:3" x14ac:dyDescent="0.35">
      <c r="C1500" s="22"/>
    </row>
    <row r="1501" spans="3:3" x14ac:dyDescent="0.35">
      <c r="C1501" s="22"/>
    </row>
    <row r="1502" spans="3:3" x14ac:dyDescent="0.35">
      <c r="C1502" s="22"/>
    </row>
    <row r="1503" spans="3:3" x14ac:dyDescent="0.35">
      <c r="C1503" s="22"/>
    </row>
    <row r="1504" spans="3:3" x14ac:dyDescent="0.35">
      <c r="C1504" s="22"/>
    </row>
    <row r="1505" spans="3:3" x14ac:dyDescent="0.35">
      <c r="C1505" s="22"/>
    </row>
    <row r="1506" spans="3:3" x14ac:dyDescent="0.35">
      <c r="C1506" s="22"/>
    </row>
    <row r="1507" spans="3:3" x14ac:dyDescent="0.35">
      <c r="C1507" s="22"/>
    </row>
    <row r="1508" spans="3:3" x14ac:dyDescent="0.35">
      <c r="C1508" s="22"/>
    </row>
    <row r="1509" spans="3:3" x14ac:dyDescent="0.35">
      <c r="C1509" s="22"/>
    </row>
    <row r="1510" spans="3:3" x14ac:dyDescent="0.35">
      <c r="C1510" s="22"/>
    </row>
    <row r="1511" spans="3:3" x14ac:dyDescent="0.35">
      <c r="C1511" s="22"/>
    </row>
    <row r="1512" spans="3:3" x14ac:dyDescent="0.35">
      <c r="C1512" s="22"/>
    </row>
    <row r="1513" spans="3:3" x14ac:dyDescent="0.35">
      <c r="C1513" s="22"/>
    </row>
    <row r="1514" spans="3:3" x14ac:dyDescent="0.35">
      <c r="C1514" s="22"/>
    </row>
    <row r="1515" spans="3:3" x14ac:dyDescent="0.35">
      <c r="C1515" s="22"/>
    </row>
    <row r="1516" spans="3:3" x14ac:dyDescent="0.35">
      <c r="C1516" s="22"/>
    </row>
    <row r="1517" spans="3:3" x14ac:dyDescent="0.35">
      <c r="C1517" s="22"/>
    </row>
    <row r="1518" spans="3:3" x14ac:dyDescent="0.35">
      <c r="C1518" s="22"/>
    </row>
    <row r="1519" spans="3:3" x14ac:dyDescent="0.35">
      <c r="C1519" s="22"/>
    </row>
    <row r="1520" spans="3:3" x14ac:dyDescent="0.35">
      <c r="C1520" s="22"/>
    </row>
    <row r="1521" spans="3:3" x14ac:dyDescent="0.35">
      <c r="C1521" s="22"/>
    </row>
    <row r="1522" spans="3:3" x14ac:dyDescent="0.35">
      <c r="C1522" s="22"/>
    </row>
    <row r="1523" spans="3:3" x14ac:dyDescent="0.35">
      <c r="C1523" s="22"/>
    </row>
    <row r="1524" spans="3:3" x14ac:dyDescent="0.35">
      <c r="C1524" s="22"/>
    </row>
    <row r="1525" spans="3:3" x14ac:dyDescent="0.35">
      <c r="C1525" s="22"/>
    </row>
    <row r="1526" spans="3:3" x14ac:dyDescent="0.35">
      <c r="C1526" s="22"/>
    </row>
    <row r="1527" spans="3:3" x14ac:dyDescent="0.35">
      <c r="C1527" s="22"/>
    </row>
    <row r="1528" spans="3:3" x14ac:dyDescent="0.35">
      <c r="C1528" s="22"/>
    </row>
    <row r="1529" spans="3:3" x14ac:dyDescent="0.35">
      <c r="C1529" s="22"/>
    </row>
    <row r="1530" spans="3:3" x14ac:dyDescent="0.35">
      <c r="C1530" s="22"/>
    </row>
    <row r="1531" spans="3:3" x14ac:dyDescent="0.35">
      <c r="C1531" s="22"/>
    </row>
    <row r="1532" spans="3:3" x14ac:dyDescent="0.35">
      <c r="C1532" s="22"/>
    </row>
    <row r="1533" spans="3:3" x14ac:dyDescent="0.35">
      <c r="C1533" s="22"/>
    </row>
    <row r="1534" spans="3:3" x14ac:dyDescent="0.35">
      <c r="C1534" s="22"/>
    </row>
    <row r="1535" spans="3:3" x14ac:dyDescent="0.35">
      <c r="C1535" s="22"/>
    </row>
    <row r="1536" spans="3:3" x14ac:dyDescent="0.35">
      <c r="C1536" s="22"/>
    </row>
    <row r="1537" spans="3:3" x14ac:dyDescent="0.35">
      <c r="C1537" s="22"/>
    </row>
    <row r="1538" spans="3:3" x14ac:dyDescent="0.35">
      <c r="C1538" s="22"/>
    </row>
    <row r="1539" spans="3:3" x14ac:dyDescent="0.35">
      <c r="C1539" s="22"/>
    </row>
    <row r="1540" spans="3:3" x14ac:dyDescent="0.35">
      <c r="C1540" s="22"/>
    </row>
    <row r="1541" spans="3:3" x14ac:dyDescent="0.35">
      <c r="C1541" s="22"/>
    </row>
    <row r="1542" spans="3:3" x14ac:dyDescent="0.35">
      <c r="C1542" s="22"/>
    </row>
    <row r="1543" spans="3:3" x14ac:dyDescent="0.35">
      <c r="C1543" s="22"/>
    </row>
    <row r="1544" spans="3:3" x14ac:dyDescent="0.35">
      <c r="C1544" s="22"/>
    </row>
    <row r="1545" spans="3:3" x14ac:dyDescent="0.35">
      <c r="C1545" s="22"/>
    </row>
    <row r="1546" spans="3:3" x14ac:dyDescent="0.35">
      <c r="C1546" s="22"/>
    </row>
    <row r="1547" spans="3:3" x14ac:dyDescent="0.35">
      <c r="C1547" s="22"/>
    </row>
    <row r="1548" spans="3:3" x14ac:dyDescent="0.35">
      <c r="C1548" s="22"/>
    </row>
    <row r="1549" spans="3:3" x14ac:dyDescent="0.35">
      <c r="C1549" s="22"/>
    </row>
    <row r="1550" spans="3:3" x14ac:dyDescent="0.35">
      <c r="C1550" s="22"/>
    </row>
    <row r="1551" spans="3:3" x14ac:dyDescent="0.35">
      <c r="C1551" s="22"/>
    </row>
    <row r="1552" spans="3:3" x14ac:dyDescent="0.35">
      <c r="C1552" s="22"/>
    </row>
    <row r="1553" spans="3:3" x14ac:dyDescent="0.35">
      <c r="C1553" s="22"/>
    </row>
    <row r="1554" spans="3:3" x14ac:dyDescent="0.35">
      <c r="C1554" s="22"/>
    </row>
    <row r="1555" spans="3:3" x14ac:dyDescent="0.35">
      <c r="C1555" s="22"/>
    </row>
    <row r="1556" spans="3:3" x14ac:dyDescent="0.35">
      <c r="C1556" s="22"/>
    </row>
    <row r="1557" spans="3:3" x14ac:dyDescent="0.35">
      <c r="C1557" s="22"/>
    </row>
    <row r="1558" spans="3:3" x14ac:dyDescent="0.35">
      <c r="C1558" s="22"/>
    </row>
    <row r="1559" spans="3:3" x14ac:dyDescent="0.35">
      <c r="C1559" s="22"/>
    </row>
    <row r="1560" spans="3:3" x14ac:dyDescent="0.35">
      <c r="C1560" s="22"/>
    </row>
    <row r="1561" spans="3:3" x14ac:dyDescent="0.35">
      <c r="C1561" s="22"/>
    </row>
    <row r="1562" spans="3:3" x14ac:dyDescent="0.35">
      <c r="C1562" s="22"/>
    </row>
    <row r="1563" spans="3:3" x14ac:dyDescent="0.35">
      <c r="C1563" s="22"/>
    </row>
    <row r="1564" spans="3:3" x14ac:dyDescent="0.35">
      <c r="C1564" s="22"/>
    </row>
    <row r="1565" spans="3:3" x14ac:dyDescent="0.35">
      <c r="C1565" s="22"/>
    </row>
    <row r="1566" spans="3:3" x14ac:dyDescent="0.35">
      <c r="C1566" s="22"/>
    </row>
    <row r="1567" spans="3:3" x14ac:dyDescent="0.35">
      <c r="C1567" s="22"/>
    </row>
    <row r="1568" spans="3:3" x14ac:dyDescent="0.35">
      <c r="C1568" s="22"/>
    </row>
    <row r="1569" spans="3:3" x14ac:dyDescent="0.35">
      <c r="C1569" s="22"/>
    </row>
    <row r="1570" spans="3:3" x14ac:dyDescent="0.35">
      <c r="C1570" s="22"/>
    </row>
    <row r="1571" spans="3:3" x14ac:dyDescent="0.35">
      <c r="C1571" s="22"/>
    </row>
    <row r="1572" spans="3:3" x14ac:dyDescent="0.35">
      <c r="C1572" s="22"/>
    </row>
    <row r="1573" spans="3:3" x14ac:dyDescent="0.35">
      <c r="C1573" s="22"/>
    </row>
    <row r="1574" spans="3:3" x14ac:dyDescent="0.35">
      <c r="C1574" s="22"/>
    </row>
    <row r="1575" spans="3:3" x14ac:dyDescent="0.35">
      <c r="C1575" s="22"/>
    </row>
    <row r="1576" spans="3:3" x14ac:dyDescent="0.35">
      <c r="C1576" s="22"/>
    </row>
    <row r="1577" spans="3:3" x14ac:dyDescent="0.35">
      <c r="C1577" s="22"/>
    </row>
    <row r="1578" spans="3:3" x14ac:dyDescent="0.35">
      <c r="C1578" s="22"/>
    </row>
    <row r="1579" spans="3:3" x14ac:dyDescent="0.35">
      <c r="C1579" s="22"/>
    </row>
    <row r="1580" spans="3:3" x14ac:dyDescent="0.35">
      <c r="C1580" s="22"/>
    </row>
    <row r="1581" spans="3:3" x14ac:dyDescent="0.35">
      <c r="C1581" s="22"/>
    </row>
    <row r="1582" spans="3:3" x14ac:dyDescent="0.35">
      <c r="C1582" s="22"/>
    </row>
    <row r="1583" spans="3:3" x14ac:dyDescent="0.35">
      <c r="C1583" s="22"/>
    </row>
    <row r="1584" spans="3:3" x14ac:dyDescent="0.35">
      <c r="C1584" s="22"/>
    </row>
    <row r="1585" spans="3:3" x14ac:dyDescent="0.35">
      <c r="C1585" s="22"/>
    </row>
    <row r="1586" spans="3:3" x14ac:dyDescent="0.35">
      <c r="C1586" s="22"/>
    </row>
    <row r="1587" spans="3:3" x14ac:dyDescent="0.35">
      <c r="C1587" s="22"/>
    </row>
    <row r="1588" spans="3:3" x14ac:dyDescent="0.35">
      <c r="C1588" s="22"/>
    </row>
    <row r="1589" spans="3:3" x14ac:dyDescent="0.35">
      <c r="C1589" s="22"/>
    </row>
    <row r="1590" spans="3:3" x14ac:dyDescent="0.35">
      <c r="C1590" s="22"/>
    </row>
    <row r="1591" spans="3:3" x14ac:dyDescent="0.35">
      <c r="C1591" s="22"/>
    </row>
    <row r="1592" spans="3:3" x14ac:dyDescent="0.35">
      <c r="C1592" s="22"/>
    </row>
    <row r="1593" spans="3:3" x14ac:dyDescent="0.35">
      <c r="C1593" s="22"/>
    </row>
    <row r="1594" spans="3:3" x14ac:dyDescent="0.35">
      <c r="C1594" s="22"/>
    </row>
    <row r="1595" spans="3:3" x14ac:dyDescent="0.35">
      <c r="C1595" s="22"/>
    </row>
    <row r="1596" spans="3:3" x14ac:dyDescent="0.35">
      <c r="C1596" s="22"/>
    </row>
    <row r="1597" spans="3:3" x14ac:dyDescent="0.35">
      <c r="C1597" s="22"/>
    </row>
    <row r="1598" spans="3:3" x14ac:dyDescent="0.35">
      <c r="C1598" s="22"/>
    </row>
    <row r="1599" spans="3:3" x14ac:dyDescent="0.35">
      <c r="C1599" s="22"/>
    </row>
    <row r="1600" spans="3:3" x14ac:dyDescent="0.35">
      <c r="C1600" s="22"/>
    </row>
    <row r="1601" spans="3:3" x14ac:dyDescent="0.35">
      <c r="C1601" s="22"/>
    </row>
    <row r="1602" spans="3:3" x14ac:dyDescent="0.35">
      <c r="C1602" s="22"/>
    </row>
    <row r="1603" spans="3:3" x14ac:dyDescent="0.35">
      <c r="C1603" s="22"/>
    </row>
    <row r="1604" spans="3:3" x14ac:dyDescent="0.35">
      <c r="C1604" s="22"/>
    </row>
    <row r="1605" spans="3:3" x14ac:dyDescent="0.35">
      <c r="C1605" s="22"/>
    </row>
    <row r="1606" spans="3:3" x14ac:dyDescent="0.35">
      <c r="C1606" s="22"/>
    </row>
    <row r="1607" spans="3:3" x14ac:dyDescent="0.35">
      <c r="C1607" s="22"/>
    </row>
    <row r="1608" spans="3:3" x14ac:dyDescent="0.35">
      <c r="C1608" s="22"/>
    </row>
    <row r="1609" spans="3:3" x14ac:dyDescent="0.35">
      <c r="C1609" s="22"/>
    </row>
    <row r="1610" spans="3:3" x14ac:dyDescent="0.35">
      <c r="C1610" s="22"/>
    </row>
    <row r="1611" spans="3:3" x14ac:dyDescent="0.35">
      <c r="C1611" s="22"/>
    </row>
    <row r="1612" spans="3:3" x14ac:dyDescent="0.35">
      <c r="C1612" s="22"/>
    </row>
    <row r="1613" spans="3:3" x14ac:dyDescent="0.35">
      <c r="C1613" s="22"/>
    </row>
    <row r="1614" spans="3:3" x14ac:dyDescent="0.35">
      <c r="C1614" s="22"/>
    </row>
    <row r="1615" spans="3:3" x14ac:dyDescent="0.35">
      <c r="C1615" s="22"/>
    </row>
    <row r="1616" spans="3:3" x14ac:dyDescent="0.35">
      <c r="C1616" s="22"/>
    </row>
    <row r="1617" spans="3:3" x14ac:dyDescent="0.35">
      <c r="C1617" s="22"/>
    </row>
    <row r="1618" spans="3:3" x14ac:dyDescent="0.35">
      <c r="C1618" s="22"/>
    </row>
    <row r="1619" spans="3:3" x14ac:dyDescent="0.35">
      <c r="C1619" s="22"/>
    </row>
    <row r="1620" spans="3:3" x14ac:dyDescent="0.35">
      <c r="C1620" s="22"/>
    </row>
    <row r="1621" spans="3:3" x14ac:dyDescent="0.35">
      <c r="C1621" s="22"/>
    </row>
    <row r="1622" spans="3:3" x14ac:dyDescent="0.35">
      <c r="C1622" s="22"/>
    </row>
    <row r="1623" spans="3:3" x14ac:dyDescent="0.35">
      <c r="C1623" s="22"/>
    </row>
    <row r="1624" spans="3:3" x14ac:dyDescent="0.35">
      <c r="C1624" s="22"/>
    </row>
    <row r="1625" spans="3:3" x14ac:dyDescent="0.35">
      <c r="C1625" s="22"/>
    </row>
    <row r="1626" spans="3:3" x14ac:dyDescent="0.35">
      <c r="C1626" s="22"/>
    </row>
    <row r="1627" spans="3:3" x14ac:dyDescent="0.35">
      <c r="C1627" s="22"/>
    </row>
    <row r="1628" spans="3:3" x14ac:dyDescent="0.35">
      <c r="C1628" s="22"/>
    </row>
    <row r="1629" spans="3:3" x14ac:dyDescent="0.35">
      <c r="C1629" s="22"/>
    </row>
    <row r="1630" spans="3:3" x14ac:dyDescent="0.35">
      <c r="C1630" s="22"/>
    </row>
    <row r="1631" spans="3:3" x14ac:dyDescent="0.35">
      <c r="C1631" s="22"/>
    </row>
    <row r="1632" spans="3:3" x14ac:dyDescent="0.35">
      <c r="C1632" s="22"/>
    </row>
    <row r="1633" spans="3:3" x14ac:dyDescent="0.35">
      <c r="C1633" s="22"/>
    </row>
    <row r="1634" spans="3:3" x14ac:dyDescent="0.35">
      <c r="C1634" s="22"/>
    </row>
    <row r="1635" spans="3:3" x14ac:dyDescent="0.35">
      <c r="C1635" s="22"/>
    </row>
    <row r="1636" spans="3:3" x14ac:dyDescent="0.35">
      <c r="C1636" s="22"/>
    </row>
    <row r="1637" spans="3:3" x14ac:dyDescent="0.35">
      <c r="C1637" s="22"/>
    </row>
    <row r="1638" spans="3:3" x14ac:dyDescent="0.35">
      <c r="C1638" s="22"/>
    </row>
    <row r="1639" spans="3:3" x14ac:dyDescent="0.35">
      <c r="C1639" s="22"/>
    </row>
    <row r="1640" spans="3:3" x14ac:dyDescent="0.35">
      <c r="C1640" s="22"/>
    </row>
    <row r="1641" spans="3:3" x14ac:dyDescent="0.35">
      <c r="C1641" s="22"/>
    </row>
    <row r="1642" spans="3:3" x14ac:dyDescent="0.35">
      <c r="C1642" s="22"/>
    </row>
    <row r="1643" spans="3:3" x14ac:dyDescent="0.35">
      <c r="C1643" s="22"/>
    </row>
    <row r="1644" spans="3:3" x14ac:dyDescent="0.35">
      <c r="C1644" s="22"/>
    </row>
    <row r="1645" spans="3:3" x14ac:dyDescent="0.35">
      <c r="C1645" s="22"/>
    </row>
    <row r="1646" spans="3:3" x14ac:dyDescent="0.35">
      <c r="C1646" s="22"/>
    </row>
    <row r="1647" spans="3:3" x14ac:dyDescent="0.35">
      <c r="C1647" s="22"/>
    </row>
    <row r="1648" spans="3:3" x14ac:dyDescent="0.35">
      <c r="C1648" s="22"/>
    </row>
    <row r="1649" spans="3:3" x14ac:dyDescent="0.35">
      <c r="C1649" s="22"/>
    </row>
    <row r="1650" spans="3:3" x14ac:dyDescent="0.35">
      <c r="C1650" s="22"/>
    </row>
    <row r="1651" spans="3:3" x14ac:dyDescent="0.35">
      <c r="C1651" s="22"/>
    </row>
    <row r="1652" spans="3:3" x14ac:dyDescent="0.35">
      <c r="C1652" s="22"/>
    </row>
    <row r="1653" spans="3:3" x14ac:dyDescent="0.35">
      <c r="C1653" s="22"/>
    </row>
    <row r="1654" spans="3:3" x14ac:dyDescent="0.35">
      <c r="C1654" s="22"/>
    </row>
    <row r="1655" spans="3:3" x14ac:dyDescent="0.35">
      <c r="C1655" s="22"/>
    </row>
    <row r="1656" spans="3:3" x14ac:dyDescent="0.35">
      <c r="C1656" s="22"/>
    </row>
    <row r="1657" spans="3:3" x14ac:dyDescent="0.35">
      <c r="C1657" s="22"/>
    </row>
    <row r="1658" spans="3:3" x14ac:dyDescent="0.35">
      <c r="C1658" s="22"/>
    </row>
    <row r="1659" spans="3:3" x14ac:dyDescent="0.35">
      <c r="C1659" s="22"/>
    </row>
    <row r="1660" spans="3:3" x14ac:dyDescent="0.35">
      <c r="C1660" s="22"/>
    </row>
    <row r="1661" spans="3:3" x14ac:dyDescent="0.35">
      <c r="C1661" s="22"/>
    </row>
    <row r="1662" spans="3:3" x14ac:dyDescent="0.35">
      <c r="C1662" s="22"/>
    </row>
    <row r="1663" spans="3:3" x14ac:dyDescent="0.35">
      <c r="C1663" s="22"/>
    </row>
    <row r="1664" spans="3:3" x14ac:dyDescent="0.35">
      <c r="C1664" s="22"/>
    </row>
    <row r="1665" spans="3:3" x14ac:dyDescent="0.35">
      <c r="C1665" s="22"/>
    </row>
    <row r="1666" spans="3:3" x14ac:dyDescent="0.35">
      <c r="C1666" s="22"/>
    </row>
    <row r="1667" spans="3:3" x14ac:dyDescent="0.35">
      <c r="C1667" s="22"/>
    </row>
    <row r="1668" spans="3:3" x14ac:dyDescent="0.35">
      <c r="C1668" s="22"/>
    </row>
    <row r="1669" spans="3:3" x14ac:dyDescent="0.35">
      <c r="C1669" s="22"/>
    </row>
    <row r="1670" spans="3:3" x14ac:dyDescent="0.35">
      <c r="C1670" s="22"/>
    </row>
    <row r="1671" spans="3:3" x14ac:dyDescent="0.35">
      <c r="C1671" s="22"/>
    </row>
    <row r="1672" spans="3:3" x14ac:dyDescent="0.35">
      <c r="C1672" s="22"/>
    </row>
    <row r="1673" spans="3:3" x14ac:dyDescent="0.35">
      <c r="C1673" s="22"/>
    </row>
    <row r="1674" spans="3:3" x14ac:dyDescent="0.35">
      <c r="C1674" s="22"/>
    </row>
    <row r="1675" spans="3:3" x14ac:dyDescent="0.35">
      <c r="C1675" s="22"/>
    </row>
    <row r="1676" spans="3:3" x14ac:dyDescent="0.35">
      <c r="C1676" s="22"/>
    </row>
    <row r="1677" spans="3:3" x14ac:dyDescent="0.35">
      <c r="C1677" s="22"/>
    </row>
    <row r="1678" spans="3:3" x14ac:dyDescent="0.35">
      <c r="C1678" s="22"/>
    </row>
    <row r="1679" spans="3:3" x14ac:dyDescent="0.35">
      <c r="C1679" s="22"/>
    </row>
    <row r="1680" spans="3:3" x14ac:dyDescent="0.35">
      <c r="C1680" s="22"/>
    </row>
    <row r="1681" spans="3:3" x14ac:dyDescent="0.35">
      <c r="C1681" s="22"/>
    </row>
    <row r="1682" spans="3:3" x14ac:dyDescent="0.35">
      <c r="C1682" s="22"/>
    </row>
    <row r="1683" spans="3:3" x14ac:dyDescent="0.35">
      <c r="C1683" s="22"/>
    </row>
    <row r="1684" spans="3:3" x14ac:dyDescent="0.35">
      <c r="C1684" s="22"/>
    </row>
    <row r="1685" spans="3:3" x14ac:dyDescent="0.35">
      <c r="C1685" s="22"/>
    </row>
    <row r="1686" spans="3:3" x14ac:dyDescent="0.35">
      <c r="C1686" s="22"/>
    </row>
    <row r="1687" spans="3:3" x14ac:dyDescent="0.35">
      <c r="C1687" s="22"/>
    </row>
    <row r="1688" spans="3:3" x14ac:dyDescent="0.35">
      <c r="C1688" s="22"/>
    </row>
    <row r="1689" spans="3:3" x14ac:dyDescent="0.35">
      <c r="C1689" s="22"/>
    </row>
    <row r="1690" spans="3:3" x14ac:dyDescent="0.35">
      <c r="C1690" s="22"/>
    </row>
    <row r="1691" spans="3:3" x14ac:dyDescent="0.35">
      <c r="C1691" s="22"/>
    </row>
    <row r="1692" spans="3:3" x14ac:dyDescent="0.35">
      <c r="C1692" s="22"/>
    </row>
    <row r="1693" spans="3:3" x14ac:dyDescent="0.35">
      <c r="C1693" s="22"/>
    </row>
    <row r="1694" spans="3:3" x14ac:dyDescent="0.35">
      <c r="C1694" s="22"/>
    </row>
    <row r="1695" spans="3:3" x14ac:dyDescent="0.35">
      <c r="C1695" s="22"/>
    </row>
    <row r="1696" spans="3:3" x14ac:dyDescent="0.35">
      <c r="C1696" s="22"/>
    </row>
    <row r="1697" spans="3:3" x14ac:dyDescent="0.35">
      <c r="C1697" s="22"/>
    </row>
    <row r="1698" spans="3:3" x14ac:dyDescent="0.35">
      <c r="C1698" s="22"/>
    </row>
    <row r="1699" spans="3:3" x14ac:dyDescent="0.35">
      <c r="C1699" s="22"/>
    </row>
    <row r="1700" spans="3:3" x14ac:dyDescent="0.35">
      <c r="C1700" s="22"/>
    </row>
    <row r="1701" spans="3:3" x14ac:dyDescent="0.35">
      <c r="C1701" s="22"/>
    </row>
    <row r="1702" spans="3:3" x14ac:dyDescent="0.35">
      <c r="C1702" s="22"/>
    </row>
    <row r="1703" spans="3:3" x14ac:dyDescent="0.35">
      <c r="C1703" s="22"/>
    </row>
    <row r="1704" spans="3:3" x14ac:dyDescent="0.35">
      <c r="C1704" s="22"/>
    </row>
    <row r="1705" spans="3:3" x14ac:dyDescent="0.35">
      <c r="C1705" s="22"/>
    </row>
    <row r="1706" spans="3:3" x14ac:dyDescent="0.35">
      <c r="C1706" s="22"/>
    </row>
    <row r="1707" spans="3:3" x14ac:dyDescent="0.35">
      <c r="C1707" s="22"/>
    </row>
    <row r="1708" spans="3:3" x14ac:dyDescent="0.35">
      <c r="C1708" s="22"/>
    </row>
    <row r="1709" spans="3:3" x14ac:dyDescent="0.35">
      <c r="C1709" s="22"/>
    </row>
    <row r="1710" spans="3:3" x14ac:dyDescent="0.35">
      <c r="C1710" s="22"/>
    </row>
    <row r="1711" spans="3:3" x14ac:dyDescent="0.35">
      <c r="C1711" s="22"/>
    </row>
    <row r="1712" spans="3:3" x14ac:dyDescent="0.35">
      <c r="C1712" s="22"/>
    </row>
    <row r="1713" spans="3:3" x14ac:dyDescent="0.35">
      <c r="C1713" s="22"/>
    </row>
    <row r="1714" spans="3:3" x14ac:dyDescent="0.35">
      <c r="C1714" s="22"/>
    </row>
    <row r="1715" spans="3:3" x14ac:dyDescent="0.35">
      <c r="C1715" s="22"/>
    </row>
    <row r="1716" spans="3:3" x14ac:dyDescent="0.35">
      <c r="C1716" s="22"/>
    </row>
    <row r="1717" spans="3:3" x14ac:dyDescent="0.35">
      <c r="C1717" s="22"/>
    </row>
    <row r="1718" spans="3:3" x14ac:dyDescent="0.35">
      <c r="C1718" s="22"/>
    </row>
    <row r="1719" spans="3:3" x14ac:dyDescent="0.35">
      <c r="C1719" s="22"/>
    </row>
    <row r="1720" spans="3:3" x14ac:dyDescent="0.35">
      <c r="C1720" s="22"/>
    </row>
    <row r="1721" spans="3:3" x14ac:dyDescent="0.35">
      <c r="C1721" s="22"/>
    </row>
    <row r="1722" spans="3:3" x14ac:dyDescent="0.35">
      <c r="C1722" s="22"/>
    </row>
    <row r="1723" spans="3:3" x14ac:dyDescent="0.35">
      <c r="C1723" s="22"/>
    </row>
    <row r="1724" spans="3:3" x14ac:dyDescent="0.35">
      <c r="C1724" s="22"/>
    </row>
    <row r="1725" spans="3:3" x14ac:dyDescent="0.35">
      <c r="C1725" s="22"/>
    </row>
    <row r="1726" spans="3:3" x14ac:dyDescent="0.35">
      <c r="C1726" s="22"/>
    </row>
    <row r="1727" spans="3:3" x14ac:dyDescent="0.35">
      <c r="C1727" s="22"/>
    </row>
    <row r="1728" spans="3:3" x14ac:dyDescent="0.35">
      <c r="C1728" s="22"/>
    </row>
    <row r="1729" spans="3:3" x14ac:dyDescent="0.35">
      <c r="C1729" s="22"/>
    </row>
    <row r="1730" spans="3:3" x14ac:dyDescent="0.35">
      <c r="C1730" s="22"/>
    </row>
    <row r="1731" spans="3:3" x14ac:dyDescent="0.35">
      <c r="C1731" s="22"/>
    </row>
    <row r="1732" spans="3:3" x14ac:dyDescent="0.35">
      <c r="C1732" s="22"/>
    </row>
    <row r="1733" spans="3:3" x14ac:dyDescent="0.35">
      <c r="C1733" s="22"/>
    </row>
    <row r="1734" spans="3:3" x14ac:dyDescent="0.35">
      <c r="C1734" s="22"/>
    </row>
    <row r="1735" spans="3:3" x14ac:dyDescent="0.35">
      <c r="C1735" s="22"/>
    </row>
    <row r="1736" spans="3:3" x14ac:dyDescent="0.35">
      <c r="C1736" s="22"/>
    </row>
    <row r="1737" spans="3:3" x14ac:dyDescent="0.35">
      <c r="C1737" s="22"/>
    </row>
    <row r="1738" spans="3:3" x14ac:dyDescent="0.35">
      <c r="C1738" s="22"/>
    </row>
    <row r="1739" spans="3:3" x14ac:dyDescent="0.35">
      <c r="C1739" s="22"/>
    </row>
    <row r="1740" spans="3:3" x14ac:dyDescent="0.35">
      <c r="C1740" s="22"/>
    </row>
    <row r="1741" spans="3:3" x14ac:dyDescent="0.35">
      <c r="C1741" s="22"/>
    </row>
    <row r="1742" spans="3:3" x14ac:dyDescent="0.35">
      <c r="C1742" s="22"/>
    </row>
    <row r="1743" spans="3:3" x14ac:dyDescent="0.35">
      <c r="C1743" s="22"/>
    </row>
    <row r="1744" spans="3:3" x14ac:dyDescent="0.35">
      <c r="C1744" s="22"/>
    </row>
    <row r="1745" spans="3:3" x14ac:dyDescent="0.35">
      <c r="C1745" s="22"/>
    </row>
    <row r="1746" spans="3:3" x14ac:dyDescent="0.35">
      <c r="C1746" s="22"/>
    </row>
    <row r="1747" spans="3:3" x14ac:dyDescent="0.35">
      <c r="C1747" s="22"/>
    </row>
    <row r="1748" spans="3:3" x14ac:dyDescent="0.35">
      <c r="C1748" s="22"/>
    </row>
    <row r="1749" spans="3:3" x14ac:dyDescent="0.35">
      <c r="C1749" s="22"/>
    </row>
    <row r="1750" spans="3:3" x14ac:dyDescent="0.35">
      <c r="C1750" s="22"/>
    </row>
    <row r="1751" spans="3:3" x14ac:dyDescent="0.35">
      <c r="C1751" s="22"/>
    </row>
    <row r="1752" spans="3:3" x14ac:dyDescent="0.35">
      <c r="C1752" s="22"/>
    </row>
    <row r="1753" spans="3:3" x14ac:dyDescent="0.35">
      <c r="C1753" s="22"/>
    </row>
    <row r="1754" spans="3:3" x14ac:dyDescent="0.35">
      <c r="C1754" s="22"/>
    </row>
    <row r="1755" spans="3:3" x14ac:dyDescent="0.35">
      <c r="C1755" s="22"/>
    </row>
    <row r="1756" spans="3:3" x14ac:dyDescent="0.35">
      <c r="C1756" s="22"/>
    </row>
    <row r="1757" spans="3:3" x14ac:dyDescent="0.35">
      <c r="C1757" s="22"/>
    </row>
    <row r="1758" spans="3:3" x14ac:dyDescent="0.35">
      <c r="C1758" s="22"/>
    </row>
    <row r="1759" spans="3:3" x14ac:dyDescent="0.35">
      <c r="C1759" s="22"/>
    </row>
    <row r="1760" spans="3:3" x14ac:dyDescent="0.35">
      <c r="C1760" s="22"/>
    </row>
    <row r="1761" spans="3:3" x14ac:dyDescent="0.35">
      <c r="C1761" s="22"/>
    </row>
    <row r="1762" spans="3:3" x14ac:dyDescent="0.35">
      <c r="C1762" s="22"/>
    </row>
    <row r="1763" spans="3:3" x14ac:dyDescent="0.35">
      <c r="C1763" s="22"/>
    </row>
    <row r="1764" spans="3:3" x14ac:dyDescent="0.35">
      <c r="C1764" s="22"/>
    </row>
    <row r="1765" spans="3:3" x14ac:dyDescent="0.35">
      <c r="C1765" s="22"/>
    </row>
    <row r="1766" spans="3:3" x14ac:dyDescent="0.35">
      <c r="C1766" s="22"/>
    </row>
    <row r="1767" spans="3:3" x14ac:dyDescent="0.35">
      <c r="C1767" s="22"/>
    </row>
    <row r="1768" spans="3:3" x14ac:dyDescent="0.35">
      <c r="C1768" s="22"/>
    </row>
    <row r="1769" spans="3:3" x14ac:dyDescent="0.35">
      <c r="C1769" s="22"/>
    </row>
    <row r="1770" spans="3:3" x14ac:dyDescent="0.35">
      <c r="C1770" s="22"/>
    </row>
    <row r="1771" spans="3:3" x14ac:dyDescent="0.35">
      <c r="C1771" s="22"/>
    </row>
    <row r="1772" spans="3:3" x14ac:dyDescent="0.35">
      <c r="C1772" s="22"/>
    </row>
    <row r="1773" spans="3:3" x14ac:dyDescent="0.35">
      <c r="C1773" s="22"/>
    </row>
    <row r="1774" spans="3:3" x14ac:dyDescent="0.35">
      <c r="C1774" s="22"/>
    </row>
    <row r="1775" spans="3:3" x14ac:dyDescent="0.35">
      <c r="C1775" s="22"/>
    </row>
    <row r="1776" spans="3:3" x14ac:dyDescent="0.35">
      <c r="C1776" s="22"/>
    </row>
    <row r="1777" spans="3:3" x14ac:dyDescent="0.35">
      <c r="C1777" s="22"/>
    </row>
    <row r="1778" spans="3:3" x14ac:dyDescent="0.35">
      <c r="C1778" s="22"/>
    </row>
    <row r="1779" spans="3:3" x14ac:dyDescent="0.35">
      <c r="C1779" s="22"/>
    </row>
    <row r="1780" spans="3:3" x14ac:dyDescent="0.35">
      <c r="C1780" s="22"/>
    </row>
    <row r="1781" spans="3:3" x14ac:dyDescent="0.35">
      <c r="C1781" s="22"/>
    </row>
    <row r="1782" spans="3:3" x14ac:dyDescent="0.35">
      <c r="C1782" s="22"/>
    </row>
    <row r="1783" spans="3:3" x14ac:dyDescent="0.35">
      <c r="C1783" s="22"/>
    </row>
    <row r="1784" spans="3:3" x14ac:dyDescent="0.35">
      <c r="C1784" s="22"/>
    </row>
    <row r="1785" spans="3:3" x14ac:dyDescent="0.35">
      <c r="C1785" s="22"/>
    </row>
    <row r="1786" spans="3:3" x14ac:dyDescent="0.35">
      <c r="C1786" s="22"/>
    </row>
    <row r="1787" spans="3:3" x14ac:dyDescent="0.35">
      <c r="C1787" s="22"/>
    </row>
    <row r="1788" spans="3:3" x14ac:dyDescent="0.35">
      <c r="C1788" s="22"/>
    </row>
    <row r="1789" spans="3:3" x14ac:dyDescent="0.35">
      <c r="C1789" s="22"/>
    </row>
    <row r="1790" spans="3:3" x14ac:dyDescent="0.35">
      <c r="C1790" s="22"/>
    </row>
    <row r="1791" spans="3:3" x14ac:dyDescent="0.35">
      <c r="C1791" s="22"/>
    </row>
    <row r="1792" spans="3:3" x14ac:dyDescent="0.35">
      <c r="C1792" s="22"/>
    </row>
    <row r="1793" spans="3:3" x14ac:dyDescent="0.35">
      <c r="C1793" s="22"/>
    </row>
    <row r="1794" spans="3:3" x14ac:dyDescent="0.35">
      <c r="C1794" s="22"/>
    </row>
    <row r="1795" spans="3:3" x14ac:dyDescent="0.35">
      <c r="C1795" s="22"/>
    </row>
    <row r="1796" spans="3:3" x14ac:dyDescent="0.35">
      <c r="C1796" s="22"/>
    </row>
    <row r="1797" spans="3:3" x14ac:dyDescent="0.35">
      <c r="C1797" s="22"/>
    </row>
    <row r="1798" spans="3:3" x14ac:dyDescent="0.35">
      <c r="C1798" s="22"/>
    </row>
    <row r="1799" spans="3:3" x14ac:dyDescent="0.35">
      <c r="C1799" s="22"/>
    </row>
    <row r="1800" spans="3:3" x14ac:dyDescent="0.35">
      <c r="C1800" s="22"/>
    </row>
    <row r="1801" spans="3:3" x14ac:dyDescent="0.35">
      <c r="C1801" s="22"/>
    </row>
    <row r="1802" spans="3:3" x14ac:dyDescent="0.35">
      <c r="C1802" s="22"/>
    </row>
    <row r="1803" spans="3:3" x14ac:dyDescent="0.35">
      <c r="C1803" s="22"/>
    </row>
    <row r="1804" spans="3:3" x14ac:dyDescent="0.35">
      <c r="C1804" s="22"/>
    </row>
    <row r="1805" spans="3:3" x14ac:dyDescent="0.35">
      <c r="C1805" s="22"/>
    </row>
    <row r="1806" spans="3:3" x14ac:dyDescent="0.35">
      <c r="C1806" s="22"/>
    </row>
    <row r="1807" spans="3:3" x14ac:dyDescent="0.35">
      <c r="C1807" s="22"/>
    </row>
    <row r="1808" spans="3:3" x14ac:dyDescent="0.35">
      <c r="C1808" s="22"/>
    </row>
    <row r="1809" spans="3:3" x14ac:dyDescent="0.35">
      <c r="C1809" s="22"/>
    </row>
    <row r="1810" spans="3:3" x14ac:dyDescent="0.35">
      <c r="C1810" s="22"/>
    </row>
    <row r="1811" spans="3:3" x14ac:dyDescent="0.35">
      <c r="C1811" s="22"/>
    </row>
    <row r="1812" spans="3:3" x14ac:dyDescent="0.35">
      <c r="C1812" s="22"/>
    </row>
    <row r="1813" spans="3:3" x14ac:dyDescent="0.35">
      <c r="C1813" s="22"/>
    </row>
    <row r="1814" spans="3:3" x14ac:dyDescent="0.35">
      <c r="C1814" s="22"/>
    </row>
    <row r="1815" spans="3:3" x14ac:dyDescent="0.35">
      <c r="C1815" s="22"/>
    </row>
    <row r="1816" spans="3:3" x14ac:dyDescent="0.35">
      <c r="C1816" s="22"/>
    </row>
    <row r="1817" spans="3:3" x14ac:dyDescent="0.35">
      <c r="C1817" s="22"/>
    </row>
    <row r="1818" spans="3:3" x14ac:dyDescent="0.35">
      <c r="C1818" s="22"/>
    </row>
    <row r="1819" spans="3:3" x14ac:dyDescent="0.35">
      <c r="C1819" s="22"/>
    </row>
    <row r="1820" spans="3:3" x14ac:dyDescent="0.35">
      <c r="C1820" s="22"/>
    </row>
    <row r="1821" spans="3:3" x14ac:dyDescent="0.35">
      <c r="C1821" s="22"/>
    </row>
    <row r="1822" spans="3:3" x14ac:dyDescent="0.35">
      <c r="C1822" s="22"/>
    </row>
    <row r="1823" spans="3:3" x14ac:dyDescent="0.35">
      <c r="C1823" s="22"/>
    </row>
    <row r="1824" spans="3:3" x14ac:dyDescent="0.35">
      <c r="C1824" s="22"/>
    </row>
    <row r="1825" spans="3:3" x14ac:dyDescent="0.35">
      <c r="C1825" s="22"/>
    </row>
    <row r="1826" spans="3:3" x14ac:dyDescent="0.35">
      <c r="C1826" s="22"/>
    </row>
    <row r="1827" spans="3:3" x14ac:dyDescent="0.35">
      <c r="C1827" s="22"/>
    </row>
    <row r="1828" spans="3:3" x14ac:dyDescent="0.35">
      <c r="C1828" s="22"/>
    </row>
    <row r="1829" spans="3:3" x14ac:dyDescent="0.35">
      <c r="C1829" s="22"/>
    </row>
    <row r="1830" spans="3:3" x14ac:dyDescent="0.35">
      <c r="C1830" s="22"/>
    </row>
    <row r="1831" spans="3:3" x14ac:dyDescent="0.35">
      <c r="C1831" s="22"/>
    </row>
    <row r="1832" spans="3:3" x14ac:dyDescent="0.35">
      <c r="C1832" s="22"/>
    </row>
    <row r="1833" spans="3:3" x14ac:dyDescent="0.35">
      <c r="C1833" s="22"/>
    </row>
    <row r="1834" spans="3:3" x14ac:dyDescent="0.35">
      <c r="C1834" s="22"/>
    </row>
    <row r="1835" spans="3:3" x14ac:dyDescent="0.35">
      <c r="C1835" s="22"/>
    </row>
    <row r="1836" spans="3:3" x14ac:dyDescent="0.35">
      <c r="C1836" s="22"/>
    </row>
    <row r="1837" spans="3:3" x14ac:dyDescent="0.35">
      <c r="C1837" s="22"/>
    </row>
    <row r="1838" spans="3:3" x14ac:dyDescent="0.35">
      <c r="C1838" s="22"/>
    </row>
    <row r="1839" spans="3:3" x14ac:dyDescent="0.35">
      <c r="C1839" s="22"/>
    </row>
    <row r="1840" spans="3:3" x14ac:dyDescent="0.35">
      <c r="C1840" s="22"/>
    </row>
    <row r="1841" spans="3:3" x14ac:dyDescent="0.35">
      <c r="C1841" s="22"/>
    </row>
    <row r="1842" spans="3:3" x14ac:dyDescent="0.35">
      <c r="C1842" s="22"/>
    </row>
    <row r="1843" spans="3:3" x14ac:dyDescent="0.35">
      <c r="C1843" s="22"/>
    </row>
    <row r="1844" spans="3:3" x14ac:dyDescent="0.35">
      <c r="C1844" s="22"/>
    </row>
    <row r="1845" spans="3:3" x14ac:dyDescent="0.35">
      <c r="C1845" s="22"/>
    </row>
    <row r="1846" spans="3:3" x14ac:dyDescent="0.35">
      <c r="C1846" s="22"/>
    </row>
    <row r="1847" spans="3:3" x14ac:dyDescent="0.35">
      <c r="C1847" s="22"/>
    </row>
    <row r="1848" spans="3:3" x14ac:dyDescent="0.35">
      <c r="C1848" s="22"/>
    </row>
    <row r="1849" spans="3:3" x14ac:dyDescent="0.35">
      <c r="C1849" s="22"/>
    </row>
    <row r="1850" spans="3:3" x14ac:dyDescent="0.35">
      <c r="C1850" s="22"/>
    </row>
    <row r="1851" spans="3:3" x14ac:dyDescent="0.35">
      <c r="C1851" s="22"/>
    </row>
    <row r="1852" spans="3:3" x14ac:dyDescent="0.35">
      <c r="C1852" s="22"/>
    </row>
    <row r="1853" spans="3:3" x14ac:dyDescent="0.35">
      <c r="C1853" s="22"/>
    </row>
    <row r="1854" spans="3:3" x14ac:dyDescent="0.35">
      <c r="C1854" s="22"/>
    </row>
    <row r="1855" spans="3:3" x14ac:dyDescent="0.35">
      <c r="C1855" s="22"/>
    </row>
    <row r="1856" spans="3:3" x14ac:dyDescent="0.35">
      <c r="C1856" s="22"/>
    </row>
    <row r="1857" spans="3:3" x14ac:dyDescent="0.35">
      <c r="C1857" s="22"/>
    </row>
    <row r="1858" spans="3:3" x14ac:dyDescent="0.35">
      <c r="C1858" s="22"/>
    </row>
    <row r="1859" spans="3:3" x14ac:dyDescent="0.35">
      <c r="C1859" s="22"/>
    </row>
    <row r="1860" spans="3:3" x14ac:dyDescent="0.35">
      <c r="C1860" s="22"/>
    </row>
    <row r="1861" spans="3:3" x14ac:dyDescent="0.35">
      <c r="C1861" s="22"/>
    </row>
    <row r="1862" spans="3:3" x14ac:dyDescent="0.35">
      <c r="C1862" s="22"/>
    </row>
    <row r="1863" spans="3:3" x14ac:dyDescent="0.35">
      <c r="C1863" s="22"/>
    </row>
    <row r="1864" spans="3:3" x14ac:dyDescent="0.35">
      <c r="C1864" s="22"/>
    </row>
    <row r="1865" spans="3:3" x14ac:dyDescent="0.35">
      <c r="C1865" s="22"/>
    </row>
    <row r="1866" spans="3:3" x14ac:dyDescent="0.35">
      <c r="C1866" s="22"/>
    </row>
    <row r="1867" spans="3:3" x14ac:dyDescent="0.35">
      <c r="C1867" s="22"/>
    </row>
    <row r="1868" spans="3:3" x14ac:dyDescent="0.35">
      <c r="C1868" s="22"/>
    </row>
    <row r="1869" spans="3:3" x14ac:dyDescent="0.35">
      <c r="C1869" s="22"/>
    </row>
    <row r="1870" spans="3:3" x14ac:dyDescent="0.35">
      <c r="C1870" s="22"/>
    </row>
    <row r="1871" spans="3:3" x14ac:dyDescent="0.35">
      <c r="C1871" s="22"/>
    </row>
    <row r="1872" spans="3:3" x14ac:dyDescent="0.35">
      <c r="C1872" s="22"/>
    </row>
    <row r="1873" spans="3:3" x14ac:dyDescent="0.35">
      <c r="C1873" s="22"/>
    </row>
    <row r="1874" spans="3:3" x14ac:dyDescent="0.35">
      <c r="C1874" s="22"/>
    </row>
    <row r="1875" spans="3:3" x14ac:dyDescent="0.35">
      <c r="C1875" s="22"/>
    </row>
    <row r="1876" spans="3:3" x14ac:dyDescent="0.35">
      <c r="C1876" s="22"/>
    </row>
    <row r="1877" spans="3:3" x14ac:dyDescent="0.35">
      <c r="C1877" s="22"/>
    </row>
    <row r="1878" spans="3:3" x14ac:dyDescent="0.35">
      <c r="C1878" s="22"/>
    </row>
    <row r="1879" spans="3:3" x14ac:dyDescent="0.35">
      <c r="C1879" s="22"/>
    </row>
    <row r="1880" spans="3:3" x14ac:dyDescent="0.35">
      <c r="C1880" s="22"/>
    </row>
    <row r="1881" spans="3:3" x14ac:dyDescent="0.35">
      <c r="C1881" s="22"/>
    </row>
    <row r="1882" spans="3:3" x14ac:dyDescent="0.35">
      <c r="C1882" s="22"/>
    </row>
    <row r="1883" spans="3:3" x14ac:dyDescent="0.35">
      <c r="C1883" s="22"/>
    </row>
    <row r="1884" spans="3:3" x14ac:dyDescent="0.35">
      <c r="C1884" s="22"/>
    </row>
    <row r="1885" spans="3:3" x14ac:dyDescent="0.35">
      <c r="C1885" s="22"/>
    </row>
    <row r="1886" spans="3:3" x14ac:dyDescent="0.35">
      <c r="C1886" s="22"/>
    </row>
    <row r="1887" spans="3:3" x14ac:dyDescent="0.35">
      <c r="C1887" s="22"/>
    </row>
    <row r="1888" spans="3:3" x14ac:dyDescent="0.35">
      <c r="C1888" s="22"/>
    </row>
    <row r="1889" spans="3:3" x14ac:dyDescent="0.35">
      <c r="C1889" s="22"/>
    </row>
    <row r="1890" spans="3:3" x14ac:dyDescent="0.35">
      <c r="C1890" s="22"/>
    </row>
    <row r="1891" spans="3:3" x14ac:dyDescent="0.35">
      <c r="C1891" s="22"/>
    </row>
    <row r="1892" spans="3:3" x14ac:dyDescent="0.35">
      <c r="C1892" s="22"/>
    </row>
    <row r="1893" spans="3:3" x14ac:dyDescent="0.35">
      <c r="C1893" s="22"/>
    </row>
    <row r="1894" spans="3:3" x14ac:dyDescent="0.35">
      <c r="C1894" s="22"/>
    </row>
    <row r="1895" spans="3:3" x14ac:dyDescent="0.35">
      <c r="C1895" s="22"/>
    </row>
    <row r="1896" spans="3:3" x14ac:dyDescent="0.35">
      <c r="C1896" s="22"/>
    </row>
    <row r="1897" spans="3:3" x14ac:dyDescent="0.35">
      <c r="C1897" s="22"/>
    </row>
    <row r="1898" spans="3:3" x14ac:dyDescent="0.35">
      <c r="C1898" s="22"/>
    </row>
    <row r="1899" spans="3:3" x14ac:dyDescent="0.35">
      <c r="C1899" s="22"/>
    </row>
    <row r="1900" spans="3:3" x14ac:dyDescent="0.35">
      <c r="C1900" s="22"/>
    </row>
    <row r="1901" spans="3:3" x14ac:dyDescent="0.35">
      <c r="C1901" s="22"/>
    </row>
    <row r="1902" spans="3:3" x14ac:dyDescent="0.35">
      <c r="C1902" s="22"/>
    </row>
    <row r="1903" spans="3:3" x14ac:dyDescent="0.35">
      <c r="C1903" s="22"/>
    </row>
    <row r="1904" spans="3:3" x14ac:dyDescent="0.35">
      <c r="C1904" s="22"/>
    </row>
    <row r="1905" spans="3:3" x14ac:dyDescent="0.35">
      <c r="C1905" s="22"/>
    </row>
    <row r="1906" spans="3:3" x14ac:dyDescent="0.35">
      <c r="C1906" s="22"/>
    </row>
    <row r="1907" spans="3:3" x14ac:dyDescent="0.35">
      <c r="C1907" s="22"/>
    </row>
    <row r="1908" spans="3:3" x14ac:dyDescent="0.35">
      <c r="C1908" s="22"/>
    </row>
    <row r="1909" spans="3:3" x14ac:dyDescent="0.35">
      <c r="C1909" s="22"/>
    </row>
    <row r="1910" spans="3:3" x14ac:dyDescent="0.35">
      <c r="C1910" s="22"/>
    </row>
    <row r="1911" spans="3:3" x14ac:dyDescent="0.35">
      <c r="C1911" s="22"/>
    </row>
    <row r="1912" spans="3:3" x14ac:dyDescent="0.35">
      <c r="C1912" s="22"/>
    </row>
    <row r="1913" spans="3:3" x14ac:dyDescent="0.35">
      <c r="C1913" s="22"/>
    </row>
    <row r="1914" spans="3:3" x14ac:dyDescent="0.35">
      <c r="C1914" s="22"/>
    </row>
    <row r="1915" spans="3:3" x14ac:dyDescent="0.35">
      <c r="C1915" s="22"/>
    </row>
    <row r="1916" spans="3:3" x14ac:dyDescent="0.35">
      <c r="C1916" s="22"/>
    </row>
    <row r="1917" spans="3:3" x14ac:dyDescent="0.35">
      <c r="C1917" s="22"/>
    </row>
    <row r="1918" spans="3:3" x14ac:dyDescent="0.35">
      <c r="C1918" s="22"/>
    </row>
    <row r="1919" spans="3:3" x14ac:dyDescent="0.35">
      <c r="C1919" s="22"/>
    </row>
    <row r="1920" spans="3:3" x14ac:dyDescent="0.35">
      <c r="C1920" s="22"/>
    </row>
    <row r="1921" spans="3:3" x14ac:dyDescent="0.35">
      <c r="C1921" s="22"/>
    </row>
    <row r="1922" spans="3:3" x14ac:dyDescent="0.35">
      <c r="C1922" s="22"/>
    </row>
    <row r="1923" spans="3:3" x14ac:dyDescent="0.35">
      <c r="C1923" s="22"/>
    </row>
    <row r="1924" spans="3:3" x14ac:dyDescent="0.35">
      <c r="C1924" s="22"/>
    </row>
    <row r="1925" spans="3:3" x14ac:dyDescent="0.35">
      <c r="C1925" s="22"/>
    </row>
    <row r="1926" spans="3:3" x14ac:dyDescent="0.35">
      <c r="C1926" s="22"/>
    </row>
    <row r="1927" spans="3:3" x14ac:dyDescent="0.35">
      <c r="C1927" s="22"/>
    </row>
    <row r="1928" spans="3:3" x14ac:dyDescent="0.35">
      <c r="C1928" s="22"/>
    </row>
    <row r="1929" spans="3:3" x14ac:dyDescent="0.35">
      <c r="C1929" s="22"/>
    </row>
    <row r="1930" spans="3:3" x14ac:dyDescent="0.35">
      <c r="C1930" s="22"/>
    </row>
    <row r="1931" spans="3:3" x14ac:dyDescent="0.35">
      <c r="C1931" s="22"/>
    </row>
    <row r="1932" spans="3:3" x14ac:dyDescent="0.35">
      <c r="C1932" s="22"/>
    </row>
    <row r="1933" spans="3:3" x14ac:dyDescent="0.35">
      <c r="C1933" s="22"/>
    </row>
    <row r="1934" spans="3:3" x14ac:dyDescent="0.35">
      <c r="C1934" s="22"/>
    </row>
    <row r="1935" spans="3:3" x14ac:dyDescent="0.35">
      <c r="C1935" s="22"/>
    </row>
    <row r="1936" spans="3:3" x14ac:dyDescent="0.35">
      <c r="C1936" s="22"/>
    </row>
    <row r="1937" spans="3:3" x14ac:dyDescent="0.35">
      <c r="C1937" s="22"/>
    </row>
    <row r="1938" spans="3:3" x14ac:dyDescent="0.35">
      <c r="C1938" s="22"/>
    </row>
    <row r="1939" spans="3:3" x14ac:dyDescent="0.35">
      <c r="C1939" s="22"/>
    </row>
    <row r="1940" spans="3:3" x14ac:dyDescent="0.35">
      <c r="C1940" s="22"/>
    </row>
    <row r="1941" spans="3:3" x14ac:dyDescent="0.35">
      <c r="C1941" s="22"/>
    </row>
    <row r="1942" spans="3:3" x14ac:dyDescent="0.35">
      <c r="C1942" s="22"/>
    </row>
    <row r="1943" spans="3:3" x14ac:dyDescent="0.35">
      <c r="C1943" s="22"/>
    </row>
    <row r="1944" spans="3:3" x14ac:dyDescent="0.35">
      <c r="C1944" s="22"/>
    </row>
    <row r="1945" spans="3:3" x14ac:dyDescent="0.35">
      <c r="C1945" s="22"/>
    </row>
    <row r="1946" spans="3:3" x14ac:dyDescent="0.35">
      <c r="C1946" s="22"/>
    </row>
    <row r="1947" spans="3:3" x14ac:dyDescent="0.35">
      <c r="C1947" s="22"/>
    </row>
    <row r="1948" spans="3:3" x14ac:dyDescent="0.35">
      <c r="C1948" s="22"/>
    </row>
    <row r="1949" spans="3:3" x14ac:dyDescent="0.35">
      <c r="C1949" s="22"/>
    </row>
    <row r="1950" spans="3:3" x14ac:dyDescent="0.35">
      <c r="C1950" s="22"/>
    </row>
    <row r="1951" spans="3:3" x14ac:dyDescent="0.35">
      <c r="C1951" s="22"/>
    </row>
    <row r="1952" spans="3:3" x14ac:dyDescent="0.35">
      <c r="C1952" s="22"/>
    </row>
    <row r="1953" spans="3:3" x14ac:dyDescent="0.35">
      <c r="C1953" s="22"/>
    </row>
    <row r="1954" spans="3:3" x14ac:dyDescent="0.35">
      <c r="C1954" s="22"/>
    </row>
    <row r="1955" spans="3:3" x14ac:dyDescent="0.35">
      <c r="C1955" s="22"/>
    </row>
    <row r="1956" spans="3:3" x14ac:dyDescent="0.35">
      <c r="C1956" s="22"/>
    </row>
    <row r="1957" spans="3:3" x14ac:dyDescent="0.35">
      <c r="C1957" s="22"/>
    </row>
    <row r="1958" spans="3:3" x14ac:dyDescent="0.35">
      <c r="C1958" s="22"/>
    </row>
    <row r="1959" spans="3:3" x14ac:dyDescent="0.35">
      <c r="C1959" s="22"/>
    </row>
    <row r="1960" spans="3:3" x14ac:dyDescent="0.35">
      <c r="C1960" s="22"/>
    </row>
    <row r="1961" spans="3:3" x14ac:dyDescent="0.35">
      <c r="C1961" s="22"/>
    </row>
    <row r="1962" spans="3:3" x14ac:dyDescent="0.35">
      <c r="C1962" s="22"/>
    </row>
    <row r="1963" spans="3:3" x14ac:dyDescent="0.35">
      <c r="C1963" s="22"/>
    </row>
    <row r="1964" spans="3:3" x14ac:dyDescent="0.35">
      <c r="C1964" s="22"/>
    </row>
    <row r="1965" spans="3:3" x14ac:dyDescent="0.35">
      <c r="C1965" s="22"/>
    </row>
    <row r="1966" spans="3:3" x14ac:dyDescent="0.35">
      <c r="C1966" s="22"/>
    </row>
    <row r="1967" spans="3:3" x14ac:dyDescent="0.35">
      <c r="C1967" s="22"/>
    </row>
    <row r="1968" spans="3:3" x14ac:dyDescent="0.35">
      <c r="C1968" s="22"/>
    </row>
    <row r="1969" spans="3:3" x14ac:dyDescent="0.35">
      <c r="C1969" s="22"/>
    </row>
    <row r="1970" spans="3:3" x14ac:dyDescent="0.35">
      <c r="C1970" s="22"/>
    </row>
    <row r="1971" spans="3:3" x14ac:dyDescent="0.35">
      <c r="C1971" s="22"/>
    </row>
    <row r="1972" spans="3:3" x14ac:dyDescent="0.35">
      <c r="C1972" s="22"/>
    </row>
    <row r="1973" spans="3:3" x14ac:dyDescent="0.35">
      <c r="C1973" s="22"/>
    </row>
    <row r="1974" spans="3:3" x14ac:dyDescent="0.35">
      <c r="C1974" s="22"/>
    </row>
    <row r="1975" spans="3:3" x14ac:dyDescent="0.35">
      <c r="C1975" s="22"/>
    </row>
    <row r="1976" spans="3:3" x14ac:dyDescent="0.35">
      <c r="C1976" s="22"/>
    </row>
    <row r="1977" spans="3:3" x14ac:dyDescent="0.35">
      <c r="C1977" s="22"/>
    </row>
    <row r="1978" spans="3:3" x14ac:dyDescent="0.35">
      <c r="C1978" s="22"/>
    </row>
    <row r="1979" spans="3:3" x14ac:dyDescent="0.35">
      <c r="C1979" s="22"/>
    </row>
    <row r="1980" spans="3:3" x14ac:dyDescent="0.35">
      <c r="C1980" s="22"/>
    </row>
    <row r="1981" spans="3:3" x14ac:dyDescent="0.35">
      <c r="C1981" s="22"/>
    </row>
    <row r="1982" spans="3:3" x14ac:dyDescent="0.35">
      <c r="C1982" s="22"/>
    </row>
    <row r="1983" spans="3:3" x14ac:dyDescent="0.35">
      <c r="C1983" s="22"/>
    </row>
    <row r="1984" spans="3:3" x14ac:dyDescent="0.35">
      <c r="C1984" s="22"/>
    </row>
    <row r="1985" spans="3:3" x14ac:dyDescent="0.35">
      <c r="C1985" s="22"/>
    </row>
    <row r="1986" spans="3:3" x14ac:dyDescent="0.35">
      <c r="C1986" s="22"/>
    </row>
    <row r="1987" spans="3:3" x14ac:dyDescent="0.35">
      <c r="C1987" s="22"/>
    </row>
    <row r="1988" spans="3:3" x14ac:dyDescent="0.35">
      <c r="C1988" s="22"/>
    </row>
    <row r="1989" spans="3:3" x14ac:dyDescent="0.35">
      <c r="C1989" s="22"/>
    </row>
    <row r="1990" spans="3:3" x14ac:dyDescent="0.35">
      <c r="C1990" s="22"/>
    </row>
    <row r="1991" spans="3:3" x14ac:dyDescent="0.35">
      <c r="C1991" s="22"/>
    </row>
    <row r="1992" spans="3:3" x14ac:dyDescent="0.35">
      <c r="C1992" s="22"/>
    </row>
    <row r="1993" spans="3:3" x14ac:dyDescent="0.35">
      <c r="C1993" s="22"/>
    </row>
    <row r="1994" spans="3:3" x14ac:dyDescent="0.35">
      <c r="C1994" s="22"/>
    </row>
    <row r="1995" spans="3:3" x14ac:dyDescent="0.35">
      <c r="C1995" s="22"/>
    </row>
    <row r="1996" spans="3:3" x14ac:dyDescent="0.35">
      <c r="C1996" s="22"/>
    </row>
    <row r="1997" spans="3:3" x14ac:dyDescent="0.35">
      <c r="C1997" s="22"/>
    </row>
    <row r="1998" spans="3:3" x14ac:dyDescent="0.35">
      <c r="C1998" s="22"/>
    </row>
    <row r="1999" spans="3:3" x14ac:dyDescent="0.35">
      <c r="C1999" s="22"/>
    </row>
    <row r="2000" spans="3:3" x14ac:dyDescent="0.35">
      <c r="C2000" s="22"/>
    </row>
    <row r="2001" spans="3:3" x14ac:dyDescent="0.35">
      <c r="C2001" s="22"/>
    </row>
    <row r="2002" spans="3:3" x14ac:dyDescent="0.35">
      <c r="C2002" s="22"/>
    </row>
    <row r="2003" spans="3:3" x14ac:dyDescent="0.35">
      <c r="C2003" s="22"/>
    </row>
    <row r="2004" spans="3:3" x14ac:dyDescent="0.35">
      <c r="C2004" s="22"/>
    </row>
    <row r="2005" spans="3:3" x14ac:dyDescent="0.35">
      <c r="C2005" s="22"/>
    </row>
    <row r="2006" spans="3:3" x14ac:dyDescent="0.35">
      <c r="C2006" s="22"/>
    </row>
    <row r="2007" spans="3:3" x14ac:dyDescent="0.35">
      <c r="C2007" s="22"/>
    </row>
    <row r="2008" spans="3:3" x14ac:dyDescent="0.35">
      <c r="C2008" s="22"/>
    </row>
    <row r="2009" spans="3:3" x14ac:dyDescent="0.35">
      <c r="C2009" s="22"/>
    </row>
    <row r="2010" spans="3:3" x14ac:dyDescent="0.35">
      <c r="C2010" s="22"/>
    </row>
    <row r="2011" spans="3:3" x14ac:dyDescent="0.35">
      <c r="C2011" s="22"/>
    </row>
    <row r="2012" spans="3:3" x14ac:dyDescent="0.35">
      <c r="C2012" s="22"/>
    </row>
    <row r="2013" spans="3:3" x14ac:dyDescent="0.35">
      <c r="C2013" s="22"/>
    </row>
    <row r="2014" spans="3:3" x14ac:dyDescent="0.35">
      <c r="C2014" s="22"/>
    </row>
    <row r="2015" spans="3:3" x14ac:dyDescent="0.35">
      <c r="C2015" s="22"/>
    </row>
    <row r="2016" spans="3:3" x14ac:dyDescent="0.35">
      <c r="C2016" s="22"/>
    </row>
    <row r="2017" spans="3:3" x14ac:dyDescent="0.35">
      <c r="C2017" s="22"/>
    </row>
    <row r="2018" spans="3:3" x14ac:dyDescent="0.35">
      <c r="C2018" s="22"/>
    </row>
    <row r="2019" spans="3:3" x14ac:dyDescent="0.35">
      <c r="C2019" s="22"/>
    </row>
    <row r="2020" spans="3:3" x14ac:dyDescent="0.35">
      <c r="C2020" s="22"/>
    </row>
    <row r="2021" spans="3:3" x14ac:dyDescent="0.35">
      <c r="C2021" s="22"/>
    </row>
    <row r="2022" spans="3:3" x14ac:dyDescent="0.35">
      <c r="C2022" s="22"/>
    </row>
    <row r="2023" spans="3:3" x14ac:dyDescent="0.35">
      <c r="C2023" s="22"/>
    </row>
    <row r="2024" spans="3:3" x14ac:dyDescent="0.35">
      <c r="C2024" s="22"/>
    </row>
    <row r="2025" spans="3:3" x14ac:dyDescent="0.35">
      <c r="C2025" s="22"/>
    </row>
    <row r="2026" spans="3:3" x14ac:dyDescent="0.35">
      <c r="C2026" s="22"/>
    </row>
    <row r="2027" spans="3:3" x14ac:dyDescent="0.35">
      <c r="C2027" s="22"/>
    </row>
    <row r="2028" spans="3:3" x14ac:dyDescent="0.35">
      <c r="C2028" s="22"/>
    </row>
    <row r="2029" spans="3:3" x14ac:dyDescent="0.35">
      <c r="C2029" s="22"/>
    </row>
    <row r="2030" spans="3:3" x14ac:dyDescent="0.35">
      <c r="C2030" s="22"/>
    </row>
    <row r="2031" spans="3:3" x14ac:dyDescent="0.35">
      <c r="C2031" s="22"/>
    </row>
    <row r="2032" spans="3:3" x14ac:dyDescent="0.35">
      <c r="C2032" s="22"/>
    </row>
    <row r="2033" spans="3:3" x14ac:dyDescent="0.35">
      <c r="C2033" s="22"/>
    </row>
    <row r="2034" spans="3:3" x14ac:dyDescent="0.35">
      <c r="C2034" s="22"/>
    </row>
    <row r="2035" spans="3:3" x14ac:dyDescent="0.35">
      <c r="C2035" s="22"/>
    </row>
    <row r="2036" spans="3:3" x14ac:dyDescent="0.35">
      <c r="C2036" s="22"/>
    </row>
    <row r="2037" spans="3:3" x14ac:dyDescent="0.35">
      <c r="C2037" s="22"/>
    </row>
    <row r="2038" spans="3:3" x14ac:dyDescent="0.35">
      <c r="C2038" s="22"/>
    </row>
    <row r="2039" spans="3:3" x14ac:dyDescent="0.35">
      <c r="C2039" s="22"/>
    </row>
    <row r="2040" spans="3:3" x14ac:dyDescent="0.35">
      <c r="C2040" s="22"/>
    </row>
    <row r="2041" spans="3:3" x14ac:dyDescent="0.35">
      <c r="C2041" s="22"/>
    </row>
    <row r="2042" spans="3:3" x14ac:dyDescent="0.35">
      <c r="C2042" s="22"/>
    </row>
    <row r="2043" spans="3:3" x14ac:dyDescent="0.35">
      <c r="C2043" s="22"/>
    </row>
    <row r="2044" spans="3:3" x14ac:dyDescent="0.35">
      <c r="C2044" s="22"/>
    </row>
    <row r="2045" spans="3:3" x14ac:dyDescent="0.35">
      <c r="C2045" s="22"/>
    </row>
    <row r="2046" spans="3:3" x14ac:dyDescent="0.35">
      <c r="C2046" s="22"/>
    </row>
    <row r="2047" spans="3:3" x14ac:dyDescent="0.35">
      <c r="C2047" s="22"/>
    </row>
    <row r="2048" spans="3:3" x14ac:dyDescent="0.35">
      <c r="C2048" s="22"/>
    </row>
    <row r="2049" spans="3:3" x14ac:dyDescent="0.35">
      <c r="C2049" s="22"/>
    </row>
    <row r="2050" spans="3:3" x14ac:dyDescent="0.35">
      <c r="C2050" s="22"/>
    </row>
    <row r="2051" spans="3:3" x14ac:dyDescent="0.35">
      <c r="C2051" s="22"/>
    </row>
    <row r="2052" spans="3:3" x14ac:dyDescent="0.35">
      <c r="C2052" s="22"/>
    </row>
    <row r="2053" spans="3:3" x14ac:dyDescent="0.35">
      <c r="C2053" s="22"/>
    </row>
    <row r="2054" spans="3:3" x14ac:dyDescent="0.35">
      <c r="C2054" s="22"/>
    </row>
    <row r="2055" spans="3:3" x14ac:dyDescent="0.35">
      <c r="C2055" s="22"/>
    </row>
    <row r="2056" spans="3:3" x14ac:dyDescent="0.35">
      <c r="C2056" s="22"/>
    </row>
    <row r="2057" spans="3:3" x14ac:dyDescent="0.35">
      <c r="C2057" s="22"/>
    </row>
    <row r="2058" spans="3:3" x14ac:dyDescent="0.35">
      <c r="C2058" s="22"/>
    </row>
    <row r="2059" spans="3:3" x14ac:dyDescent="0.35">
      <c r="C2059" s="22"/>
    </row>
    <row r="2060" spans="3:3" x14ac:dyDescent="0.35">
      <c r="C2060" s="22"/>
    </row>
    <row r="2061" spans="3:3" x14ac:dyDescent="0.35">
      <c r="C2061" s="22"/>
    </row>
    <row r="2062" spans="3:3" x14ac:dyDescent="0.35">
      <c r="C2062" s="22"/>
    </row>
    <row r="2063" spans="3:3" x14ac:dyDescent="0.35">
      <c r="C2063" s="22"/>
    </row>
    <row r="2064" spans="3:3" x14ac:dyDescent="0.35">
      <c r="C2064" s="22"/>
    </row>
    <row r="2065" spans="3:3" x14ac:dyDescent="0.35">
      <c r="C2065" s="22"/>
    </row>
    <row r="2066" spans="3:3" x14ac:dyDescent="0.35">
      <c r="C2066" s="22"/>
    </row>
    <row r="2067" spans="3:3" x14ac:dyDescent="0.35">
      <c r="C2067" s="22"/>
    </row>
    <row r="2068" spans="3:3" x14ac:dyDescent="0.35">
      <c r="C2068" s="22"/>
    </row>
    <row r="2069" spans="3:3" x14ac:dyDescent="0.35">
      <c r="C2069" s="22"/>
    </row>
    <row r="2070" spans="3:3" x14ac:dyDescent="0.35">
      <c r="C2070" s="22"/>
    </row>
    <row r="2071" spans="3:3" x14ac:dyDescent="0.35">
      <c r="C2071" s="22"/>
    </row>
    <row r="2072" spans="3:3" x14ac:dyDescent="0.35">
      <c r="C2072" s="22"/>
    </row>
    <row r="2073" spans="3:3" x14ac:dyDescent="0.35">
      <c r="C2073" s="22"/>
    </row>
    <row r="2074" spans="3:3" x14ac:dyDescent="0.35">
      <c r="C2074" s="22"/>
    </row>
    <row r="2075" spans="3:3" x14ac:dyDescent="0.35">
      <c r="C2075" s="22"/>
    </row>
    <row r="2076" spans="3:3" x14ac:dyDescent="0.35">
      <c r="C2076" s="22"/>
    </row>
    <row r="2077" spans="3:3" x14ac:dyDescent="0.35">
      <c r="C2077" s="22"/>
    </row>
    <row r="2078" spans="3:3" x14ac:dyDescent="0.35">
      <c r="C2078" s="22"/>
    </row>
    <row r="2079" spans="3:3" x14ac:dyDescent="0.35">
      <c r="C2079" s="22"/>
    </row>
    <row r="2080" spans="3:3" x14ac:dyDescent="0.35">
      <c r="C2080" s="22"/>
    </row>
    <row r="2081" spans="3:3" x14ac:dyDescent="0.35">
      <c r="C2081" s="22"/>
    </row>
    <row r="2082" spans="3:3" x14ac:dyDescent="0.35">
      <c r="C2082" s="22"/>
    </row>
    <row r="2083" spans="3:3" x14ac:dyDescent="0.35">
      <c r="C2083" s="22"/>
    </row>
    <row r="2084" spans="3:3" x14ac:dyDescent="0.35">
      <c r="C2084" s="22"/>
    </row>
    <row r="2085" spans="3:3" x14ac:dyDescent="0.35">
      <c r="C2085" s="22"/>
    </row>
    <row r="2086" spans="3:3" x14ac:dyDescent="0.35">
      <c r="C2086" s="22"/>
    </row>
    <row r="2087" spans="3:3" x14ac:dyDescent="0.35">
      <c r="C2087" s="22"/>
    </row>
    <row r="2088" spans="3:3" x14ac:dyDescent="0.35">
      <c r="C2088" s="22"/>
    </row>
    <row r="2089" spans="3:3" x14ac:dyDescent="0.35">
      <c r="C2089" s="22"/>
    </row>
    <row r="2090" spans="3:3" x14ac:dyDescent="0.35">
      <c r="C2090" s="22"/>
    </row>
    <row r="2091" spans="3:3" x14ac:dyDescent="0.35">
      <c r="C2091" s="22"/>
    </row>
    <row r="2092" spans="3:3" x14ac:dyDescent="0.35">
      <c r="C2092" s="22"/>
    </row>
    <row r="2093" spans="3:3" x14ac:dyDescent="0.35">
      <c r="C2093" s="22"/>
    </row>
    <row r="2094" spans="3:3" x14ac:dyDescent="0.35">
      <c r="C2094" s="22"/>
    </row>
    <row r="2095" spans="3:3" x14ac:dyDescent="0.35">
      <c r="C2095" s="22"/>
    </row>
    <row r="2096" spans="3:3" x14ac:dyDescent="0.35">
      <c r="C2096" s="22"/>
    </row>
    <row r="2097" spans="3:3" x14ac:dyDescent="0.35">
      <c r="C2097" s="22"/>
    </row>
    <row r="2098" spans="3:3" x14ac:dyDescent="0.35">
      <c r="C2098" s="22"/>
    </row>
    <row r="2099" spans="3:3" x14ac:dyDescent="0.35">
      <c r="C2099" s="22"/>
    </row>
    <row r="2100" spans="3:3" x14ac:dyDescent="0.35">
      <c r="C2100" s="22"/>
    </row>
    <row r="2101" spans="3:3" x14ac:dyDescent="0.35">
      <c r="C2101" s="22"/>
    </row>
    <row r="2102" spans="3:3" x14ac:dyDescent="0.35">
      <c r="C2102" s="22"/>
    </row>
    <row r="2103" spans="3:3" x14ac:dyDescent="0.35">
      <c r="C2103" s="22"/>
    </row>
    <row r="2104" spans="3:3" x14ac:dyDescent="0.35">
      <c r="C2104" s="22"/>
    </row>
    <row r="2105" spans="3:3" x14ac:dyDescent="0.35">
      <c r="C2105" s="22"/>
    </row>
    <row r="2106" spans="3:3" x14ac:dyDescent="0.35">
      <c r="C2106" s="22"/>
    </row>
    <row r="2107" spans="3:3" x14ac:dyDescent="0.35">
      <c r="C2107" s="22"/>
    </row>
    <row r="2108" spans="3:3" x14ac:dyDescent="0.35">
      <c r="C2108" s="22"/>
    </row>
    <row r="2109" spans="3:3" x14ac:dyDescent="0.35">
      <c r="C2109" s="22"/>
    </row>
    <row r="2110" spans="3:3" x14ac:dyDescent="0.35">
      <c r="C2110" s="22"/>
    </row>
    <row r="2111" spans="3:3" x14ac:dyDescent="0.35">
      <c r="C2111" s="22"/>
    </row>
    <row r="2112" spans="3:3" x14ac:dyDescent="0.35">
      <c r="C2112" s="22"/>
    </row>
    <row r="2113" spans="3:3" x14ac:dyDescent="0.35">
      <c r="C2113" s="22"/>
    </row>
    <row r="2114" spans="3:3" x14ac:dyDescent="0.35">
      <c r="C2114" s="22"/>
    </row>
    <row r="2115" spans="3:3" x14ac:dyDescent="0.35">
      <c r="C2115" s="22"/>
    </row>
    <row r="2116" spans="3:3" x14ac:dyDescent="0.35">
      <c r="C2116" s="22"/>
    </row>
    <row r="2117" spans="3:3" x14ac:dyDescent="0.35">
      <c r="C2117" s="22"/>
    </row>
    <row r="2118" spans="3:3" x14ac:dyDescent="0.35">
      <c r="C2118" s="22"/>
    </row>
    <row r="2119" spans="3:3" x14ac:dyDescent="0.35">
      <c r="C2119" s="22"/>
    </row>
    <row r="2120" spans="3:3" x14ac:dyDescent="0.35">
      <c r="C2120" s="22"/>
    </row>
    <row r="2121" spans="3:3" x14ac:dyDescent="0.35">
      <c r="C2121" s="22"/>
    </row>
    <row r="2122" spans="3:3" x14ac:dyDescent="0.35">
      <c r="C2122" s="22"/>
    </row>
    <row r="2123" spans="3:3" x14ac:dyDescent="0.35">
      <c r="C2123" s="22"/>
    </row>
    <row r="2124" spans="3:3" x14ac:dyDescent="0.35">
      <c r="C2124" s="22"/>
    </row>
    <row r="2125" spans="3:3" x14ac:dyDescent="0.35">
      <c r="C2125" s="22"/>
    </row>
    <row r="2126" spans="3:3" x14ac:dyDescent="0.35">
      <c r="C2126" s="22"/>
    </row>
    <row r="2127" spans="3:3" x14ac:dyDescent="0.35">
      <c r="C2127" s="22"/>
    </row>
    <row r="2128" spans="3:3" x14ac:dyDescent="0.35">
      <c r="C2128" s="22"/>
    </row>
    <row r="2129" spans="3:3" x14ac:dyDescent="0.35">
      <c r="C2129" s="22"/>
    </row>
    <row r="2130" spans="3:3" x14ac:dyDescent="0.35">
      <c r="C2130" s="22"/>
    </row>
    <row r="2131" spans="3:3" x14ac:dyDescent="0.35">
      <c r="C2131" s="22"/>
    </row>
    <row r="2132" spans="3:3" x14ac:dyDescent="0.35">
      <c r="C2132" s="22"/>
    </row>
    <row r="2133" spans="3:3" x14ac:dyDescent="0.35">
      <c r="C2133" s="22"/>
    </row>
    <row r="2134" spans="3:3" x14ac:dyDescent="0.35">
      <c r="C2134" s="22"/>
    </row>
    <row r="2135" spans="3:3" x14ac:dyDescent="0.35">
      <c r="C2135" s="22"/>
    </row>
    <row r="2136" spans="3:3" x14ac:dyDescent="0.35">
      <c r="C2136" s="22"/>
    </row>
    <row r="2137" spans="3:3" x14ac:dyDescent="0.35">
      <c r="C2137" s="22"/>
    </row>
    <row r="2138" spans="3:3" x14ac:dyDescent="0.35">
      <c r="C2138" s="22"/>
    </row>
    <row r="2139" spans="3:3" x14ac:dyDescent="0.35">
      <c r="C2139" s="22"/>
    </row>
    <row r="2140" spans="3:3" x14ac:dyDescent="0.35">
      <c r="C2140" s="22"/>
    </row>
    <row r="2141" spans="3:3" x14ac:dyDescent="0.35">
      <c r="C2141" s="22"/>
    </row>
    <row r="2142" spans="3:3" x14ac:dyDescent="0.35">
      <c r="C2142" s="22"/>
    </row>
    <row r="2143" spans="3:3" x14ac:dyDescent="0.35">
      <c r="C2143" s="22"/>
    </row>
    <row r="2144" spans="3:3" x14ac:dyDescent="0.35">
      <c r="C2144" s="22"/>
    </row>
    <row r="2145" spans="3:3" x14ac:dyDescent="0.35">
      <c r="C2145" s="22"/>
    </row>
    <row r="2146" spans="3:3" x14ac:dyDescent="0.35">
      <c r="C2146" s="22"/>
    </row>
    <row r="2147" spans="3:3" x14ac:dyDescent="0.35">
      <c r="C2147" s="22"/>
    </row>
    <row r="2148" spans="3:3" x14ac:dyDescent="0.35">
      <c r="C2148" s="22"/>
    </row>
    <row r="2149" spans="3:3" x14ac:dyDescent="0.35">
      <c r="C2149" s="22"/>
    </row>
    <row r="2150" spans="3:3" x14ac:dyDescent="0.35">
      <c r="C2150" s="22"/>
    </row>
    <row r="2151" spans="3:3" x14ac:dyDescent="0.35">
      <c r="C2151" s="22"/>
    </row>
    <row r="2152" spans="3:3" x14ac:dyDescent="0.35">
      <c r="C2152" s="22"/>
    </row>
    <row r="2153" spans="3:3" x14ac:dyDescent="0.35">
      <c r="C2153" s="22"/>
    </row>
    <row r="2154" spans="3:3" x14ac:dyDescent="0.35">
      <c r="C2154" s="22"/>
    </row>
    <row r="2155" spans="3:3" x14ac:dyDescent="0.35">
      <c r="C2155" s="22"/>
    </row>
    <row r="2156" spans="3:3" x14ac:dyDescent="0.35">
      <c r="C2156" s="22"/>
    </row>
    <row r="2157" spans="3:3" x14ac:dyDescent="0.35">
      <c r="C2157" s="22"/>
    </row>
    <row r="2158" spans="3:3" x14ac:dyDescent="0.35">
      <c r="C2158" s="22"/>
    </row>
    <row r="2159" spans="3:3" x14ac:dyDescent="0.35">
      <c r="C2159" s="22"/>
    </row>
    <row r="2160" spans="3:3" x14ac:dyDescent="0.35">
      <c r="C2160" s="22"/>
    </row>
    <row r="2161" spans="3:3" x14ac:dyDescent="0.35">
      <c r="C2161" s="22"/>
    </row>
    <row r="2162" spans="3:3" x14ac:dyDescent="0.35">
      <c r="C2162" s="22"/>
    </row>
    <row r="2163" spans="3:3" x14ac:dyDescent="0.35">
      <c r="C2163" s="22"/>
    </row>
    <row r="2164" spans="3:3" x14ac:dyDescent="0.35">
      <c r="C2164" s="22"/>
    </row>
    <row r="2165" spans="3:3" x14ac:dyDescent="0.35">
      <c r="C2165" s="22"/>
    </row>
    <row r="2166" spans="3:3" x14ac:dyDescent="0.35">
      <c r="C2166" s="22"/>
    </row>
    <row r="2167" spans="3:3" x14ac:dyDescent="0.35">
      <c r="C2167" s="22"/>
    </row>
    <row r="2168" spans="3:3" x14ac:dyDescent="0.35">
      <c r="C2168" s="22"/>
    </row>
    <row r="2169" spans="3:3" x14ac:dyDescent="0.35">
      <c r="C2169" s="22"/>
    </row>
    <row r="2170" spans="3:3" x14ac:dyDescent="0.35">
      <c r="C2170" s="22"/>
    </row>
    <row r="2171" spans="3:3" x14ac:dyDescent="0.35">
      <c r="C2171" s="22"/>
    </row>
    <row r="2172" spans="3:3" x14ac:dyDescent="0.35">
      <c r="C2172" s="22"/>
    </row>
    <row r="2173" spans="3:3" x14ac:dyDescent="0.35">
      <c r="C2173" s="22"/>
    </row>
    <row r="2174" spans="3:3" x14ac:dyDescent="0.35">
      <c r="C2174" s="22"/>
    </row>
    <row r="2175" spans="3:3" x14ac:dyDescent="0.35">
      <c r="C2175" s="22"/>
    </row>
    <row r="2176" spans="3:3" x14ac:dyDescent="0.35">
      <c r="C2176" s="22"/>
    </row>
    <row r="2177" spans="3:3" x14ac:dyDescent="0.35">
      <c r="C2177" s="22"/>
    </row>
    <row r="2178" spans="3:3" x14ac:dyDescent="0.35">
      <c r="C2178" s="22"/>
    </row>
    <row r="2179" spans="3:3" x14ac:dyDescent="0.35">
      <c r="C2179" s="22"/>
    </row>
    <row r="2180" spans="3:3" x14ac:dyDescent="0.35">
      <c r="C2180" s="22"/>
    </row>
    <row r="2181" spans="3:3" x14ac:dyDescent="0.35">
      <c r="C2181" s="22"/>
    </row>
    <row r="2182" spans="3:3" x14ac:dyDescent="0.35">
      <c r="C2182" s="22"/>
    </row>
    <row r="2183" spans="3:3" x14ac:dyDescent="0.35">
      <c r="C2183" s="22"/>
    </row>
    <row r="2184" spans="3:3" x14ac:dyDescent="0.35">
      <c r="C2184" s="22"/>
    </row>
    <row r="2185" spans="3:3" x14ac:dyDescent="0.35">
      <c r="C2185" s="22"/>
    </row>
    <row r="2186" spans="3:3" x14ac:dyDescent="0.35">
      <c r="C2186" s="22"/>
    </row>
    <row r="2187" spans="3:3" x14ac:dyDescent="0.35">
      <c r="C2187" s="22"/>
    </row>
    <row r="2188" spans="3:3" x14ac:dyDescent="0.35">
      <c r="C2188" s="22"/>
    </row>
    <row r="2189" spans="3:3" x14ac:dyDescent="0.35">
      <c r="C2189" s="22"/>
    </row>
    <row r="2190" spans="3:3" x14ac:dyDescent="0.35">
      <c r="C2190" s="22"/>
    </row>
    <row r="2191" spans="3:3" x14ac:dyDescent="0.35">
      <c r="C2191" s="22"/>
    </row>
    <row r="2192" spans="3:3" x14ac:dyDescent="0.35">
      <c r="C2192" s="22"/>
    </row>
    <row r="2193" spans="3:3" x14ac:dyDescent="0.35">
      <c r="C2193" s="22"/>
    </row>
    <row r="2194" spans="3:3" x14ac:dyDescent="0.35">
      <c r="C2194" s="22"/>
    </row>
    <row r="2195" spans="3:3" x14ac:dyDescent="0.35">
      <c r="C2195" s="22"/>
    </row>
    <row r="2196" spans="3:3" x14ac:dyDescent="0.35">
      <c r="C2196" s="22"/>
    </row>
    <row r="2197" spans="3:3" x14ac:dyDescent="0.35">
      <c r="C2197" s="22"/>
    </row>
    <row r="2198" spans="3:3" x14ac:dyDescent="0.35">
      <c r="C2198" s="22"/>
    </row>
    <row r="2199" spans="3:3" x14ac:dyDescent="0.35">
      <c r="C2199" s="22"/>
    </row>
    <row r="2200" spans="3:3" x14ac:dyDescent="0.35">
      <c r="C2200" s="22"/>
    </row>
    <row r="2201" spans="3:3" x14ac:dyDescent="0.35">
      <c r="C2201" s="22"/>
    </row>
    <row r="2202" spans="3:3" x14ac:dyDescent="0.35">
      <c r="C2202" s="22"/>
    </row>
    <row r="2203" spans="3:3" x14ac:dyDescent="0.35">
      <c r="C2203" s="22"/>
    </row>
    <row r="2204" spans="3:3" x14ac:dyDescent="0.35">
      <c r="C2204" s="22"/>
    </row>
    <row r="2205" spans="3:3" x14ac:dyDescent="0.35">
      <c r="C2205" s="22"/>
    </row>
    <row r="2206" spans="3:3" x14ac:dyDescent="0.35">
      <c r="C2206" s="22"/>
    </row>
    <row r="2207" spans="3:3" x14ac:dyDescent="0.35">
      <c r="C2207" s="22"/>
    </row>
    <row r="2208" spans="3:3" x14ac:dyDescent="0.35">
      <c r="C2208" s="22"/>
    </row>
    <row r="2209" spans="3:3" x14ac:dyDescent="0.35">
      <c r="C2209" s="22"/>
    </row>
    <row r="2210" spans="3:3" x14ac:dyDescent="0.35">
      <c r="C2210" s="22"/>
    </row>
    <row r="2211" spans="3:3" x14ac:dyDescent="0.35">
      <c r="C2211" s="22"/>
    </row>
    <row r="2212" spans="3:3" x14ac:dyDescent="0.35">
      <c r="C2212" s="22"/>
    </row>
    <row r="2213" spans="3:3" x14ac:dyDescent="0.35">
      <c r="C2213" s="22"/>
    </row>
    <row r="2214" spans="3:3" x14ac:dyDescent="0.35">
      <c r="C2214" s="22"/>
    </row>
    <row r="2215" spans="3:3" x14ac:dyDescent="0.35">
      <c r="C2215" s="22"/>
    </row>
    <row r="2216" spans="3:3" x14ac:dyDescent="0.35">
      <c r="C2216" s="22"/>
    </row>
    <row r="2217" spans="3:3" x14ac:dyDescent="0.35">
      <c r="C2217" s="22"/>
    </row>
    <row r="2218" spans="3:3" x14ac:dyDescent="0.35">
      <c r="C2218" s="22"/>
    </row>
    <row r="2219" spans="3:3" x14ac:dyDescent="0.35">
      <c r="C2219" s="22"/>
    </row>
    <row r="2220" spans="3:3" x14ac:dyDescent="0.35">
      <c r="C2220" s="22"/>
    </row>
    <row r="2221" spans="3:3" x14ac:dyDescent="0.35">
      <c r="C2221" s="22"/>
    </row>
    <row r="2222" spans="3:3" x14ac:dyDescent="0.35">
      <c r="C2222" s="22"/>
    </row>
    <row r="2223" spans="3:3" x14ac:dyDescent="0.35">
      <c r="C2223" s="22"/>
    </row>
    <row r="2224" spans="3:3" x14ac:dyDescent="0.35">
      <c r="C2224" s="22"/>
    </row>
    <row r="2225" spans="3:3" x14ac:dyDescent="0.35">
      <c r="C2225" s="22"/>
    </row>
    <row r="2226" spans="3:3" x14ac:dyDescent="0.35">
      <c r="C2226" s="22"/>
    </row>
    <row r="2227" spans="3:3" x14ac:dyDescent="0.35">
      <c r="C2227" s="22"/>
    </row>
    <row r="2228" spans="3:3" x14ac:dyDescent="0.35">
      <c r="C2228" s="22"/>
    </row>
    <row r="2229" spans="3:3" x14ac:dyDescent="0.35">
      <c r="C2229" s="22"/>
    </row>
    <row r="2230" spans="3:3" x14ac:dyDescent="0.35">
      <c r="C2230" s="22"/>
    </row>
    <row r="2231" spans="3:3" x14ac:dyDescent="0.35">
      <c r="C2231" s="22"/>
    </row>
    <row r="2232" spans="3:3" x14ac:dyDescent="0.35">
      <c r="C2232" s="22"/>
    </row>
    <row r="2233" spans="3:3" x14ac:dyDescent="0.35">
      <c r="C2233" s="22"/>
    </row>
    <row r="2234" spans="3:3" x14ac:dyDescent="0.35">
      <c r="C2234" s="22"/>
    </row>
    <row r="2235" spans="3:3" x14ac:dyDescent="0.35">
      <c r="C2235" s="22"/>
    </row>
    <row r="2236" spans="3:3" x14ac:dyDescent="0.35">
      <c r="C2236" s="22"/>
    </row>
    <row r="2237" spans="3:3" x14ac:dyDescent="0.35">
      <c r="C2237" s="22"/>
    </row>
    <row r="2238" spans="3:3" x14ac:dyDescent="0.35">
      <c r="C2238" s="22"/>
    </row>
    <row r="2239" spans="3:3" x14ac:dyDescent="0.35">
      <c r="C2239" s="22"/>
    </row>
    <row r="2240" spans="3:3" x14ac:dyDescent="0.35">
      <c r="C2240" s="22"/>
    </row>
    <row r="2241" spans="3:3" x14ac:dyDescent="0.35">
      <c r="C2241" s="22"/>
    </row>
    <row r="2242" spans="3:3" x14ac:dyDescent="0.35">
      <c r="C2242" s="22"/>
    </row>
    <row r="2243" spans="3:3" x14ac:dyDescent="0.35">
      <c r="C2243" s="22"/>
    </row>
    <row r="2244" spans="3:3" x14ac:dyDescent="0.35">
      <c r="C2244" s="22"/>
    </row>
    <row r="2245" spans="3:3" x14ac:dyDescent="0.35">
      <c r="C2245" s="22"/>
    </row>
    <row r="2246" spans="3:3" x14ac:dyDescent="0.35">
      <c r="C2246" s="22"/>
    </row>
    <row r="2247" spans="3:3" x14ac:dyDescent="0.35">
      <c r="C2247" s="22"/>
    </row>
    <row r="2248" spans="3:3" x14ac:dyDescent="0.35">
      <c r="C2248" s="22"/>
    </row>
    <row r="2249" spans="3:3" x14ac:dyDescent="0.35">
      <c r="C2249" s="22"/>
    </row>
    <row r="2250" spans="3:3" x14ac:dyDescent="0.35">
      <c r="C2250" s="22"/>
    </row>
    <row r="2251" spans="3:3" x14ac:dyDescent="0.35">
      <c r="C2251" s="22"/>
    </row>
    <row r="2252" spans="3:3" x14ac:dyDescent="0.35">
      <c r="C2252" s="22"/>
    </row>
    <row r="2253" spans="3:3" x14ac:dyDescent="0.35">
      <c r="C2253" s="22"/>
    </row>
    <row r="2254" spans="3:3" x14ac:dyDescent="0.35">
      <c r="C2254" s="22"/>
    </row>
    <row r="2255" spans="3:3" x14ac:dyDescent="0.35">
      <c r="C2255" s="22"/>
    </row>
    <row r="2256" spans="3:3" x14ac:dyDescent="0.35">
      <c r="C2256" s="22"/>
    </row>
    <row r="2257" spans="3:3" x14ac:dyDescent="0.35">
      <c r="C2257" s="22"/>
    </row>
    <row r="2258" spans="3:3" x14ac:dyDescent="0.35">
      <c r="C2258" s="22"/>
    </row>
    <row r="2259" spans="3:3" x14ac:dyDescent="0.35">
      <c r="C2259" s="22"/>
    </row>
    <row r="2260" spans="3:3" x14ac:dyDescent="0.35">
      <c r="C2260" s="22"/>
    </row>
    <row r="2261" spans="3:3" x14ac:dyDescent="0.35">
      <c r="C2261" s="22"/>
    </row>
    <row r="2262" spans="3:3" x14ac:dyDescent="0.35">
      <c r="C2262" s="22"/>
    </row>
    <row r="2263" spans="3:3" x14ac:dyDescent="0.35">
      <c r="C2263" s="22"/>
    </row>
    <row r="2264" spans="3:3" x14ac:dyDescent="0.35">
      <c r="C2264" s="22"/>
    </row>
    <row r="2265" spans="3:3" x14ac:dyDescent="0.35">
      <c r="C2265" s="22"/>
    </row>
    <row r="2266" spans="3:3" x14ac:dyDescent="0.35">
      <c r="C2266" s="22"/>
    </row>
    <row r="2267" spans="3:3" x14ac:dyDescent="0.35">
      <c r="C2267" s="22"/>
    </row>
    <row r="2268" spans="3:3" x14ac:dyDescent="0.35">
      <c r="C2268" s="22"/>
    </row>
    <row r="2269" spans="3:3" x14ac:dyDescent="0.35">
      <c r="C2269" s="22"/>
    </row>
    <row r="2270" spans="3:3" x14ac:dyDescent="0.35">
      <c r="C2270" s="22"/>
    </row>
    <row r="2271" spans="3:3" x14ac:dyDescent="0.35">
      <c r="C2271" s="22"/>
    </row>
    <row r="2272" spans="3:3" x14ac:dyDescent="0.35">
      <c r="C2272" s="22"/>
    </row>
    <row r="2273" spans="3:3" x14ac:dyDescent="0.35">
      <c r="C2273" s="22"/>
    </row>
    <row r="2274" spans="3:3" x14ac:dyDescent="0.35">
      <c r="C2274" s="22"/>
    </row>
    <row r="2275" spans="3:3" x14ac:dyDescent="0.35">
      <c r="C2275" s="22"/>
    </row>
    <row r="2276" spans="3:3" x14ac:dyDescent="0.35">
      <c r="C2276" s="22"/>
    </row>
    <row r="2277" spans="3:3" x14ac:dyDescent="0.35">
      <c r="C2277" s="22"/>
    </row>
    <row r="2278" spans="3:3" x14ac:dyDescent="0.35">
      <c r="C2278" s="22"/>
    </row>
    <row r="2279" spans="3:3" x14ac:dyDescent="0.35">
      <c r="C2279" s="22"/>
    </row>
    <row r="2280" spans="3:3" x14ac:dyDescent="0.35">
      <c r="C2280" s="22"/>
    </row>
    <row r="2281" spans="3:3" x14ac:dyDescent="0.35">
      <c r="C2281" s="22"/>
    </row>
    <row r="2282" spans="3:3" x14ac:dyDescent="0.35">
      <c r="C2282" s="22"/>
    </row>
    <row r="2283" spans="3:3" x14ac:dyDescent="0.35">
      <c r="C2283" s="22"/>
    </row>
    <row r="2284" spans="3:3" x14ac:dyDescent="0.35">
      <c r="C2284" s="22"/>
    </row>
    <row r="2285" spans="3:3" x14ac:dyDescent="0.35">
      <c r="C2285" s="22"/>
    </row>
    <row r="2286" spans="3:3" x14ac:dyDescent="0.35">
      <c r="C2286" s="22"/>
    </row>
    <row r="2287" spans="3:3" x14ac:dyDescent="0.35">
      <c r="C2287" s="22"/>
    </row>
    <row r="2288" spans="3:3" x14ac:dyDescent="0.35">
      <c r="C2288" s="22"/>
    </row>
    <row r="2289" spans="3:3" x14ac:dyDescent="0.35">
      <c r="C2289" s="22"/>
    </row>
    <row r="2290" spans="3:3" x14ac:dyDescent="0.35">
      <c r="C2290" s="22"/>
    </row>
    <row r="2291" spans="3:3" x14ac:dyDescent="0.35">
      <c r="C2291" s="22"/>
    </row>
    <row r="2292" spans="3:3" x14ac:dyDescent="0.35">
      <c r="C2292" s="22"/>
    </row>
    <row r="2293" spans="3:3" x14ac:dyDescent="0.35">
      <c r="C2293" s="22"/>
    </row>
    <row r="2294" spans="3:3" x14ac:dyDescent="0.35">
      <c r="C2294" s="22"/>
    </row>
    <row r="2295" spans="3:3" x14ac:dyDescent="0.35">
      <c r="C2295" s="22"/>
    </row>
    <row r="2296" spans="3:3" x14ac:dyDescent="0.35">
      <c r="C2296" s="22"/>
    </row>
    <row r="2297" spans="3:3" x14ac:dyDescent="0.35">
      <c r="C2297" s="22"/>
    </row>
    <row r="2298" spans="3:3" x14ac:dyDescent="0.35">
      <c r="C2298" s="22"/>
    </row>
    <row r="2299" spans="3:3" x14ac:dyDescent="0.35">
      <c r="C2299" s="22"/>
    </row>
    <row r="2300" spans="3:3" x14ac:dyDescent="0.35">
      <c r="C2300" s="22"/>
    </row>
    <row r="2301" spans="3:3" x14ac:dyDescent="0.35">
      <c r="C2301" s="22"/>
    </row>
    <row r="2302" spans="3:3" x14ac:dyDescent="0.35">
      <c r="C2302" s="22"/>
    </row>
    <row r="2303" spans="3:3" x14ac:dyDescent="0.35">
      <c r="C2303" s="22"/>
    </row>
    <row r="2304" spans="3:3" x14ac:dyDescent="0.35">
      <c r="C2304" s="22"/>
    </row>
    <row r="2305" spans="3:3" x14ac:dyDescent="0.35">
      <c r="C2305" s="22"/>
    </row>
    <row r="2306" spans="3:3" x14ac:dyDescent="0.35">
      <c r="C2306" s="22"/>
    </row>
    <row r="2307" spans="3:3" x14ac:dyDescent="0.35">
      <c r="C2307" s="22"/>
    </row>
    <row r="2308" spans="3:3" x14ac:dyDescent="0.35">
      <c r="C2308" s="22"/>
    </row>
    <row r="2309" spans="3:3" x14ac:dyDescent="0.35">
      <c r="C2309" s="22"/>
    </row>
    <row r="2310" spans="3:3" x14ac:dyDescent="0.35">
      <c r="C2310" s="22"/>
    </row>
    <row r="2311" spans="3:3" x14ac:dyDescent="0.35">
      <c r="C2311" s="22"/>
    </row>
    <row r="2312" spans="3:3" x14ac:dyDescent="0.35">
      <c r="C2312" s="22"/>
    </row>
    <row r="2313" spans="3:3" x14ac:dyDescent="0.35">
      <c r="C2313" s="22"/>
    </row>
    <row r="2314" spans="3:3" x14ac:dyDescent="0.35">
      <c r="C2314" s="22"/>
    </row>
    <row r="2315" spans="3:3" x14ac:dyDescent="0.35">
      <c r="C2315" s="22"/>
    </row>
    <row r="2316" spans="3:3" x14ac:dyDescent="0.35">
      <c r="C2316" s="22"/>
    </row>
    <row r="2317" spans="3:3" x14ac:dyDescent="0.35">
      <c r="C2317" s="22"/>
    </row>
    <row r="2318" spans="3:3" x14ac:dyDescent="0.35">
      <c r="C2318" s="22"/>
    </row>
    <row r="2319" spans="3:3" x14ac:dyDescent="0.35">
      <c r="C2319" s="22"/>
    </row>
    <row r="2320" spans="3:3" x14ac:dyDescent="0.35">
      <c r="C2320" s="22"/>
    </row>
    <row r="2321" spans="3:3" x14ac:dyDescent="0.35">
      <c r="C2321" s="22"/>
    </row>
    <row r="2322" spans="3:3" x14ac:dyDescent="0.35">
      <c r="C2322" s="22"/>
    </row>
    <row r="2323" spans="3:3" x14ac:dyDescent="0.35">
      <c r="C2323" s="22"/>
    </row>
    <row r="2324" spans="3:3" x14ac:dyDescent="0.35">
      <c r="C2324" s="22"/>
    </row>
    <row r="2325" spans="3:3" x14ac:dyDescent="0.35">
      <c r="C2325" s="22"/>
    </row>
    <row r="2326" spans="3:3" x14ac:dyDescent="0.35">
      <c r="C2326" s="22"/>
    </row>
    <row r="2327" spans="3:3" x14ac:dyDescent="0.35">
      <c r="C2327" s="22"/>
    </row>
    <row r="2328" spans="3:3" x14ac:dyDescent="0.35">
      <c r="C2328" s="22"/>
    </row>
    <row r="2329" spans="3:3" x14ac:dyDescent="0.35">
      <c r="C2329" s="22"/>
    </row>
    <row r="2330" spans="3:3" x14ac:dyDescent="0.35">
      <c r="C2330" s="22"/>
    </row>
    <row r="2331" spans="3:3" x14ac:dyDescent="0.35">
      <c r="C2331" s="22"/>
    </row>
    <row r="2332" spans="3:3" x14ac:dyDescent="0.35">
      <c r="C2332" s="22"/>
    </row>
    <row r="2333" spans="3:3" x14ac:dyDescent="0.35">
      <c r="C2333" s="22"/>
    </row>
    <row r="2334" spans="3:3" x14ac:dyDescent="0.35">
      <c r="C2334" s="22"/>
    </row>
    <row r="2335" spans="3:3" x14ac:dyDescent="0.35">
      <c r="C2335" s="22"/>
    </row>
    <row r="2336" spans="3:3" x14ac:dyDescent="0.35">
      <c r="C2336" s="22"/>
    </row>
    <row r="2337" spans="3:3" x14ac:dyDescent="0.35">
      <c r="C2337" s="22"/>
    </row>
    <row r="2338" spans="3:3" x14ac:dyDescent="0.35">
      <c r="C2338" s="22"/>
    </row>
    <row r="2339" spans="3:3" x14ac:dyDescent="0.35">
      <c r="C2339" s="22"/>
    </row>
    <row r="2340" spans="3:3" x14ac:dyDescent="0.35">
      <c r="C2340" s="22"/>
    </row>
    <row r="2341" spans="3:3" x14ac:dyDescent="0.35">
      <c r="C2341" s="22"/>
    </row>
    <row r="2342" spans="3:3" x14ac:dyDescent="0.35">
      <c r="C2342" s="22"/>
    </row>
    <row r="2343" spans="3:3" x14ac:dyDescent="0.35">
      <c r="C2343" s="22"/>
    </row>
    <row r="2344" spans="3:3" x14ac:dyDescent="0.35">
      <c r="C2344" s="22"/>
    </row>
    <row r="2345" spans="3:3" x14ac:dyDescent="0.35">
      <c r="C2345" s="22"/>
    </row>
    <row r="2346" spans="3:3" x14ac:dyDescent="0.35">
      <c r="C2346" s="22"/>
    </row>
    <row r="2347" spans="3:3" x14ac:dyDescent="0.35">
      <c r="C2347" s="22"/>
    </row>
    <row r="2348" spans="3:3" x14ac:dyDescent="0.35">
      <c r="C2348" s="22"/>
    </row>
    <row r="2349" spans="3:3" x14ac:dyDescent="0.35">
      <c r="C2349" s="22"/>
    </row>
    <row r="2350" spans="3:3" x14ac:dyDescent="0.35">
      <c r="C2350" s="22"/>
    </row>
    <row r="2351" spans="3:3" x14ac:dyDescent="0.35">
      <c r="C2351" s="22"/>
    </row>
    <row r="2352" spans="3:3" x14ac:dyDescent="0.35">
      <c r="C2352" s="22"/>
    </row>
    <row r="2353" spans="3:3" x14ac:dyDescent="0.35">
      <c r="C2353" s="22"/>
    </row>
    <row r="2354" spans="3:3" x14ac:dyDescent="0.35">
      <c r="C2354" s="22"/>
    </row>
    <row r="2355" spans="3:3" x14ac:dyDescent="0.35">
      <c r="C2355" s="22"/>
    </row>
    <row r="2356" spans="3:3" x14ac:dyDescent="0.35">
      <c r="C2356" s="22"/>
    </row>
    <row r="2357" spans="3:3" x14ac:dyDescent="0.35">
      <c r="C2357" s="22"/>
    </row>
    <row r="2358" spans="3:3" x14ac:dyDescent="0.35">
      <c r="C2358" s="22"/>
    </row>
    <row r="2359" spans="3:3" x14ac:dyDescent="0.35">
      <c r="C2359" s="22"/>
    </row>
    <row r="2360" spans="3:3" x14ac:dyDescent="0.35">
      <c r="C2360" s="22"/>
    </row>
    <row r="2361" spans="3:3" x14ac:dyDescent="0.35">
      <c r="C2361" s="22"/>
    </row>
    <row r="2362" spans="3:3" x14ac:dyDescent="0.35">
      <c r="C2362" s="22"/>
    </row>
    <row r="2363" spans="3:3" x14ac:dyDescent="0.35">
      <c r="C2363" s="22"/>
    </row>
    <row r="2364" spans="3:3" x14ac:dyDescent="0.35">
      <c r="C2364" s="22"/>
    </row>
    <row r="2365" spans="3:3" x14ac:dyDescent="0.35">
      <c r="C2365" s="22"/>
    </row>
    <row r="2366" spans="3:3" x14ac:dyDescent="0.35">
      <c r="C2366" s="22"/>
    </row>
    <row r="2367" spans="3:3" x14ac:dyDescent="0.35">
      <c r="C2367" s="22"/>
    </row>
    <row r="2368" spans="3:3" x14ac:dyDescent="0.35">
      <c r="C2368" s="22"/>
    </row>
    <row r="2369" spans="3:3" x14ac:dyDescent="0.35">
      <c r="C2369" s="22"/>
    </row>
    <row r="2370" spans="3:3" x14ac:dyDescent="0.35">
      <c r="C2370" s="22"/>
    </row>
    <row r="2371" spans="3:3" x14ac:dyDescent="0.35">
      <c r="C2371" s="22"/>
    </row>
    <row r="2372" spans="3:3" x14ac:dyDescent="0.35">
      <c r="C2372" s="22"/>
    </row>
    <row r="2373" spans="3:3" x14ac:dyDescent="0.35">
      <c r="C2373" s="22"/>
    </row>
    <row r="2374" spans="3:3" x14ac:dyDescent="0.35">
      <c r="C2374" s="22"/>
    </row>
    <row r="2375" spans="3:3" x14ac:dyDescent="0.35">
      <c r="C2375" s="22"/>
    </row>
    <row r="2376" spans="3:3" x14ac:dyDescent="0.35">
      <c r="C2376" s="22"/>
    </row>
    <row r="2377" spans="3:3" x14ac:dyDescent="0.35">
      <c r="C2377" s="22"/>
    </row>
    <row r="2378" spans="3:3" x14ac:dyDescent="0.35">
      <c r="C2378" s="22"/>
    </row>
    <row r="2379" spans="3:3" x14ac:dyDescent="0.35">
      <c r="C2379" s="22"/>
    </row>
    <row r="2380" spans="3:3" x14ac:dyDescent="0.35">
      <c r="C2380" s="22"/>
    </row>
    <row r="2381" spans="3:3" x14ac:dyDescent="0.35">
      <c r="C2381" s="22"/>
    </row>
    <row r="2382" spans="3:3" x14ac:dyDescent="0.35">
      <c r="C2382" s="22"/>
    </row>
    <row r="2383" spans="3:3" x14ac:dyDescent="0.35">
      <c r="C2383" s="22"/>
    </row>
    <row r="2384" spans="3:3" x14ac:dyDescent="0.35">
      <c r="C2384" s="22"/>
    </row>
    <row r="2385" spans="3:3" x14ac:dyDescent="0.35">
      <c r="C2385" s="22"/>
    </row>
    <row r="2386" spans="3:3" x14ac:dyDescent="0.35">
      <c r="C2386" s="22"/>
    </row>
    <row r="2387" spans="3:3" x14ac:dyDescent="0.35">
      <c r="C2387" s="22"/>
    </row>
    <row r="2388" spans="3:3" x14ac:dyDescent="0.35">
      <c r="C2388" s="22"/>
    </row>
    <row r="2389" spans="3:3" x14ac:dyDescent="0.35">
      <c r="C2389" s="22"/>
    </row>
    <row r="2390" spans="3:3" x14ac:dyDescent="0.35">
      <c r="C2390" s="22"/>
    </row>
    <row r="2391" spans="3:3" x14ac:dyDescent="0.35">
      <c r="C2391" s="22"/>
    </row>
    <row r="2392" spans="3:3" x14ac:dyDescent="0.35">
      <c r="C2392" s="22"/>
    </row>
    <row r="2393" spans="3:3" x14ac:dyDescent="0.35">
      <c r="C2393" s="22"/>
    </row>
    <row r="2394" spans="3:3" x14ac:dyDescent="0.35">
      <c r="C2394" s="22"/>
    </row>
    <row r="2395" spans="3:3" x14ac:dyDescent="0.35">
      <c r="C2395" s="22"/>
    </row>
    <row r="2396" spans="3:3" x14ac:dyDescent="0.35">
      <c r="C2396" s="22"/>
    </row>
    <row r="2397" spans="3:3" x14ac:dyDescent="0.35">
      <c r="C2397" s="22"/>
    </row>
    <row r="2398" spans="3:3" x14ac:dyDescent="0.35">
      <c r="C2398" s="22"/>
    </row>
    <row r="2399" spans="3:3" x14ac:dyDescent="0.35">
      <c r="C2399" s="22"/>
    </row>
    <row r="2400" spans="3:3" x14ac:dyDescent="0.35">
      <c r="C2400" s="22"/>
    </row>
    <row r="2401" spans="3:3" x14ac:dyDescent="0.35">
      <c r="C2401" s="22"/>
    </row>
    <row r="2402" spans="3:3" x14ac:dyDescent="0.35">
      <c r="C2402" s="22"/>
    </row>
    <row r="2403" spans="3:3" x14ac:dyDescent="0.35">
      <c r="C2403" s="22"/>
    </row>
    <row r="2404" spans="3:3" x14ac:dyDescent="0.35">
      <c r="C2404" s="22"/>
    </row>
    <row r="2405" spans="3:3" x14ac:dyDescent="0.35">
      <c r="C2405" s="22"/>
    </row>
    <row r="2406" spans="3:3" x14ac:dyDescent="0.35">
      <c r="C2406" s="22"/>
    </row>
    <row r="2407" spans="3:3" x14ac:dyDescent="0.35">
      <c r="C2407" s="22"/>
    </row>
    <row r="2408" spans="3:3" x14ac:dyDescent="0.35">
      <c r="C2408" s="22"/>
    </row>
    <row r="2409" spans="3:3" x14ac:dyDescent="0.35">
      <c r="C2409" s="22"/>
    </row>
    <row r="2410" spans="3:3" x14ac:dyDescent="0.35">
      <c r="C2410" s="22"/>
    </row>
    <row r="2411" spans="3:3" x14ac:dyDescent="0.35">
      <c r="C2411" s="22"/>
    </row>
    <row r="2412" spans="3:3" x14ac:dyDescent="0.35">
      <c r="C2412" s="22"/>
    </row>
    <row r="2413" spans="3:3" x14ac:dyDescent="0.35">
      <c r="C2413" s="22"/>
    </row>
    <row r="2414" spans="3:3" x14ac:dyDescent="0.35">
      <c r="C2414" s="22"/>
    </row>
    <row r="2415" spans="3:3" x14ac:dyDescent="0.35">
      <c r="C2415" s="22"/>
    </row>
    <row r="2416" spans="3:3" x14ac:dyDescent="0.35">
      <c r="C2416" s="22"/>
    </row>
    <row r="2417" spans="3:3" x14ac:dyDescent="0.35">
      <c r="C2417" s="22"/>
    </row>
    <row r="2418" spans="3:3" x14ac:dyDescent="0.35">
      <c r="C2418" s="22"/>
    </row>
    <row r="2419" spans="3:3" x14ac:dyDescent="0.35">
      <c r="C2419" s="22"/>
    </row>
    <row r="2420" spans="3:3" x14ac:dyDescent="0.35">
      <c r="C2420" s="22"/>
    </row>
    <row r="2421" spans="3:3" x14ac:dyDescent="0.35">
      <c r="C2421" s="22"/>
    </row>
    <row r="2422" spans="3:3" x14ac:dyDescent="0.35">
      <c r="C2422" s="22"/>
    </row>
    <row r="2423" spans="3:3" x14ac:dyDescent="0.35">
      <c r="C2423" s="22"/>
    </row>
    <row r="2424" spans="3:3" x14ac:dyDescent="0.35">
      <c r="C2424" s="22"/>
    </row>
    <row r="2425" spans="3:3" x14ac:dyDescent="0.35">
      <c r="C2425" s="22"/>
    </row>
    <row r="2426" spans="3:3" x14ac:dyDescent="0.35">
      <c r="C2426" s="22"/>
    </row>
    <row r="2427" spans="3:3" x14ac:dyDescent="0.35">
      <c r="C2427" s="22"/>
    </row>
    <row r="2428" spans="3:3" x14ac:dyDescent="0.35">
      <c r="C2428" s="22"/>
    </row>
    <row r="2429" spans="3:3" x14ac:dyDescent="0.35">
      <c r="C2429" s="22"/>
    </row>
    <row r="2430" spans="3:3" x14ac:dyDescent="0.35">
      <c r="C2430" s="22"/>
    </row>
    <row r="2431" spans="3:3" x14ac:dyDescent="0.35">
      <c r="C2431" s="22"/>
    </row>
    <row r="2432" spans="3:3" x14ac:dyDescent="0.35">
      <c r="C2432" s="22"/>
    </row>
    <row r="2433" spans="3:3" x14ac:dyDescent="0.35">
      <c r="C2433" s="22"/>
    </row>
    <row r="2434" spans="3:3" x14ac:dyDescent="0.35">
      <c r="C2434" s="22"/>
    </row>
    <row r="2435" spans="3:3" x14ac:dyDescent="0.35">
      <c r="C2435" s="22"/>
    </row>
    <row r="2436" spans="3:3" x14ac:dyDescent="0.35">
      <c r="C2436" s="22"/>
    </row>
    <row r="2437" spans="3:3" x14ac:dyDescent="0.35">
      <c r="C2437" s="22"/>
    </row>
    <row r="2438" spans="3:3" x14ac:dyDescent="0.35">
      <c r="C2438" s="22"/>
    </row>
    <row r="2439" spans="3:3" x14ac:dyDescent="0.35">
      <c r="C2439" s="22"/>
    </row>
    <row r="2440" spans="3:3" x14ac:dyDescent="0.35">
      <c r="C2440" s="22"/>
    </row>
    <row r="2441" spans="3:3" x14ac:dyDescent="0.35">
      <c r="C2441" s="22"/>
    </row>
    <row r="2442" spans="3:3" x14ac:dyDescent="0.35">
      <c r="C2442" s="22"/>
    </row>
    <row r="2443" spans="3:3" x14ac:dyDescent="0.35">
      <c r="C2443" s="22"/>
    </row>
    <row r="2444" spans="3:3" x14ac:dyDescent="0.35">
      <c r="C2444" s="22"/>
    </row>
    <row r="2445" spans="3:3" x14ac:dyDescent="0.35">
      <c r="C2445" s="22"/>
    </row>
    <row r="2446" spans="3:3" x14ac:dyDescent="0.35">
      <c r="C2446" s="22"/>
    </row>
    <row r="2447" spans="3:3" x14ac:dyDescent="0.35">
      <c r="C2447" s="22"/>
    </row>
    <row r="2448" spans="3:3" x14ac:dyDescent="0.35">
      <c r="C2448" s="22"/>
    </row>
    <row r="2449" spans="3:3" x14ac:dyDescent="0.35">
      <c r="C2449" s="22"/>
    </row>
    <row r="2450" spans="3:3" x14ac:dyDescent="0.35">
      <c r="C2450" s="22"/>
    </row>
    <row r="2451" spans="3:3" x14ac:dyDescent="0.35">
      <c r="C2451" s="22"/>
    </row>
    <row r="2452" spans="3:3" x14ac:dyDescent="0.35">
      <c r="C2452" s="22"/>
    </row>
    <row r="2453" spans="3:3" x14ac:dyDescent="0.35">
      <c r="C2453" s="22"/>
    </row>
    <row r="2454" spans="3:3" x14ac:dyDescent="0.35">
      <c r="C2454" s="22"/>
    </row>
    <row r="2455" spans="3:3" x14ac:dyDescent="0.35">
      <c r="C2455" s="22"/>
    </row>
    <row r="2456" spans="3:3" x14ac:dyDescent="0.35">
      <c r="C2456" s="22"/>
    </row>
    <row r="2457" spans="3:3" x14ac:dyDescent="0.35">
      <c r="C2457" s="22"/>
    </row>
    <row r="2458" spans="3:3" x14ac:dyDescent="0.35">
      <c r="C2458" s="22"/>
    </row>
    <row r="2459" spans="3:3" x14ac:dyDescent="0.35">
      <c r="C2459" s="22"/>
    </row>
    <row r="2460" spans="3:3" x14ac:dyDescent="0.35">
      <c r="C2460" s="22"/>
    </row>
    <row r="2461" spans="3:3" x14ac:dyDescent="0.35">
      <c r="C2461" s="22"/>
    </row>
    <row r="2462" spans="3:3" x14ac:dyDescent="0.35">
      <c r="C2462" s="22"/>
    </row>
    <row r="2463" spans="3:3" x14ac:dyDescent="0.35">
      <c r="C2463" s="22"/>
    </row>
    <row r="2464" spans="3:3" x14ac:dyDescent="0.35">
      <c r="C2464" s="22"/>
    </row>
    <row r="2465" spans="3:3" x14ac:dyDescent="0.35">
      <c r="C2465" s="22"/>
    </row>
    <row r="2466" spans="3:3" x14ac:dyDescent="0.35">
      <c r="C2466" s="22"/>
    </row>
    <row r="2467" spans="3:3" x14ac:dyDescent="0.35">
      <c r="C2467" s="22"/>
    </row>
    <row r="2468" spans="3:3" x14ac:dyDescent="0.35">
      <c r="C2468" s="22"/>
    </row>
    <row r="2469" spans="3:3" x14ac:dyDescent="0.35">
      <c r="C2469" s="22"/>
    </row>
    <row r="2470" spans="3:3" x14ac:dyDescent="0.35">
      <c r="C2470" s="22"/>
    </row>
    <row r="2471" spans="3:3" x14ac:dyDescent="0.35">
      <c r="C2471" s="22"/>
    </row>
    <row r="2472" spans="3:3" x14ac:dyDescent="0.35">
      <c r="C2472" s="22"/>
    </row>
    <row r="2473" spans="3:3" x14ac:dyDescent="0.35">
      <c r="C2473" s="22"/>
    </row>
    <row r="2474" spans="3:3" x14ac:dyDescent="0.35">
      <c r="C2474" s="22"/>
    </row>
    <row r="2475" spans="3:3" x14ac:dyDescent="0.35">
      <c r="C2475" s="22"/>
    </row>
    <row r="2476" spans="3:3" x14ac:dyDescent="0.35">
      <c r="C2476" s="22"/>
    </row>
    <row r="2477" spans="3:3" x14ac:dyDescent="0.35">
      <c r="C2477" s="22"/>
    </row>
    <row r="2478" spans="3:3" x14ac:dyDescent="0.35">
      <c r="C2478" s="22"/>
    </row>
    <row r="2479" spans="3:3" x14ac:dyDescent="0.35">
      <c r="C2479" s="22"/>
    </row>
    <row r="2480" spans="3:3" x14ac:dyDescent="0.35">
      <c r="C2480" s="22"/>
    </row>
    <row r="2481" spans="3:3" x14ac:dyDescent="0.35">
      <c r="C2481" s="22"/>
    </row>
    <row r="2482" spans="3:3" x14ac:dyDescent="0.35">
      <c r="C2482" s="22"/>
    </row>
    <row r="2483" spans="3:3" x14ac:dyDescent="0.35">
      <c r="C2483" s="22"/>
    </row>
    <row r="2484" spans="3:3" x14ac:dyDescent="0.35">
      <c r="C2484" s="22"/>
    </row>
    <row r="2485" spans="3:3" x14ac:dyDescent="0.35">
      <c r="C2485" s="22"/>
    </row>
    <row r="2486" spans="3:3" x14ac:dyDescent="0.35">
      <c r="C2486" s="22"/>
    </row>
    <row r="2487" spans="3:3" x14ac:dyDescent="0.35">
      <c r="C2487" s="22"/>
    </row>
    <row r="2488" spans="3:3" x14ac:dyDescent="0.35">
      <c r="C2488" s="22"/>
    </row>
    <row r="2489" spans="3:3" x14ac:dyDescent="0.35">
      <c r="C2489" s="22"/>
    </row>
    <row r="2490" spans="3:3" x14ac:dyDescent="0.35">
      <c r="C2490" s="22"/>
    </row>
    <row r="2491" spans="3:3" x14ac:dyDescent="0.35">
      <c r="C2491" s="22"/>
    </row>
    <row r="2492" spans="3:3" x14ac:dyDescent="0.35">
      <c r="C2492" s="22"/>
    </row>
    <row r="2493" spans="3:3" x14ac:dyDescent="0.35">
      <c r="C2493" s="22"/>
    </row>
    <row r="2494" spans="3:3" x14ac:dyDescent="0.35">
      <c r="C2494" s="22"/>
    </row>
    <row r="2495" spans="3:3" x14ac:dyDescent="0.35">
      <c r="C2495" s="22"/>
    </row>
    <row r="2496" spans="3:3" x14ac:dyDescent="0.35">
      <c r="C2496" s="22"/>
    </row>
    <row r="2497" spans="3:3" x14ac:dyDescent="0.35">
      <c r="C2497" s="22"/>
    </row>
    <row r="2498" spans="3:3" x14ac:dyDescent="0.35">
      <c r="C2498" s="22"/>
    </row>
    <row r="2499" spans="3:3" x14ac:dyDescent="0.35">
      <c r="C2499" s="22"/>
    </row>
    <row r="2500" spans="3:3" x14ac:dyDescent="0.35">
      <c r="C2500" s="22"/>
    </row>
    <row r="2501" spans="3:3" x14ac:dyDescent="0.35">
      <c r="C2501" s="22"/>
    </row>
    <row r="2502" spans="3:3" x14ac:dyDescent="0.35">
      <c r="C2502" s="22"/>
    </row>
    <row r="2503" spans="3:3" x14ac:dyDescent="0.35">
      <c r="C2503" s="22"/>
    </row>
    <row r="2504" spans="3:3" x14ac:dyDescent="0.35">
      <c r="C2504" s="22"/>
    </row>
    <row r="2505" spans="3:3" x14ac:dyDescent="0.35">
      <c r="C2505" s="22"/>
    </row>
    <row r="2506" spans="3:3" x14ac:dyDescent="0.35">
      <c r="C2506" s="22"/>
    </row>
    <row r="2507" spans="3:3" x14ac:dyDescent="0.35">
      <c r="C2507" s="22"/>
    </row>
    <row r="2508" spans="3:3" x14ac:dyDescent="0.35">
      <c r="C2508" s="22"/>
    </row>
    <row r="2509" spans="3:3" x14ac:dyDescent="0.35">
      <c r="C2509" s="22"/>
    </row>
    <row r="2510" spans="3:3" x14ac:dyDescent="0.35">
      <c r="C2510" s="22"/>
    </row>
    <row r="2511" spans="3:3" x14ac:dyDescent="0.35">
      <c r="C2511" s="22"/>
    </row>
    <row r="2512" spans="3:3" x14ac:dyDescent="0.35">
      <c r="C2512" s="22"/>
    </row>
    <row r="2513" spans="3:3" x14ac:dyDescent="0.35">
      <c r="C2513" s="22"/>
    </row>
    <row r="2514" spans="3:3" x14ac:dyDescent="0.35">
      <c r="C2514" s="22"/>
    </row>
    <row r="2515" spans="3:3" x14ac:dyDescent="0.35">
      <c r="C2515" s="22"/>
    </row>
    <row r="2516" spans="3:3" x14ac:dyDescent="0.35">
      <c r="C2516" s="22"/>
    </row>
    <row r="2517" spans="3:3" x14ac:dyDescent="0.35">
      <c r="C2517" s="22"/>
    </row>
    <row r="2518" spans="3:3" x14ac:dyDescent="0.35">
      <c r="C2518" s="22"/>
    </row>
    <row r="2519" spans="3:3" x14ac:dyDescent="0.35">
      <c r="C2519" s="22"/>
    </row>
    <row r="2520" spans="3:3" x14ac:dyDescent="0.35">
      <c r="C2520" s="22"/>
    </row>
    <row r="2521" spans="3:3" x14ac:dyDescent="0.35">
      <c r="C2521" s="22"/>
    </row>
    <row r="2522" spans="3:3" x14ac:dyDescent="0.35">
      <c r="C2522" s="22"/>
    </row>
    <row r="2523" spans="3:3" x14ac:dyDescent="0.35">
      <c r="C2523" s="22"/>
    </row>
    <row r="2524" spans="3:3" x14ac:dyDescent="0.35">
      <c r="C2524" s="22"/>
    </row>
    <row r="2525" spans="3:3" x14ac:dyDescent="0.35">
      <c r="C2525" s="22"/>
    </row>
    <row r="2526" spans="3:3" x14ac:dyDescent="0.35">
      <c r="C2526" s="22"/>
    </row>
    <row r="2527" spans="3:3" x14ac:dyDescent="0.35">
      <c r="C2527" s="22"/>
    </row>
    <row r="2528" spans="3:3" x14ac:dyDescent="0.35">
      <c r="C2528" s="22"/>
    </row>
    <row r="2529" spans="3:3" x14ac:dyDescent="0.35">
      <c r="C2529" s="22"/>
    </row>
    <row r="2530" spans="3:3" x14ac:dyDescent="0.35">
      <c r="C2530" s="22"/>
    </row>
    <row r="2531" spans="3:3" x14ac:dyDescent="0.35">
      <c r="C2531" s="22"/>
    </row>
    <row r="2532" spans="3:3" x14ac:dyDescent="0.35">
      <c r="C2532" s="22"/>
    </row>
    <row r="2533" spans="3:3" x14ac:dyDescent="0.35">
      <c r="C2533" s="22"/>
    </row>
    <row r="2534" spans="3:3" x14ac:dyDescent="0.35">
      <c r="C2534" s="22"/>
    </row>
    <row r="2535" spans="3:3" x14ac:dyDescent="0.35">
      <c r="C2535" s="22"/>
    </row>
    <row r="2536" spans="3:3" x14ac:dyDescent="0.35">
      <c r="C2536" s="22"/>
    </row>
    <row r="2537" spans="3:3" x14ac:dyDescent="0.35">
      <c r="C2537" s="22"/>
    </row>
    <row r="2538" spans="3:3" x14ac:dyDescent="0.35">
      <c r="C2538" s="22"/>
    </row>
    <row r="2539" spans="3:3" x14ac:dyDescent="0.35">
      <c r="C2539" s="22"/>
    </row>
    <row r="2540" spans="3:3" x14ac:dyDescent="0.35">
      <c r="C2540" s="22"/>
    </row>
    <row r="2541" spans="3:3" x14ac:dyDescent="0.35">
      <c r="C2541" s="22"/>
    </row>
    <row r="2542" spans="3:3" x14ac:dyDescent="0.35">
      <c r="C2542" s="22"/>
    </row>
    <row r="2543" spans="3:3" x14ac:dyDescent="0.35">
      <c r="C2543" s="22"/>
    </row>
    <row r="2544" spans="3:3" x14ac:dyDescent="0.35">
      <c r="C2544" s="22"/>
    </row>
    <row r="2545" spans="3:3" x14ac:dyDescent="0.35">
      <c r="C2545" s="22"/>
    </row>
    <row r="2546" spans="3:3" x14ac:dyDescent="0.35">
      <c r="C2546" s="22"/>
    </row>
    <row r="2547" spans="3:3" x14ac:dyDescent="0.35">
      <c r="C2547" s="22"/>
    </row>
    <row r="2548" spans="3:3" x14ac:dyDescent="0.35">
      <c r="C2548" s="22"/>
    </row>
    <row r="2549" spans="3:3" x14ac:dyDescent="0.35">
      <c r="C2549" s="22"/>
    </row>
    <row r="2550" spans="3:3" x14ac:dyDescent="0.35">
      <c r="C2550" s="22"/>
    </row>
    <row r="2551" spans="3:3" x14ac:dyDescent="0.35">
      <c r="C2551" s="22"/>
    </row>
    <row r="2552" spans="3:3" x14ac:dyDescent="0.35">
      <c r="C2552" s="22"/>
    </row>
    <row r="2553" spans="3:3" x14ac:dyDescent="0.35">
      <c r="C2553" s="22"/>
    </row>
    <row r="2554" spans="3:3" x14ac:dyDescent="0.35">
      <c r="C2554" s="22"/>
    </row>
    <row r="2555" spans="3:3" x14ac:dyDescent="0.35">
      <c r="C2555" s="22"/>
    </row>
    <row r="2556" spans="3:3" x14ac:dyDescent="0.35">
      <c r="C2556" s="22"/>
    </row>
    <row r="2557" spans="3:3" x14ac:dyDescent="0.35">
      <c r="C2557" s="22"/>
    </row>
    <row r="2558" spans="3:3" x14ac:dyDescent="0.35">
      <c r="C2558" s="22"/>
    </row>
    <row r="2559" spans="3:3" x14ac:dyDescent="0.35">
      <c r="C2559" s="22"/>
    </row>
    <row r="2560" spans="3:3" x14ac:dyDescent="0.35">
      <c r="C2560" s="22"/>
    </row>
    <row r="2561" spans="3:3" x14ac:dyDescent="0.35">
      <c r="C2561" s="22"/>
    </row>
    <row r="2562" spans="3:3" x14ac:dyDescent="0.35">
      <c r="C2562" s="22"/>
    </row>
    <row r="2563" spans="3:3" x14ac:dyDescent="0.35">
      <c r="C2563" s="22"/>
    </row>
    <row r="2564" spans="3:3" x14ac:dyDescent="0.35">
      <c r="C2564" s="22"/>
    </row>
    <row r="2565" spans="3:3" x14ac:dyDescent="0.35">
      <c r="C2565" s="22"/>
    </row>
    <row r="2566" spans="3:3" x14ac:dyDescent="0.35">
      <c r="C2566" s="22"/>
    </row>
    <row r="2567" spans="3:3" x14ac:dyDescent="0.35">
      <c r="C2567" s="22"/>
    </row>
    <row r="2568" spans="3:3" x14ac:dyDescent="0.35">
      <c r="C2568" s="22"/>
    </row>
    <row r="2569" spans="3:3" x14ac:dyDescent="0.35">
      <c r="C2569" s="22"/>
    </row>
    <row r="2570" spans="3:3" x14ac:dyDescent="0.35">
      <c r="C2570" s="22"/>
    </row>
    <row r="2571" spans="3:3" x14ac:dyDescent="0.35">
      <c r="C2571" s="22"/>
    </row>
    <row r="2572" spans="3:3" x14ac:dyDescent="0.35">
      <c r="C2572" s="22"/>
    </row>
    <row r="2573" spans="3:3" x14ac:dyDescent="0.35">
      <c r="C2573" s="22"/>
    </row>
    <row r="2574" spans="3:3" x14ac:dyDescent="0.35">
      <c r="C2574" s="22"/>
    </row>
    <row r="2575" spans="3:3" x14ac:dyDescent="0.35">
      <c r="C2575" s="22"/>
    </row>
    <row r="2576" spans="3:3" x14ac:dyDescent="0.35">
      <c r="C2576" s="22"/>
    </row>
    <row r="2577" spans="3:3" x14ac:dyDescent="0.35">
      <c r="C2577" s="22"/>
    </row>
    <row r="2578" spans="3:3" x14ac:dyDescent="0.35">
      <c r="C2578" s="22"/>
    </row>
    <row r="2579" spans="3:3" x14ac:dyDescent="0.35">
      <c r="C2579" s="22"/>
    </row>
    <row r="2580" spans="3:3" x14ac:dyDescent="0.35">
      <c r="C2580" s="22"/>
    </row>
    <row r="2581" spans="3:3" x14ac:dyDescent="0.35">
      <c r="C2581" s="22"/>
    </row>
    <row r="2582" spans="3:3" x14ac:dyDescent="0.35">
      <c r="C2582" s="22"/>
    </row>
    <row r="2583" spans="3:3" x14ac:dyDescent="0.35">
      <c r="C2583" s="22"/>
    </row>
    <row r="2584" spans="3:3" x14ac:dyDescent="0.35">
      <c r="C2584" s="22"/>
    </row>
    <row r="2585" spans="3:3" x14ac:dyDescent="0.35">
      <c r="C2585" s="22"/>
    </row>
    <row r="2586" spans="3:3" x14ac:dyDescent="0.35">
      <c r="C2586" s="22"/>
    </row>
    <row r="2587" spans="3:3" x14ac:dyDescent="0.35">
      <c r="C2587" s="22"/>
    </row>
    <row r="2588" spans="3:3" x14ac:dyDescent="0.35">
      <c r="C2588" s="22"/>
    </row>
    <row r="2589" spans="3:3" x14ac:dyDescent="0.35">
      <c r="C2589" s="22"/>
    </row>
    <row r="2590" spans="3:3" x14ac:dyDescent="0.35">
      <c r="C2590" s="22"/>
    </row>
    <row r="2591" spans="3:3" x14ac:dyDescent="0.35">
      <c r="C2591" s="22"/>
    </row>
    <row r="2592" spans="3:3" x14ac:dyDescent="0.35">
      <c r="C2592" s="22"/>
    </row>
    <row r="2593" spans="3:3" x14ac:dyDescent="0.35">
      <c r="C2593" s="22"/>
    </row>
    <row r="2594" spans="3:3" x14ac:dyDescent="0.35">
      <c r="C2594" s="22"/>
    </row>
    <row r="2595" spans="3:3" x14ac:dyDescent="0.35">
      <c r="C2595" s="22"/>
    </row>
    <row r="2596" spans="3:3" x14ac:dyDescent="0.35">
      <c r="C2596" s="22"/>
    </row>
    <row r="2597" spans="3:3" x14ac:dyDescent="0.35">
      <c r="C2597" s="22"/>
    </row>
    <row r="2598" spans="3:3" x14ac:dyDescent="0.35">
      <c r="C2598" s="22"/>
    </row>
    <row r="2599" spans="3:3" x14ac:dyDescent="0.35">
      <c r="C2599" s="22"/>
    </row>
    <row r="2600" spans="3:3" x14ac:dyDescent="0.35">
      <c r="C2600" s="22"/>
    </row>
    <row r="2601" spans="3:3" x14ac:dyDescent="0.35">
      <c r="C2601" s="22"/>
    </row>
    <row r="2602" spans="3:3" x14ac:dyDescent="0.35">
      <c r="C2602" s="22"/>
    </row>
    <row r="2603" spans="3:3" x14ac:dyDescent="0.35">
      <c r="C2603" s="22"/>
    </row>
    <row r="2604" spans="3:3" x14ac:dyDescent="0.35">
      <c r="C2604" s="22"/>
    </row>
    <row r="2605" spans="3:3" x14ac:dyDescent="0.35">
      <c r="C2605" s="22"/>
    </row>
    <row r="2606" spans="3:3" x14ac:dyDescent="0.35">
      <c r="C2606" s="22"/>
    </row>
    <row r="2607" spans="3:3" x14ac:dyDescent="0.35">
      <c r="C2607" s="22"/>
    </row>
    <row r="2608" spans="3:3" x14ac:dyDescent="0.35">
      <c r="C2608" s="22"/>
    </row>
    <row r="2609" spans="3:3" x14ac:dyDescent="0.35">
      <c r="C2609" s="22"/>
    </row>
    <row r="2610" spans="3:3" x14ac:dyDescent="0.35">
      <c r="C2610" s="22"/>
    </row>
    <row r="2611" spans="3:3" x14ac:dyDescent="0.35">
      <c r="C2611" s="22"/>
    </row>
    <row r="2612" spans="3:3" x14ac:dyDescent="0.35">
      <c r="C2612" s="22"/>
    </row>
    <row r="2613" spans="3:3" x14ac:dyDescent="0.35">
      <c r="C2613" s="22"/>
    </row>
    <row r="2614" spans="3:3" x14ac:dyDescent="0.35">
      <c r="C2614" s="22"/>
    </row>
    <row r="2615" spans="3:3" x14ac:dyDescent="0.35">
      <c r="C2615" s="22"/>
    </row>
    <row r="2616" spans="3:3" x14ac:dyDescent="0.35">
      <c r="C2616" s="22"/>
    </row>
    <row r="2617" spans="3:3" x14ac:dyDescent="0.35">
      <c r="C2617" s="22"/>
    </row>
    <row r="2618" spans="3:3" x14ac:dyDescent="0.35">
      <c r="C2618" s="22"/>
    </row>
    <row r="2619" spans="3:3" x14ac:dyDescent="0.35">
      <c r="C2619" s="22"/>
    </row>
    <row r="2620" spans="3:3" x14ac:dyDescent="0.35">
      <c r="C2620" s="22"/>
    </row>
    <row r="2621" spans="3:3" x14ac:dyDescent="0.35">
      <c r="C2621" s="22"/>
    </row>
    <row r="2622" spans="3:3" x14ac:dyDescent="0.35">
      <c r="C2622" s="22"/>
    </row>
    <row r="2623" spans="3:3" x14ac:dyDescent="0.35">
      <c r="C2623" s="22"/>
    </row>
    <row r="2624" spans="3:3" x14ac:dyDescent="0.35">
      <c r="C2624" s="22"/>
    </row>
    <row r="2625" spans="3:3" x14ac:dyDescent="0.35">
      <c r="C2625" s="22"/>
    </row>
    <row r="2626" spans="3:3" x14ac:dyDescent="0.35">
      <c r="C2626" s="22"/>
    </row>
    <row r="2627" spans="3:3" x14ac:dyDescent="0.35">
      <c r="C2627" s="22"/>
    </row>
    <row r="2628" spans="3:3" x14ac:dyDescent="0.35">
      <c r="C2628" s="22"/>
    </row>
    <row r="2629" spans="3:3" x14ac:dyDescent="0.35">
      <c r="C2629" s="22"/>
    </row>
    <row r="2630" spans="3:3" x14ac:dyDescent="0.35">
      <c r="C2630" s="22"/>
    </row>
    <row r="2631" spans="3:3" x14ac:dyDescent="0.35">
      <c r="C2631" s="22"/>
    </row>
    <row r="2632" spans="3:3" x14ac:dyDescent="0.35">
      <c r="C2632" s="22"/>
    </row>
    <row r="2633" spans="3:3" x14ac:dyDescent="0.35">
      <c r="C2633" s="22"/>
    </row>
    <row r="2634" spans="3:3" x14ac:dyDescent="0.35">
      <c r="C2634" s="22"/>
    </row>
    <row r="2635" spans="3:3" x14ac:dyDescent="0.35">
      <c r="C2635" s="22"/>
    </row>
    <row r="2636" spans="3:3" x14ac:dyDescent="0.35">
      <c r="C2636" s="22"/>
    </row>
    <row r="2637" spans="3:3" x14ac:dyDescent="0.35">
      <c r="C2637" s="22"/>
    </row>
    <row r="2638" spans="3:3" x14ac:dyDescent="0.35">
      <c r="C2638" s="22"/>
    </row>
    <row r="2639" spans="3:3" x14ac:dyDescent="0.35">
      <c r="C2639" s="22"/>
    </row>
    <row r="2640" spans="3:3" x14ac:dyDescent="0.35">
      <c r="C2640" s="22"/>
    </row>
    <row r="2641" spans="3:3" x14ac:dyDescent="0.35">
      <c r="C2641" s="22"/>
    </row>
    <row r="2642" spans="3:3" x14ac:dyDescent="0.35">
      <c r="C2642" s="22"/>
    </row>
    <row r="2643" spans="3:3" x14ac:dyDescent="0.35">
      <c r="C2643" s="22"/>
    </row>
    <row r="2644" spans="3:3" x14ac:dyDescent="0.35">
      <c r="C2644" s="22"/>
    </row>
    <row r="2645" spans="3:3" x14ac:dyDescent="0.35">
      <c r="C2645" s="22"/>
    </row>
    <row r="2646" spans="3:3" x14ac:dyDescent="0.35">
      <c r="C2646" s="22"/>
    </row>
    <row r="2647" spans="3:3" x14ac:dyDescent="0.35">
      <c r="C2647" s="22"/>
    </row>
    <row r="2648" spans="3:3" x14ac:dyDescent="0.35">
      <c r="C2648" s="22"/>
    </row>
    <row r="2649" spans="3:3" x14ac:dyDescent="0.35">
      <c r="C2649" s="22"/>
    </row>
    <row r="2650" spans="3:3" x14ac:dyDescent="0.35">
      <c r="C2650" s="22"/>
    </row>
    <row r="2651" spans="3:3" x14ac:dyDescent="0.35">
      <c r="C2651" s="22"/>
    </row>
    <row r="2652" spans="3:3" x14ac:dyDescent="0.35">
      <c r="C2652" s="22"/>
    </row>
    <row r="2653" spans="3:3" x14ac:dyDescent="0.35">
      <c r="C2653" s="22"/>
    </row>
    <row r="2654" spans="3:3" x14ac:dyDescent="0.35">
      <c r="C2654" s="22"/>
    </row>
    <row r="2655" spans="3:3" x14ac:dyDescent="0.35">
      <c r="C2655" s="22"/>
    </row>
    <row r="2656" spans="3:3" x14ac:dyDescent="0.35">
      <c r="C2656" s="22"/>
    </row>
    <row r="2657" spans="3:3" x14ac:dyDescent="0.35">
      <c r="C2657" s="22"/>
    </row>
    <row r="2658" spans="3:3" x14ac:dyDescent="0.35">
      <c r="C2658" s="22"/>
    </row>
    <row r="2659" spans="3:3" x14ac:dyDescent="0.35">
      <c r="C2659" s="22"/>
    </row>
    <row r="2660" spans="3:3" x14ac:dyDescent="0.35">
      <c r="C2660" s="22"/>
    </row>
    <row r="2661" spans="3:3" x14ac:dyDescent="0.35">
      <c r="C2661" s="22"/>
    </row>
    <row r="2662" spans="3:3" x14ac:dyDescent="0.35">
      <c r="C2662" s="22"/>
    </row>
    <row r="2663" spans="3:3" x14ac:dyDescent="0.35">
      <c r="C2663" s="22"/>
    </row>
    <row r="2664" spans="3:3" x14ac:dyDescent="0.35">
      <c r="C2664" s="22"/>
    </row>
    <row r="2665" spans="3:3" x14ac:dyDescent="0.35">
      <c r="C2665" s="22"/>
    </row>
    <row r="2666" spans="3:3" x14ac:dyDescent="0.35">
      <c r="C2666" s="22"/>
    </row>
    <row r="2667" spans="3:3" x14ac:dyDescent="0.35">
      <c r="C2667" s="22"/>
    </row>
    <row r="2668" spans="3:3" x14ac:dyDescent="0.35">
      <c r="C2668" s="22"/>
    </row>
    <row r="2669" spans="3:3" x14ac:dyDescent="0.35">
      <c r="C2669" s="22"/>
    </row>
    <row r="2670" spans="3:3" x14ac:dyDescent="0.35">
      <c r="C2670" s="22"/>
    </row>
    <row r="2671" spans="3:3" x14ac:dyDescent="0.35">
      <c r="C2671" s="22"/>
    </row>
    <row r="2672" spans="3:3" x14ac:dyDescent="0.35">
      <c r="C2672" s="22"/>
    </row>
    <row r="2673" spans="3:3" x14ac:dyDescent="0.35">
      <c r="C2673" s="22"/>
    </row>
    <row r="2674" spans="3:3" x14ac:dyDescent="0.35">
      <c r="C2674" s="22"/>
    </row>
    <row r="2675" spans="3:3" x14ac:dyDescent="0.35">
      <c r="C2675" s="22"/>
    </row>
    <row r="2676" spans="3:3" x14ac:dyDescent="0.35">
      <c r="C2676" s="22"/>
    </row>
    <row r="2677" spans="3:3" x14ac:dyDescent="0.35">
      <c r="C2677" s="22"/>
    </row>
    <row r="2678" spans="3:3" x14ac:dyDescent="0.35">
      <c r="C2678" s="22"/>
    </row>
    <row r="2679" spans="3:3" x14ac:dyDescent="0.35">
      <c r="C2679" s="22"/>
    </row>
    <row r="2680" spans="3:3" x14ac:dyDescent="0.35">
      <c r="C2680" s="22"/>
    </row>
    <row r="2681" spans="3:3" x14ac:dyDescent="0.35">
      <c r="C2681" s="22"/>
    </row>
    <row r="2682" spans="3:3" x14ac:dyDescent="0.35">
      <c r="C2682" s="22"/>
    </row>
    <row r="2683" spans="3:3" x14ac:dyDescent="0.35">
      <c r="C2683" s="22"/>
    </row>
    <row r="2684" spans="3:3" x14ac:dyDescent="0.35">
      <c r="C2684" s="22"/>
    </row>
    <row r="2685" spans="3:3" x14ac:dyDescent="0.35">
      <c r="C2685" s="22"/>
    </row>
    <row r="2686" spans="3:3" x14ac:dyDescent="0.35">
      <c r="C2686" s="22"/>
    </row>
    <row r="2687" spans="3:3" x14ac:dyDescent="0.35">
      <c r="C2687" s="22"/>
    </row>
    <row r="2688" spans="3:3" x14ac:dyDescent="0.35">
      <c r="C2688" s="22"/>
    </row>
    <row r="2689" spans="3:3" x14ac:dyDescent="0.35">
      <c r="C2689" s="22"/>
    </row>
    <row r="2690" spans="3:3" x14ac:dyDescent="0.35">
      <c r="C2690" s="22"/>
    </row>
    <row r="2691" spans="3:3" x14ac:dyDescent="0.35">
      <c r="C2691" s="22"/>
    </row>
    <row r="2692" spans="3:3" x14ac:dyDescent="0.35">
      <c r="C2692" s="22"/>
    </row>
    <row r="2693" spans="3:3" x14ac:dyDescent="0.35">
      <c r="C2693" s="22"/>
    </row>
    <row r="2694" spans="3:3" x14ac:dyDescent="0.35">
      <c r="C2694" s="22"/>
    </row>
    <row r="2695" spans="3:3" x14ac:dyDescent="0.35">
      <c r="C2695" s="22"/>
    </row>
    <row r="2696" spans="3:3" x14ac:dyDescent="0.35">
      <c r="C2696" s="22"/>
    </row>
    <row r="2697" spans="3:3" x14ac:dyDescent="0.35">
      <c r="C2697" s="22"/>
    </row>
    <row r="2698" spans="3:3" x14ac:dyDescent="0.35">
      <c r="C2698" s="22"/>
    </row>
    <row r="2699" spans="3:3" x14ac:dyDescent="0.35">
      <c r="C2699" s="22"/>
    </row>
    <row r="2700" spans="3:3" x14ac:dyDescent="0.35">
      <c r="C2700" s="22"/>
    </row>
    <row r="2701" spans="3:3" x14ac:dyDescent="0.35">
      <c r="C2701" s="22"/>
    </row>
    <row r="2702" spans="3:3" x14ac:dyDescent="0.35">
      <c r="C2702" s="22"/>
    </row>
    <row r="2703" spans="3:3" x14ac:dyDescent="0.35">
      <c r="C2703" s="22"/>
    </row>
    <row r="2704" spans="3:3" x14ac:dyDescent="0.35">
      <c r="C2704" s="22"/>
    </row>
    <row r="2705" spans="3:3" x14ac:dyDescent="0.35">
      <c r="C2705" s="22"/>
    </row>
    <row r="2706" spans="3:3" x14ac:dyDescent="0.35">
      <c r="C2706" s="22"/>
    </row>
    <row r="2707" spans="3:3" x14ac:dyDescent="0.35">
      <c r="C2707" s="22"/>
    </row>
    <row r="2708" spans="3:3" x14ac:dyDescent="0.35">
      <c r="C2708" s="22"/>
    </row>
    <row r="2709" spans="3:3" x14ac:dyDescent="0.35">
      <c r="C2709" s="22"/>
    </row>
    <row r="2710" spans="3:3" x14ac:dyDescent="0.35">
      <c r="C2710" s="22"/>
    </row>
    <row r="2711" spans="3:3" x14ac:dyDescent="0.35">
      <c r="C2711" s="22"/>
    </row>
    <row r="2712" spans="3:3" x14ac:dyDescent="0.35">
      <c r="C2712" s="22"/>
    </row>
    <row r="2713" spans="3:3" x14ac:dyDescent="0.35">
      <c r="C2713" s="22"/>
    </row>
    <row r="2714" spans="3:3" x14ac:dyDescent="0.35">
      <c r="C2714" s="22"/>
    </row>
    <row r="2715" spans="3:3" x14ac:dyDescent="0.35">
      <c r="C2715" s="22"/>
    </row>
    <row r="2716" spans="3:3" x14ac:dyDescent="0.35">
      <c r="C2716" s="22"/>
    </row>
    <row r="2717" spans="3:3" x14ac:dyDescent="0.35">
      <c r="C2717" s="22"/>
    </row>
    <row r="2718" spans="3:3" x14ac:dyDescent="0.35">
      <c r="C2718" s="22"/>
    </row>
    <row r="2719" spans="3:3" x14ac:dyDescent="0.35">
      <c r="C2719" s="22"/>
    </row>
    <row r="2720" spans="3:3" x14ac:dyDescent="0.35">
      <c r="C2720" s="22"/>
    </row>
    <row r="2721" spans="3:3" x14ac:dyDescent="0.35">
      <c r="C2721" s="22"/>
    </row>
    <row r="2722" spans="3:3" x14ac:dyDescent="0.35">
      <c r="C2722" s="22"/>
    </row>
    <row r="2723" spans="3:3" x14ac:dyDescent="0.35">
      <c r="C2723" s="22"/>
    </row>
    <row r="2724" spans="3:3" x14ac:dyDescent="0.35">
      <c r="C2724" s="22"/>
    </row>
    <row r="2725" spans="3:3" x14ac:dyDescent="0.35">
      <c r="C2725" s="22"/>
    </row>
    <row r="2726" spans="3:3" x14ac:dyDescent="0.35">
      <c r="C2726" s="22"/>
    </row>
    <row r="2727" spans="3:3" x14ac:dyDescent="0.35">
      <c r="C2727" s="22"/>
    </row>
    <row r="2728" spans="3:3" x14ac:dyDescent="0.35">
      <c r="C2728" s="22"/>
    </row>
    <row r="2729" spans="3:3" x14ac:dyDescent="0.35">
      <c r="C2729" s="22"/>
    </row>
    <row r="2730" spans="3:3" x14ac:dyDescent="0.35">
      <c r="C2730" s="22"/>
    </row>
    <row r="2731" spans="3:3" x14ac:dyDescent="0.35">
      <c r="C2731" s="22"/>
    </row>
    <row r="2732" spans="3:3" x14ac:dyDescent="0.35">
      <c r="C2732" s="22"/>
    </row>
    <row r="2733" spans="3:3" x14ac:dyDescent="0.35">
      <c r="C2733" s="22"/>
    </row>
    <row r="2734" spans="3:3" x14ac:dyDescent="0.35">
      <c r="C2734" s="22"/>
    </row>
    <row r="2735" spans="3:3" x14ac:dyDescent="0.35">
      <c r="C2735" s="22"/>
    </row>
    <row r="2736" spans="3:3" x14ac:dyDescent="0.35">
      <c r="C2736" s="22"/>
    </row>
    <row r="2737" spans="3:3" x14ac:dyDescent="0.35">
      <c r="C2737" s="22"/>
    </row>
    <row r="2738" spans="3:3" x14ac:dyDescent="0.35">
      <c r="C2738" s="22"/>
    </row>
    <row r="2739" spans="3:3" x14ac:dyDescent="0.35">
      <c r="C2739" s="22"/>
    </row>
    <row r="2740" spans="3:3" x14ac:dyDescent="0.35">
      <c r="C2740" s="22"/>
    </row>
    <row r="2741" spans="3:3" x14ac:dyDescent="0.35">
      <c r="C2741" s="22"/>
    </row>
    <row r="2742" spans="3:3" x14ac:dyDescent="0.35">
      <c r="C2742" s="22"/>
    </row>
    <row r="2743" spans="3:3" x14ac:dyDescent="0.35">
      <c r="C2743" s="22"/>
    </row>
    <row r="2744" spans="3:3" x14ac:dyDescent="0.35">
      <c r="C2744" s="22"/>
    </row>
    <row r="2745" spans="3:3" x14ac:dyDescent="0.35">
      <c r="C2745" s="22"/>
    </row>
    <row r="2746" spans="3:3" x14ac:dyDescent="0.35">
      <c r="C2746" s="22"/>
    </row>
    <row r="2747" spans="3:3" x14ac:dyDescent="0.35">
      <c r="C2747" s="22"/>
    </row>
    <row r="2748" spans="3:3" x14ac:dyDescent="0.35">
      <c r="C2748" s="22"/>
    </row>
    <row r="2749" spans="3:3" x14ac:dyDescent="0.35">
      <c r="C2749" s="22"/>
    </row>
    <row r="2750" spans="3:3" x14ac:dyDescent="0.35">
      <c r="C2750" s="22"/>
    </row>
    <row r="2751" spans="3:3" x14ac:dyDescent="0.35">
      <c r="C2751" s="22"/>
    </row>
    <row r="2752" spans="3:3" x14ac:dyDescent="0.35">
      <c r="C2752" s="22"/>
    </row>
    <row r="2753" spans="3:3" x14ac:dyDescent="0.35">
      <c r="C2753" s="22"/>
    </row>
    <row r="2754" spans="3:3" x14ac:dyDescent="0.35">
      <c r="C2754" s="22"/>
    </row>
    <row r="2755" spans="3:3" x14ac:dyDescent="0.35">
      <c r="C2755" s="22"/>
    </row>
    <row r="2756" spans="3:3" x14ac:dyDescent="0.35">
      <c r="C2756" s="22"/>
    </row>
    <row r="2757" spans="3:3" x14ac:dyDescent="0.35">
      <c r="C2757" s="22"/>
    </row>
    <row r="2758" spans="3:3" x14ac:dyDescent="0.35">
      <c r="C2758" s="22"/>
    </row>
    <row r="2759" spans="3:3" x14ac:dyDescent="0.35">
      <c r="C2759" s="22"/>
    </row>
    <row r="2760" spans="3:3" x14ac:dyDescent="0.35">
      <c r="C2760" s="22"/>
    </row>
    <row r="2761" spans="3:3" x14ac:dyDescent="0.35">
      <c r="C2761" s="22"/>
    </row>
    <row r="2762" spans="3:3" x14ac:dyDescent="0.35">
      <c r="C2762" s="22"/>
    </row>
    <row r="2763" spans="3:3" x14ac:dyDescent="0.35">
      <c r="C2763" s="22"/>
    </row>
    <row r="2764" spans="3:3" x14ac:dyDescent="0.35">
      <c r="C2764" s="22"/>
    </row>
    <row r="2765" spans="3:3" x14ac:dyDescent="0.35">
      <c r="C2765" s="22"/>
    </row>
    <row r="2766" spans="3:3" x14ac:dyDescent="0.35">
      <c r="C2766" s="22"/>
    </row>
    <row r="2767" spans="3:3" x14ac:dyDescent="0.35">
      <c r="C2767" s="22"/>
    </row>
    <row r="2768" spans="3:3" x14ac:dyDescent="0.35">
      <c r="C2768" s="22"/>
    </row>
    <row r="2769" spans="3:3" x14ac:dyDescent="0.35">
      <c r="C2769" s="22"/>
    </row>
    <row r="2770" spans="3:3" x14ac:dyDescent="0.35">
      <c r="C2770" s="22"/>
    </row>
    <row r="2771" spans="3:3" x14ac:dyDescent="0.35">
      <c r="C2771" s="22"/>
    </row>
    <row r="2772" spans="3:3" x14ac:dyDescent="0.35">
      <c r="C2772" s="22"/>
    </row>
    <row r="2773" spans="3:3" x14ac:dyDescent="0.35">
      <c r="C2773" s="22"/>
    </row>
    <row r="2774" spans="3:3" x14ac:dyDescent="0.35">
      <c r="C2774" s="22"/>
    </row>
    <row r="2775" spans="3:3" x14ac:dyDescent="0.35">
      <c r="C2775" s="22"/>
    </row>
    <row r="2776" spans="3:3" x14ac:dyDescent="0.35">
      <c r="C2776" s="22"/>
    </row>
    <row r="2777" spans="3:3" x14ac:dyDescent="0.35">
      <c r="C2777" s="22"/>
    </row>
    <row r="2778" spans="3:3" x14ac:dyDescent="0.35">
      <c r="C2778" s="22"/>
    </row>
    <row r="2779" spans="3:3" x14ac:dyDescent="0.35">
      <c r="C2779" s="22"/>
    </row>
    <row r="2780" spans="3:3" x14ac:dyDescent="0.35">
      <c r="C2780" s="22"/>
    </row>
    <row r="2781" spans="3:3" x14ac:dyDescent="0.35">
      <c r="C2781" s="22"/>
    </row>
    <row r="2782" spans="3:3" x14ac:dyDescent="0.35">
      <c r="C2782" s="22"/>
    </row>
    <row r="2783" spans="3:3" x14ac:dyDescent="0.35">
      <c r="C2783" s="22"/>
    </row>
    <row r="2784" spans="3:3" x14ac:dyDescent="0.35">
      <c r="C2784" s="22"/>
    </row>
    <row r="2785" spans="3:3" x14ac:dyDescent="0.35">
      <c r="C2785" s="22"/>
    </row>
    <row r="2786" spans="3:3" x14ac:dyDescent="0.35">
      <c r="C2786" s="22"/>
    </row>
    <row r="2787" spans="3:3" x14ac:dyDescent="0.35">
      <c r="C2787" s="22"/>
    </row>
    <row r="2788" spans="3:3" x14ac:dyDescent="0.35">
      <c r="C2788" s="22"/>
    </row>
    <row r="2789" spans="3:3" x14ac:dyDescent="0.35">
      <c r="C2789" s="22"/>
    </row>
    <row r="2790" spans="3:3" x14ac:dyDescent="0.35">
      <c r="C2790" s="22"/>
    </row>
    <row r="2791" spans="3:3" x14ac:dyDescent="0.35">
      <c r="C2791" s="22"/>
    </row>
    <row r="2792" spans="3:3" x14ac:dyDescent="0.35">
      <c r="C2792" s="22"/>
    </row>
    <row r="2793" spans="3:3" x14ac:dyDescent="0.35">
      <c r="C2793" s="22"/>
    </row>
    <row r="2794" spans="3:3" x14ac:dyDescent="0.35">
      <c r="C2794" s="22"/>
    </row>
    <row r="2795" spans="3:3" x14ac:dyDescent="0.35">
      <c r="C2795" s="22"/>
    </row>
    <row r="2796" spans="3:3" x14ac:dyDescent="0.35">
      <c r="C2796" s="22"/>
    </row>
    <row r="2797" spans="3:3" x14ac:dyDescent="0.35">
      <c r="C2797" s="22"/>
    </row>
    <row r="2798" spans="3:3" x14ac:dyDescent="0.35">
      <c r="C2798" s="22"/>
    </row>
    <row r="2799" spans="3:3" x14ac:dyDescent="0.35">
      <c r="C2799" s="22"/>
    </row>
    <row r="2800" spans="3:3" x14ac:dyDescent="0.35">
      <c r="C2800" s="22"/>
    </row>
    <row r="2801" spans="3:3" x14ac:dyDescent="0.35">
      <c r="C2801" s="22"/>
    </row>
    <row r="2802" spans="3:3" x14ac:dyDescent="0.35">
      <c r="C2802" s="22"/>
    </row>
    <row r="2803" spans="3:3" x14ac:dyDescent="0.35">
      <c r="C2803" s="22"/>
    </row>
    <row r="2804" spans="3:3" x14ac:dyDescent="0.35">
      <c r="C2804" s="22"/>
    </row>
    <row r="2805" spans="3:3" x14ac:dyDescent="0.35">
      <c r="C2805" s="22"/>
    </row>
    <row r="2806" spans="3:3" x14ac:dyDescent="0.35">
      <c r="C2806" s="22"/>
    </row>
    <row r="2807" spans="3:3" x14ac:dyDescent="0.35">
      <c r="C2807" s="22"/>
    </row>
    <row r="2808" spans="3:3" x14ac:dyDescent="0.35">
      <c r="C2808" s="22"/>
    </row>
    <row r="2809" spans="3:3" x14ac:dyDescent="0.35">
      <c r="C2809" s="22"/>
    </row>
    <row r="2810" spans="3:3" x14ac:dyDescent="0.35">
      <c r="C2810" s="22"/>
    </row>
    <row r="2811" spans="3:3" x14ac:dyDescent="0.35">
      <c r="C2811" s="22"/>
    </row>
    <row r="2812" spans="3:3" x14ac:dyDescent="0.35">
      <c r="C2812" s="22"/>
    </row>
    <row r="2813" spans="3:3" x14ac:dyDescent="0.35">
      <c r="C2813" s="22"/>
    </row>
    <row r="2814" spans="3:3" x14ac:dyDescent="0.35">
      <c r="C2814" s="22"/>
    </row>
    <row r="2815" spans="3:3" x14ac:dyDescent="0.35">
      <c r="C2815" s="22"/>
    </row>
    <row r="2816" spans="3:3" x14ac:dyDescent="0.35">
      <c r="C2816" s="22"/>
    </row>
    <row r="2817" spans="3:3" x14ac:dyDescent="0.35">
      <c r="C2817" s="22"/>
    </row>
    <row r="2818" spans="3:3" x14ac:dyDescent="0.35">
      <c r="C2818" s="22"/>
    </row>
    <row r="2819" spans="3:3" x14ac:dyDescent="0.35">
      <c r="C2819" s="22"/>
    </row>
    <row r="2820" spans="3:3" x14ac:dyDescent="0.35">
      <c r="C2820" s="22"/>
    </row>
    <row r="2821" spans="3:3" x14ac:dyDescent="0.35">
      <c r="C2821" s="22"/>
    </row>
    <row r="2822" spans="3:3" x14ac:dyDescent="0.35">
      <c r="C2822" s="22"/>
    </row>
    <row r="2823" spans="3:3" x14ac:dyDescent="0.35">
      <c r="C2823" s="22"/>
    </row>
    <row r="2824" spans="3:3" x14ac:dyDescent="0.35">
      <c r="C2824" s="22"/>
    </row>
    <row r="2825" spans="3:3" x14ac:dyDescent="0.35">
      <c r="C2825" s="22"/>
    </row>
    <row r="2826" spans="3:3" x14ac:dyDescent="0.35">
      <c r="C2826" s="22"/>
    </row>
    <row r="2827" spans="3:3" x14ac:dyDescent="0.35">
      <c r="C2827" s="22"/>
    </row>
    <row r="2828" spans="3:3" x14ac:dyDescent="0.35">
      <c r="C2828" s="22"/>
    </row>
    <row r="2829" spans="3:3" x14ac:dyDescent="0.35">
      <c r="C2829" s="22"/>
    </row>
    <row r="2830" spans="3:3" x14ac:dyDescent="0.35">
      <c r="C2830" s="22"/>
    </row>
    <row r="2831" spans="3:3" x14ac:dyDescent="0.35">
      <c r="C2831" s="22"/>
    </row>
    <row r="2832" spans="3:3" x14ac:dyDescent="0.35">
      <c r="C2832" s="22"/>
    </row>
    <row r="2833" spans="3:3" x14ac:dyDescent="0.35">
      <c r="C2833" s="22"/>
    </row>
    <row r="2834" spans="3:3" x14ac:dyDescent="0.35">
      <c r="C2834" s="22"/>
    </row>
    <row r="2835" spans="3:3" x14ac:dyDescent="0.35">
      <c r="C2835" s="22"/>
    </row>
    <row r="2836" spans="3:3" x14ac:dyDescent="0.35">
      <c r="C2836" s="22"/>
    </row>
    <row r="2837" spans="3:3" x14ac:dyDescent="0.35">
      <c r="C2837" s="22"/>
    </row>
    <row r="2838" spans="3:3" x14ac:dyDescent="0.35">
      <c r="C2838" s="22"/>
    </row>
    <row r="2839" spans="3:3" x14ac:dyDescent="0.35">
      <c r="C2839" s="22"/>
    </row>
    <row r="2840" spans="3:3" x14ac:dyDescent="0.35">
      <c r="C2840" s="22"/>
    </row>
    <row r="2841" spans="3:3" x14ac:dyDescent="0.35">
      <c r="C2841" s="22"/>
    </row>
    <row r="2842" spans="3:3" x14ac:dyDescent="0.35">
      <c r="C2842" s="22"/>
    </row>
    <row r="2843" spans="3:3" x14ac:dyDescent="0.35">
      <c r="C2843" s="22"/>
    </row>
    <row r="2844" spans="3:3" x14ac:dyDescent="0.35">
      <c r="C2844" s="22"/>
    </row>
    <row r="2845" spans="3:3" x14ac:dyDescent="0.35">
      <c r="C2845" s="22"/>
    </row>
    <row r="2846" spans="3:3" x14ac:dyDescent="0.35">
      <c r="C2846" s="22"/>
    </row>
    <row r="2847" spans="3:3" x14ac:dyDescent="0.35">
      <c r="C2847" s="22"/>
    </row>
    <row r="2848" spans="3:3" x14ac:dyDescent="0.35">
      <c r="C2848" s="22"/>
    </row>
    <row r="2849" spans="3:3" x14ac:dyDescent="0.35">
      <c r="C2849" s="22"/>
    </row>
    <row r="2850" spans="3:3" x14ac:dyDescent="0.35">
      <c r="C2850" s="22"/>
    </row>
    <row r="2851" spans="3:3" x14ac:dyDescent="0.35">
      <c r="C2851" s="22"/>
    </row>
    <row r="2852" spans="3:3" x14ac:dyDescent="0.35">
      <c r="C2852" s="22"/>
    </row>
    <row r="2853" spans="3:3" x14ac:dyDescent="0.35">
      <c r="C2853" s="22"/>
    </row>
    <row r="2854" spans="3:3" x14ac:dyDescent="0.35">
      <c r="C2854" s="22"/>
    </row>
    <row r="2855" spans="3:3" x14ac:dyDescent="0.35">
      <c r="C2855" s="22"/>
    </row>
    <row r="2856" spans="3:3" x14ac:dyDescent="0.35">
      <c r="C2856" s="22"/>
    </row>
    <row r="2857" spans="3:3" x14ac:dyDescent="0.35">
      <c r="C2857" s="22"/>
    </row>
    <row r="2858" spans="3:3" x14ac:dyDescent="0.35">
      <c r="C2858" s="22"/>
    </row>
    <row r="2859" spans="3:3" x14ac:dyDescent="0.35">
      <c r="C2859" s="22"/>
    </row>
    <row r="2860" spans="3:3" x14ac:dyDescent="0.35">
      <c r="C2860" s="22"/>
    </row>
    <row r="2861" spans="3:3" x14ac:dyDescent="0.35">
      <c r="C2861" s="22"/>
    </row>
    <row r="2862" spans="3:3" x14ac:dyDescent="0.35">
      <c r="C2862" s="22"/>
    </row>
    <row r="2863" spans="3:3" x14ac:dyDescent="0.35">
      <c r="C2863" s="22"/>
    </row>
    <row r="2864" spans="3:3" x14ac:dyDescent="0.35">
      <c r="C2864" s="22"/>
    </row>
    <row r="2865" spans="3:3" x14ac:dyDescent="0.35">
      <c r="C2865" s="22"/>
    </row>
    <row r="2866" spans="3:3" x14ac:dyDescent="0.35">
      <c r="C2866" s="22"/>
    </row>
    <row r="2867" spans="3:3" x14ac:dyDescent="0.35">
      <c r="C2867" s="22"/>
    </row>
    <row r="2868" spans="3:3" x14ac:dyDescent="0.35">
      <c r="C2868" s="22"/>
    </row>
    <row r="2869" spans="3:3" x14ac:dyDescent="0.35">
      <c r="C2869" s="22"/>
    </row>
    <row r="2870" spans="3:3" x14ac:dyDescent="0.35">
      <c r="C2870" s="22"/>
    </row>
    <row r="2871" spans="3:3" x14ac:dyDescent="0.35">
      <c r="C2871" s="22"/>
    </row>
    <row r="2872" spans="3:3" x14ac:dyDescent="0.35">
      <c r="C2872" s="22"/>
    </row>
    <row r="2873" spans="3:3" x14ac:dyDescent="0.35">
      <c r="C2873" s="22"/>
    </row>
    <row r="2874" spans="3:3" x14ac:dyDescent="0.35">
      <c r="C2874" s="22"/>
    </row>
    <row r="2875" spans="3:3" x14ac:dyDescent="0.35">
      <c r="C2875" s="22"/>
    </row>
    <row r="2876" spans="3:3" x14ac:dyDescent="0.35">
      <c r="C2876" s="22"/>
    </row>
    <row r="2877" spans="3:3" x14ac:dyDescent="0.35">
      <c r="C2877" s="22"/>
    </row>
    <row r="2878" spans="3:3" x14ac:dyDescent="0.35">
      <c r="C2878" s="22"/>
    </row>
    <row r="2879" spans="3:3" x14ac:dyDescent="0.35">
      <c r="C2879" s="22"/>
    </row>
    <row r="2880" spans="3:3" x14ac:dyDescent="0.35">
      <c r="C2880" s="22"/>
    </row>
    <row r="2881" spans="3:3" x14ac:dyDescent="0.35">
      <c r="C2881" s="22"/>
    </row>
    <row r="2882" spans="3:3" x14ac:dyDescent="0.35">
      <c r="C2882" s="22"/>
    </row>
    <row r="2883" spans="3:3" x14ac:dyDescent="0.35">
      <c r="C2883" s="22"/>
    </row>
    <row r="2884" spans="3:3" x14ac:dyDescent="0.35">
      <c r="C2884" s="22"/>
    </row>
    <row r="2885" spans="3:3" x14ac:dyDescent="0.35">
      <c r="C2885" s="22"/>
    </row>
    <row r="2886" spans="3:3" x14ac:dyDescent="0.35">
      <c r="C2886" s="22"/>
    </row>
    <row r="2887" spans="3:3" x14ac:dyDescent="0.35">
      <c r="C2887" s="22"/>
    </row>
    <row r="2888" spans="3:3" x14ac:dyDescent="0.35">
      <c r="C2888" s="22"/>
    </row>
    <row r="2889" spans="3:3" x14ac:dyDescent="0.35">
      <c r="C2889" s="22"/>
    </row>
    <row r="2890" spans="3:3" x14ac:dyDescent="0.35">
      <c r="C2890" s="22"/>
    </row>
    <row r="2891" spans="3:3" x14ac:dyDescent="0.35">
      <c r="C2891" s="22"/>
    </row>
    <row r="2892" spans="3:3" x14ac:dyDescent="0.35">
      <c r="C2892" s="22"/>
    </row>
    <row r="2893" spans="3:3" x14ac:dyDescent="0.35">
      <c r="C2893" s="22"/>
    </row>
    <row r="2894" spans="3:3" x14ac:dyDescent="0.35">
      <c r="C2894" s="22"/>
    </row>
    <row r="2895" spans="3:3" x14ac:dyDescent="0.35">
      <c r="C2895" s="22"/>
    </row>
    <row r="2896" spans="3:3" x14ac:dyDescent="0.35">
      <c r="C2896" s="22"/>
    </row>
    <row r="2897" spans="3:3" x14ac:dyDescent="0.35">
      <c r="C2897" s="22"/>
    </row>
    <row r="2898" spans="3:3" x14ac:dyDescent="0.35">
      <c r="C2898" s="22"/>
    </row>
    <row r="2899" spans="3:3" x14ac:dyDescent="0.35">
      <c r="C2899" s="22"/>
    </row>
    <row r="2900" spans="3:3" x14ac:dyDescent="0.35">
      <c r="C2900" s="22"/>
    </row>
    <row r="2901" spans="3:3" x14ac:dyDescent="0.35">
      <c r="C2901" s="22"/>
    </row>
    <row r="2902" spans="3:3" x14ac:dyDescent="0.35">
      <c r="C2902" s="22"/>
    </row>
    <row r="2903" spans="3:3" x14ac:dyDescent="0.35">
      <c r="C2903" s="22"/>
    </row>
    <row r="2904" spans="3:3" x14ac:dyDescent="0.35">
      <c r="C2904" s="22"/>
    </row>
    <row r="2905" spans="3:3" x14ac:dyDescent="0.35">
      <c r="C2905" s="22"/>
    </row>
    <row r="2906" spans="3:3" x14ac:dyDescent="0.35">
      <c r="C2906" s="22"/>
    </row>
    <row r="2907" spans="3:3" x14ac:dyDescent="0.35">
      <c r="C2907" s="22"/>
    </row>
    <row r="2908" spans="3:3" x14ac:dyDescent="0.35">
      <c r="C2908" s="22"/>
    </row>
    <row r="2909" spans="3:3" x14ac:dyDescent="0.35">
      <c r="C2909" s="22"/>
    </row>
    <row r="2910" spans="3:3" x14ac:dyDescent="0.35">
      <c r="C2910" s="22"/>
    </row>
    <row r="2911" spans="3:3" x14ac:dyDescent="0.35">
      <c r="C2911" s="22"/>
    </row>
    <row r="2912" spans="3:3" x14ac:dyDescent="0.35">
      <c r="C2912" s="22"/>
    </row>
    <row r="2913" spans="3:3" x14ac:dyDescent="0.35">
      <c r="C2913" s="22"/>
    </row>
    <row r="2914" spans="3:3" x14ac:dyDescent="0.35">
      <c r="C2914" s="22"/>
    </row>
    <row r="2915" spans="3:3" x14ac:dyDescent="0.35">
      <c r="C2915" s="22"/>
    </row>
    <row r="2916" spans="3:3" x14ac:dyDescent="0.35">
      <c r="C2916" s="22"/>
    </row>
    <row r="2917" spans="3:3" x14ac:dyDescent="0.35">
      <c r="C2917" s="22"/>
    </row>
    <row r="2918" spans="3:3" x14ac:dyDescent="0.35">
      <c r="C2918" s="22"/>
    </row>
    <row r="2919" spans="3:3" x14ac:dyDescent="0.35">
      <c r="C2919" s="22"/>
    </row>
    <row r="2920" spans="3:3" x14ac:dyDescent="0.35">
      <c r="C2920" s="22"/>
    </row>
    <row r="2921" spans="3:3" x14ac:dyDescent="0.35">
      <c r="C2921" s="22"/>
    </row>
    <row r="2922" spans="3:3" x14ac:dyDescent="0.35">
      <c r="C2922" s="22"/>
    </row>
    <row r="2923" spans="3:3" x14ac:dyDescent="0.35">
      <c r="C2923" s="22"/>
    </row>
    <row r="2924" spans="3:3" x14ac:dyDescent="0.35">
      <c r="C2924" s="22"/>
    </row>
    <row r="2925" spans="3:3" x14ac:dyDescent="0.35">
      <c r="C2925" s="22"/>
    </row>
    <row r="2926" spans="3:3" x14ac:dyDescent="0.35">
      <c r="C2926" s="22"/>
    </row>
    <row r="2927" spans="3:3" x14ac:dyDescent="0.35">
      <c r="C2927" s="22"/>
    </row>
    <row r="2928" spans="3:3" x14ac:dyDescent="0.35">
      <c r="C2928" s="22"/>
    </row>
    <row r="2929" spans="3:3" x14ac:dyDescent="0.35">
      <c r="C2929" s="22"/>
    </row>
    <row r="2930" spans="3:3" x14ac:dyDescent="0.35">
      <c r="C2930" s="22"/>
    </row>
    <row r="2931" spans="3:3" x14ac:dyDescent="0.35">
      <c r="C2931" s="22"/>
    </row>
    <row r="2932" spans="3:3" x14ac:dyDescent="0.35">
      <c r="C2932" s="22"/>
    </row>
    <row r="2933" spans="3:3" x14ac:dyDescent="0.35">
      <c r="C2933" s="22"/>
    </row>
    <row r="2934" spans="3:3" x14ac:dyDescent="0.35">
      <c r="C2934" s="22"/>
    </row>
    <row r="2935" spans="3:3" x14ac:dyDescent="0.35">
      <c r="C2935" s="22"/>
    </row>
    <row r="2936" spans="3:3" x14ac:dyDescent="0.35">
      <c r="C2936" s="22"/>
    </row>
    <row r="2937" spans="3:3" x14ac:dyDescent="0.35">
      <c r="C2937" s="22"/>
    </row>
    <row r="2938" spans="3:3" x14ac:dyDescent="0.35">
      <c r="C2938" s="22"/>
    </row>
    <row r="2939" spans="3:3" x14ac:dyDescent="0.35">
      <c r="C2939" s="22"/>
    </row>
    <row r="2940" spans="3:3" x14ac:dyDescent="0.35">
      <c r="C2940" s="22"/>
    </row>
    <row r="2941" spans="3:3" x14ac:dyDescent="0.35">
      <c r="C2941" s="22"/>
    </row>
    <row r="2942" spans="3:3" x14ac:dyDescent="0.35">
      <c r="C2942" s="22"/>
    </row>
    <row r="2943" spans="3:3" x14ac:dyDescent="0.35">
      <c r="C2943" s="22"/>
    </row>
    <row r="2944" spans="3:3" x14ac:dyDescent="0.35">
      <c r="C2944" s="22"/>
    </row>
    <row r="2945" spans="3:3" x14ac:dyDescent="0.35">
      <c r="C2945" s="22"/>
    </row>
    <row r="2946" spans="3:3" x14ac:dyDescent="0.35">
      <c r="C2946" s="22"/>
    </row>
    <row r="2947" spans="3:3" x14ac:dyDescent="0.35">
      <c r="C2947" s="22"/>
    </row>
    <row r="2948" spans="3:3" x14ac:dyDescent="0.35">
      <c r="C2948" s="22"/>
    </row>
    <row r="2949" spans="3:3" x14ac:dyDescent="0.35">
      <c r="C2949" s="22"/>
    </row>
    <row r="2950" spans="3:3" x14ac:dyDescent="0.35">
      <c r="C2950" s="22"/>
    </row>
    <row r="2951" spans="3:3" x14ac:dyDescent="0.35">
      <c r="C2951" s="22"/>
    </row>
    <row r="2952" spans="3:3" x14ac:dyDescent="0.35">
      <c r="C2952" s="22"/>
    </row>
    <row r="2953" spans="3:3" x14ac:dyDescent="0.35">
      <c r="C2953" s="22"/>
    </row>
    <row r="2954" spans="3:3" x14ac:dyDescent="0.35">
      <c r="C2954" s="22"/>
    </row>
    <row r="2955" spans="3:3" x14ac:dyDescent="0.35">
      <c r="C2955" s="22"/>
    </row>
    <row r="2956" spans="3:3" x14ac:dyDescent="0.35">
      <c r="C2956" s="22"/>
    </row>
    <row r="2957" spans="3:3" x14ac:dyDescent="0.35">
      <c r="C2957" s="22"/>
    </row>
    <row r="2958" spans="3:3" x14ac:dyDescent="0.35">
      <c r="C2958" s="22"/>
    </row>
    <row r="2959" spans="3:3" x14ac:dyDescent="0.35">
      <c r="C2959" s="22"/>
    </row>
    <row r="2960" spans="3:3" x14ac:dyDescent="0.35">
      <c r="C2960" s="22"/>
    </row>
    <row r="2961" spans="3:3" x14ac:dyDescent="0.35">
      <c r="C2961" s="22"/>
    </row>
    <row r="2962" spans="3:3" x14ac:dyDescent="0.35">
      <c r="C2962" s="22"/>
    </row>
    <row r="2963" spans="3:3" x14ac:dyDescent="0.35">
      <c r="C2963" s="22"/>
    </row>
    <row r="2964" spans="3:3" x14ac:dyDescent="0.35">
      <c r="C2964" s="22"/>
    </row>
    <row r="2965" spans="3:3" x14ac:dyDescent="0.35">
      <c r="C2965" s="22"/>
    </row>
    <row r="2966" spans="3:3" x14ac:dyDescent="0.35">
      <c r="C2966" s="22"/>
    </row>
    <row r="2967" spans="3:3" x14ac:dyDescent="0.35">
      <c r="C2967" s="22"/>
    </row>
    <row r="2968" spans="3:3" x14ac:dyDescent="0.35">
      <c r="C2968" s="22"/>
    </row>
    <row r="2969" spans="3:3" x14ac:dyDescent="0.35">
      <c r="C2969" s="22"/>
    </row>
    <row r="2970" spans="3:3" x14ac:dyDescent="0.35">
      <c r="C2970" s="22"/>
    </row>
    <row r="2971" spans="3:3" x14ac:dyDescent="0.35">
      <c r="C2971" s="22"/>
    </row>
    <row r="2972" spans="3:3" x14ac:dyDescent="0.35">
      <c r="C2972" s="22"/>
    </row>
    <row r="2973" spans="3:3" x14ac:dyDescent="0.35">
      <c r="C2973" s="22"/>
    </row>
    <row r="2974" spans="3:3" x14ac:dyDescent="0.35">
      <c r="C2974" s="22"/>
    </row>
    <row r="2975" spans="3:3" x14ac:dyDescent="0.35">
      <c r="C2975" s="22"/>
    </row>
    <row r="2976" spans="3:3" x14ac:dyDescent="0.35">
      <c r="C2976" s="22"/>
    </row>
    <row r="2977" spans="3:3" x14ac:dyDescent="0.35">
      <c r="C2977" s="22"/>
    </row>
    <row r="2978" spans="3:3" x14ac:dyDescent="0.35">
      <c r="C2978" s="22"/>
    </row>
    <row r="2979" spans="3:3" x14ac:dyDescent="0.35">
      <c r="C2979" s="22"/>
    </row>
    <row r="2980" spans="3:3" x14ac:dyDescent="0.35">
      <c r="C2980" s="22"/>
    </row>
    <row r="2981" spans="3:3" x14ac:dyDescent="0.35">
      <c r="C2981" s="22"/>
    </row>
    <row r="2982" spans="3:3" x14ac:dyDescent="0.35">
      <c r="C2982" s="22"/>
    </row>
    <row r="2983" spans="3:3" x14ac:dyDescent="0.35">
      <c r="C2983" s="22"/>
    </row>
    <row r="2984" spans="3:3" x14ac:dyDescent="0.35">
      <c r="C2984" s="22"/>
    </row>
    <row r="2985" spans="3:3" x14ac:dyDescent="0.35">
      <c r="C2985" s="22"/>
    </row>
    <row r="2986" spans="3:3" x14ac:dyDescent="0.35">
      <c r="C2986" s="22"/>
    </row>
    <row r="2987" spans="3:3" x14ac:dyDescent="0.35">
      <c r="C2987" s="22"/>
    </row>
    <row r="2988" spans="3:3" x14ac:dyDescent="0.35">
      <c r="C2988" s="22"/>
    </row>
    <row r="2989" spans="3:3" x14ac:dyDescent="0.35">
      <c r="C2989" s="22"/>
    </row>
    <row r="2990" spans="3:3" x14ac:dyDescent="0.35">
      <c r="C2990" s="22"/>
    </row>
    <row r="2991" spans="3:3" x14ac:dyDescent="0.35">
      <c r="C2991" s="22"/>
    </row>
    <row r="2992" spans="3:3" x14ac:dyDescent="0.35">
      <c r="C2992" s="22"/>
    </row>
    <row r="2993" spans="3:3" x14ac:dyDescent="0.35">
      <c r="C2993" s="22"/>
    </row>
    <row r="2994" spans="3:3" x14ac:dyDescent="0.35">
      <c r="C2994" s="22"/>
    </row>
    <row r="2995" spans="3:3" x14ac:dyDescent="0.35">
      <c r="C2995" s="22"/>
    </row>
    <row r="2996" spans="3:3" x14ac:dyDescent="0.35">
      <c r="C2996" s="22"/>
    </row>
    <row r="2997" spans="3:3" x14ac:dyDescent="0.35">
      <c r="C2997" s="22"/>
    </row>
    <row r="2998" spans="3:3" x14ac:dyDescent="0.35">
      <c r="C2998" s="22"/>
    </row>
    <row r="2999" spans="3:3" x14ac:dyDescent="0.35">
      <c r="C2999" s="22"/>
    </row>
    <row r="3000" spans="3:3" x14ac:dyDescent="0.35">
      <c r="C3000" s="22"/>
    </row>
    <row r="3001" spans="3:3" x14ac:dyDescent="0.35">
      <c r="C3001" s="22"/>
    </row>
    <row r="3002" spans="3:3" x14ac:dyDescent="0.35">
      <c r="C3002" s="22"/>
    </row>
    <row r="3003" spans="3:3" x14ac:dyDescent="0.35">
      <c r="C3003" s="22"/>
    </row>
    <row r="3004" spans="3:3" x14ac:dyDescent="0.35">
      <c r="C3004" s="22"/>
    </row>
    <row r="3005" spans="3:3" x14ac:dyDescent="0.35">
      <c r="C3005" s="22"/>
    </row>
    <row r="3006" spans="3:3" x14ac:dyDescent="0.35">
      <c r="C3006" s="22"/>
    </row>
    <row r="3007" spans="3:3" x14ac:dyDescent="0.35">
      <c r="C3007" s="22"/>
    </row>
    <row r="3008" spans="3:3" x14ac:dyDescent="0.35">
      <c r="C3008" s="22"/>
    </row>
    <row r="3009" spans="3:3" x14ac:dyDescent="0.35">
      <c r="C3009" s="22"/>
    </row>
    <row r="3010" spans="3:3" x14ac:dyDescent="0.35">
      <c r="C3010" s="22"/>
    </row>
    <row r="3011" spans="3:3" x14ac:dyDescent="0.35">
      <c r="C3011" s="22"/>
    </row>
    <row r="3012" spans="3:3" x14ac:dyDescent="0.35">
      <c r="C3012" s="22"/>
    </row>
    <row r="3013" spans="3:3" x14ac:dyDescent="0.35">
      <c r="C3013" s="22"/>
    </row>
    <row r="3014" spans="3:3" x14ac:dyDescent="0.35">
      <c r="C3014" s="22"/>
    </row>
    <row r="3015" spans="3:3" x14ac:dyDescent="0.35">
      <c r="C3015" s="22"/>
    </row>
    <row r="3016" spans="3:3" x14ac:dyDescent="0.35">
      <c r="C3016" s="22"/>
    </row>
    <row r="3017" spans="3:3" x14ac:dyDescent="0.35">
      <c r="C3017" s="22"/>
    </row>
    <row r="3018" spans="3:3" x14ac:dyDescent="0.35">
      <c r="C3018" s="22"/>
    </row>
    <row r="3019" spans="3:3" x14ac:dyDescent="0.35">
      <c r="C3019" s="22"/>
    </row>
    <row r="3020" spans="3:3" x14ac:dyDescent="0.35">
      <c r="C3020" s="22"/>
    </row>
    <row r="3021" spans="3:3" x14ac:dyDescent="0.35">
      <c r="C3021" s="22"/>
    </row>
    <row r="3022" spans="3:3" x14ac:dyDescent="0.35">
      <c r="C3022" s="22"/>
    </row>
    <row r="3023" spans="3:3" x14ac:dyDescent="0.35">
      <c r="C3023" s="22"/>
    </row>
    <row r="3024" spans="3:3" x14ac:dyDescent="0.35">
      <c r="C3024" s="22"/>
    </row>
    <row r="3025" spans="3:3" x14ac:dyDescent="0.35">
      <c r="C3025" s="22"/>
    </row>
    <row r="3026" spans="3:3" x14ac:dyDescent="0.35">
      <c r="C3026" s="22"/>
    </row>
    <row r="3027" spans="3:3" x14ac:dyDescent="0.35">
      <c r="C3027" s="22"/>
    </row>
    <row r="3028" spans="3:3" x14ac:dyDescent="0.35">
      <c r="C3028" s="22"/>
    </row>
    <row r="3029" spans="3:3" x14ac:dyDescent="0.35">
      <c r="C3029" s="22"/>
    </row>
    <row r="3030" spans="3:3" x14ac:dyDescent="0.35">
      <c r="C3030" s="22"/>
    </row>
    <row r="3031" spans="3:3" x14ac:dyDescent="0.35">
      <c r="C3031" s="22"/>
    </row>
    <row r="3032" spans="3:3" x14ac:dyDescent="0.35">
      <c r="C3032" s="22"/>
    </row>
    <row r="3033" spans="3:3" x14ac:dyDescent="0.35">
      <c r="C3033" s="22"/>
    </row>
    <row r="3034" spans="3:3" x14ac:dyDescent="0.35">
      <c r="C3034" s="22"/>
    </row>
    <row r="3035" spans="3:3" x14ac:dyDescent="0.35">
      <c r="C3035" s="22"/>
    </row>
    <row r="3036" spans="3:3" x14ac:dyDescent="0.35">
      <c r="C3036" s="22"/>
    </row>
    <row r="3037" spans="3:3" x14ac:dyDescent="0.35">
      <c r="C3037" s="22"/>
    </row>
    <row r="3038" spans="3:3" x14ac:dyDescent="0.35">
      <c r="C3038" s="22"/>
    </row>
    <row r="3039" spans="3:3" x14ac:dyDescent="0.35">
      <c r="C3039" s="22"/>
    </row>
    <row r="3040" spans="3:3" x14ac:dyDescent="0.35">
      <c r="C3040" s="22"/>
    </row>
    <row r="3041" spans="3:3" x14ac:dyDescent="0.35">
      <c r="C3041" s="22"/>
    </row>
    <row r="3042" spans="3:3" x14ac:dyDescent="0.35">
      <c r="C3042" s="22"/>
    </row>
    <row r="3043" spans="3:3" x14ac:dyDescent="0.35">
      <c r="C3043" s="22"/>
    </row>
    <row r="3044" spans="3:3" x14ac:dyDescent="0.35">
      <c r="C3044" s="22"/>
    </row>
    <row r="3045" spans="3:3" x14ac:dyDescent="0.35">
      <c r="C3045" s="22"/>
    </row>
    <row r="3046" spans="3:3" x14ac:dyDescent="0.35">
      <c r="C3046" s="22"/>
    </row>
    <row r="3047" spans="3:3" x14ac:dyDescent="0.35">
      <c r="C3047" s="22"/>
    </row>
    <row r="3048" spans="3:3" x14ac:dyDescent="0.35">
      <c r="C3048" s="22"/>
    </row>
    <row r="3049" spans="3:3" x14ac:dyDescent="0.35">
      <c r="C3049" s="22"/>
    </row>
    <row r="3050" spans="3:3" x14ac:dyDescent="0.35">
      <c r="C3050" s="22"/>
    </row>
    <row r="3051" spans="3:3" x14ac:dyDescent="0.35">
      <c r="C3051" s="22"/>
    </row>
    <row r="3052" spans="3:3" x14ac:dyDescent="0.35">
      <c r="C3052" s="22"/>
    </row>
    <row r="3053" spans="3:3" x14ac:dyDescent="0.35">
      <c r="C3053" s="22"/>
    </row>
    <row r="3054" spans="3:3" x14ac:dyDescent="0.35">
      <c r="C3054" s="22"/>
    </row>
    <row r="3055" spans="3:3" x14ac:dyDescent="0.35">
      <c r="C3055" s="22"/>
    </row>
    <row r="3056" spans="3:3" x14ac:dyDescent="0.35">
      <c r="C3056" s="22"/>
    </row>
    <row r="3057" spans="3:3" x14ac:dyDescent="0.35">
      <c r="C3057" s="22"/>
    </row>
    <row r="3058" spans="3:3" x14ac:dyDescent="0.35">
      <c r="C3058" s="22"/>
    </row>
    <row r="3059" spans="3:3" x14ac:dyDescent="0.35">
      <c r="C3059" s="22"/>
    </row>
    <row r="3060" spans="3:3" x14ac:dyDescent="0.35">
      <c r="C3060" s="22"/>
    </row>
    <row r="3061" spans="3:3" x14ac:dyDescent="0.35">
      <c r="C3061" s="22"/>
    </row>
    <row r="3062" spans="3:3" x14ac:dyDescent="0.35">
      <c r="C3062" s="22"/>
    </row>
    <row r="3063" spans="3:3" x14ac:dyDescent="0.35">
      <c r="C3063" s="22"/>
    </row>
    <row r="3064" spans="3:3" x14ac:dyDescent="0.35">
      <c r="C3064" s="22"/>
    </row>
    <row r="3065" spans="3:3" x14ac:dyDescent="0.35">
      <c r="C3065" s="22"/>
    </row>
    <row r="3066" spans="3:3" x14ac:dyDescent="0.35">
      <c r="C3066" s="22"/>
    </row>
    <row r="3067" spans="3:3" x14ac:dyDescent="0.35">
      <c r="C3067" s="22"/>
    </row>
    <row r="3068" spans="3:3" x14ac:dyDescent="0.35">
      <c r="C3068" s="22"/>
    </row>
    <row r="3069" spans="3:3" x14ac:dyDescent="0.35">
      <c r="C3069" s="22"/>
    </row>
    <row r="3070" spans="3:3" x14ac:dyDescent="0.35">
      <c r="C3070" s="22"/>
    </row>
    <row r="3071" spans="3:3" x14ac:dyDescent="0.35">
      <c r="C3071" s="22"/>
    </row>
    <row r="3072" spans="3:3" x14ac:dyDescent="0.35">
      <c r="C3072" s="22"/>
    </row>
    <row r="3073" spans="3:3" x14ac:dyDescent="0.35">
      <c r="C3073" s="22"/>
    </row>
    <row r="3074" spans="3:3" x14ac:dyDescent="0.35">
      <c r="C3074" s="22"/>
    </row>
    <row r="3075" spans="3:3" x14ac:dyDescent="0.35">
      <c r="C3075" s="22"/>
    </row>
    <row r="3076" spans="3:3" x14ac:dyDescent="0.35">
      <c r="C3076" s="22"/>
    </row>
    <row r="3077" spans="3:3" x14ac:dyDescent="0.35">
      <c r="C3077" s="22"/>
    </row>
    <row r="3078" spans="3:3" x14ac:dyDescent="0.35">
      <c r="C3078" s="22"/>
    </row>
    <row r="3079" spans="3:3" x14ac:dyDescent="0.35">
      <c r="C3079" s="22"/>
    </row>
    <row r="3080" spans="3:3" x14ac:dyDescent="0.35">
      <c r="C3080" s="22"/>
    </row>
    <row r="3081" spans="3:3" x14ac:dyDescent="0.35">
      <c r="C3081" s="22"/>
    </row>
    <row r="3082" spans="3:3" x14ac:dyDescent="0.35">
      <c r="C3082" s="22"/>
    </row>
    <row r="3083" spans="3:3" x14ac:dyDescent="0.35">
      <c r="C3083" s="22"/>
    </row>
    <row r="3084" spans="3:3" x14ac:dyDescent="0.35">
      <c r="C3084" s="22"/>
    </row>
    <row r="3085" spans="3:3" x14ac:dyDescent="0.35">
      <c r="C3085" s="22"/>
    </row>
    <row r="3086" spans="3:3" x14ac:dyDescent="0.35">
      <c r="C3086" s="22"/>
    </row>
    <row r="3087" spans="3:3" x14ac:dyDescent="0.35">
      <c r="C3087" s="22"/>
    </row>
    <row r="3088" spans="3:3" x14ac:dyDescent="0.35">
      <c r="C3088" s="22"/>
    </row>
    <row r="3089" spans="3:3" x14ac:dyDescent="0.35">
      <c r="C3089" s="22"/>
    </row>
    <row r="3090" spans="3:3" x14ac:dyDescent="0.35">
      <c r="C3090" s="22"/>
    </row>
    <row r="3091" spans="3:3" x14ac:dyDescent="0.35">
      <c r="C3091" s="22"/>
    </row>
    <row r="3092" spans="3:3" x14ac:dyDescent="0.35">
      <c r="C3092" s="22"/>
    </row>
    <row r="3093" spans="3:3" x14ac:dyDescent="0.35">
      <c r="C3093" s="22"/>
    </row>
    <row r="3094" spans="3:3" x14ac:dyDescent="0.35">
      <c r="C3094" s="22"/>
    </row>
    <row r="3095" spans="3:3" x14ac:dyDescent="0.35">
      <c r="C3095" s="22"/>
    </row>
    <row r="3096" spans="3:3" x14ac:dyDescent="0.35">
      <c r="C3096" s="22"/>
    </row>
    <row r="3097" spans="3:3" x14ac:dyDescent="0.35">
      <c r="C3097" s="22"/>
    </row>
    <row r="3098" spans="3:3" x14ac:dyDescent="0.35">
      <c r="C3098" s="22"/>
    </row>
    <row r="3099" spans="3:3" x14ac:dyDescent="0.35">
      <c r="C3099" s="22"/>
    </row>
    <row r="3100" spans="3:3" x14ac:dyDescent="0.35">
      <c r="C3100" s="22"/>
    </row>
    <row r="3101" spans="3:3" x14ac:dyDescent="0.35">
      <c r="C3101" s="22"/>
    </row>
    <row r="3102" spans="3:3" x14ac:dyDescent="0.35">
      <c r="C3102" s="22"/>
    </row>
    <row r="3103" spans="3:3" x14ac:dyDescent="0.35">
      <c r="C3103" s="22"/>
    </row>
    <row r="3104" spans="3:3" x14ac:dyDescent="0.35">
      <c r="C3104" s="22"/>
    </row>
    <row r="3105" spans="3:3" x14ac:dyDescent="0.35">
      <c r="C3105" s="22"/>
    </row>
    <row r="3106" spans="3:3" x14ac:dyDescent="0.35">
      <c r="C3106" s="22"/>
    </row>
    <row r="3107" spans="3:3" x14ac:dyDescent="0.35">
      <c r="C3107" s="22"/>
    </row>
    <row r="3108" spans="3:3" x14ac:dyDescent="0.35">
      <c r="C3108" s="22"/>
    </row>
    <row r="3109" spans="3:3" x14ac:dyDescent="0.35">
      <c r="C3109" s="22"/>
    </row>
    <row r="3110" spans="3:3" x14ac:dyDescent="0.35">
      <c r="C3110" s="22"/>
    </row>
    <row r="3111" spans="3:3" x14ac:dyDescent="0.35">
      <c r="C3111" s="22"/>
    </row>
    <row r="3112" spans="3:3" x14ac:dyDescent="0.35">
      <c r="C3112" s="22"/>
    </row>
    <row r="3113" spans="3:3" x14ac:dyDescent="0.35">
      <c r="C3113" s="22"/>
    </row>
    <row r="3114" spans="3:3" x14ac:dyDescent="0.35">
      <c r="C3114" s="22"/>
    </row>
    <row r="3115" spans="3:3" x14ac:dyDescent="0.35">
      <c r="C3115" s="22"/>
    </row>
    <row r="3116" spans="3:3" x14ac:dyDescent="0.35">
      <c r="C3116" s="22"/>
    </row>
    <row r="3117" spans="3:3" x14ac:dyDescent="0.35">
      <c r="C3117" s="22"/>
    </row>
    <row r="3118" spans="3:3" x14ac:dyDescent="0.35">
      <c r="C3118" s="22"/>
    </row>
    <row r="3119" spans="3:3" x14ac:dyDescent="0.35">
      <c r="C3119" s="22"/>
    </row>
    <row r="3120" spans="3:3" x14ac:dyDescent="0.35">
      <c r="C3120" s="22"/>
    </row>
    <row r="3121" spans="3:3" x14ac:dyDescent="0.35">
      <c r="C3121" s="22"/>
    </row>
    <row r="3122" spans="3:3" x14ac:dyDescent="0.35">
      <c r="C3122" s="22"/>
    </row>
    <row r="3123" spans="3:3" x14ac:dyDescent="0.35">
      <c r="C3123" s="22"/>
    </row>
    <row r="3124" spans="3:3" x14ac:dyDescent="0.35">
      <c r="C3124" s="22"/>
    </row>
    <row r="3125" spans="3:3" x14ac:dyDescent="0.35">
      <c r="C3125" s="22"/>
    </row>
    <row r="3126" spans="3:3" x14ac:dyDescent="0.35">
      <c r="C3126" s="22"/>
    </row>
    <row r="3127" spans="3:3" x14ac:dyDescent="0.35">
      <c r="C3127" s="22"/>
    </row>
    <row r="3128" spans="3:3" x14ac:dyDescent="0.35">
      <c r="C3128" s="22"/>
    </row>
    <row r="3129" spans="3:3" x14ac:dyDescent="0.35">
      <c r="C3129" s="22"/>
    </row>
    <row r="3130" spans="3:3" x14ac:dyDescent="0.35">
      <c r="C3130" s="22"/>
    </row>
    <row r="3131" spans="3:3" x14ac:dyDescent="0.35">
      <c r="C3131" s="22"/>
    </row>
    <row r="3132" spans="3:3" x14ac:dyDescent="0.35">
      <c r="C3132" s="22"/>
    </row>
    <row r="3133" spans="3:3" x14ac:dyDescent="0.35">
      <c r="C3133" s="22"/>
    </row>
    <row r="3134" spans="3:3" x14ac:dyDescent="0.35">
      <c r="C3134" s="22"/>
    </row>
    <row r="3135" spans="3:3" x14ac:dyDescent="0.35">
      <c r="C3135" s="22"/>
    </row>
    <row r="3136" spans="3:3" x14ac:dyDescent="0.35">
      <c r="C3136" s="22"/>
    </row>
    <row r="3137" spans="3:3" x14ac:dyDescent="0.35">
      <c r="C3137" s="22"/>
    </row>
    <row r="3138" spans="3:3" x14ac:dyDescent="0.35">
      <c r="C3138" s="22"/>
    </row>
    <row r="3139" spans="3:3" x14ac:dyDescent="0.35">
      <c r="C3139" s="22"/>
    </row>
    <row r="3140" spans="3:3" x14ac:dyDescent="0.35">
      <c r="C3140" s="22"/>
    </row>
    <row r="3141" spans="3:3" x14ac:dyDescent="0.35">
      <c r="C3141" s="22"/>
    </row>
    <row r="3142" spans="3:3" x14ac:dyDescent="0.35">
      <c r="C3142" s="22"/>
    </row>
    <row r="3143" spans="3:3" x14ac:dyDescent="0.35">
      <c r="C3143" s="22"/>
    </row>
    <row r="3144" spans="3:3" x14ac:dyDescent="0.35">
      <c r="C3144" s="22"/>
    </row>
    <row r="3145" spans="3:3" x14ac:dyDescent="0.35">
      <c r="C3145" s="22"/>
    </row>
    <row r="3146" spans="3:3" x14ac:dyDescent="0.35">
      <c r="C3146" s="22"/>
    </row>
    <row r="3147" spans="3:3" x14ac:dyDescent="0.35">
      <c r="C3147" s="22"/>
    </row>
    <row r="3148" spans="3:3" x14ac:dyDescent="0.35">
      <c r="C3148" s="22"/>
    </row>
    <row r="3149" spans="3:3" x14ac:dyDescent="0.35">
      <c r="C3149" s="22"/>
    </row>
    <row r="3150" spans="3:3" x14ac:dyDescent="0.35">
      <c r="C3150" s="22"/>
    </row>
    <row r="3151" spans="3:3" x14ac:dyDescent="0.35">
      <c r="C3151" s="22"/>
    </row>
    <row r="3152" spans="3:3" x14ac:dyDescent="0.35">
      <c r="C3152" s="22"/>
    </row>
    <row r="3153" spans="3:3" x14ac:dyDescent="0.35">
      <c r="C3153" s="22"/>
    </row>
    <row r="3154" spans="3:3" x14ac:dyDescent="0.35">
      <c r="C3154" s="22"/>
    </row>
    <row r="3155" spans="3:3" x14ac:dyDescent="0.35">
      <c r="C3155" s="22"/>
    </row>
    <row r="3156" spans="3:3" x14ac:dyDescent="0.35">
      <c r="C3156" s="22"/>
    </row>
    <row r="3157" spans="3:3" x14ac:dyDescent="0.35">
      <c r="C3157" s="22"/>
    </row>
    <row r="3158" spans="3:3" x14ac:dyDescent="0.35">
      <c r="C3158" s="22"/>
    </row>
    <row r="3159" spans="3:3" x14ac:dyDescent="0.35">
      <c r="C3159" s="22"/>
    </row>
    <row r="3160" spans="3:3" x14ac:dyDescent="0.35">
      <c r="C3160" s="22"/>
    </row>
    <row r="3161" spans="3:3" x14ac:dyDescent="0.35">
      <c r="C3161" s="22"/>
    </row>
    <row r="3162" spans="3:3" x14ac:dyDescent="0.35">
      <c r="C3162" s="22"/>
    </row>
    <row r="3163" spans="3:3" x14ac:dyDescent="0.35">
      <c r="C3163" s="22"/>
    </row>
    <row r="3164" spans="3:3" x14ac:dyDescent="0.35">
      <c r="C3164" s="22"/>
    </row>
    <row r="3165" spans="3:3" x14ac:dyDescent="0.35">
      <c r="C3165" s="22"/>
    </row>
    <row r="3166" spans="3:3" x14ac:dyDescent="0.35">
      <c r="C3166" s="22"/>
    </row>
    <row r="3167" spans="3:3" x14ac:dyDescent="0.35">
      <c r="C3167" s="22"/>
    </row>
    <row r="3168" spans="3:3" x14ac:dyDescent="0.35">
      <c r="C3168" s="22"/>
    </row>
    <row r="3169" spans="3:3" x14ac:dyDescent="0.35">
      <c r="C3169" s="22"/>
    </row>
    <row r="3170" spans="3:3" x14ac:dyDescent="0.35">
      <c r="C3170" s="22"/>
    </row>
    <row r="3171" spans="3:3" x14ac:dyDescent="0.35">
      <c r="C3171" s="22"/>
    </row>
    <row r="3172" spans="3:3" x14ac:dyDescent="0.35">
      <c r="C3172" s="22"/>
    </row>
    <row r="3173" spans="3:3" x14ac:dyDescent="0.35">
      <c r="C3173" s="22"/>
    </row>
    <row r="3174" spans="3:3" x14ac:dyDescent="0.35">
      <c r="C3174" s="22"/>
    </row>
    <row r="3175" spans="3:3" x14ac:dyDescent="0.35">
      <c r="C3175" s="22"/>
    </row>
    <row r="3176" spans="3:3" x14ac:dyDescent="0.35">
      <c r="C3176" s="22"/>
    </row>
    <row r="3177" spans="3:3" x14ac:dyDescent="0.35">
      <c r="C3177" s="22"/>
    </row>
    <row r="3178" spans="3:3" x14ac:dyDescent="0.35">
      <c r="C3178" s="22"/>
    </row>
    <row r="3179" spans="3:3" x14ac:dyDescent="0.35">
      <c r="C3179" s="22"/>
    </row>
    <row r="3180" spans="3:3" x14ac:dyDescent="0.35">
      <c r="C3180" s="22"/>
    </row>
    <row r="3181" spans="3:3" x14ac:dyDescent="0.35">
      <c r="C3181" s="22"/>
    </row>
    <row r="3182" spans="3:3" x14ac:dyDescent="0.35">
      <c r="C3182" s="22"/>
    </row>
    <row r="3183" spans="3:3" x14ac:dyDescent="0.35">
      <c r="C3183" s="22"/>
    </row>
    <row r="3184" spans="3:3" x14ac:dyDescent="0.35">
      <c r="C3184" s="22"/>
    </row>
    <row r="3185" spans="3:3" x14ac:dyDescent="0.35">
      <c r="C3185" s="22"/>
    </row>
    <row r="3186" spans="3:3" x14ac:dyDescent="0.35">
      <c r="C3186" s="22"/>
    </row>
    <row r="3187" spans="3:3" x14ac:dyDescent="0.35">
      <c r="C3187" s="22"/>
    </row>
    <row r="3188" spans="3:3" x14ac:dyDescent="0.35">
      <c r="C3188" s="22"/>
    </row>
    <row r="3189" spans="3:3" x14ac:dyDescent="0.35">
      <c r="C3189" s="22"/>
    </row>
    <row r="3190" spans="3:3" x14ac:dyDescent="0.35">
      <c r="C3190" s="22"/>
    </row>
    <row r="3191" spans="3:3" x14ac:dyDescent="0.35">
      <c r="C3191" s="22"/>
    </row>
    <row r="3192" spans="3:3" x14ac:dyDescent="0.35">
      <c r="C3192" s="22"/>
    </row>
    <row r="3193" spans="3:3" x14ac:dyDescent="0.35">
      <c r="C3193" s="22"/>
    </row>
    <row r="3194" spans="3:3" x14ac:dyDescent="0.35">
      <c r="C3194" s="22"/>
    </row>
    <row r="3195" spans="3:3" x14ac:dyDescent="0.35">
      <c r="C3195" s="22"/>
    </row>
    <row r="3196" spans="3:3" x14ac:dyDescent="0.35">
      <c r="C3196" s="22"/>
    </row>
    <row r="3197" spans="3:3" x14ac:dyDescent="0.35">
      <c r="C3197" s="22"/>
    </row>
    <row r="3198" spans="3:3" x14ac:dyDescent="0.35">
      <c r="C3198" s="22"/>
    </row>
    <row r="3199" spans="3:3" x14ac:dyDescent="0.35">
      <c r="C3199" s="22"/>
    </row>
    <row r="3200" spans="3:3" x14ac:dyDescent="0.35">
      <c r="C3200" s="22"/>
    </row>
    <row r="3201" spans="3:3" x14ac:dyDescent="0.35">
      <c r="C3201" s="22"/>
    </row>
    <row r="3202" spans="3:3" x14ac:dyDescent="0.35">
      <c r="C3202" s="22"/>
    </row>
    <row r="3203" spans="3:3" x14ac:dyDescent="0.35">
      <c r="C3203" s="22"/>
    </row>
    <row r="3204" spans="3:3" x14ac:dyDescent="0.35">
      <c r="C3204" s="22"/>
    </row>
    <row r="3205" spans="3:3" x14ac:dyDescent="0.35">
      <c r="C3205" s="22"/>
    </row>
    <row r="3206" spans="3:3" x14ac:dyDescent="0.35">
      <c r="C3206" s="22"/>
    </row>
    <row r="3207" spans="3:3" x14ac:dyDescent="0.35">
      <c r="C3207" s="22"/>
    </row>
    <row r="3208" spans="3:3" x14ac:dyDescent="0.35">
      <c r="C3208" s="22"/>
    </row>
    <row r="3209" spans="3:3" x14ac:dyDescent="0.35">
      <c r="C3209" s="22"/>
    </row>
    <row r="3210" spans="3:3" x14ac:dyDescent="0.35">
      <c r="C3210" s="22"/>
    </row>
    <row r="3211" spans="3:3" x14ac:dyDescent="0.35">
      <c r="C3211" s="22"/>
    </row>
    <row r="3212" spans="3:3" x14ac:dyDescent="0.35">
      <c r="C3212" s="22"/>
    </row>
    <row r="3213" spans="3:3" x14ac:dyDescent="0.35">
      <c r="C3213" s="22"/>
    </row>
    <row r="3214" spans="3:3" x14ac:dyDescent="0.35">
      <c r="C3214" s="22"/>
    </row>
    <row r="3215" spans="3:3" x14ac:dyDescent="0.35">
      <c r="C3215" s="22"/>
    </row>
    <row r="3216" spans="3:3" x14ac:dyDescent="0.35">
      <c r="C3216" s="22"/>
    </row>
    <row r="3217" spans="3:3" x14ac:dyDescent="0.35">
      <c r="C3217" s="22"/>
    </row>
    <row r="3218" spans="3:3" x14ac:dyDescent="0.35">
      <c r="C3218" s="22"/>
    </row>
    <row r="3219" spans="3:3" x14ac:dyDescent="0.35">
      <c r="C3219" s="22"/>
    </row>
    <row r="3220" spans="3:3" x14ac:dyDescent="0.35">
      <c r="C3220" s="22"/>
    </row>
    <row r="3221" spans="3:3" x14ac:dyDescent="0.35">
      <c r="C3221" s="22"/>
    </row>
    <row r="3222" spans="3:3" x14ac:dyDescent="0.35">
      <c r="C3222" s="22"/>
    </row>
    <row r="3223" spans="3:3" x14ac:dyDescent="0.35">
      <c r="C3223" s="22"/>
    </row>
    <row r="3224" spans="3:3" x14ac:dyDescent="0.35">
      <c r="C3224" s="22"/>
    </row>
    <row r="3225" spans="3:3" x14ac:dyDescent="0.35">
      <c r="C3225" s="22"/>
    </row>
    <row r="3226" spans="3:3" x14ac:dyDescent="0.35">
      <c r="C3226" s="22"/>
    </row>
    <row r="3227" spans="3:3" x14ac:dyDescent="0.35">
      <c r="C3227" s="22"/>
    </row>
    <row r="3228" spans="3:3" x14ac:dyDescent="0.35">
      <c r="C3228" s="22"/>
    </row>
    <row r="3229" spans="3:3" x14ac:dyDescent="0.35">
      <c r="C3229" s="22"/>
    </row>
    <row r="3230" spans="3:3" x14ac:dyDescent="0.35">
      <c r="C3230" s="22"/>
    </row>
    <row r="3231" spans="3:3" x14ac:dyDescent="0.35">
      <c r="C3231" s="22"/>
    </row>
    <row r="3232" spans="3:3" x14ac:dyDescent="0.35">
      <c r="C3232" s="22"/>
    </row>
    <row r="3233" spans="3:3" x14ac:dyDescent="0.35">
      <c r="C3233" s="22"/>
    </row>
    <row r="3234" spans="3:3" x14ac:dyDescent="0.35">
      <c r="C3234" s="22"/>
    </row>
    <row r="3235" spans="3:3" x14ac:dyDescent="0.35">
      <c r="C3235" s="22"/>
    </row>
    <row r="3236" spans="3:3" x14ac:dyDescent="0.35">
      <c r="C3236" s="22"/>
    </row>
    <row r="3237" spans="3:3" x14ac:dyDescent="0.35">
      <c r="C3237" s="22"/>
    </row>
    <row r="3238" spans="3:3" x14ac:dyDescent="0.35">
      <c r="C3238" s="22"/>
    </row>
    <row r="3239" spans="3:3" x14ac:dyDescent="0.35">
      <c r="C3239" s="22"/>
    </row>
    <row r="3240" spans="3:3" x14ac:dyDescent="0.35">
      <c r="C3240" s="22"/>
    </row>
    <row r="3241" spans="3:3" x14ac:dyDescent="0.35">
      <c r="C3241" s="22"/>
    </row>
    <row r="3242" spans="3:3" x14ac:dyDescent="0.35">
      <c r="C3242" s="22"/>
    </row>
    <row r="3243" spans="3:3" x14ac:dyDescent="0.35">
      <c r="C3243" s="22"/>
    </row>
    <row r="3244" spans="3:3" x14ac:dyDescent="0.35">
      <c r="C3244" s="22"/>
    </row>
    <row r="3245" spans="3:3" x14ac:dyDescent="0.35">
      <c r="C3245" s="22"/>
    </row>
    <row r="3246" spans="3:3" x14ac:dyDescent="0.35">
      <c r="C3246" s="22"/>
    </row>
    <row r="3247" spans="3:3" x14ac:dyDescent="0.35">
      <c r="C3247" s="22"/>
    </row>
    <row r="3248" spans="3:3" x14ac:dyDescent="0.35">
      <c r="C3248" s="22"/>
    </row>
    <row r="3249" spans="3:3" x14ac:dyDescent="0.35">
      <c r="C3249" s="22"/>
    </row>
    <row r="3250" spans="3:3" x14ac:dyDescent="0.35">
      <c r="C3250" s="22"/>
    </row>
    <row r="3251" spans="3:3" x14ac:dyDescent="0.35">
      <c r="C3251" s="22"/>
    </row>
    <row r="3252" spans="3:3" x14ac:dyDescent="0.35">
      <c r="C3252" s="22"/>
    </row>
    <row r="3253" spans="3:3" x14ac:dyDescent="0.35">
      <c r="C3253" s="22"/>
    </row>
    <row r="3254" spans="3:3" x14ac:dyDescent="0.35">
      <c r="C3254" s="22"/>
    </row>
    <row r="3255" spans="3:3" x14ac:dyDescent="0.35">
      <c r="C3255" s="22"/>
    </row>
    <row r="3256" spans="3:3" x14ac:dyDescent="0.35">
      <c r="C3256" s="22"/>
    </row>
    <row r="3257" spans="3:3" x14ac:dyDescent="0.35">
      <c r="C3257" s="22"/>
    </row>
    <row r="3258" spans="3:3" x14ac:dyDescent="0.35">
      <c r="C3258" s="22"/>
    </row>
    <row r="3259" spans="3:3" x14ac:dyDescent="0.35">
      <c r="C3259" s="22"/>
    </row>
    <row r="3260" spans="3:3" x14ac:dyDescent="0.35">
      <c r="C3260" s="22"/>
    </row>
    <row r="3261" spans="3:3" x14ac:dyDescent="0.35">
      <c r="C3261" s="22"/>
    </row>
    <row r="3262" spans="3:3" x14ac:dyDescent="0.35">
      <c r="C3262" s="22"/>
    </row>
    <row r="3263" spans="3:3" x14ac:dyDescent="0.35">
      <c r="C3263" s="22"/>
    </row>
    <row r="3264" spans="3:3" x14ac:dyDescent="0.35">
      <c r="C3264" s="22"/>
    </row>
    <row r="3265" spans="3:3" x14ac:dyDescent="0.35">
      <c r="C3265" s="22"/>
    </row>
    <row r="3266" spans="3:3" x14ac:dyDescent="0.35">
      <c r="C3266" s="22"/>
    </row>
    <row r="3267" spans="3:3" x14ac:dyDescent="0.35">
      <c r="C3267" s="22"/>
    </row>
    <row r="3268" spans="3:3" x14ac:dyDescent="0.35">
      <c r="C3268" s="22"/>
    </row>
    <row r="3269" spans="3:3" x14ac:dyDescent="0.35">
      <c r="C3269" s="22"/>
    </row>
    <row r="3270" spans="3:3" x14ac:dyDescent="0.35">
      <c r="C3270" s="22"/>
    </row>
    <row r="3271" spans="3:3" x14ac:dyDescent="0.35">
      <c r="C3271" s="22"/>
    </row>
    <row r="3272" spans="3:3" x14ac:dyDescent="0.35">
      <c r="C3272" s="22"/>
    </row>
    <row r="3273" spans="3:3" x14ac:dyDescent="0.35">
      <c r="C3273" s="22"/>
    </row>
    <row r="3274" spans="3:3" x14ac:dyDescent="0.35">
      <c r="C3274" s="22"/>
    </row>
    <row r="3275" spans="3:3" x14ac:dyDescent="0.35">
      <c r="C3275" s="22"/>
    </row>
    <row r="3276" spans="3:3" x14ac:dyDescent="0.35">
      <c r="C3276" s="22"/>
    </row>
    <row r="3277" spans="3:3" x14ac:dyDescent="0.35">
      <c r="C3277" s="22"/>
    </row>
    <row r="3278" spans="3:3" x14ac:dyDescent="0.35">
      <c r="C3278" s="22"/>
    </row>
    <row r="3279" spans="3:3" x14ac:dyDescent="0.35">
      <c r="C3279" s="22"/>
    </row>
    <row r="3280" spans="3:3" x14ac:dyDescent="0.35">
      <c r="C3280" s="22"/>
    </row>
    <row r="3281" spans="3:3" x14ac:dyDescent="0.35">
      <c r="C3281" s="22"/>
    </row>
    <row r="3282" spans="3:3" x14ac:dyDescent="0.35">
      <c r="C3282" s="22"/>
    </row>
    <row r="3283" spans="3:3" x14ac:dyDescent="0.35">
      <c r="C3283" s="22"/>
    </row>
    <row r="3284" spans="3:3" x14ac:dyDescent="0.35">
      <c r="C3284" s="22"/>
    </row>
    <row r="3285" spans="3:3" x14ac:dyDescent="0.35">
      <c r="C3285" s="22"/>
    </row>
    <row r="3286" spans="3:3" x14ac:dyDescent="0.35">
      <c r="C3286" s="22"/>
    </row>
    <row r="3287" spans="3:3" x14ac:dyDescent="0.35">
      <c r="C3287" s="22"/>
    </row>
    <row r="3288" spans="3:3" x14ac:dyDescent="0.35">
      <c r="C3288" s="22"/>
    </row>
    <row r="3289" spans="3:3" x14ac:dyDescent="0.35">
      <c r="C3289" s="22"/>
    </row>
    <row r="3290" spans="3:3" x14ac:dyDescent="0.35">
      <c r="C3290" s="22"/>
    </row>
    <row r="3291" spans="3:3" x14ac:dyDescent="0.35">
      <c r="C3291" s="22"/>
    </row>
    <row r="3292" spans="3:3" x14ac:dyDescent="0.35">
      <c r="C3292" s="22"/>
    </row>
    <row r="3293" spans="3:3" x14ac:dyDescent="0.35">
      <c r="C3293" s="22"/>
    </row>
    <row r="3294" spans="3:3" x14ac:dyDescent="0.35">
      <c r="C3294" s="22"/>
    </row>
    <row r="3295" spans="3:3" x14ac:dyDescent="0.35">
      <c r="C3295" s="22"/>
    </row>
    <row r="3296" spans="3:3" x14ac:dyDescent="0.35">
      <c r="C3296" s="22"/>
    </row>
    <row r="3297" spans="3:3" x14ac:dyDescent="0.35">
      <c r="C3297" s="22"/>
    </row>
    <row r="3298" spans="3:3" x14ac:dyDescent="0.35">
      <c r="C3298" s="22"/>
    </row>
    <row r="3299" spans="3:3" x14ac:dyDescent="0.35">
      <c r="C3299" s="22"/>
    </row>
    <row r="3300" spans="3:3" x14ac:dyDescent="0.35">
      <c r="C3300" s="22"/>
    </row>
    <row r="3301" spans="3:3" x14ac:dyDescent="0.35">
      <c r="C3301" s="22"/>
    </row>
    <row r="3302" spans="3:3" x14ac:dyDescent="0.35">
      <c r="C3302" s="22"/>
    </row>
    <row r="3303" spans="3:3" x14ac:dyDescent="0.35">
      <c r="C3303" s="22"/>
    </row>
    <row r="3304" spans="3:3" x14ac:dyDescent="0.35">
      <c r="C3304" s="22"/>
    </row>
    <row r="3305" spans="3:3" x14ac:dyDescent="0.35">
      <c r="C3305" s="22"/>
    </row>
    <row r="3306" spans="3:3" x14ac:dyDescent="0.35">
      <c r="C3306" s="22"/>
    </row>
    <row r="3307" spans="3:3" x14ac:dyDescent="0.35">
      <c r="C3307" s="22"/>
    </row>
    <row r="3308" spans="3:3" x14ac:dyDescent="0.35">
      <c r="C3308" s="22"/>
    </row>
    <row r="3309" spans="3:3" x14ac:dyDescent="0.35">
      <c r="C3309" s="22"/>
    </row>
    <row r="3310" spans="3:3" x14ac:dyDescent="0.35">
      <c r="C3310" s="22"/>
    </row>
    <row r="3311" spans="3:3" x14ac:dyDescent="0.35">
      <c r="C3311" s="22"/>
    </row>
    <row r="3312" spans="3:3" x14ac:dyDescent="0.35">
      <c r="C3312" s="22"/>
    </row>
    <row r="3313" spans="3:3" x14ac:dyDescent="0.35">
      <c r="C3313" s="22"/>
    </row>
    <row r="3314" spans="3:3" x14ac:dyDescent="0.35">
      <c r="C3314" s="22"/>
    </row>
    <row r="3315" spans="3:3" x14ac:dyDescent="0.35">
      <c r="C3315" s="22"/>
    </row>
    <row r="3316" spans="3:3" x14ac:dyDescent="0.35">
      <c r="C3316" s="22"/>
    </row>
    <row r="3317" spans="3:3" x14ac:dyDescent="0.35">
      <c r="C3317" s="22"/>
    </row>
    <row r="3318" spans="3:3" x14ac:dyDescent="0.35">
      <c r="C3318" s="22"/>
    </row>
    <row r="3319" spans="3:3" x14ac:dyDescent="0.35">
      <c r="C3319" s="22"/>
    </row>
    <row r="3320" spans="3:3" x14ac:dyDescent="0.35">
      <c r="C3320" s="22"/>
    </row>
    <row r="3321" spans="3:3" x14ac:dyDescent="0.35">
      <c r="C3321" s="22"/>
    </row>
    <row r="3322" spans="3:3" x14ac:dyDescent="0.35">
      <c r="C3322" s="22"/>
    </row>
    <row r="3323" spans="3:3" x14ac:dyDescent="0.35">
      <c r="C3323" s="22"/>
    </row>
    <row r="3324" spans="3:3" x14ac:dyDescent="0.35">
      <c r="C3324" s="22"/>
    </row>
    <row r="3325" spans="3:3" x14ac:dyDescent="0.35">
      <c r="C3325" s="22"/>
    </row>
    <row r="3326" spans="3:3" x14ac:dyDescent="0.35">
      <c r="C3326" s="22"/>
    </row>
    <row r="3327" spans="3:3" x14ac:dyDescent="0.35">
      <c r="C3327" s="22"/>
    </row>
    <row r="3328" spans="3:3" x14ac:dyDescent="0.35">
      <c r="C3328" s="22"/>
    </row>
    <row r="3329" spans="3:3" x14ac:dyDescent="0.35">
      <c r="C3329" s="22"/>
    </row>
    <row r="3330" spans="3:3" x14ac:dyDescent="0.35">
      <c r="C3330" s="22"/>
    </row>
    <row r="3331" spans="3:3" x14ac:dyDescent="0.35">
      <c r="C3331" s="22"/>
    </row>
    <row r="3332" spans="3:3" x14ac:dyDescent="0.35">
      <c r="C3332" s="22"/>
    </row>
    <row r="3333" spans="3:3" x14ac:dyDescent="0.35">
      <c r="C3333" s="22"/>
    </row>
    <row r="3334" spans="3:3" x14ac:dyDescent="0.35">
      <c r="C3334" s="22"/>
    </row>
    <row r="3335" spans="3:3" x14ac:dyDescent="0.35">
      <c r="C3335" s="22"/>
    </row>
    <row r="3336" spans="3:3" x14ac:dyDescent="0.35">
      <c r="C3336" s="22"/>
    </row>
    <row r="3337" spans="3:3" x14ac:dyDescent="0.35">
      <c r="C3337" s="22"/>
    </row>
    <row r="3338" spans="3:3" x14ac:dyDescent="0.35">
      <c r="C3338" s="22"/>
    </row>
    <row r="3339" spans="3:3" x14ac:dyDescent="0.35">
      <c r="C3339" s="22"/>
    </row>
    <row r="3340" spans="3:3" x14ac:dyDescent="0.35">
      <c r="C3340" s="22"/>
    </row>
    <row r="3341" spans="3:3" x14ac:dyDescent="0.35">
      <c r="C3341" s="22"/>
    </row>
    <row r="3342" spans="3:3" x14ac:dyDescent="0.35">
      <c r="C3342" s="22"/>
    </row>
    <row r="3343" spans="3:3" x14ac:dyDescent="0.35">
      <c r="C3343" s="22"/>
    </row>
    <row r="3344" spans="3:3" x14ac:dyDescent="0.35">
      <c r="C3344" s="22"/>
    </row>
    <row r="3345" spans="3:3" x14ac:dyDescent="0.35">
      <c r="C3345" s="22"/>
    </row>
    <row r="3346" spans="3:3" x14ac:dyDescent="0.35">
      <c r="C3346" s="22"/>
    </row>
    <row r="3347" spans="3:3" x14ac:dyDescent="0.35">
      <c r="C3347" s="22"/>
    </row>
    <row r="3348" spans="3:3" x14ac:dyDescent="0.35">
      <c r="C3348" s="22"/>
    </row>
    <row r="3349" spans="3:3" x14ac:dyDescent="0.35">
      <c r="C3349" s="22"/>
    </row>
    <row r="3350" spans="3:3" x14ac:dyDescent="0.35">
      <c r="C3350" s="22"/>
    </row>
    <row r="3351" spans="3:3" x14ac:dyDescent="0.35">
      <c r="C3351" s="22"/>
    </row>
    <row r="3352" spans="3:3" x14ac:dyDescent="0.35">
      <c r="C3352" s="22"/>
    </row>
    <row r="3353" spans="3:3" x14ac:dyDescent="0.35">
      <c r="C3353" s="22"/>
    </row>
    <row r="3354" spans="3:3" x14ac:dyDescent="0.35">
      <c r="C3354" s="22"/>
    </row>
    <row r="3355" spans="3:3" x14ac:dyDescent="0.35">
      <c r="C3355" s="22"/>
    </row>
    <row r="3356" spans="3:3" x14ac:dyDescent="0.35">
      <c r="C3356" s="22"/>
    </row>
    <row r="3357" spans="3:3" x14ac:dyDescent="0.35">
      <c r="C3357" s="22"/>
    </row>
    <row r="3358" spans="3:3" x14ac:dyDescent="0.35">
      <c r="C3358" s="22"/>
    </row>
    <row r="3359" spans="3:3" x14ac:dyDescent="0.35">
      <c r="C3359" s="22"/>
    </row>
    <row r="3360" spans="3:3" x14ac:dyDescent="0.35">
      <c r="C3360" s="22"/>
    </row>
    <row r="3361" spans="3:3" x14ac:dyDescent="0.35">
      <c r="C3361" s="22"/>
    </row>
    <row r="3362" spans="3:3" x14ac:dyDescent="0.35">
      <c r="C3362" s="22"/>
    </row>
    <row r="3363" spans="3:3" x14ac:dyDescent="0.35">
      <c r="C3363" s="22"/>
    </row>
    <row r="3364" spans="3:3" x14ac:dyDescent="0.35">
      <c r="C3364" s="22"/>
    </row>
    <row r="3365" spans="3:3" x14ac:dyDescent="0.35">
      <c r="C3365" s="22"/>
    </row>
    <row r="3366" spans="3:3" x14ac:dyDescent="0.35">
      <c r="C3366" s="22"/>
    </row>
    <row r="3367" spans="3:3" x14ac:dyDescent="0.35">
      <c r="C3367" s="22"/>
    </row>
    <row r="3368" spans="3:3" x14ac:dyDescent="0.35">
      <c r="C3368" s="22"/>
    </row>
    <row r="3369" spans="3:3" x14ac:dyDescent="0.35">
      <c r="C3369" s="22"/>
    </row>
    <row r="3370" spans="3:3" x14ac:dyDescent="0.35">
      <c r="C3370" s="22"/>
    </row>
    <row r="3371" spans="3:3" x14ac:dyDescent="0.35">
      <c r="C3371" s="22"/>
    </row>
    <row r="3372" spans="3:3" x14ac:dyDescent="0.35">
      <c r="C3372" s="22"/>
    </row>
    <row r="3373" spans="3:3" x14ac:dyDescent="0.35">
      <c r="C3373" s="22"/>
    </row>
    <row r="3374" spans="3:3" x14ac:dyDescent="0.35">
      <c r="C3374" s="22"/>
    </row>
    <row r="3375" spans="3:3" x14ac:dyDescent="0.35">
      <c r="C3375" s="22"/>
    </row>
    <row r="3376" spans="3:3" x14ac:dyDescent="0.35">
      <c r="C3376" s="22"/>
    </row>
    <row r="3377" spans="3:3" x14ac:dyDescent="0.35">
      <c r="C3377" s="22"/>
    </row>
    <row r="3378" spans="3:3" x14ac:dyDescent="0.35">
      <c r="C3378" s="22"/>
    </row>
    <row r="3379" spans="3:3" x14ac:dyDescent="0.35">
      <c r="C3379" s="22"/>
    </row>
    <row r="3380" spans="3:3" x14ac:dyDescent="0.35">
      <c r="C3380" s="22"/>
    </row>
    <row r="3381" spans="3:3" x14ac:dyDescent="0.35">
      <c r="C3381" s="22"/>
    </row>
    <row r="3382" spans="3:3" x14ac:dyDescent="0.35">
      <c r="C3382" s="22"/>
    </row>
    <row r="3383" spans="3:3" x14ac:dyDescent="0.35">
      <c r="C3383" s="22"/>
    </row>
    <row r="3384" spans="3:3" x14ac:dyDescent="0.35">
      <c r="C3384" s="22"/>
    </row>
    <row r="3385" spans="3:3" x14ac:dyDescent="0.35">
      <c r="C3385" s="22"/>
    </row>
    <row r="3386" spans="3:3" x14ac:dyDescent="0.35">
      <c r="C3386" s="22"/>
    </row>
    <row r="3387" spans="3:3" x14ac:dyDescent="0.35">
      <c r="C3387" s="22"/>
    </row>
    <row r="3388" spans="3:3" x14ac:dyDescent="0.35">
      <c r="C3388" s="22"/>
    </row>
    <row r="3389" spans="3:3" x14ac:dyDescent="0.35">
      <c r="C3389" s="22"/>
    </row>
    <row r="3390" spans="3:3" x14ac:dyDescent="0.35">
      <c r="C3390" s="22"/>
    </row>
    <row r="3391" spans="3:3" x14ac:dyDescent="0.35">
      <c r="C3391" s="22"/>
    </row>
    <row r="3392" spans="3:3" x14ac:dyDescent="0.35">
      <c r="C3392" s="22"/>
    </row>
    <row r="3393" spans="3:3" x14ac:dyDescent="0.35">
      <c r="C3393" s="22"/>
    </row>
    <row r="3394" spans="3:3" x14ac:dyDescent="0.35">
      <c r="C3394" s="22"/>
    </row>
    <row r="3395" spans="3:3" x14ac:dyDescent="0.35">
      <c r="C3395" s="22"/>
    </row>
    <row r="3396" spans="3:3" x14ac:dyDescent="0.35">
      <c r="C3396" s="22"/>
    </row>
    <row r="3397" spans="3:3" x14ac:dyDescent="0.35">
      <c r="C3397" s="22"/>
    </row>
    <row r="3398" spans="3:3" x14ac:dyDescent="0.35">
      <c r="C3398" s="22"/>
    </row>
    <row r="3399" spans="3:3" x14ac:dyDescent="0.35">
      <c r="C3399" s="22"/>
    </row>
    <row r="3400" spans="3:3" x14ac:dyDescent="0.35">
      <c r="C3400" s="22"/>
    </row>
    <row r="3401" spans="3:3" x14ac:dyDescent="0.35">
      <c r="C3401" s="22"/>
    </row>
    <row r="3402" spans="3:3" x14ac:dyDescent="0.35">
      <c r="C3402" s="22"/>
    </row>
    <row r="3403" spans="3:3" x14ac:dyDescent="0.35">
      <c r="C3403" s="22"/>
    </row>
    <row r="3404" spans="3:3" x14ac:dyDescent="0.35">
      <c r="C3404" s="22"/>
    </row>
    <row r="3405" spans="3:3" x14ac:dyDescent="0.35">
      <c r="C3405" s="22"/>
    </row>
    <row r="3406" spans="3:3" x14ac:dyDescent="0.35">
      <c r="C3406" s="22"/>
    </row>
    <row r="3407" spans="3:3" x14ac:dyDescent="0.35">
      <c r="C3407" s="22"/>
    </row>
    <row r="3408" spans="3:3" x14ac:dyDescent="0.35">
      <c r="C3408" s="22"/>
    </row>
    <row r="3409" spans="3:3" x14ac:dyDescent="0.35">
      <c r="C3409" s="22"/>
    </row>
    <row r="3410" spans="3:3" x14ac:dyDescent="0.35">
      <c r="C3410" s="22"/>
    </row>
    <row r="3411" spans="3:3" x14ac:dyDescent="0.35">
      <c r="C3411" s="22"/>
    </row>
    <row r="3412" spans="3:3" x14ac:dyDescent="0.35">
      <c r="C3412" s="22"/>
    </row>
    <row r="3413" spans="3:3" x14ac:dyDescent="0.35">
      <c r="C3413" s="22"/>
    </row>
    <row r="3414" spans="3:3" x14ac:dyDescent="0.35">
      <c r="C3414" s="22"/>
    </row>
    <row r="3415" spans="3:3" x14ac:dyDescent="0.35">
      <c r="C3415" s="22"/>
    </row>
    <row r="3416" spans="3:3" x14ac:dyDescent="0.35">
      <c r="C3416" s="22"/>
    </row>
    <row r="3417" spans="3:3" x14ac:dyDescent="0.35">
      <c r="C3417" s="22"/>
    </row>
    <row r="3418" spans="3:3" x14ac:dyDescent="0.35">
      <c r="C3418" s="22"/>
    </row>
    <row r="3419" spans="3:3" x14ac:dyDescent="0.35">
      <c r="C3419" s="22"/>
    </row>
    <row r="3420" spans="3:3" x14ac:dyDescent="0.35">
      <c r="C3420" s="22"/>
    </row>
    <row r="3421" spans="3:3" x14ac:dyDescent="0.35">
      <c r="C3421" s="22"/>
    </row>
    <row r="3422" spans="3:3" x14ac:dyDescent="0.35">
      <c r="C3422" s="22"/>
    </row>
    <row r="3423" spans="3:3" x14ac:dyDescent="0.35">
      <c r="C3423" s="22"/>
    </row>
    <row r="3424" spans="3:3" x14ac:dyDescent="0.35">
      <c r="C3424" s="22"/>
    </row>
    <row r="3425" spans="3:3" x14ac:dyDescent="0.35">
      <c r="C3425" s="22"/>
    </row>
    <row r="3426" spans="3:3" x14ac:dyDescent="0.35">
      <c r="C3426" s="22"/>
    </row>
    <row r="3427" spans="3:3" x14ac:dyDescent="0.35">
      <c r="C3427" s="22"/>
    </row>
    <row r="3428" spans="3:3" x14ac:dyDescent="0.35">
      <c r="C3428" s="22"/>
    </row>
    <row r="3429" spans="3:3" x14ac:dyDescent="0.35">
      <c r="C3429" s="22"/>
    </row>
    <row r="3430" spans="3:3" x14ac:dyDescent="0.35">
      <c r="C3430" s="22"/>
    </row>
    <row r="3431" spans="3:3" x14ac:dyDescent="0.35">
      <c r="C3431" s="22"/>
    </row>
    <row r="3432" spans="3:3" x14ac:dyDescent="0.35">
      <c r="C3432" s="22"/>
    </row>
    <row r="3433" spans="3:3" x14ac:dyDescent="0.35">
      <c r="C3433" s="22"/>
    </row>
    <row r="3434" spans="3:3" x14ac:dyDescent="0.35">
      <c r="C3434" s="22"/>
    </row>
    <row r="3435" spans="3:3" x14ac:dyDescent="0.35">
      <c r="C3435" s="22"/>
    </row>
    <row r="3436" spans="3:3" x14ac:dyDescent="0.35">
      <c r="C3436" s="22"/>
    </row>
    <row r="3437" spans="3:3" x14ac:dyDescent="0.35">
      <c r="C3437" s="22"/>
    </row>
    <row r="3438" spans="3:3" x14ac:dyDescent="0.35">
      <c r="C3438" s="22"/>
    </row>
    <row r="3439" spans="3:3" x14ac:dyDescent="0.35">
      <c r="C3439" s="22"/>
    </row>
    <row r="3440" spans="3:3" x14ac:dyDescent="0.35">
      <c r="C3440" s="22"/>
    </row>
    <row r="3441" spans="3:3" x14ac:dyDescent="0.35">
      <c r="C3441" s="22"/>
    </row>
    <row r="3442" spans="3:3" x14ac:dyDescent="0.35">
      <c r="C3442" s="22"/>
    </row>
    <row r="3443" spans="3:3" x14ac:dyDescent="0.35">
      <c r="C3443" s="22"/>
    </row>
    <row r="3444" spans="3:3" x14ac:dyDescent="0.35">
      <c r="C3444" s="22"/>
    </row>
    <row r="3445" spans="3:3" x14ac:dyDescent="0.35">
      <c r="C3445" s="22"/>
    </row>
    <row r="3446" spans="3:3" x14ac:dyDescent="0.35">
      <c r="C3446" s="22"/>
    </row>
    <row r="3447" spans="3:3" x14ac:dyDescent="0.35">
      <c r="C3447" s="22"/>
    </row>
    <row r="3448" spans="3:3" x14ac:dyDescent="0.35">
      <c r="C3448" s="22"/>
    </row>
    <row r="3449" spans="3:3" x14ac:dyDescent="0.35">
      <c r="C3449" s="22"/>
    </row>
    <row r="3450" spans="3:3" x14ac:dyDescent="0.35">
      <c r="C3450" s="22"/>
    </row>
    <row r="3451" spans="3:3" x14ac:dyDescent="0.35">
      <c r="C3451" s="22"/>
    </row>
    <row r="3452" spans="3:3" x14ac:dyDescent="0.35">
      <c r="C3452" s="22"/>
    </row>
    <row r="3453" spans="3:3" x14ac:dyDescent="0.35">
      <c r="C3453" s="22"/>
    </row>
    <row r="3454" spans="3:3" x14ac:dyDescent="0.35">
      <c r="C3454" s="22"/>
    </row>
    <row r="3455" spans="3:3" x14ac:dyDescent="0.35">
      <c r="C3455" s="22"/>
    </row>
    <row r="3456" spans="3:3" x14ac:dyDescent="0.35">
      <c r="C3456" s="22"/>
    </row>
    <row r="3457" spans="3:3" x14ac:dyDescent="0.35">
      <c r="C3457" s="22"/>
    </row>
    <row r="3458" spans="3:3" x14ac:dyDescent="0.35">
      <c r="C3458" s="22"/>
    </row>
    <row r="3459" spans="3:3" x14ac:dyDescent="0.35">
      <c r="C3459" s="22"/>
    </row>
    <row r="3460" spans="3:3" x14ac:dyDescent="0.35">
      <c r="C3460" s="22"/>
    </row>
    <row r="3461" spans="3:3" x14ac:dyDescent="0.35">
      <c r="C3461" s="22"/>
    </row>
    <row r="3462" spans="3:3" x14ac:dyDescent="0.35">
      <c r="C3462" s="22"/>
    </row>
    <row r="3463" spans="3:3" x14ac:dyDescent="0.35">
      <c r="C3463" s="22"/>
    </row>
    <row r="3464" spans="3:3" x14ac:dyDescent="0.35">
      <c r="C3464" s="22"/>
    </row>
    <row r="3465" spans="3:3" x14ac:dyDescent="0.35">
      <c r="C3465" s="22"/>
    </row>
    <row r="3466" spans="3:3" x14ac:dyDescent="0.35">
      <c r="C3466" s="22"/>
    </row>
    <row r="3467" spans="3:3" x14ac:dyDescent="0.35">
      <c r="C3467" s="22"/>
    </row>
    <row r="3468" spans="3:3" x14ac:dyDescent="0.35">
      <c r="C3468" s="22"/>
    </row>
    <row r="3469" spans="3:3" x14ac:dyDescent="0.35">
      <c r="C3469" s="22"/>
    </row>
    <row r="3470" spans="3:3" x14ac:dyDescent="0.35">
      <c r="C3470" s="22"/>
    </row>
    <row r="3471" spans="3:3" x14ac:dyDescent="0.35">
      <c r="C3471" s="22"/>
    </row>
    <row r="3472" spans="3:3" x14ac:dyDescent="0.35">
      <c r="C3472" s="22"/>
    </row>
    <row r="3473" spans="3:3" x14ac:dyDescent="0.35">
      <c r="C3473" s="22"/>
    </row>
    <row r="3474" spans="3:3" x14ac:dyDescent="0.35">
      <c r="C3474" s="22"/>
    </row>
    <row r="3475" spans="3:3" x14ac:dyDescent="0.35">
      <c r="C3475" s="22"/>
    </row>
    <row r="3476" spans="3:3" x14ac:dyDescent="0.35">
      <c r="C3476" s="22"/>
    </row>
    <row r="3477" spans="3:3" x14ac:dyDescent="0.35">
      <c r="C3477" s="22"/>
    </row>
    <row r="3478" spans="3:3" x14ac:dyDescent="0.35">
      <c r="C3478" s="22"/>
    </row>
    <row r="3479" spans="3:3" x14ac:dyDescent="0.35">
      <c r="C3479" s="22"/>
    </row>
    <row r="3480" spans="3:3" x14ac:dyDescent="0.35">
      <c r="C3480" s="22"/>
    </row>
    <row r="3481" spans="3:3" x14ac:dyDescent="0.35">
      <c r="C3481" s="22"/>
    </row>
    <row r="3482" spans="3:3" x14ac:dyDescent="0.35">
      <c r="C3482" s="22"/>
    </row>
    <row r="3483" spans="3:3" x14ac:dyDescent="0.35">
      <c r="C3483" s="22"/>
    </row>
    <row r="3484" spans="3:3" x14ac:dyDescent="0.35">
      <c r="C3484" s="22"/>
    </row>
    <row r="3485" spans="3:3" x14ac:dyDescent="0.35">
      <c r="C3485" s="22"/>
    </row>
    <row r="3486" spans="3:3" x14ac:dyDescent="0.35">
      <c r="C3486" s="22"/>
    </row>
    <row r="3487" spans="3:3" x14ac:dyDescent="0.35">
      <c r="C3487" s="22"/>
    </row>
    <row r="3488" spans="3:3" x14ac:dyDescent="0.35">
      <c r="C3488" s="22"/>
    </row>
    <row r="3489" spans="3:3" x14ac:dyDescent="0.35">
      <c r="C3489" s="22"/>
    </row>
    <row r="3490" spans="3:3" x14ac:dyDescent="0.35">
      <c r="C3490" s="22"/>
    </row>
    <row r="3491" spans="3:3" x14ac:dyDescent="0.35">
      <c r="C3491" s="22"/>
    </row>
    <row r="3492" spans="3:3" x14ac:dyDescent="0.35">
      <c r="C3492" s="22"/>
    </row>
    <row r="3493" spans="3:3" x14ac:dyDescent="0.35">
      <c r="C3493" s="22"/>
    </row>
    <row r="3494" spans="3:3" x14ac:dyDescent="0.35">
      <c r="C3494" s="22"/>
    </row>
    <row r="3495" spans="3:3" x14ac:dyDescent="0.35">
      <c r="C3495" s="22"/>
    </row>
    <row r="3496" spans="3:3" x14ac:dyDescent="0.35">
      <c r="C3496" s="22"/>
    </row>
    <row r="3497" spans="3:3" x14ac:dyDescent="0.35">
      <c r="C3497" s="22"/>
    </row>
    <row r="3498" spans="3:3" x14ac:dyDescent="0.35">
      <c r="C3498" s="22"/>
    </row>
    <row r="3499" spans="3:3" x14ac:dyDescent="0.35">
      <c r="C3499" s="22"/>
    </row>
    <row r="3500" spans="3:3" x14ac:dyDescent="0.35">
      <c r="C3500" s="22"/>
    </row>
    <row r="3501" spans="3:3" x14ac:dyDescent="0.35">
      <c r="C3501" s="22"/>
    </row>
    <row r="3502" spans="3:3" x14ac:dyDescent="0.35">
      <c r="C3502" s="22"/>
    </row>
    <row r="3503" spans="3:3" x14ac:dyDescent="0.35">
      <c r="C3503" s="22"/>
    </row>
    <row r="3504" spans="3:3" x14ac:dyDescent="0.35">
      <c r="C3504" s="22"/>
    </row>
    <row r="3505" spans="3:3" x14ac:dyDescent="0.35">
      <c r="C3505" s="22"/>
    </row>
    <row r="3506" spans="3:3" x14ac:dyDescent="0.35">
      <c r="C3506" s="22"/>
    </row>
    <row r="3507" spans="3:3" x14ac:dyDescent="0.35">
      <c r="C3507" s="22"/>
    </row>
    <row r="3508" spans="3:3" x14ac:dyDescent="0.35">
      <c r="C3508" s="22"/>
    </row>
    <row r="3509" spans="3:3" x14ac:dyDescent="0.35">
      <c r="C3509" s="22"/>
    </row>
    <row r="3510" spans="3:3" x14ac:dyDescent="0.35">
      <c r="C3510" s="22"/>
    </row>
    <row r="3511" spans="3:3" x14ac:dyDescent="0.35">
      <c r="C3511" s="22"/>
    </row>
    <row r="3512" spans="3:3" x14ac:dyDescent="0.35">
      <c r="C3512" s="22"/>
    </row>
    <row r="3513" spans="3:3" x14ac:dyDescent="0.35">
      <c r="C3513" s="22"/>
    </row>
    <row r="3514" spans="3:3" x14ac:dyDescent="0.35">
      <c r="C3514" s="22"/>
    </row>
    <row r="3515" spans="3:3" x14ac:dyDescent="0.35">
      <c r="C3515" s="22"/>
    </row>
    <row r="3516" spans="3:3" x14ac:dyDescent="0.35">
      <c r="C3516" s="22"/>
    </row>
    <row r="3517" spans="3:3" x14ac:dyDescent="0.35">
      <c r="C3517" s="22"/>
    </row>
    <row r="3518" spans="3:3" x14ac:dyDescent="0.35">
      <c r="C3518" s="22"/>
    </row>
    <row r="3519" spans="3:3" x14ac:dyDescent="0.35">
      <c r="C3519" s="22"/>
    </row>
    <row r="3520" spans="3:3" x14ac:dyDescent="0.35">
      <c r="C3520" s="22"/>
    </row>
    <row r="3521" spans="3:3" x14ac:dyDescent="0.35">
      <c r="C3521" s="22"/>
    </row>
    <row r="3522" spans="3:3" x14ac:dyDescent="0.35">
      <c r="C3522" s="22"/>
    </row>
    <row r="3523" spans="3:3" x14ac:dyDescent="0.35">
      <c r="C3523" s="22"/>
    </row>
    <row r="3524" spans="3:3" x14ac:dyDescent="0.35">
      <c r="C3524" s="22"/>
    </row>
    <row r="3525" spans="3:3" x14ac:dyDescent="0.35">
      <c r="C3525" s="22"/>
    </row>
    <row r="3526" spans="3:3" x14ac:dyDescent="0.35">
      <c r="C3526" s="22"/>
    </row>
    <row r="3527" spans="3:3" x14ac:dyDescent="0.35">
      <c r="C3527" s="22"/>
    </row>
    <row r="3528" spans="3:3" x14ac:dyDescent="0.35">
      <c r="C3528" s="22"/>
    </row>
    <row r="3529" spans="3:3" x14ac:dyDescent="0.35">
      <c r="C3529" s="22"/>
    </row>
    <row r="3530" spans="3:3" x14ac:dyDescent="0.35">
      <c r="C3530" s="22"/>
    </row>
    <row r="3531" spans="3:3" x14ac:dyDescent="0.35">
      <c r="C3531" s="22"/>
    </row>
    <row r="3532" spans="3:3" x14ac:dyDescent="0.35">
      <c r="C3532" s="22"/>
    </row>
    <row r="3533" spans="3:3" x14ac:dyDescent="0.35">
      <c r="C3533" s="22"/>
    </row>
    <row r="3534" spans="3:3" x14ac:dyDescent="0.35">
      <c r="C3534" s="22"/>
    </row>
    <row r="3535" spans="3:3" x14ac:dyDescent="0.35">
      <c r="C3535" s="22"/>
    </row>
    <row r="3536" spans="3:3" x14ac:dyDescent="0.35">
      <c r="C3536" s="22"/>
    </row>
    <row r="3537" spans="3:3" x14ac:dyDescent="0.35">
      <c r="C3537" s="22"/>
    </row>
    <row r="3538" spans="3:3" x14ac:dyDescent="0.35">
      <c r="C3538" s="22"/>
    </row>
    <row r="3539" spans="3:3" x14ac:dyDescent="0.35">
      <c r="C3539" s="22"/>
    </row>
    <row r="3540" spans="3:3" x14ac:dyDescent="0.35">
      <c r="C3540" s="22"/>
    </row>
    <row r="3541" spans="3:3" x14ac:dyDescent="0.35">
      <c r="C3541" s="22"/>
    </row>
    <row r="3542" spans="3:3" x14ac:dyDescent="0.35">
      <c r="C3542" s="22"/>
    </row>
    <row r="3543" spans="3:3" x14ac:dyDescent="0.35">
      <c r="C3543" s="22"/>
    </row>
    <row r="3544" spans="3:3" x14ac:dyDescent="0.35">
      <c r="C3544" s="22"/>
    </row>
    <row r="3545" spans="3:3" x14ac:dyDescent="0.35">
      <c r="C3545" s="22"/>
    </row>
    <row r="3546" spans="3:3" x14ac:dyDescent="0.35">
      <c r="C3546" s="22"/>
    </row>
    <row r="3547" spans="3:3" x14ac:dyDescent="0.35">
      <c r="C3547" s="22"/>
    </row>
    <row r="3548" spans="3:3" x14ac:dyDescent="0.35">
      <c r="C3548" s="22"/>
    </row>
    <row r="3549" spans="3:3" x14ac:dyDescent="0.35">
      <c r="C3549" s="22"/>
    </row>
    <row r="3550" spans="3:3" x14ac:dyDescent="0.35">
      <c r="C3550" s="22"/>
    </row>
    <row r="3551" spans="3:3" x14ac:dyDescent="0.35">
      <c r="C3551" s="22"/>
    </row>
    <row r="3552" spans="3:3" x14ac:dyDescent="0.35">
      <c r="C3552" s="22"/>
    </row>
    <row r="3553" spans="3:3" x14ac:dyDescent="0.35">
      <c r="C3553" s="22"/>
    </row>
    <row r="3554" spans="3:3" x14ac:dyDescent="0.35">
      <c r="C3554" s="22"/>
    </row>
    <row r="3555" spans="3:3" x14ac:dyDescent="0.35">
      <c r="C3555" s="22"/>
    </row>
    <row r="3556" spans="3:3" x14ac:dyDescent="0.35">
      <c r="C3556" s="22"/>
    </row>
    <row r="3557" spans="3:3" x14ac:dyDescent="0.35">
      <c r="C3557" s="22"/>
    </row>
    <row r="3558" spans="3:3" x14ac:dyDescent="0.35">
      <c r="C3558" s="22"/>
    </row>
    <row r="3559" spans="3:3" x14ac:dyDescent="0.35">
      <c r="C3559" s="22"/>
    </row>
    <row r="3560" spans="3:3" x14ac:dyDescent="0.35">
      <c r="C3560" s="22"/>
    </row>
    <row r="3561" spans="3:3" x14ac:dyDescent="0.35">
      <c r="C3561" s="22"/>
    </row>
    <row r="3562" spans="3:3" x14ac:dyDescent="0.35">
      <c r="C3562" s="22"/>
    </row>
    <row r="3563" spans="3:3" x14ac:dyDescent="0.35">
      <c r="C3563" s="22"/>
    </row>
    <row r="3564" spans="3:3" x14ac:dyDescent="0.35">
      <c r="C3564" s="22"/>
    </row>
    <row r="3565" spans="3:3" x14ac:dyDescent="0.35">
      <c r="C3565" s="22"/>
    </row>
    <row r="3566" spans="3:3" x14ac:dyDescent="0.35">
      <c r="C3566" s="22"/>
    </row>
    <row r="3567" spans="3:3" x14ac:dyDescent="0.35">
      <c r="C3567" s="22"/>
    </row>
    <row r="3568" spans="3:3" x14ac:dyDescent="0.35">
      <c r="C3568" s="22"/>
    </row>
    <row r="3569" spans="3:3" x14ac:dyDescent="0.35">
      <c r="C3569" s="22"/>
    </row>
    <row r="3570" spans="3:3" x14ac:dyDescent="0.35">
      <c r="C3570" s="22"/>
    </row>
    <row r="3571" spans="3:3" x14ac:dyDescent="0.35">
      <c r="C3571" s="22"/>
    </row>
    <row r="3572" spans="3:3" x14ac:dyDescent="0.35">
      <c r="C3572" s="22"/>
    </row>
    <row r="3573" spans="3:3" x14ac:dyDescent="0.35">
      <c r="C3573" s="22"/>
    </row>
    <row r="3574" spans="3:3" x14ac:dyDescent="0.35">
      <c r="C3574" s="22"/>
    </row>
    <row r="3575" spans="3:3" x14ac:dyDescent="0.35">
      <c r="C3575" s="22"/>
    </row>
    <row r="3576" spans="3:3" x14ac:dyDescent="0.35">
      <c r="C3576" s="22"/>
    </row>
    <row r="3577" spans="3:3" x14ac:dyDescent="0.35">
      <c r="C3577" s="22"/>
    </row>
    <row r="3578" spans="3:3" x14ac:dyDescent="0.35">
      <c r="C3578" s="22"/>
    </row>
    <row r="3579" spans="3:3" x14ac:dyDescent="0.35">
      <c r="C3579" s="22"/>
    </row>
    <row r="3580" spans="3:3" x14ac:dyDescent="0.35">
      <c r="C3580" s="22"/>
    </row>
    <row r="3581" spans="3:3" x14ac:dyDescent="0.35">
      <c r="C3581" s="22"/>
    </row>
    <row r="3582" spans="3:3" x14ac:dyDescent="0.35">
      <c r="C3582" s="22"/>
    </row>
    <row r="3583" spans="3:3" x14ac:dyDescent="0.35">
      <c r="C3583" s="22"/>
    </row>
    <row r="3584" spans="3:3" x14ac:dyDescent="0.35">
      <c r="C3584" s="22"/>
    </row>
    <row r="3585" spans="3:3" x14ac:dyDescent="0.35">
      <c r="C3585" s="22"/>
    </row>
    <row r="3586" spans="3:3" x14ac:dyDescent="0.35">
      <c r="C3586" s="22"/>
    </row>
    <row r="3587" spans="3:3" x14ac:dyDescent="0.35">
      <c r="C3587" s="22"/>
    </row>
    <row r="3588" spans="3:3" x14ac:dyDescent="0.35">
      <c r="C3588" s="22"/>
    </row>
    <row r="3589" spans="3:3" x14ac:dyDescent="0.35">
      <c r="C3589" s="22"/>
    </row>
    <row r="3590" spans="3:3" x14ac:dyDescent="0.35">
      <c r="C3590" s="22"/>
    </row>
    <row r="3591" spans="3:3" x14ac:dyDescent="0.35">
      <c r="C3591" s="22"/>
    </row>
    <row r="3592" spans="3:3" x14ac:dyDescent="0.35">
      <c r="C3592" s="22"/>
    </row>
    <row r="3593" spans="3:3" x14ac:dyDescent="0.35">
      <c r="C3593" s="22"/>
    </row>
    <row r="3594" spans="3:3" x14ac:dyDescent="0.35">
      <c r="C3594" s="22"/>
    </row>
    <row r="3595" spans="3:3" x14ac:dyDescent="0.35">
      <c r="C3595" s="22"/>
    </row>
    <row r="3596" spans="3:3" x14ac:dyDescent="0.35">
      <c r="C3596" s="22"/>
    </row>
    <row r="3597" spans="3:3" x14ac:dyDescent="0.35">
      <c r="C3597" s="22"/>
    </row>
    <row r="3598" spans="3:3" x14ac:dyDescent="0.35">
      <c r="C3598" s="22"/>
    </row>
    <row r="3599" spans="3:3" x14ac:dyDescent="0.35">
      <c r="C3599" s="22"/>
    </row>
    <row r="3600" spans="3:3" x14ac:dyDescent="0.35">
      <c r="C3600" s="22"/>
    </row>
    <row r="3601" spans="3:3" x14ac:dyDescent="0.35">
      <c r="C3601" s="22"/>
    </row>
    <row r="3602" spans="3:3" x14ac:dyDescent="0.35">
      <c r="C3602" s="22"/>
    </row>
    <row r="3603" spans="3:3" x14ac:dyDescent="0.35">
      <c r="C3603" s="22"/>
    </row>
    <row r="3604" spans="3:3" x14ac:dyDescent="0.35">
      <c r="C3604" s="22"/>
    </row>
    <row r="3605" spans="3:3" x14ac:dyDescent="0.35">
      <c r="C3605" s="22"/>
    </row>
    <row r="3606" spans="3:3" x14ac:dyDescent="0.35">
      <c r="C3606" s="22"/>
    </row>
    <row r="3607" spans="3:3" x14ac:dyDescent="0.35">
      <c r="C3607" s="22"/>
    </row>
    <row r="3608" spans="3:3" x14ac:dyDescent="0.35">
      <c r="C3608" s="22"/>
    </row>
    <row r="3609" spans="3:3" x14ac:dyDescent="0.35">
      <c r="C3609" s="22"/>
    </row>
    <row r="3610" spans="3:3" x14ac:dyDescent="0.35">
      <c r="C3610" s="22"/>
    </row>
    <row r="3611" spans="3:3" x14ac:dyDescent="0.35">
      <c r="C3611" s="22"/>
    </row>
    <row r="3612" spans="3:3" x14ac:dyDescent="0.35">
      <c r="C3612" s="22"/>
    </row>
    <row r="3613" spans="3:3" x14ac:dyDescent="0.35">
      <c r="C3613" s="22"/>
    </row>
    <row r="3614" spans="3:3" x14ac:dyDescent="0.35">
      <c r="C3614" s="22"/>
    </row>
    <row r="3615" spans="3:3" x14ac:dyDescent="0.35">
      <c r="C3615" s="22"/>
    </row>
    <row r="3616" spans="3:3" x14ac:dyDescent="0.35">
      <c r="C3616" s="22"/>
    </row>
    <row r="3617" spans="3:3" x14ac:dyDescent="0.35">
      <c r="C3617" s="22"/>
    </row>
    <row r="3618" spans="3:3" x14ac:dyDescent="0.35">
      <c r="C3618" s="22"/>
    </row>
    <row r="3619" spans="3:3" x14ac:dyDescent="0.35">
      <c r="C3619" s="22"/>
    </row>
    <row r="3620" spans="3:3" x14ac:dyDescent="0.35">
      <c r="C3620" s="22"/>
    </row>
    <row r="3621" spans="3:3" x14ac:dyDescent="0.35">
      <c r="C3621" s="22"/>
    </row>
    <row r="3622" spans="3:3" x14ac:dyDescent="0.35">
      <c r="C3622" s="22"/>
    </row>
    <row r="3623" spans="3:3" x14ac:dyDescent="0.35">
      <c r="C3623" s="22"/>
    </row>
    <row r="3624" spans="3:3" x14ac:dyDescent="0.35">
      <c r="C3624" s="22"/>
    </row>
    <row r="3625" spans="3:3" x14ac:dyDescent="0.35">
      <c r="C3625" s="22"/>
    </row>
    <row r="3626" spans="3:3" x14ac:dyDescent="0.35">
      <c r="C3626" s="22"/>
    </row>
    <row r="3627" spans="3:3" x14ac:dyDescent="0.35">
      <c r="C3627" s="22"/>
    </row>
    <row r="3628" spans="3:3" x14ac:dyDescent="0.35">
      <c r="C3628" s="22"/>
    </row>
    <row r="3629" spans="3:3" x14ac:dyDescent="0.35">
      <c r="C3629" s="22"/>
    </row>
    <row r="3630" spans="3:3" x14ac:dyDescent="0.35">
      <c r="C3630" s="22"/>
    </row>
    <row r="3631" spans="3:3" x14ac:dyDescent="0.35">
      <c r="C3631" s="22"/>
    </row>
    <row r="3632" spans="3:3" x14ac:dyDescent="0.35">
      <c r="C3632" s="22"/>
    </row>
    <row r="3633" spans="3:3" x14ac:dyDescent="0.35">
      <c r="C3633" s="22"/>
    </row>
    <row r="3634" spans="3:3" x14ac:dyDescent="0.35">
      <c r="C3634" s="22"/>
    </row>
    <row r="3635" spans="3:3" x14ac:dyDescent="0.35">
      <c r="C3635" s="22"/>
    </row>
    <row r="3636" spans="3:3" x14ac:dyDescent="0.35">
      <c r="C3636" s="22"/>
    </row>
    <row r="3637" spans="3:3" x14ac:dyDescent="0.35">
      <c r="C3637" s="22"/>
    </row>
    <row r="3638" spans="3:3" x14ac:dyDescent="0.35">
      <c r="C3638" s="22"/>
    </row>
    <row r="3639" spans="3:3" x14ac:dyDescent="0.35">
      <c r="C3639" s="22"/>
    </row>
    <row r="3640" spans="3:3" x14ac:dyDescent="0.35">
      <c r="C3640" s="22"/>
    </row>
    <row r="3641" spans="3:3" x14ac:dyDescent="0.35">
      <c r="C3641" s="22"/>
    </row>
    <row r="3642" spans="3:3" x14ac:dyDescent="0.35">
      <c r="C3642" s="22"/>
    </row>
    <row r="3643" spans="3:3" x14ac:dyDescent="0.35">
      <c r="C3643" s="22"/>
    </row>
    <row r="3644" spans="3:3" x14ac:dyDescent="0.35">
      <c r="C3644" s="22"/>
    </row>
    <row r="3645" spans="3:3" x14ac:dyDescent="0.35">
      <c r="C3645" s="22"/>
    </row>
    <row r="3646" spans="3:3" x14ac:dyDescent="0.35">
      <c r="C3646" s="22"/>
    </row>
    <row r="3647" spans="3:3" x14ac:dyDescent="0.35">
      <c r="C3647" s="22"/>
    </row>
    <row r="3648" spans="3:3" x14ac:dyDescent="0.35">
      <c r="C3648" s="22"/>
    </row>
    <row r="3649" spans="3:3" x14ac:dyDescent="0.35">
      <c r="C3649" s="22"/>
    </row>
    <row r="3650" spans="3:3" x14ac:dyDescent="0.35">
      <c r="C3650" s="22"/>
    </row>
    <row r="3651" spans="3:3" x14ac:dyDescent="0.35">
      <c r="C3651" s="22"/>
    </row>
    <row r="3652" spans="3:3" x14ac:dyDescent="0.35">
      <c r="C3652" s="22"/>
    </row>
    <row r="3653" spans="3:3" x14ac:dyDescent="0.35">
      <c r="C3653" s="22"/>
    </row>
    <row r="3654" spans="3:3" x14ac:dyDescent="0.35">
      <c r="C3654" s="22"/>
    </row>
    <row r="3655" spans="3:3" x14ac:dyDescent="0.35">
      <c r="C3655" s="22"/>
    </row>
    <row r="3656" spans="3:3" x14ac:dyDescent="0.35">
      <c r="C3656" s="22"/>
    </row>
    <row r="3657" spans="3:3" x14ac:dyDescent="0.35">
      <c r="C3657" s="22"/>
    </row>
    <row r="3658" spans="3:3" x14ac:dyDescent="0.35">
      <c r="C3658" s="22"/>
    </row>
    <row r="3659" spans="3:3" x14ac:dyDescent="0.35">
      <c r="C3659" s="22"/>
    </row>
    <row r="3660" spans="3:3" x14ac:dyDescent="0.35">
      <c r="C3660" s="22"/>
    </row>
    <row r="3661" spans="3:3" x14ac:dyDescent="0.35">
      <c r="C3661" s="22"/>
    </row>
    <row r="3662" spans="3:3" x14ac:dyDescent="0.35">
      <c r="C3662" s="22"/>
    </row>
    <row r="3663" spans="3:3" x14ac:dyDescent="0.35">
      <c r="C3663" s="22"/>
    </row>
    <row r="3664" spans="3:3" x14ac:dyDescent="0.35">
      <c r="C3664" s="22"/>
    </row>
    <row r="3665" spans="3:3" x14ac:dyDescent="0.35">
      <c r="C3665" s="22"/>
    </row>
    <row r="3666" spans="3:3" x14ac:dyDescent="0.35">
      <c r="C3666" s="22"/>
    </row>
    <row r="3667" spans="3:3" x14ac:dyDescent="0.35">
      <c r="C3667" s="22"/>
    </row>
    <row r="3668" spans="3:3" x14ac:dyDescent="0.35">
      <c r="C3668" s="22"/>
    </row>
    <row r="3669" spans="3:3" x14ac:dyDescent="0.35">
      <c r="C3669" s="22"/>
    </row>
    <row r="3670" spans="3:3" x14ac:dyDescent="0.35">
      <c r="C3670" s="22"/>
    </row>
    <row r="3671" spans="3:3" x14ac:dyDescent="0.35">
      <c r="C3671" s="22"/>
    </row>
    <row r="3672" spans="3:3" x14ac:dyDescent="0.35">
      <c r="C3672" s="22"/>
    </row>
    <row r="3673" spans="3:3" x14ac:dyDescent="0.35">
      <c r="C3673" s="22"/>
    </row>
    <row r="3674" spans="3:3" x14ac:dyDescent="0.35">
      <c r="C3674" s="22"/>
    </row>
    <row r="3675" spans="3:3" x14ac:dyDescent="0.35">
      <c r="C3675" s="22"/>
    </row>
    <row r="3676" spans="3:3" x14ac:dyDescent="0.35">
      <c r="C3676" s="22"/>
    </row>
    <row r="3677" spans="3:3" x14ac:dyDescent="0.35">
      <c r="C3677" s="22"/>
    </row>
    <row r="3678" spans="3:3" x14ac:dyDescent="0.35">
      <c r="C3678" s="22"/>
    </row>
    <row r="3679" spans="3:3" x14ac:dyDescent="0.35">
      <c r="C3679" s="22"/>
    </row>
    <row r="3680" spans="3:3" x14ac:dyDescent="0.35">
      <c r="C3680" s="22"/>
    </row>
    <row r="3681" spans="3:3" x14ac:dyDescent="0.35">
      <c r="C3681" s="22"/>
    </row>
    <row r="3682" spans="3:3" x14ac:dyDescent="0.35">
      <c r="C3682" s="22"/>
    </row>
    <row r="3683" spans="3:3" x14ac:dyDescent="0.35">
      <c r="C3683" s="22"/>
    </row>
    <row r="3684" spans="3:3" x14ac:dyDescent="0.35">
      <c r="C3684" s="22"/>
    </row>
    <row r="3685" spans="3:3" x14ac:dyDescent="0.35">
      <c r="C3685" s="22"/>
    </row>
    <row r="3686" spans="3:3" x14ac:dyDescent="0.35">
      <c r="C3686" s="22"/>
    </row>
    <row r="3687" spans="3:3" x14ac:dyDescent="0.35">
      <c r="C3687" s="22"/>
    </row>
    <row r="3688" spans="3:3" x14ac:dyDescent="0.35">
      <c r="C3688" s="22"/>
    </row>
    <row r="3689" spans="3:3" x14ac:dyDescent="0.35">
      <c r="C3689" s="22"/>
    </row>
    <row r="3690" spans="3:3" x14ac:dyDescent="0.35">
      <c r="C3690" s="22"/>
    </row>
    <row r="3691" spans="3:3" x14ac:dyDescent="0.35">
      <c r="C3691" s="22"/>
    </row>
    <row r="3692" spans="3:3" x14ac:dyDescent="0.35">
      <c r="C3692" s="22"/>
    </row>
    <row r="3693" spans="3:3" x14ac:dyDescent="0.35">
      <c r="C3693" s="22"/>
    </row>
    <row r="3694" spans="3:3" x14ac:dyDescent="0.35">
      <c r="C3694" s="22"/>
    </row>
    <row r="3695" spans="3:3" x14ac:dyDescent="0.35">
      <c r="C3695" s="22"/>
    </row>
    <row r="3696" spans="3:3" x14ac:dyDescent="0.35">
      <c r="C3696" s="22"/>
    </row>
    <row r="3697" spans="3:3" x14ac:dyDescent="0.35">
      <c r="C3697" s="22"/>
    </row>
    <row r="3698" spans="3:3" x14ac:dyDescent="0.35">
      <c r="C3698" s="22"/>
    </row>
    <row r="3699" spans="3:3" x14ac:dyDescent="0.35">
      <c r="C3699" s="22"/>
    </row>
    <row r="3700" spans="3:3" x14ac:dyDescent="0.35">
      <c r="C3700" s="22"/>
    </row>
    <row r="3701" spans="3:3" x14ac:dyDescent="0.35">
      <c r="C3701" s="22"/>
    </row>
    <row r="3702" spans="3:3" x14ac:dyDescent="0.35">
      <c r="C3702" s="22"/>
    </row>
    <row r="3703" spans="3:3" x14ac:dyDescent="0.35">
      <c r="C3703" s="22"/>
    </row>
    <row r="3704" spans="3:3" x14ac:dyDescent="0.35">
      <c r="C3704" s="22"/>
    </row>
    <row r="3705" spans="3:3" x14ac:dyDescent="0.35">
      <c r="C3705" s="22"/>
    </row>
    <row r="3706" spans="3:3" x14ac:dyDescent="0.35">
      <c r="C3706" s="22"/>
    </row>
    <row r="3707" spans="3:3" x14ac:dyDescent="0.35">
      <c r="C3707" s="22"/>
    </row>
    <row r="3708" spans="3:3" x14ac:dyDescent="0.35">
      <c r="C3708" s="22"/>
    </row>
    <row r="3709" spans="3:3" x14ac:dyDescent="0.35">
      <c r="C3709" s="22"/>
    </row>
    <row r="3710" spans="3:3" x14ac:dyDescent="0.35">
      <c r="C3710" s="22"/>
    </row>
    <row r="3711" spans="3:3" x14ac:dyDescent="0.35">
      <c r="C3711" s="22"/>
    </row>
    <row r="3712" spans="3:3" x14ac:dyDescent="0.35">
      <c r="C3712" s="22"/>
    </row>
    <row r="3713" spans="3:3" x14ac:dyDescent="0.35">
      <c r="C3713" s="22"/>
    </row>
    <row r="3714" spans="3:3" x14ac:dyDescent="0.35">
      <c r="C3714" s="22"/>
    </row>
    <row r="3715" spans="3:3" x14ac:dyDescent="0.35">
      <c r="C3715" s="22"/>
    </row>
    <row r="3716" spans="3:3" x14ac:dyDescent="0.35">
      <c r="C3716" s="22"/>
    </row>
    <row r="3717" spans="3:3" x14ac:dyDescent="0.35">
      <c r="C3717" s="22"/>
    </row>
    <row r="3718" spans="3:3" x14ac:dyDescent="0.35">
      <c r="C3718" s="22"/>
    </row>
    <row r="3719" spans="3:3" x14ac:dyDescent="0.35">
      <c r="C3719" s="22"/>
    </row>
    <row r="3720" spans="3:3" x14ac:dyDescent="0.35">
      <c r="C3720" s="22"/>
    </row>
    <row r="3721" spans="3:3" x14ac:dyDescent="0.35">
      <c r="C3721" s="22"/>
    </row>
    <row r="3722" spans="3:3" x14ac:dyDescent="0.35">
      <c r="C3722" s="22"/>
    </row>
    <row r="3723" spans="3:3" x14ac:dyDescent="0.35">
      <c r="C3723" s="22"/>
    </row>
    <row r="3724" spans="3:3" x14ac:dyDescent="0.35">
      <c r="C3724" s="22"/>
    </row>
    <row r="3725" spans="3:3" x14ac:dyDescent="0.35">
      <c r="C3725" s="22"/>
    </row>
    <row r="3726" spans="3:3" x14ac:dyDescent="0.35">
      <c r="C3726" s="22"/>
    </row>
    <row r="3727" spans="3:3" x14ac:dyDescent="0.35">
      <c r="C3727" s="22"/>
    </row>
    <row r="3728" spans="3:3" x14ac:dyDescent="0.35">
      <c r="C3728" s="22"/>
    </row>
    <row r="3729" spans="3:3" x14ac:dyDescent="0.35">
      <c r="C3729" s="22"/>
    </row>
    <row r="3730" spans="3:3" x14ac:dyDescent="0.35">
      <c r="C3730" s="22"/>
    </row>
    <row r="3731" spans="3:3" x14ac:dyDescent="0.35">
      <c r="C3731" s="22"/>
    </row>
    <row r="3732" spans="3:3" x14ac:dyDescent="0.35">
      <c r="C3732" s="22"/>
    </row>
    <row r="3733" spans="3:3" x14ac:dyDescent="0.35">
      <c r="C3733" s="22"/>
    </row>
    <row r="3734" spans="3:3" x14ac:dyDescent="0.35">
      <c r="C3734" s="22"/>
    </row>
    <row r="3735" spans="3:3" x14ac:dyDescent="0.35">
      <c r="C3735" s="22"/>
    </row>
    <row r="3736" spans="3:3" x14ac:dyDescent="0.35">
      <c r="C3736" s="22"/>
    </row>
    <row r="3737" spans="3:3" x14ac:dyDescent="0.35">
      <c r="C3737" s="22"/>
    </row>
    <row r="3738" spans="3:3" x14ac:dyDescent="0.35">
      <c r="C3738" s="22"/>
    </row>
    <row r="3739" spans="3:3" x14ac:dyDescent="0.35">
      <c r="C3739" s="22"/>
    </row>
    <row r="3740" spans="3:3" x14ac:dyDescent="0.35">
      <c r="C3740" s="22"/>
    </row>
    <row r="3741" spans="3:3" x14ac:dyDescent="0.35">
      <c r="C3741" s="22"/>
    </row>
    <row r="3742" spans="3:3" x14ac:dyDescent="0.35">
      <c r="C3742" s="22"/>
    </row>
    <row r="3743" spans="3:3" x14ac:dyDescent="0.35">
      <c r="C3743" s="22"/>
    </row>
    <row r="3744" spans="3:3" x14ac:dyDescent="0.35">
      <c r="C3744" s="22"/>
    </row>
    <row r="3745" spans="3:3" x14ac:dyDescent="0.35">
      <c r="C3745" s="22"/>
    </row>
    <row r="3746" spans="3:3" x14ac:dyDescent="0.35">
      <c r="C3746" s="22"/>
    </row>
    <row r="3747" spans="3:3" x14ac:dyDescent="0.35">
      <c r="C3747" s="22"/>
    </row>
    <row r="3748" spans="3:3" x14ac:dyDescent="0.35">
      <c r="C3748" s="22"/>
    </row>
    <row r="3749" spans="3:3" x14ac:dyDescent="0.35">
      <c r="C3749" s="22"/>
    </row>
    <row r="3750" spans="3:3" x14ac:dyDescent="0.35">
      <c r="C3750" s="22"/>
    </row>
    <row r="3751" spans="3:3" x14ac:dyDescent="0.35">
      <c r="C3751" s="22"/>
    </row>
    <row r="3752" spans="3:3" x14ac:dyDescent="0.35">
      <c r="C3752" s="22"/>
    </row>
    <row r="3753" spans="3:3" x14ac:dyDescent="0.35">
      <c r="C3753" s="22"/>
    </row>
    <row r="3754" spans="3:3" x14ac:dyDescent="0.35">
      <c r="C3754" s="22"/>
    </row>
    <row r="3755" spans="3:3" x14ac:dyDescent="0.35">
      <c r="C3755" s="22"/>
    </row>
    <row r="3756" spans="3:3" x14ac:dyDescent="0.35">
      <c r="C3756" s="22"/>
    </row>
    <row r="3757" spans="3:3" x14ac:dyDescent="0.35">
      <c r="C3757" s="22"/>
    </row>
    <row r="3758" spans="3:3" x14ac:dyDescent="0.35">
      <c r="C3758" s="22"/>
    </row>
    <row r="3759" spans="3:3" x14ac:dyDescent="0.35">
      <c r="C3759" s="22"/>
    </row>
    <row r="3760" spans="3:3" x14ac:dyDescent="0.35">
      <c r="C3760" s="22"/>
    </row>
    <row r="3761" spans="3:3" x14ac:dyDescent="0.35">
      <c r="C3761" s="22"/>
    </row>
    <row r="3762" spans="3:3" x14ac:dyDescent="0.35">
      <c r="C3762" s="22"/>
    </row>
    <row r="3763" spans="3:3" x14ac:dyDescent="0.35">
      <c r="C3763" s="22"/>
    </row>
    <row r="3764" spans="3:3" x14ac:dyDescent="0.35">
      <c r="C3764" s="22"/>
    </row>
    <row r="3765" spans="3:3" x14ac:dyDescent="0.35">
      <c r="C3765" s="22"/>
    </row>
    <row r="3766" spans="3:3" x14ac:dyDescent="0.35">
      <c r="C3766" s="22"/>
    </row>
    <row r="3767" spans="3:3" x14ac:dyDescent="0.35">
      <c r="C3767" s="22"/>
    </row>
    <row r="3768" spans="3:3" x14ac:dyDescent="0.35">
      <c r="C3768" s="22"/>
    </row>
    <row r="3769" spans="3:3" x14ac:dyDescent="0.35">
      <c r="C3769" s="22"/>
    </row>
    <row r="3770" spans="3:3" x14ac:dyDescent="0.35">
      <c r="C3770" s="22"/>
    </row>
    <row r="3771" spans="3:3" x14ac:dyDescent="0.35">
      <c r="C3771" s="22"/>
    </row>
    <row r="3772" spans="3:3" x14ac:dyDescent="0.35">
      <c r="C3772" s="22"/>
    </row>
    <row r="3773" spans="3:3" x14ac:dyDescent="0.35">
      <c r="C3773" s="22"/>
    </row>
    <row r="3774" spans="3:3" x14ac:dyDescent="0.35">
      <c r="C3774" s="22"/>
    </row>
    <row r="3775" spans="3:3" x14ac:dyDescent="0.35">
      <c r="C3775" s="22"/>
    </row>
    <row r="3776" spans="3:3" x14ac:dyDescent="0.35">
      <c r="C3776" s="22"/>
    </row>
    <row r="3777" spans="3:3" x14ac:dyDescent="0.35">
      <c r="C3777" s="22"/>
    </row>
    <row r="3778" spans="3:3" x14ac:dyDescent="0.35">
      <c r="C3778" s="22"/>
    </row>
    <row r="3779" spans="3:3" x14ac:dyDescent="0.35">
      <c r="C3779" s="22"/>
    </row>
    <row r="3780" spans="3:3" x14ac:dyDescent="0.35">
      <c r="C3780" s="22"/>
    </row>
    <row r="3781" spans="3:3" x14ac:dyDescent="0.35">
      <c r="C3781" s="22"/>
    </row>
    <row r="3782" spans="3:3" x14ac:dyDescent="0.35">
      <c r="C3782" s="22"/>
    </row>
    <row r="3783" spans="3:3" x14ac:dyDescent="0.35">
      <c r="C3783" s="22"/>
    </row>
    <row r="3784" spans="3:3" x14ac:dyDescent="0.35">
      <c r="C3784" s="22"/>
    </row>
    <row r="3785" spans="3:3" x14ac:dyDescent="0.35">
      <c r="C3785" s="22"/>
    </row>
    <row r="3786" spans="3:3" x14ac:dyDescent="0.35">
      <c r="C3786" s="22"/>
    </row>
    <row r="3787" spans="3:3" x14ac:dyDescent="0.35">
      <c r="C3787" s="22"/>
    </row>
    <row r="3788" spans="3:3" x14ac:dyDescent="0.35">
      <c r="C3788" s="22"/>
    </row>
    <row r="3789" spans="3:3" x14ac:dyDescent="0.35">
      <c r="C3789" s="22"/>
    </row>
    <row r="3790" spans="3:3" x14ac:dyDescent="0.35">
      <c r="C3790" s="22"/>
    </row>
    <row r="3791" spans="3:3" x14ac:dyDescent="0.35">
      <c r="C3791" s="22"/>
    </row>
    <row r="3792" spans="3:3" x14ac:dyDescent="0.35">
      <c r="C3792" s="22"/>
    </row>
    <row r="3793" spans="3:3" x14ac:dyDescent="0.35">
      <c r="C3793" s="22"/>
    </row>
    <row r="3794" spans="3:3" x14ac:dyDescent="0.35">
      <c r="C3794" s="22"/>
    </row>
    <row r="3795" spans="3:3" x14ac:dyDescent="0.35">
      <c r="C3795" s="22"/>
    </row>
    <row r="3796" spans="3:3" x14ac:dyDescent="0.35">
      <c r="C3796" s="22"/>
    </row>
    <row r="3797" spans="3:3" x14ac:dyDescent="0.35">
      <c r="C3797" s="22"/>
    </row>
    <row r="3798" spans="3:3" x14ac:dyDescent="0.35">
      <c r="C3798" s="22"/>
    </row>
    <row r="3799" spans="3:3" x14ac:dyDescent="0.35">
      <c r="C3799" s="22"/>
    </row>
    <row r="3800" spans="3:3" x14ac:dyDescent="0.35">
      <c r="C3800" s="22"/>
    </row>
    <row r="3801" spans="3:3" x14ac:dyDescent="0.35">
      <c r="C3801" s="22"/>
    </row>
    <row r="3802" spans="3:3" x14ac:dyDescent="0.35">
      <c r="C3802" s="22"/>
    </row>
    <row r="3803" spans="3:3" x14ac:dyDescent="0.35">
      <c r="C3803" s="22"/>
    </row>
    <row r="3804" spans="3:3" x14ac:dyDescent="0.35">
      <c r="C3804" s="22"/>
    </row>
    <row r="3805" spans="3:3" x14ac:dyDescent="0.35">
      <c r="C3805" s="22"/>
    </row>
    <row r="3806" spans="3:3" x14ac:dyDescent="0.35">
      <c r="C3806" s="22"/>
    </row>
    <row r="3807" spans="3:3" x14ac:dyDescent="0.35">
      <c r="C3807" s="22"/>
    </row>
    <row r="3808" spans="3:3" x14ac:dyDescent="0.35">
      <c r="C3808" s="22"/>
    </row>
    <row r="3809" spans="3:3" x14ac:dyDescent="0.35">
      <c r="C3809" s="22"/>
    </row>
    <row r="3810" spans="3:3" x14ac:dyDescent="0.35">
      <c r="C3810" s="22"/>
    </row>
    <row r="3811" spans="3:3" x14ac:dyDescent="0.35">
      <c r="C3811" s="22"/>
    </row>
    <row r="3812" spans="3:3" x14ac:dyDescent="0.35">
      <c r="C3812" s="22"/>
    </row>
    <row r="3813" spans="3:3" x14ac:dyDescent="0.35">
      <c r="C3813" s="22"/>
    </row>
    <row r="3814" spans="3:3" x14ac:dyDescent="0.35">
      <c r="C3814" s="22"/>
    </row>
    <row r="3815" spans="3:3" x14ac:dyDescent="0.35">
      <c r="C3815" s="22"/>
    </row>
    <row r="3816" spans="3:3" x14ac:dyDescent="0.35">
      <c r="C3816" s="22"/>
    </row>
    <row r="3817" spans="3:3" x14ac:dyDescent="0.35">
      <c r="C3817" s="22"/>
    </row>
    <row r="3818" spans="3:3" x14ac:dyDescent="0.35">
      <c r="C3818" s="22"/>
    </row>
    <row r="3819" spans="3:3" x14ac:dyDescent="0.35">
      <c r="C3819" s="22"/>
    </row>
    <row r="3820" spans="3:3" x14ac:dyDescent="0.35">
      <c r="C3820" s="22"/>
    </row>
    <row r="3821" spans="3:3" x14ac:dyDescent="0.35">
      <c r="C3821" s="22"/>
    </row>
    <row r="3822" spans="3:3" x14ac:dyDescent="0.35">
      <c r="C3822" s="22"/>
    </row>
    <row r="3823" spans="3:3" x14ac:dyDescent="0.35">
      <c r="C3823" s="22"/>
    </row>
    <row r="3824" spans="3:3" x14ac:dyDescent="0.35">
      <c r="C3824" s="22"/>
    </row>
    <row r="3825" spans="3:3" x14ac:dyDescent="0.35">
      <c r="C3825" s="22"/>
    </row>
    <row r="3826" spans="3:3" x14ac:dyDescent="0.35">
      <c r="C3826" s="22"/>
    </row>
    <row r="3827" spans="3:3" x14ac:dyDescent="0.35">
      <c r="C3827" s="22"/>
    </row>
    <row r="3828" spans="3:3" x14ac:dyDescent="0.35">
      <c r="C3828" s="22"/>
    </row>
    <row r="3829" spans="3:3" x14ac:dyDescent="0.35">
      <c r="C3829" s="22"/>
    </row>
    <row r="3830" spans="3:3" x14ac:dyDescent="0.35">
      <c r="C3830" s="22"/>
    </row>
    <row r="3831" spans="3:3" x14ac:dyDescent="0.35">
      <c r="C3831" s="22"/>
    </row>
    <row r="3832" spans="3:3" x14ac:dyDescent="0.35">
      <c r="C3832" s="22"/>
    </row>
    <row r="3833" spans="3:3" x14ac:dyDescent="0.35">
      <c r="C3833" s="22"/>
    </row>
    <row r="3834" spans="3:3" x14ac:dyDescent="0.35">
      <c r="C3834" s="22"/>
    </row>
    <row r="3835" spans="3:3" x14ac:dyDescent="0.35">
      <c r="C3835" s="22"/>
    </row>
    <row r="3836" spans="3:3" x14ac:dyDescent="0.35">
      <c r="C3836" s="22"/>
    </row>
    <row r="3837" spans="3:3" x14ac:dyDescent="0.35">
      <c r="C3837" s="22"/>
    </row>
    <row r="3838" spans="3:3" x14ac:dyDescent="0.35">
      <c r="C3838" s="22"/>
    </row>
    <row r="3839" spans="3:3" x14ac:dyDescent="0.35">
      <c r="C3839" s="22"/>
    </row>
    <row r="3840" spans="3:3" x14ac:dyDescent="0.35">
      <c r="C3840" s="22"/>
    </row>
    <row r="3841" spans="3:3" x14ac:dyDescent="0.35">
      <c r="C3841" s="22"/>
    </row>
    <row r="3842" spans="3:3" x14ac:dyDescent="0.35">
      <c r="C3842" s="22"/>
    </row>
    <row r="3843" spans="3:3" x14ac:dyDescent="0.35">
      <c r="C3843" s="22"/>
    </row>
    <row r="3844" spans="3:3" x14ac:dyDescent="0.35">
      <c r="C3844" s="22"/>
    </row>
    <row r="3845" spans="3:3" x14ac:dyDescent="0.35">
      <c r="C3845" s="22"/>
    </row>
    <row r="3846" spans="3:3" x14ac:dyDescent="0.35">
      <c r="C3846" s="22"/>
    </row>
    <row r="3847" spans="3:3" x14ac:dyDescent="0.35">
      <c r="C3847" s="22"/>
    </row>
    <row r="3848" spans="3:3" x14ac:dyDescent="0.35">
      <c r="C3848" s="22"/>
    </row>
    <row r="3849" spans="3:3" x14ac:dyDescent="0.35">
      <c r="C3849" s="22"/>
    </row>
    <row r="3850" spans="3:3" x14ac:dyDescent="0.35">
      <c r="C3850" s="22"/>
    </row>
    <row r="3851" spans="3:3" x14ac:dyDescent="0.35">
      <c r="C3851" s="22"/>
    </row>
    <row r="3852" spans="3:3" x14ac:dyDescent="0.35">
      <c r="C3852" s="22"/>
    </row>
    <row r="3853" spans="3:3" x14ac:dyDescent="0.35">
      <c r="C3853" s="22"/>
    </row>
    <row r="3854" spans="3:3" x14ac:dyDescent="0.35">
      <c r="C3854" s="22"/>
    </row>
    <row r="3855" spans="3:3" x14ac:dyDescent="0.35">
      <c r="C3855" s="22"/>
    </row>
    <row r="3856" spans="3:3" x14ac:dyDescent="0.35">
      <c r="C3856" s="22"/>
    </row>
    <row r="3857" spans="3:3" x14ac:dyDescent="0.35">
      <c r="C3857" s="22"/>
    </row>
    <row r="3858" spans="3:3" x14ac:dyDescent="0.35">
      <c r="C3858" s="22"/>
    </row>
    <row r="3859" spans="3:3" x14ac:dyDescent="0.35">
      <c r="C3859" s="22"/>
    </row>
    <row r="3860" spans="3:3" x14ac:dyDescent="0.35">
      <c r="C3860" s="22"/>
    </row>
    <row r="3861" spans="3:3" x14ac:dyDescent="0.35">
      <c r="C3861" s="22"/>
    </row>
    <row r="3862" spans="3:3" x14ac:dyDescent="0.35">
      <c r="C3862" s="22"/>
    </row>
    <row r="3863" spans="3:3" x14ac:dyDescent="0.35">
      <c r="C3863" s="22"/>
    </row>
    <row r="3864" spans="3:3" x14ac:dyDescent="0.35">
      <c r="C3864" s="22"/>
    </row>
    <row r="3865" spans="3:3" x14ac:dyDescent="0.35">
      <c r="C3865" s="22"/>
    </row>
    <row r="3866" spans="3:3" x14ac:dyDescent="0.35">
      <c r="C3866" s="22"/>
    </row>
    <row r="3867" spans="3:3" x14ac:dyDescent="0.35">
      <c r="C3867" s="22"/>
    </row>
    <row r="3868" spans="3:3" x14ac:dyDescent="0.35">
      <c r="C3868" s="22"/>
    </row>
    <row r="3869" spans="3:3" x14ac:dyDescent="0.35">
      <c r="C3869" s="22"/>
    </row>
    <row r="3870" spans="3:3" x14ac:dyDescent="0.35">
      <c r="C3870" s="22"/>
    </row>
    <row r="3871" spans="3:3" x14ac:dyDescent="0.35">
      <c r="C3871" s="22"/>
    </row>
    <row r="3872" spans="3:3" x14ac:dyDescent="0.35">
      <c r="C3872" s="22"/>
    </row>
    <row r="3873" spans="3:3" x14ac:dyDescent="0.35">
      <c r="C3873" s="22"/>
    </row>
    <row r="3874" spans="3:3" x14ac:dyDescent="0.35">
      <c r="C3874" s="22"/>
    </row>
    <row r="3875" spans="3:3" x14ac:dyDescent="0.35">
      <c r="C3875" s="22"/>
    </row>
    <row r="3876" spans="3:3" x14ac:dyDescent="0.35">
      <c r="C3876" s="22"/>
    </row>
    <row r="3877" spans="3:3" x14ac:dyDescent="0.35">
      <c r="C3877" s="22"/>
    </row>
    <row r="3878" spans="3:3" x14ac:dyDescent="0.35">
      <c r="C3878" s="22"/>
    </row>
    <row r="3879" spans="3:3" x14ac:dyDescent="0.35">
      <c r="C3879" s="22"/>
    </row>
    <row r="3880" spans="3:3" x14ac:dyDescent="0.35">
      <c r="C3880" s="22"/>
    </row>
    <row r="3881" spans="3:3" x14ac:dyDescent="0.35">
      <c r="C3881" s="22"/>
    </row>
    <row r="3882" spans="3:3" x14ac:dyDescent="0.35">
      <c r="C3882" s="22"/>
    </row>
    <row r="3883" spans="3:3" x14ac:dyDescent="0.35">
      <c r="C3883" s="22"/>
    </row>
    <row r="3884" spans="3:3" x14ac:dyDescent="0.35">
      <c r="C3884" s="22"/>
    </row>
    <row r="3885" spans="3:3" x14ac:dyDescent="0.35">
      <c r="C3885" s="22"/>
    </row>
    <row r="3886" spans="3:3" x14ac:dyDescent="0.35">
      <c r="C3886" s="22"/>
    </row>
    <row r="3887" spans="3:3" x14ac:dyDescent="0.35">
      <c r="C3887" s="22"/>
    </row>
    <row r="3888" spans="3:3" x14ac:dyDescent="0.35">
      <c r="C3888" s="22"/>
    </row>
    <row r="3889" spans="3:3" x14ac:dyDescent="0.35">
      <c r="C3889" s="22"/>
    </row>
    <row r="3890" spans="3:3" x14ac:dyDescent="0.35">
      <c r="C3890" s="22"/>
    </row>
    <row r="3891" spans="3:3" x14ac:dyDescent="0.35">
      <c r="C3891" s="22"/>
    </row>
    <row r="3892" spans="3:3" x14ac:dyDescent="0.35">
      <c r="C3892" s="22"/>
    </row>
    <row r="3893" spans="3:3" x14ac:dyDescent="0.35">
      <c r="C3893" s="22"/>
    </row>
    <row r="3894" spans="3:3" x14ac:dyDescent="0.35">
      <c r="C3894" s="22"/>
    </row>
    <row r="3895" spans="3:3" x14ac:dyDescent="0.35">
      <c r="C3895" s="22"/>
    </row>
    <row r="3896" spans="3:3" x14ac:dyDescent="0.35">
      <c r="C3896" s="22"/>
    </row>
    <row r="3897" spans="3:3" x14ac:dyDescent="0.35">
      <c r="C3897" s="22"/>
    </row>
    <row r="3898" spans="3:3" x14ac:dyDescent="0.35">
      <c r="C3898" s="22"/>
    </row>
    <row r="3899" spans="3:3" x14ac:dyDescent="0.35">
      <c r="C3899" s="22"/>
    </row>
    <row r="3900" spans="3:3" x14ac:dyDescent="0.35">
      <c r="C3900" s="22"/>
    </row>
    <row r="3901" spans="3:3" x14ac:dyDescent="0.35">
      <c r="C3901" s="22"/>
    </row>
    <row r="3902" spans="3:3" x14ac:dyDescent="0.35">
      <c r="C3902" s="22"/>
    </row>
    <row r="3903" spans="3:3" x14ac:dyDescent="0.35">
      <c r="C3903" s="22"/>
    </row>
    <row r="3904" spans="3:3" x14ac:dyDescent="0.35">
      <c r="C3904" s="22"/>
    </row>
    <row r="3905" spans="3:3" x14ac:dyDescent="0.35">
      <c r="C3905" s="22"/>
    </row>
    <row r="3906" spans="3:3" x14ac:dyDescent="0.35">
      <c r="C3906" s="22"/>
    </row>
    <row r="3907" spans="3:3" x14ac:dyDescent="0.35">
      <c r="C3907" s="22"/>
    </row>
    <row r="3908" spans="3:3" x14ac:dyDescent="0.35">
      <c r="C3908" s="22"/>
    </row>
    <row r="3909" spans="3:3" x14ac:dyDescent="0.35">
      <c r="C3909" s="22"/>
    </row>
    <row r="3910" spans="3:3" x14ac:dyDescent="0.35">
      <c r="C3910" s="22"/>
    </row>
    <row r="3911" spans="3:3" x14ac:dyDescent="0.35">
      <c r="C3911" s="22"/>
    </row>
    <row r="3912" spans="3:3" x14ac:dyDescent="0.35">
      <c r="C3912" s="22"/>
    </row>
    <row r="3913" spans="3:3" x14ac:dyDescent="0.35">
      <c r="C3913" s="22"/>
    </row>
    <row r="3914" spans="3:3" x14ac:dyDescent="0.35">
      <c r="C3914" s="22"/>
    </row>
    <row r="3915" spans="3:3" x14ac:dyDescent="0.35">
      <c r="C3915" s="22"/>
    </row>
    <row r="3916" spans="3:3" x14ac:dyDescent="0.35">
      <c r="C3916" s="22"/>
    </row>
    <row r="3917" spans="3:3" x14ac:dyDescent="0.35">
      <c r="C3917" s="22"/>
    </row>
    <row r="3918" spans="3:3" x14ac:dyDescent="0.35">
      <c r="C3918" s="22"/>
    </row>
    <row r="3919" spans="3:3" x14ac:dyDescent="0.35">
      <c r="C3919" s="22"/>
    </row>
    <row r="3920" spans="3:3" x14ac:dyDescent="0.35">
      <c r="C3920" s="22"/>
    </row>
    <row r="3921" spans="3:3" x14ac:dyDescent="0.35">
      <c r="C3921" s="22"/>
    </row>
    <row r="3922" spans="3:3" x14ac:dyDescent="0.35">
      <c r="C3922" s="22"/>
    </row>
    <row r="3923" spans="3:3" x14ac:dyDescent="0.35">
      <c r="C3923" s="22"/>
    </row>
    <row r="3924" spans="3:3" x14ac:dyDescent="0.35">
      <c r="C3924" s="22"/>
    </row>
    <row r="3925" spans="3:3" x14ac:dyDescent="0.35">
      <c r="C3925" s="22"/>
    </row>
    <row r="3926" spans="3:3" x14ac:dyDescent="0.35">
      <c r="C3926" s="22"/>
    </row>
    <row r="3927" spans="3:3" x14ac:dyDescent="0.35">
      <c r="C3927" s="22"/>
    </row>
    <row r="3928" spans="3:3" x14ac:dyDescent="0.35">
      <c r="C3928" s="22"/>
    </row>
    <row r="3929" spans="3:3" x14ac:dyDescent="0.35">
      <c r="C3929" s="22"/>
    </row>
    <row r="3930" spans="3:3" x14ac:dyDescent="0.35">
      <c r="C3930" s="22"/>
    </row>
    <row r="3931" spans="3:3" x14ac:dyDescent="0.35">
      <c r="C3931" s="22"/>
    </row>
    <row r="3932" spans="3:3" x14ac:dyDescent="0.35">
      <c r="C3932" s="22"/>
    </row>
    <row r="3933" spans="3:3" x14ac:dyDescent="0.35">
      <c r="C3933" s="22"/>
    </row>
    <row r="3934" spans="3:3" x14ac:dyDescent="0.35">
      <c r="C3934" s="22"/>
    </row>
    <row r="3935" spans="3:3" x14ac:dyDescent="0.35">
      <c r="C3935" s="22"/>
    </row>
    <row r="3936" spans="3:3" x14ac:dyDescent="0.35">
      <c r="C3936" s="22"/>
    </row>
    <row r="3937" spans="3:3" x14ac:dyDescent="0.35">
      <c r="C3937" s="22"/>
    </row>
    <row r="3938" spans="3:3" x14ac:dyDescent="0.35">
      <c r="C3938" s="22"/>
    </row>
    <row r="3939" spans="3:3" x14ac:dyDescent="0.35">
      <c r="C3939" s="22"/>
    </row>
    <row r="3940" spans="3:3" x14ac:dyDescent="0.35">
      <c r="C3940" s="22"/>
    </row>
    <row r="3941" spans="3:3" x14ac:dyDescent="0.35">
      <c r="C3941" s="22"/>
    </row>
    <row r="3942" spans="3:3" x14ac:dyDescent="0.35">
      <c r="C3942" s="22"/>
    </row>
    <row r="3943" spans="3:3" x14ac:dyDescent="0.35">
      <c r="C3943" s="22"/>
    </row>
    <row r="3944" spans="3:3" x14ac:dyDescent="0.35">
      <c r="C3944" s="22"/>
    </row>
    <row r="3945" spans="3:3" x14ac:dyDescent="0.35">
      <c r="C3945" s="22"/>
    </row>
    <row r="3946" spans="3:3" x14ac:dyDescent="0.35">
      <c r="C3946" s="22"/>
    </row>
    <row r="3947" spans="3:3" x14ac:dyDescent="0.35">
      <c r="C3947" s="22"/>
    </row>
    <row r="3948" spans="3:3" x14ac:dyDescent="0.35">
      <c r="C3948" s="22"/>
    </row>
    <row r="3949" spans="3:3" x14ac:dyDescent="0.35">
      <c r="C3949" s="22"/>
    </row>
    <row r="3950" spans="3:3" x14ac:dyDescent="0.35">
      <c r="C3950" s="22"/>
    </row>
    <row r="3951" spans="3:3" x14ac:dyDescent="0.35">
      <c r="C3951" s="22"/>
    </row>
    <row r="3952" spans="3:3" x14ac:dyDescent="0.35">
      <c r="C3952" s="22"/>
    </row>
    <row r="3953" spans="3:3" x14ac:dyDescent="0.35">
      <c r="C3953" s="22"/>
    </row>
    <row r="3954" spans="3:3" x14ac:dyDescent="0.35">
      <c r="C3954" s="22"/>
    </row>
    <row r="3955" spans="3:3" x14ac:dyDescent="0.35">
      <c r="C3955" s="22"/>
    </row>
    <row r="3956" spans="3:3" x14ac:dyDescent="0.35">
      <c r="C3956" s="22"/>
    </row>
    <row r="3957" spans="3:3" x14ac:dyDescent="0.35">
      <c r="C3957" s="22"/>
    </row>
    <row r="3958" spans="3:3" x14ac:dyDescent="0.35">
      <c r="C3958" s="22"/>
    </row>
    <row r="3959" spans="3:3" x14ac:dyDescent="0.35">
      <c r="C3959" s="22"/>
    </row>
    <row r="3960" spans="3:3" x14ac:dyDescent="0.35">
      <c r="C3960" s="22"/>
    </row>
    <row r="3961" spans="3:3" x14ac:dyDescent="0.35">
      <c r="C3961" s="22"/>
    </row>
    <row r="3962" spans="3:3" x14ac:dyDescent="0.35">
      <c r="C3962" s="22"/>
    </row>
    <row r="3963" spans="3:3" x14ac:dyDescent="0.35">
      <c r="C3963" s="22"/>
    </row>
    <row r="3964" spans="3:3" x14ac:dyDescent="0.35">
      <c r="C3964" s="22"/>
    </row>
    <row r="3965" spans="3:3" x14ac:dyDescent="0.35">
      <c r="C3965" s="22"/>
    </row>
    <row r="3966" spans="3:3" x14ac:dyDescent="0.35">
      <c r="C3966" s="22"/>
    </row>
    <row r="3967" spans="3:3" x14ac:dyDescent="0.35">
      <c r="C3967" s="22"/>
    </row>
    <row r="3968" spans="3:3" x14ac:dyDescent="0.35">
      <c r="C3968" s="22"/>
    </row>
    <row r="3969" spans="3:3" x14ac:dyDescent="0.35">
      <c r="C3969" s="22"/>
    </row>
    <row r="3970" spans="3:3" x14ac:dyDescent="0.35">
      <c r="C3970" s="22"/>
    </row>
    <row r="3971" spans="3:3" x14ac:dyDescent="0.35">
      <c r="C3971" s="22"/>
    </row>
    <row r="3972" spans="3:3" x14ac:dyDescent="0.35">
      <c r="C3972" s="22"/>
    </row>
    <row r="3973" spans="3:3" x14ac:dyDescent="0.35">
      <c r="C3973" s="22"/>
    </row>
    <row r="3974" spans="3:3" x14ac:dyDescent="0.35">
      <c r="C3974" s="22"/>
    </row>
    <row r="3975" spans="3:3" x14ac:dyDescent="0.35">
      <c r="C3975" s="22"/>
    </row>
    <row r="3976" spans="3:3" x14ac:dyDescent="0.35">
      <c r="C3976" s="22"/>
    </row>
    <row r="3977" spans="3:3" x14ac:dyDescent="0.35">
      <c r="C3977" s="22"/>
    </row>
    <row r="3978" spans="3:3" x14ac:dyDescent="0.35">
      <c r="C3978" s="22"/>
    </row>
    <row r="3979" spans="3:3" x14ac:dyDescent="0.35">
      <c r="C3979" s="22"/>
    </row>
    <row r="3980" spans="3:3" x14ac:dyDescent="0.35">
      <c r="C3980" s="22"/>
    </row>
    <row r="3981" spans="3:3" x14ac:dyDescent="0.35">
      <c r="C3981" s="22"/>
    </row>
    <row r="3982" spans="3:3" x14ac:dyDescent="0.35">
      <c r="C3982" s="22"/>
    </row>
    <row r="3983" spans="3:3" x14ac:dyDescent="0.35">
      <c r="C3983" s="22"/>
    </row>
    <row r="3984" spans="3:3" x14ac:dyDescent="0.35">
      <c r="C3984" s="22"/>
    </row>
    <row r="3985" spans="3:3" x14ac:dyDescent="0.35">
      <c r="C3985" s="22"/>
    </row>
    <row r="3986" spans="3:3" x14ac:dyDescent="0.35">
      <c r="C3986" s="22"/>
    </row>
    <row r="3987" spans="3:3" x14ac:dyDescent="0.35">
      <c r="C3987" s="22"/>
    </row>
    <row r="3988" spans="3:3" x14ac:dyDescent="0.35">
      <c r="C3988" s="22"/>
    </row>
    <row r="3989" spans="3:3" x14ac:dyDescent="0.35">
      <c r="C3989" s="22"/>
    </row>
    <row r="3990" spans="3:3" x14ac:dyDescent="0.35">
      <c r="C3990" s="22"/>
    </row>
    <row r="3991" spans="3:3" x14ac:dyDescent="0.35">
      <c r="C3991" s="22"/>
    </row>
    <row r="3992" spans="3:3" x14ac:dyDescent="0.35">
      <c r="C3992" s="22"/>
    </row>
    <row r="3993" spans="3:3" x14ac:dyDescent="0.35">
      <c r="C3993" s="22"/>
    </row>
    <row r="3994" spans="3:3" x14ac:dyDescent="0.35">
      <c r="C3994" s="22"/>
    </row>
    <row r="3995" spans="3:3" x14ac:dyDescent="0.35">
      <c r="C3995" s="22"/>
    </row>
    <row r="3996" spans="3:3" x14ac:dyDescent="0.35">
      <c r="C3996" s="22"/>
    </row>
    <row r="3997" spans="3:3" x14ac:dyDescent="0.35">
      <c r="C3997" s="22"/>
    </row>
    <row r="3998" spans="3:3" x14ac:dyDescent="0.35">
      <c r="C3998" s="22"/>
    </row>
    <row r="3999" spans="3:3" x14ac:dyDescent="0.35">
      <c r="C3999" s="22"/>
    </row>
    <row r="4000" spans="3:3" x14ac:dyDescent="0.35">
      <c r="C4000" s="22"/>
    </row>
    <row r="4001" spans="3:3" x14ac:dyDescent="0.35">
      <c r="C4001" s="22"/>
    </row>
    <row r="4002" spans="3:3" x14ac:dyDescent="0.35">
      <c r="C4002" s="22"/>
    </row>
    <row r="4003" spans="3:3" x14ac:dyDescent="0.35">
      <c r="C4003" s="22"/>
    </row>
    <row r="4004" spans="3:3" x14ac:dyDescent="0.35">
      <c r="C4004" s="22"/>
    </row>
    <row r="4005" spans="3:3" x14ac:dyDescent="0.35">
      <c r="C4005" s="22"/>
    </row>
    <row r="4006" spans="3:3" x14ac:dyDescent="0.35">
      <c r="C4006" s="22"/>
    </row>
    <row r="4007" spans="3:3" x14ac:dyDescent="0.35">
      <c r="C4007" s="22"/>
    </row>
    <row r="4008" spans="3:3" x14ac:dyDescent="0.35">
      <c r="C4008" s="22"/>
    </row>
    <row r="4009" spans="3:3" x14ac:dyDescent="0.35">
      <c r="C4009" s="22"/>
    </row>
    <row r="4010" spans="3:3" x14ac:dyDescent="0.35">
      <c r="C4010" s="22"/>
    </row>
    <row r="4011" spans="3:3" x14ac:dyDescent="0.35">
      <c r="C4011" s="22"/>
    </row>
    <row r="4012" spans="3:3" x14ac:dyDescent="0.35">
      <c r="C4012" s="22"/>
    </row>
    <row r="4013" spans="3:3" x14ac:dyDescent="0.35">
      <c r="C4013" s="22"/>
    </row>
    <row r="4014" spans="3:3" x14ac:dyDescent="0.35">
      <c r="C4014" s="22"/>
    </row>
    <row r="4015" spans="3:3" x14ac:dyDescent="0.35">
      <c r="C4015" s="22"/>
    </row>
    <row r="4016" spans="3:3" x14ac:dyDescent="0.35">
      <c r="C4016" s="22"/>
    </row>
    <row r="4017" spans="3:3" x14ac:dyDescent="0.35">
      <c r="C4017" s="22"/>
    </row>
    <row r="4018" spans="3:3" x14ac:dyDescent="0.35">
      <c r="C4018" s="22"/>
    </row>
    <row r="4019" spans="3:3" x14ac:dyDescent="0.35">
      <c r="C4019" s="22"/>
    </row>
    <row r="4020" spans="3:3" x14ac:dyDescent="0.35">
      <c r="C4020" s="22"/>
    </row>
    <row r="4021" spans="3:3" x14ac:dyDescent="0.35">
      <c r="C4021" s="22"/>
    </row>
    <row r="4022" spans="3:3" x14ac:dyDescent="0.35">
      <c r="C4022" s="22"/>
    </row>
    <row r="4023" spans="3:3" x14ac:dyDescent="0.35">
      <c r="C4023" s="22"/>
    </row>
    <row r="4024" spans="3:3" x14ac:dyDescent="0.35">
      <c r="C4024" s="22"/>
    </row>
    <row r="4025" spans="3:3" x14ac:dyDescent="0.35">
      <c r="C4025" s="22"/>
    </row>
    <row r="4026" spans="3:3" x14ac:dyDescent="0.35">
      <c r="C4026" s="22"/>
    </row>
    <row r="4027" spans="3:3" x14ac:dyDescent="0.35">
      <c r="C4027" s="22"/>
    </row>
    <row r="4028" spans="3:3" x14ac:dyDescent="0.35">
      <c r="C4028" s="22"/>
    </row>
    <row r="4029" spans="3:3" x14ac:dyDescent="0.35">
      <c r="C4029" s="22"/>
    </row>
    <row r="4030" spans="3:3" x14ac:dyDescent="0.35">
      <c r="C4030" s="22"/>
    </row>
    <row r="4031" spans="3:3" x14ac:dyDescent="0.35">
      <c r="C4031" s="22"/>
    </row>
    <row r="4032" spans="3:3" x14ac:dyDescent="0.35">
      <c r="C4032" s="22"/>
    </row>
    <row r="4033" spans="3:3" x14ac:dyDescent="0.35">
      <c r="C4033" s="22"/>
    </row>
    <row r="4034" spans="3:3" x14ac:dyDescent="0.35">
      <c r="C4034" s="22"/>
    </row>
    <row r="4035" spans="3:3" x14ac:dyDescent="0.35">
      <c r="C4035" s="22"/>
    </row>
    <row r="4036" spans="3:3" x14ac:dyDescent="0.35">
      <c r="C4036" s="22"/>
    </row>
    <row r="4037" spans="3:3" x14ac:dyDescent="0.35">
      <c r="C4037" s="22"/>
    </row>
    <row r="4038" spans="3:3" x14ac:dyDescent="0.35">
      <c r="C4038" s="22"/>
    </row>
    <row r="4039" spans="3:3" x14ac:dyDescent="0.35">
      <c r="C4039" s="22"/>
    </row>
    <row r="4040" spans="3:3" x14ac:dyDescent="0.35">
      <c r="C4040" s="22"/>
    </row>
    <row r="4041" spans="3:3" x14ac:dyDescent="0.35">
      <c r="C4041" s="22"/>
    </row>
    <row r="4042" spans="3:3" x14ac:dyDescent="0.35">
      <c r="C4042" s="22"/>
    </row>
    <row r="4043" spans="3:3" x14ac:dyDescent="0.35">
      <c r="C4043" s="22"/>
    </row>
    <row r="4044" spans="3:3" x14ac:dyDescent="0.35">
      <c r="C4044" s="22"/>
    </row>
    <row r="4045" spans="3:3" x14ac:dyDescent="0.35">
      <c r="C4045" s="22"/>
    </row>
    <row r="4046" spans="3:3" x14ac:dyDescent="0.35">
      <c r="C4046" s="22"/>
    </row>
    <row r="4047" spans="3:3" x14ac:dyDescent="0.35">
      <c r="C4047" s="22"/>
    </row>
    <row r="4048" spans="3:3" x14ac:dyDescent="0.35">
      <c r="C4048" s="22"/>
    </row>
    <row r="4049" spans="3:3" x14ac:dyDescent="0.35">
      <c r="C4049" s="22"/>
    </row>
    <row r="4050" spans="3:3" x14ac:dyDescent="0.35">
      <c r="C4050" s="22"/>
    </row>
    <row r="4051" spans="3:3" x14ac:dyDescent="0.35">
      <c r="C4051" s="22"/>
    </row>
    <row r="4052" spans="3:3" x14ac:dyDescent="0.35">
      <c r="C4052" s="22"/>
    </row>
    <row r="4053" spans="3:3" x14ac:dyDescent="0.35">
      <c r="C4053" s="22"/>
    </row>
    <row r="4054" spans="3:3" x14ac:dyDescent="0.35">
      <c r="C4054" s="22"/>
    </row>
    <row r="4055" spans="3:3" x14ac:dyDescent="0.35">
      <c r="C4055" s="22"/>
    </row>
    <row r="4056" spans="3:3" x14ac:dyDescent="0.35">
      <c r="C4056" s="22"/>
    </row>
    <row r="4057" spans="3:3" x14ac:dyDescent="0.35">
      <c r="C4057" s="22"/>
    </row>
    <row r="4058" spans="3:3" x14ac:dyDescent="0.35">
      <c r="C4058" s="22"/>
    </row>
    <row r="4059" spans="3:3" x14ac:dyDescent="0.35">
      <c r="C4059" s="22"/>
    </row>
    <row r="4060" spans="3:3" x14ac:dyDescent="0.35">
      <c r="C4060" s="22"/>
    </row>
    <row r="4061" spans="3:3" x14ac:dyDescent="0.35">
      <c r="C4061" s="22"/>
    </row>
    <row r="4062" spans="3:3" x14ac:dyDescent="0.35">
      <c r="C4062" s="22"/>
    </row>
    <row r="4063" spans="3:3" x14ac:dyDescent="0.35">
      <c r="C4063" s="22"/>
    </row>
    <row r="4064" spans="3:3" x14ac:dyDescent="0.35">
      <c r="C4064" s="22"/>
    </row>
    <row r="4065" spans="3:3" x14ac:dyDescent="0.35">
      <c r="C4065" s="22"/>
    </row>
    <row r="4066" spans="3:3" x14ac:dyDescent="0.35">
      <c r="C4066" s="22"/>
    </row>
    <row r="4067" spans="3:3" x14ac:dyDescent="0.35">
      <c r="C4067" s="22"/>
    </row>
    <row r="4068" spans="3:3" x14ac:dyDescent="0.35">
      <c r="C4068" s="22"/>
    </row>
    <row r="4069" spans="3:3" x14ac:dyDescent="0.35">
      <c r="C4069" s="22"/>
    </row>
    <row r="4070" spans="3:3" x14ac:dyDescent="0.35">
      <c r="C4070" s="22"/>
    </row>
    <row r="4071" spans="3:3" x14ac:dyDescent="0.35">
      <c r="C4071" s="22"/>
    </row>
    <row r="4072" spans="3:3" x14ac:dyDescent="0.35">
      <c r="C4072" s="22"/>
    </row>
    <row r="4073" spans="3:3" x14ac:dyDescent="0.35">
      <c r="C4073" s="22"/>
    </row>
    <row r="4074" spans="3:3" x14ac:dyDescent="0.35">
      <c r="C4074" s="22"/>
    </row>
    <row r="4075" spans="3:3" x14ac:dyDescent="0.35">
      <c r="C4075" s="22"/>
    </row>
    <row r="4076" spans="3:3" x14ac:dyDescent="0.35">
      <c r="C4076" s="22"/>
    </row>
    <row r="4077" spans="3:3" x14ac:dyDescent="0.35">
      <c r="C4077" s="22"/>
    </row>
    <row r="4078" spans="3:3" x14ac:dyDescent="0.35">
      <c r="C4078" s="22"/>
    </row>
    <row r="4079" spans="3:3" x14ac:dyDescent="0.35">
      <c r="C4079" s="22"/>
    </row>
    <row r="4080" spans="3:3" x14ac:dyDescent="0.35">
      <c r="C4080" s="22"/>
    </row>
    <row r="4081" spans="3:3" x14ac:dyDescent="0.35">
      <c r="C4081" s="22"/>
    </row>
    <row r="4082" spans="3:3" x14ac:dyDescent="0.35">
      <c r="C4082" s="22"/>
    </row>
    <row r="4083" spans="3:3" x14ac:dyDescent="0.35">
      <c r="C4083" s="22"/>
    </row>
    <row r="4084" spans="3:3" x14ac:dyDescent="0.35">
      <c r="C4084" s="22"/>
    </row>
    <row r="4085" spans="3:3" x14ac:dyDescent="0.35">
      <c r="C4085" s="22"/>
    </row>
    <row r="4086" spans="3:3" x14ac:dyDescent="0.35">
      <c r="C4086" s="22"/>
    </row>
    <row r="4087" spans="3:3" x14ac:dyDescent="0.35">
      <c r="C4087" s="22"/>
    </row>
    <row r="4088" spans="3:3" x14ac:dyDescent="0.35">
      <c r="C4088" s="22"/>
    </row>
    <row r="4089" spans="3:3" x14ac:dyDescent="0.35">
      <c r="C4089" s="22"/>
    </row>
    <row r="4090" spans="3:3" x14ac:dyDescent="0.35">
      <c r="C4090" s="22"/>
    </row>
    <row r="4091" spans="3:3" x14ac:dyDescent="0.35">
      <c r="C4091" s="22"/>
    </row>
    <row r="4092" spans="3:3" x14ac:dyDescent="0.35">
      <c r="C4092" s="22"/>
    </row>
    <row r="4093" spans="3:3" x14ac:dyDescent="0.35">
      <c r="C4093" s="22"/>
    </row>
    <row r="4094" spans="3:3" x14ac:dyDescent="0.35">
      <c r="C4094" s="22"/>
    </row>
    <row r="4095" spans="3:3" x14ac:dyDescent="0.35">
      <c r="C4095" s="22"/>
    </row>
    <row r="4096" spans="3:3" x14ac:dyDescent="0.35">
      <c r="C4096" s="22"/>
    </row>
    <row r="4097" spans="3:3" x14ac:dyDescent="0.35">
      <c r="C4097" s="22"/>
    </row>
    <row r="4098" spans="3:3" x14ac:dyDescent="0.35">
      <c r="C4098" s="22"/>
    </row>
    <row r="4099" spans="3:3" x14ac:dyDescent="0.35">
      <c r="C4099" s="22"/>
    </row>
    <row r="4100" spans="3:3" x14ac:dyDescent="0.35">
      <c r="C4100" s="22"/>
    </row>
    <row r="4101" spans="3:3" x14ac:dyDescent="0.35">
      <c r="C4101" s="22"/>
    </row>
    <row r="4102" spans="3:3" x14ac:dyDescent="0.35">
      <c r="C4102" s="22"/>
    </row>
    <row r="4103" spans="3:3" x14ac:dyDescent="0.35">
      <c r="C4103" s="22"/>
    </row>
    <row r="4104" spans="3:3" x14ac:dyDescent="0.35">
      <c r="C4104" s="22"/>
    </row>
    <row r="4105" spans="3:3" x14ac:dyDescent="0.35">
      <c r="C4105" s="22"/>
    </row>
    <row r="4106" spans="3:3" x14ac:dyDescent="0.35">
      <c r="C4106" s="22"/>
    </row>
    <row r="4107" spans="3:3" x14ac:dyDescent="0.35">
      <c r="C4107" s="22"/>
    </row>
    <row r="4108" spans="3:3" x14ac:dyDescent="0.35">
      <c r="C4108" s="22"/>
    </row>
    <row r="4109" spans="3:3" x14ac:dyDescent="0.35">
      <c r="C4109" s="22"/>
    </row>
    <row r="4110" spans="3:3" x14ac:dyDescent="0.35">
      <c r="C4110" s="22"/>
    </row>
    <row r="4111" spans="3:3" x14ac:dyDescent="0.35">
      <c r="C4111" s="22"/>
    </row>
    <row r="4112" spans="3:3" x14ac:dyDescent="0.35">
      <c r="C4112" s="22"/>
    </row>
    <row r="4113" spans="3:3" x14ac:dyDescent="0.35">
      <c r="C4113" s="22"/>
    </row>
    <row r="4114" spans="3:3" x14ac:dyDescent="0.35">
      <c r="C4114" s="22"/>
    </row>
    <row r="4115" spans="3:3" x14ac:dyDescent="0.35">
      <c r="C4115" s="22"/>
    </row>
    <row r="4116" spans="3:3" x14ac:dyDescent="0.35">
      <c r="C4116" s="22"/>
    </row>
    <row r="4117" spans="3:3" x14ac:dyDescent="0.35">
      <c r="C4117" s="22"/>
    </row>
    <row r="4118" spans="3:3" x14ac:dyDescent="0.35">
      <c r="C4118" s="22"/>
    </row>
    <row r="4119" spans="3:3" x14ac:dyDescent="0.35">
      <c r="C4119" s="22"/>
    </row>
    <row r="4120" spans="3:3" x14ac:dyDescent="0.35">
      <c r="C4120" s="22"/>
    </row>
    <row r="4121" spans="3:3" x14ac:dyDescent="0.35">
      <c r="C4121" s="22"/>
    </row>
    <row r="4122" spans="3:3" x14ac:dyDescent="0.35">
      <c r="C4122" s="22"/>
    </row>
    <row r="4123" spans="3:3" x14ac:dyDescent="0.35">
      <c r="C4123" s="22"/>
    </row>
    <row r="4124" spans="3:3" x14ac:dyDescent="0.35">
      <c r="C4124" s="22"/>
    </row>
    <row r="4125" spans="3:3" x14ac:dyDescent="0.35">
      <c r="C4125" s="22"/>
    </row>
    <row r="4126" spans="3:3" x14ac:dyDescent="0.35">
      <c r="C4126" s="22"/>
    </row>
    <row r="4127" spans="3:3" x14ac:dyDescent="0.35">
      <c r="C4127" s="22"/>
    </row>
    <row r="4128" spans="3:3" x14ac:dyDescent="0.35">
      <c r="C4128" s="22"/>
    </row>
    <row r="4129" spans="3:3" x14ac:dyDescent="0.35">
      <c r="C4129" s="22"/>
    </row>
    <row r="4130" spans="3:3" x14ac:dyDescent="0.35">
      <c r="C4130" s="22"/>
    </row>
    <row r="4131" spans="3:3" x14ac:dyDescent="0.35">
      <c r="C4131" s="22"/>
    </row>
    <row r="4132" spans="3:3" x14ac:dyDescent="0.35">
      <c r="C4132" s="22"/>
    </row>
    <row r="4133" spans="3:3" x14ac:dyDescent="0.35">
      <c r="C4133" s="22"/>
    </row>
    <row r="4134" spans="3:3" x14ac:dyDescent="0.35">
      <c r="C4134" s="22"/>
    </row>
    <row r="4135" spans="3:3" x14ac:dyDescent="0.35">
      <c r="C4135" s="22"/>
    </row>
    <row r="4136" spans="3:3" x14ac:dyDescent="0.35">
      <c r="C4136" s="22"/>
    </row>
    <row r="4137" spans="3:3" x14ac:dyDescent="0.35">
      <c r="C4137" s="22"/>
    </row>
    <row r="4138" spans="3:3" x14ac:dyDescent="0.35">
      <c r="C4138" s="22"/>
    </row>
    <row r="4139" spans="3:3" x14ac:dyDescent="0.35">
      <c r="C4139" s="22"/>
    </row>
    <row r="4140" spans="3:3" x14ac:dyDescent="0.35">
      <c r="C4140" s="22"/>
    </row>
    <row r="4141" spans="3:3" x14ac:dyDescent="0.35">
      <c r="C4141" s="22"/>
    </row>
    <row r="4142" spans="3:3" x14ac:dyDescent="0.35">
      <c r="C4142" s="22"/>
    </row>
    <row r="4143" spans="3:3" x14ac:dyDescent="0.35">
      <c r="C4143" s="22"/>
    </row>
    <row r="4144" spans="3:3" x14ac:dyDescent="0.35">
      <c r="C4144" s="22"/>
    </row>
    <row r="4145" spans="3:3" x14ac:dyDescent="0.35">
      <c r="C4145" s="22"/>
    </row>
    <row r="4146" spans="3:3" x14ac:dyDescent="0.35">
      <c r="C4146" s="22"/>
    </row>
    <row r="4147" spans="3:3" x14ac:dyDescent="0.35">
      <c r="C4147" s="22"/>
    </row>
    <row r="4148" spans="3:3" x14ac:dyDescent="0.35">
      <c r="C4148" s="22"/>
    </row>
    <row r="4149" spans="3:3" x14ac:dyDescent="0.35">
      <c r="C4149" s="22"/>
    </row>
    <row r="4150" spans="3:3" x14ac:dyDescent="0.35">
      <c r="C4150" s="22"/>
    </row>
    <row r="4151" spans="3:3" x14ac:dyDescent="0.35">
      <c r="C4151" s="22"/>
    </row>
    <row r="4152" spans="3:3" x14ac:dyDescent="0.35">
      <c r="C4152" s="22"/>
    </row>
    <row r="4153" spans="3:3" x14ac:dyDescent="0.35">
      <c r="C4153" s="22"/>
    </row>
    <row r="4154" spans="3:3" x14ac:dyDescent="0.35">
      <c r="C4154" s="22"/>
    </row>
    <row r="4155" spans="3:3" x14ac:dyDescent="0.35">
      <c r="C4155" s="22"/>
    </row>
    <row r="4156" spans="3:3" x14ac:dyDescent="0.35">
      <c r="C4156" s="22"/>
    </row>
    <row r="4157" spans="3:3" x14ac:dyDescent="0.35">
      <c r="C4157" s="22"/>
    </row>
    <row r="4158" spans="3:3" x14ac:dyDescent="0.35">
      <c r="C4158" s="22"/>
    </row>
    <row r="4159" spans="3:3" x14ac:dyDescent="0.35">
      <c r="C4159" s="22"/>
    </row>
    <row r="4160" spans="3:3" x14ac:dyDescent="0.35">
      <c r="C4160" s="22"/>
    </row>
    <row r="4161" spans="3:3" x14ac:dyDescent="0.35">
      <c r="C4161" s="22"/>
    </row>
    <row r="4162" spans="3:3" x14ac:dyDescent="0.35">
      <c r="C4162" s="22"/>
    </row>
    <row r="4163" spans="3:3" x14ac:dyDescent="0.35">
      <c r="C4163" s="22"/>
    </row>
    <row r="4164" spans="3:3" x14ac:dyDescent="0.35">
      <c r="C4164" s="22"/>
    </row>
    <row r="4165" spans="3:3" x14ac:dyDescent="0.35">
      <c r="C4165" s="22"/>
    </row>
    <row r="4166" spans="3:3" x14ac:dyDescent="0.35">
      <c r="C4166" s="22"/>
    </row>
    <row r="4167" spans="3:3" x14ac:dyDescent="0.35">
      <c r="C4167" s="22"/>
    </row>
    <row r="4168" spans="3:3" x14ac:dyDescent="0.35">
      <c r="C4168" s="22"/>
    </row>
    <row r="4169" spans="3:3" x14ac:dyDescent="0.35">
      <c r="C4169" s="22"/>
    </row>
    <row r="4170" spans="3:3" x14ac:dyDescent="0.35">
      <c r="C4170" s="22"/>
    </row>
    <row r="4171" spans="3:3" x14ac:dyDescent="0.35">
      <c r="C4171" s="22"/>
    </row>
    <row r="4172" spans="3:3" x14ac:dyDescent="0.35">
      <c r="C4172" s="22"/>
    </row>
    <row r="4173" spans="3:3" x14ac:dyDescent="0.35">
      <c r="C4173" s="22"/>
    </row>
    <row r="4174" spans="3:3" x14ac:dyDescent="0.35">
      <c r="C4174" s="22"/>
    </row>
    <row r="4175" spans="3:3" x14ac:dyDescent="0.35">
      <c r="C4175" s="22"/>
    </row>
    <row r="4176" spans="3:3" x14ac:dyDescent="0.35">
      <c r="C4176" s="22"/>
    </row>
    <row r="4177" spans="3:3" x14ac:dyDescent="0.35">
      <c r="C4177" s="22"/>
    </row>
    <row r="4178" spans="3:3" x14ac:dyDescent="0.35">
      <c r="C4178" s="22"/>
    </row>
    <row r="4179" spans="3:3" x14ac:dyDescent="0.35">
      <c r="C4179" s="22"/>
    </row>
    <row r="4180" spans="3:3" x14ac:dyDescent="0.35">
      <c r="C4180" s="22"/>
    </row>
    <row r="4181" spans="3:3" x14ac:dyDescent="0.35">
      <c r="C4181" s="22"/>
    </row>
    <row r="4182" spans="3:3" x14ac:dyDescent="0.35">
      <c r="C4182" s="22"/>
    </row>
    <row r="4183" spans="3:3" x14ac:dyDescent="0.35">
      <c r="C4183" s="22"/>
    </row>
    <row r="4184" spans="3:3" x14ac:dyDescent="0.35">
      <c r="C4184" s="22"/>
    </row>
    <row r="4185" spans="3:3" x14ac:dyDescent="0.35">
      <c r="C4185" s="22"/>
    </row>
    <row r="4186" spans="3:3" x14ac:dyDescent="0.35">
      <c r="C4186" s="22"/>
    </row>
    <row r="4187" spans="3:3" x14ac:dyDescent="0.35">
      <c r="C4187" s="22"/>
    </row>
    <row r="4188" spans="3:3" x14ac:dyDescent="0.35">
      <c r="C4188" s="22"/>
    </row>
    <row r="4189" spans="3:3" x14ac:dyDescent="0.35">
      <c r="C4189" s="22"/>
    </row>
    <row r="4190" spans="3:3" x14ac:dyDescent="0.35">
      <c r="C4190" s="22"/>
    </row>
    <row r="4191" spans="3:3" x14ac:dyDescent="0.35">
      <c r="C4191" s="22"/>
    </row>
    <row r="4192" spans="3:3" x14ac:dyDescent="0.35">
      <c r="C4192" s="22"/>
    </row>
    <row r="4193" spans="3:3" x14ac:dyDescent="0.35">
      <c r="C4193" s="22"/>
    </row>
    <row r="4194" spans="3:3" x14ac:dyDescent="0.35">
      <c r="C4194" s="22"/>
    </row>
    <row r="4195" spans="3:3" x14ac:dyDescent="0.35">
      <c r="C4195" s="22"/>
    </row>
    <row r="4196" spans="3:3" x14ac:dyDescent="0.35">
      <c r="C4196" s="22"/>
    </row>
    <row r="4197" spans="3:3" x14ac:dyDescent="0.35">
      <c r="C4197" s="22"/>
    </row>
    <row r="4198" spans="3:3" x14ac:dyDescent="0.35">
      <c r="C4198" s="22"/>
    </row>
    <row r="4199" spans="3:3" x14ac:dyDescent="0.35">
      <c r="C4199" s="22"/>
    </row>
    <row r="4200" spans="3:3" x14ac:dyDescent="0.35">
      <c r="C4200" s="22"/>
    </row>
    <row r="4201" spans="3:3" x14ac:dyDescent="0.35">
      <c r="C4201" s="22"/>
    </row>
    <row r="4202" spans="3:3" x14ac:dyDescent="0.35">
      <c r="C4202" s="22"/>
    </row>
    <row r="4203" spans="3:3" x14ac:dyDescent="0.35">
      <c r="C4203" s="22"/>
    </row>
    <row r="4204" spans="3:3" x14ac:dyDescent="0.35">
      <c r="C4204" s="22"/>
    </row>
    <row r="4205" spans="3:3" x14ac:dyDescent="0.35">
      <c r="C4205" s="22"/>
    </row>
    <row r="4206" spans="3:3" x14ac:dyDescent="0.35">
      <c r="C4206" s="22"/>
    </row>
    <row r="4207" spans="3:3" x14ac:dyDescent="0.35">
      <c r="C4207" s="22"/>
    </row>
    <row r="4208" spans="3:3" x14ac:dyDescent="0.35">
      <c r="C4208" s="22"/>
    </row>
    <row r="4209" spans="3:3" x14ac:dyDescent="0.35">
      <c r="C4209" s="22"/>
    </row>
    <row r="4210" spans="3:3" x14ac:dyDescent="0.35">
      <c r="C4210" s="22"/>
    </row>
    <row r="4211" spans="3:3" x14ac:dyDescent="0.35">
      <c r="C4211" s="22"/>
    </row>
    <row r="4212" spans="3:3" x14ac:dyDescent="0.35">
      <c r="C4212" s="22"/>
    </row>
    <row r="4213" spans="3:3" x14ac:dyDescent="0.35">
      <c r="C4213" s="22"/>
    </row>
    <row r="4214" spans="3:3" x14ac:dyDescent="0.35">
      <c r="C4214" s="22"/>
    </row>
    <row r="4215" spans="3:3" x14ac:dyDescent="0.35">
      <c r="C4215" s="22"/>
    </row>
    <row r="4216" spans="3:3" x14ac:dyDescent="0.35">
      <c r="C4216" s="22"/>
    </row>
    <row r="4217" spans="3:3" x14ac:dyDescent="0.35">
      <c r="C4217" s="22"/>
    </row>
    <row r="4218" spans="3:3" x14ac:dyDescent="0.35">
      <c r="C4218" s="22"/>
    </row>
    <row r="4219" spans="3:3" x14ac:dyDescent="0.35">
      <c r="C4219" s="22"/>
    </row>
    <row r="4220" spans="3:3" x14ac:dyDescent="0.35">
      <c r="C4220" s="22"/>
    </row>
    <row r="4221" spans="3:3" x14ac:dyDescent="0.35">
      <c r="C4221" s="22"/>
    </row>
    <row r="4222" spans="3:3" x14ac:dyDescent="0.35">
      <c r="C4222" s="22"/>
    </row>
    <row r="4223" spans="3:3" x14ac:dyDescent="0.35">
      <c r="C4223" s="22"/>
    </row>
    <row r="4224" spans="3:3" x14ac:dyDescent="0.35">
      <c r="C4224" s="22"/>
    </row>
    <row r="4225" spans="3:3" x14ac:dyDescent="0.35">
      <c r="C4225" s="22"/>
    </row>
    <row r="4226" spans="3:3" x14ac:dyDescent="0.35">
      <c r="C4226" s="22"/>
    </row>
    <row r="4227" spans="3:3" x14ac:dyDescent="0.35">
      <c r="C4227" s="22"/>
    </row>
    <row r="4228" spans="3:3" x14ac:dyDescent="0.35">
      <c r="C4228" s="22"/>
    </row>
    <row r="4229" spans="3:3" x14ac:dyDescent="0.35">
      <c r="C4229" s="22"/>
    </row>
    <row r="4230" spans="3:3" x14ac:dyDescent="0.35">
      <c r="C4230" s="22"/>
    </row>
    <row r="4231" spans="3:3" x14ac:dyDescent="0.35">
      <c r="C4231" s="22"/>
    </row>
    <row r="4232" spans="3:3" x14ac:dyDescent="0.35">
      <c r="C4232" s="22"/>
    </row>
    <row r="4233" spans="3:3" x14ac:dyDescent="0.35">
      <c r="C4233" s="22"/>
    </row>
    <row r="4234" spans="3:3" x14ac:dyDescent="0.35">
      <c r="C4234" s="22"/>
    </row>
    <row r="4235" spans="3:3" x14ac:dyDescent="0.35">
      <c r="C4235" s="22"/>
    </row>
    <row r="4236" spans="3:3" x14ac:dyDescent="0.35">
      <c r="C4236" s="22"/>
    </row>
    <row r="4237" spans="3:3" x14ac:dyDescent="0.35">
      <c r="C4237" s="22"/>
    </row>
    <row r="4238" spans="3:3" x14ac:dyDescent="0.35">
      <c r="C4238" s="22"/>
    </row>
    <row r="4239" spans="3:3" x14ac:dyDescent="0.35">
      <c r="C4239" s="22"/>
    </row>
    <row r="4240" spans="3:3" x14ac:dyDescent="0.35">
      <c r="C4240" s="22"/>
    </row>
    <row r="4241" spans="3:3" x14ac:dyDescent="0.35">
      <c r="C4241" s="22"/>
    </row>
    <row r="4242" spans="3:3" x14ac:dyDescent="0.35">
      <c r="C4242" s="22"/>
    </row>
    <row r="4243" spans="3:3" x14ac:dyDescent="0.35">
      <c r="C4243" s="22"/>
    </row>
    <row r="4244" spans="3:3" x14ac:dyDescent="0.35">
      <c r="C4244" s="22"/>
    </row>
    <row r="4245" spans="3:3" x14ac:dyDescent="0.35">
      <c r="C4245" s="22"/>
    </row>
    <row r="4246" spans="3:3" x14ac:dyDescent="0.35">
      <c r="C4246" s="22"/>
    </row>
    <row r="4247" spans="3:3" x14ac:dyDescent="0.35">
      <c r="C4247" s="22"/>
    </row>
    <row r="4248" spans="3:3" x14ac:dyDescent="0.35">
      <c r="C4248" s="22"/>
    </row>
    <row r="4249" spans="3:3" x14ac:dyDescent="0.35">
      <c r="C4249" s="22"/>
    </row>
    <row r="4250" spans="3:3" x14ac:dyDescent="0.35">
      <c r="C4250" s="22"/>
    </row>
    <row r="4251" spans="3:3" x14ac:dyDescent="0.35">
      <c r="C4251" s="22"/>
    </row>
    <row r="4252" spans="3:3" x14ac:dyDescent="0.35">
      <c r="C4252" s="22"/>
    </row>
    <row r="4253" spans="3:3" x14ac:dyDescent="0.35">
      <c r="C4253" s="22"/>
    </row>
    <row r="4254" spans="3:3" x14ac:dyDescent="0.35">
      <c r="C4254" s="22"/>
    </row>
    <row r="4255" spans="3:3" x14ac:dyDescent="0.35">
      <c r="C4255" s="22"/>
    </row>
    <row r="4256" spans="3:3" x14ac:dyDescent="0.35">
      <c r="C4256" s="22"/>
    </row>
    <row r="4257" spans="3:3" x14ac:dyDescent="0.35">
      <c r="C4257" s="22"/>
    </row>
    <row r="4258" spans="3:3" x14ac:dyDescent="0.35">
      <c r="C4258" s="22"/>
    </row>
    <row r="4259" spans="3:3" x14ac:dyDescent="0.35">
      <c r="C4259" s="22"/>
    </row>
    <row r="4260" spans="3:3" x14ac:dyDescent="0.35">
      <c r="C4260" s="22"/>
    </row>
    <row r="4261" spans="3:3" x14ac:dyDescent="0.35">
      <c r="C4261" s="22"/>
    </row>
    <row r="4262" spans="3:3" x14ac:dyDescent="0.35">
      <c r="C4262" s="22"/>
    </row>
    <row r="4263" spans="3:3" x14ac:dyDescent="0.35">
      <c r="C4263" s="22"/>
    </row>
    <row r="4264" spans="3:3" x14ac:dyDescent="0.35">
      <c r="C4264" s="22"/>
    </row>
    <row r="4265" spans="3:3" x14ac:dyDescent="0.35">
      <c r="C4265" s="22"/>
    </row>
    <row r="4266" spans="3:3" x14ac:dyDescent="0.35">
      <c r="C4266" s="22"/>
    </row>
    <row r="4267" spans="3:3" x14ac:dyDescent="0.35">
      <c r="C4267" s="22"/>
    </row>
    <row r="4268" spans="3:3" x14ac:dyDescent="0.35">
      <c r="C4268" s="22"/>
    </row>
    <row r="4269" spans="3:3" x14ac:dyDescent="0.35">
      <c r="C4269" s="22"/>
    </row>
    <row r="4270" spans="3:3" x14ac:dyDescent="0.35">
      <c r="C4270" s="22"/>
    </row>
    <row r="4271" spans="3:3" x14ac:dyDescent="0.35">
      <c r="C4271" s="22"/>
    </row>
    <row r="4272" spans="3:3" x14ac:dyDescent="0.35">
      <c r="C4272" s="22"/>
    </row>
    <row r="4273" spans="3:3" x14ac:dyDescent="0.35">
      <c r="C4273" s="22"/>
    </row>
    <row r="4274" spans="3:3" x14ac:dyDescent="0.35">
      <c r="C4274" s="22"/>
    </row>
    <row r="4275" spans="3:3" x14ac:dyDescent="0.35">
      <c r="C4275" s="22"/>
    </row>
    <row r="4276" spans="3:3" x14ac:dyDescent="0.35">
      <c r="C4276" s="22"/>
    </row>
    <row r="4277" spans="3:3" x14ac:dyDescent="0.35">
      <c r="C4277" s="22"/>
    </row>
    <row r="4278" spans="3:3" x14ac:dyDescent="0.35">
      <c r="C4278" s="22"/>
    </row>
    <row r="4279" spans="3:3" x14ac:dyDescent="0.35">
      <c r="C4279" s="22"/>
    </row>
    <row r="4280" spans="3:3" x14ac:dyDescent="0.35">
      <c r="C4280" s="22"/>
    </row>
    <row r="4281" spans="3:3" x14ac:dyDescent="0.35">
      <c r="C4281" s="22"/>
    </row>
    <row r="4282" spans="3:3" x14ac:dyDescent="0.35">
      <c r="C4282" s="22"/>
    </row>
    <row r="4283" spans="3:3" x14ac:dyDescent="0.35">
      <c r="C4283" s="22"/>
    </row>
    <row r="4284" spans="3:3" x14ac:dyDescent="0.35">
      <c r="C4284" s="22"/>
    </row>
    <row r="4285" spans="3:3" x14ac:dyDescent="0.35">
      <c r="C4285" s="22"/>
    </row>
    <row r="4286" spans="3:3" x14ac:dyDescent="0.35">
      <c r="C4286" s="22"/>
    </row>
    <row r="4287" spans="3:3" x14ac:dyDescent="0.35">
      <c r="C4287" s="22"/>
    </row>
    <row r="4288" spans="3:3" x14ac:dyDescent="0.35">
      <c r="C4288" s="22"/>
    </row>
    <row r="4289" spans="3:3" x14ac:dyDescent="0.35">
      <c r="C4289" s="22"/>
    </row>
    <row r="4290" spans="3:3" x14ac:dyDescent="0.35">
      <c r="C4290" s="22"/>
    </row>
    <row r="4291" spans="3:3" x14ac:dyDescent="0.35">
      <c r="C4291" s="22"/>
    </row>
    <row r="4292" spans="3:3" x14ac:dyDescent="0.35">
      <c r="C4292" s="22"/>
    </row>
    <row r="4293" spans="3:3" x14ac:dyDescent="0.35">
      <c r="C4293" s="22"/>
    </row>
    <row r="4294" spans="3:3" x14ac:dyDescent="0.35">
      <c r="C4294" s="22"/>
    </row>
    <row r="4295" spans="3:3" x14ac:dyDescent="0.35">
      <c r="C4295" s="22"/>
    </row>
    <row r="4296" spans="3:3" x14ac:dyDescent="0.35">
      <c r="C4296" s="22"/>
    </row>
    <row r="4297" spans="3:3" x14ac:dyDescent="0.35">
      <c r="C4297" s="22"/>
    </row>
    <row r="4298" spans="3:3" x14ac:dyDescent="0.35">
      <c r="C4298" s="22"/>
    </row>
    <row r="4299" spans="3:3" x14ac:dyDescent="0.35">
      <c r="C4299" s="22"/>
    </row>
    <row r="4300" spans="3:3" x14ac:dyDescent="0.35">
      <c r="C4300" s="22"/>
    </row>
    <row r="4301" spans="3:3" x14ac:dyDescent="0.35">
      <c r="C4301" s="22"/>
    </row>
    <row r="4302" spans="3:3" x14ac:dyDescent="0.35">
      <c r="C4302" s="22"/>
    </row>
    <row r="4303" spans="3:3" x14ac:dyDescent="0.35">
      <c r="C4303" s="22"/>
    </row>
    <row r="4304" spans="3:3" x14ac:dyDescent="0.35">
      <c r="C4304" s="22"/>
    </row>
    <row r="4305" spans="3:3" x14ac:dyDescent="0.35">
      <c r="C4305" s="22"/>
    </row>
    <row r="4306" spans="3:3" x14ac:dyDescent="0.35">
      <c r="C4306" s="22"/>
    </row>
    <row r="4307" spans="3:3" x14ac:dyDescent="0.35">
      <c r="C4307" s="22"/>
    </row>
    <row r="4308" spans="3:3" x14ac:dyDescent="0.35">
      <c r="C4308" s="22"/>
    </row>
    <row r="4309" spans="3:3" x14ac:dyDescent="0.35">
      <c r="C4309" s="22"/>
    </row>
    <row r="4310" spans="3:3" x14ac:dyDescent="0.35">
      <c r="C4310" s="22"/>
    </row>
    <row r="4311" spans="3:3" x14ac:dyDescent="0.35">
      <c r="C4311" s="22"/>
    </row>
    <row r="4312" spans="3:3" x14ac:dyDescent="0.35">
      <c r="C4312" s="22"/>
    </row>
    <row r="4313" spans="3:3" x14ac:dyDescent="0.35">
      <c r="C4313" s="22"/>
    </row>
    <row r="4314" spans="3:3" x14ac:dyDescent="0.35">
      <c r="C4314" s="22"/>
    </row>
    <row r="4315" spans="3:3" x14ac:dyDescent="0.35">
      <c r="C4315" s="22"/>
    </row>
    <row r="4316" spans="3:3" x14ac:dyDescent="0.35">
      <c r="C4316" s="22"/>
    </row>
    <row r="4317" spans="3:3" x14ac:dyDescent="0.35">
      <c r="C4317" s="22"/>
    </row>
    <row r="4318" spans="3:3" x14ac:dyDescent="0.35">
      <c r="C4318" s="22"/>
    </row>
    <row r="4319" spans="3:3" x14ac:dyDescent="0.35">
      <c r="C4319" s="22"/>
    </row>
    <row r="4320" spans="3:3" x14ac:dyDescent="0.35">
      <c r="C4320" s="22"/>
    </row>
    <row r="4321" spans="3:3" x14ac:dyDescent="0.35">
      <c r="C4321" s="22"/>
    </row>
    <row r="4322" spans="3:3" x14ac:dyDescent="0.35">
      <c r="C4322" s="22"/>
    </row>
    <row r="4323" spans="3:3" x14ac:dyDescent="0.35">
      <c r="C4323" s="22"/>
    </row>
    <row r="4324" spans="3:3" x14ac:dyDescent="0.35">
      <c r="C4324" s="22"/>
    </row>
    <row r="4325" spans="3:3" x14ac:dyDescent="0.35">
      <c r="C4325" s="22"/>
    </row>
    <row r="4326" spans="3:3" x14ac:dyDescent="0.35">
      <c r="C4326" s="22"/>
    </row>
    <row r="4327" spans="3:3" x14ac:dyDescent="0.35">
      <c r="C4327" s="22"/>
    </row>
    <row r="4328" spans="3:3" x14ac:dyDescent="0.35">
      <c r="C4328" s="22"/>
    </row>
    <row r="4329" spans="3:3" x14ac:dyDescent="0.35">
      <c r="C4329" s="22"/>
    </row>
    <row r="4330" spans="3:3" x14ac:dyDescent="0.35">
      <c r="C4330" s="22"/>
    </row>
    <row r="4331" spans="3:3" x14ac:dyDescent="0.35">
      <c r="C4331" s="22"/>
    </row>
    <row r="4332" spans="3:3" x14ac:dyDescent="0.35">
      <c r="C4332" s="22"/>
    </row>
    <row r="4333" spans="3:3" x14ac:dyDescent="0.35">
      <c r="C4333" s="22"/>
    </row>
    <row r="4334" spans="3:3" x14ac:dyDescent="0.35">
      <c r="C4334" s="22"/>
    </row>
    <row r="4335" spans="3:3" x14ac:dyDescent="0.35">
      <c r="C4335" s="22"/>
    </row>
    <row r="4336" spans="3:3" x14ac:dyDescent="0.35">
      <c r="C4336" s="22"/>
    </row>
    <row r="4337" spans="3:3" x14ac:dyDescent="0.35">
      <c r="C4337" s="22"/>
    </row>
    <row r="4338" spans="3:3" x14ac:dyDescent="0.35">
      <c r="C4338" s="22"/>
    </row>
    <row r="4339" spans="3:3" x14ac:dyDescent="0.35">
      <c r="C4339" s="22"/>
    </row>
    <row r="4340" spans="3:3" x14ac:dyDescent="0.35">
      <c r="C4340" s="22"/>
    </row>
    <row r="4341" spans="3:3" x14ac:dyDescent="0.35">
      <c r="C4341" s="22"/>
    </row>
    <row r="4342" spans="3:3" x14ac:dyDescent="0.35">
      <c r="C4342" s="22"/>
    </row>
    <row r="4343" spans="3:3" x14ac:dyDescent="0.35">
      <c r="C4343" s="22"/>
    </row>
    <row r="4344" spans="3:3" x14ac:dyDescent="0.35">
      <c r="C4344" s="22"/>
    </row>
    <row r="4345" spans="3:3" x14ac:dyDescent="0.35">
      <c r="C4345" s="22"/>
    </row>
    <row r="4346" spans="3:3" x14ac:dyDescent="0.35">
      <c r="C4346" s="22"/>
    </row>
    <row r="4347" spans="3:3" x14ac:dyDescent="0.35">
      <c r="C4347" s="22"/>
    </row>
    <row r="4348" spans="3:3" x14ac:dyDescent="0.35">
      <c r="C4348" s="22"/>
    </row>
    <row r="4349" spans="3:3" x14ac:dyDescent="0.35">
      <c r="C4349" s="22"/>
    </row>
    <row r="4350" spans="3:3" x14ac:dyDescent="0.35">
      <c r="C4350" s="22"/>
    </row>
    <row r="4351" spans="3:3" x14ac:dyDescent="0.35">
      <c r="C4351" s="22"/>
    </row>
    <row r="4352" spans="3:3" x14ac:dyDescent="0.35">
      <c r="C4352" s="22"/>
    </row>
    <row r="4353" spans="3:3" x14ac:dyDescent="0.35">
      <c r="C4353" s="22"/>
    </row>
    <row r="4354" spans="3:3" x14ac:dyDescent="0.35">
      <c r="C4354" s="22"/>
    </row>
    <row r="4355" spans="3:3" x14ac:dyDescent="0.35">
      <c r="C4355" s="22"/>
    </row>
    <row r="4356" spans="3:3" x14ac:dyDescent="0.35">
      <c r="C4356" s="22"/>
    </row>
    <row r="4357" spans="3:3" x14ac:dyDescent="0.35">
      <c r="C4357" s="22"/>
    </row>
    <row r="4358" spans="3:3" x14ac:dyDescent="0.35">
      <c r="C4358" s="22"/>
    </row>
    <row r="4359" spans="3:3" x14ac:dyDescent="0.35">
      <c r="C4359" s="22"/>
    </row>
    <row r="4360" spans="3:3" x14ac:dyDescent="0.35">
      <c r="C4360" s="22"/>
    </row>
    <row r="4361" spans="3:3" x14ac:dyDescent="0.35">
      <c r="C4361" s="22"/>
    </row>
    <row r="4362" spans="3:3" x14ac:dyDescent="0.35">
      <c r="C4362" s="22"/>
    </row>
    <row r="4363" spans="3:3" x14ac:dyDescent="0.35">
      <c r="C4363" s="22"/>
    </row>
    <row r="4364" spans="3:3" x14ac:dyDescent="0.35">
      <c r="C4364" s="22"/>
    </row>
    <row r="4365" spans="3:3" x14ac:dyDescent="0.35">
      <c r="C4365" s="22"/>
    </row>
    <row r="4366" spans="3:3" x14ac:dyDescent="0.35">
      <c r="C4366" s="22"/>
    </row>
    <row r="4367" spans="3:3" x14ac:dyDescent="0.35">
      <c r="C4367" s="22"/>
    </row>
    <row r="4368" spans="3:3" x14ac:dyDescent="0.35">
      <c r="C4368" s="22"/>
    </row>
    <row r="4369" spans="3:3" x14ac:dyDescent="0.35">
      <c r="C4369" s="22"/>
    </row>
    <row r="4370" spans="3:3" x14ac:dyDescent="0.35">
      <c r="C4370" s="22"/>
    </row>
    <row r="4371" spans="3:3" x14ac:dyDescent="0.35">
      <c r="C4371" s="22"/>
    </row>
    <row r="4372" spans="3:3" x14ac:dyDescent="0.35">
      <c r="C4372" s="22"/>
    </row>
    <row r="4373" spans="3:3" x14ac:dyDescent="0.35">
      <c r="C4373" s="22"/>
    </row>
    <row r="4374" spans="3:3" x14ac:dyDescent="0.35">
      <c r="C4374" s="22"/>
    </row>
    <row r="4375" spans="3:3" x14ac:dyDescent="0.35">
      <c r="C4375" s="22"/>
    </row>
    <row r="4376" spans="3:3" x14ac:dyDescent="0.35">
      <c r="C4376" s="22"/>
    </row>
    <row r="4377" spans="3:3" x14ac:dyDescent="0.35">
      <c r="C4377" s="22"/>
    </row>
    <row r="4378" spans="3:3" x14ac:dyDescent="0.35">
      <c r="C4378" s="22"/>
    </row>
    <row r="4379" spans="3:3" x14ac:dyDescent="0.35">
      <c r="C4379" s="22"/>
    </row>
    <row r="4380" spans="3:3" x14ac:dyDescent="0.35">
      <c r="C4380" s="22"/>
    </row>
    <row r="4381" spans="3:3" x14ac:dyDescent="0.35">
      <c r="C4381" s="22"/>
    </row>
    <row r="4382" spans="3:3" x14ac:dyDescent="0.35">
      <c r="C4382" s="22"/>
    </row>
    <row r="4383" spans="3:3" x14ac:dyDescent="0.35">
      <c r="C4383" s="22"/>
    </row>
    <row r="4384" spans="3:3" x14ac:dyDescent="0.35">
      <c r="C4384" s="22"/>
    </row>
    <row r="4385" spans="3:3" x14ac:dyDescent="0.35">
      <c r="C4385" s="22"/>
    </row>
    <row r="4386" spans="3:3" x14ac:dyDescent="0.35">
      <c r="C4386" s="22"/>
    </row>
    <row r="4387" spans="3:3" x14ac:dyDescent="0.35">
      <c r="C4387" s="22"/>
    </row>
    <row r="4388" spans="3:3" x14ac:dyDescent="0.35">
      <c r="C4388" s="22"/>
    </row>
    <row r="4389" spans="3:3" x14ac:dyDescent="0.35">
      <c r="C4389" s="22"/>
    </row>
    <row r="4390" spans="3:3" x14ac:dyDescent="0.35">
      <c r="C4390" s="22"/>
    </row>
    <row r="4391" spans="3:3" x14ac:dyDescent="0.35">
      <c r="C4391" s="22"/>
    </row>
    <row r="4392" spans="3:3" x14ac:dyDescent="0.35">
      <c r="C4392" s="22"/>
    </row>
    <row r="4393" spans="3:3" x14ac:dyDescent="0.35">
      <c r="C4393" s="22"/>
    </row>
    <row r="4394" spans="3:3" x14ac:dyDescent="0.35">
      <c r="C4394" s="22"/>
    </row>
    <row r="4395" spans="3:3" x14ac:dyDescent="0.35">
      <c r="C4395" s="22"/>
    </row>
    <row r="4396" spans="3:3" x14ac:dyDescent="0.35">
      <c r="C4396" s="22"/>
    </row>
    <row r="4397" spans="3:3" x14ac:dyDescent="0.35">
      <c r="C4397" s="22"/>
    </row>
    <row r="4398" spans="3:3" x14ac:dyDescent="0.35">
      <c r="C4398" s="22"/>
    </row>
    <row r="4399" spans="3:3" x14ac:dyDescent="0.35">
      <c r="C4399" s="22"/>
    </row>
    <row r="4400" spans="3:3" x14ac:dyDescent="0.35">
      <c r="C4400" s="22"/>
    </row>
    <row r="4401" spans="3:3" x14ac:dyDescent="0.35">
      <c r="C4401" s="22"/>
    </row>
    <row r="4402" spans="3:3" x14ac:dyDescent="0.35">
      <c r="C4402" s="22"/>
    </row>
    <row r="4403" spans="3:3" x14ac:dyDescent="0.35">
      <c r="C4403" s="22"/>
    </row>
    <row r="4404" spans="3:3" x14ac:dyDescent="0.35">
      <c r="C4404" s="22"/>
    </row>
    <row r="4405" spans="3:3" x14ac:dyDescent="0.35">
      <c r="C4405" s="22"/>
    </row>
    <row r="4406" spans="3:3" x14ac:dyDescent="0.35">
      <c r="C4406" s="22"/>
    </row>
    <row r="4407" spans="3:3" x14ac:dyDescent="0.35">
      <c r="C4407" s="22"/>
    </row>
    <row r="4408" spans="3:3" x14ac:dyDescent="0.35">
      <c r="C4408" s="22"/>
    </row>
    <row r="4409" spans="3:3" x14ac:dyDescent="0.35">
      <c r="C4409" s="22"/>
    </row>
    <row r="4410" spans="3:3" x14ac:dyDescent="0.35">
      <c r="C4410" s="22"/>
    </row>
    <row r="4411" spans="3:3" x14ac:dyDescent="0.35">
      <c r="C4411" s="22"/>
    </row>
    <row r="4412" spans="3:3" x14ac:dyDescent="0.35">
      <c r="C4412" s="22"/>
    </row>
    <row r="4413" spans="3:3" x14ac:dyDescent="0.35">
      <c r="C4413" s="22"/>
    </row>
    <row r="4414" spans="3:3" x14ac:dyDescent="0.35">
      <c r="C4414" s="22"/>
    </row>
    <row r="4415" spans="3:3" x14ac:dyDescent="0.35">
      <c r="C4415" s="22"/>
    </row>
    <row r="4416" spans="3:3" x14ac:dyDescent="0.35">
      <c r="C4416" s="22"/>
    </row>
    <row r="4417" spans="3:3" x14ac:dyDescent="0.35">
      <c r="C4417" s="22"/>
    </row>
    <row r="4418" spans="3:3" x14ac:dyDescent="0.35">
      <c r="C4418" s="22"/>
    </row>
    <row r="4419" spans="3:3" x14ac:dyDescent="0.35">
      <c r="C4419" s="22"/>
    </row>
    <row r="4420" spans="3:3" x14ac:dyDescent="0.35">
      <c r="C4420" s="22"/>
    </row>
    <row r="4421" spans="3:3" x14ac:dyDescent="0.35">
      <c r="C4421" s="22"/>
    </row>
    <row r="4422" spans="3:3" x14ac:dyDescent="0.35">
      <c r="C4422" s="22"/>
    </row>
    <row r="4423" spans="3:3" x14ac:dyDescent="0.35">
      <c r="C4423" s="22"/>
    </row>
    <row r="4424" spans="3:3" x14ac:dyDescent="0.35">
      <c r="C4424" s="22"/>
    </row>
    <row r="4425" spans="3:3" x14ac:dyDescent="0.35">
      <c r="C4425" s="22"/>
    </row>
    <row r="4426" spans="3:3" x14ac:dyDescent="0.35">
      <c r="C4426" s="22"/>
    </row>
    <row r="4427" spans="3:3" x14ac:dyDescent="0.35">
      <c r="C4427" s="22"/>
    </row>
    <row r="4428" spans="3:3" x14ac:dyDescent="0.35">
      <c r="C4428" s="22"/>
    </row>
    <row r="4429" spans="3:3" x14ac:dyDescent="0.35">
      <c r="C4429" s="22"/>
    </row>
    <row r="4430" spans="3:3" x14ac:dyDescent="0.35">
      <c r="C4430" s="22"/>
    </row>
    <row r="4431" spans="3:3" x14ac:dyDescent="0.35">
      <c r="C4431" s="22"/>
    </row>
    <row r="4432" spans="3:3" x14ac:dyDescent="0.35">
      <c r="C4432" s="22"/>
    </row>
    <row r="4433" spans="3:3" x14ac:dyDescent="0.35">
      <c r="C4433" s="22"/>
    </row>
    <row r="4434" spans="3:3" x14ac:dyDescent="0.35">
      <c r="C4434" s="22"/>
    </row>
    <row r="4435" spans="3:3" x14ac:dyDescent="0.35">
      <c r="C4435" s="22"/>
    </row>
    <row r="4436" spans="3:3" x14ac:dyDescent="0.35">
      <c r="C4436" s="22"/>
    </row>
    <row r="4437" spans="3:3" x14ac:dyDescent="0.35">
      <c r="C4437" s="22"/>
    </row>
    <row r="4438" spans="3:3" x14ac:dyDescent="0.35">
      <c r="C4438" s="22"/>
    </row>
    <row r="4439" spans="3:3" x14ac:dyDescent="0.35">
      <c r="C4439" s="22"/>
    </row>
    <row r="4440" spans="3:3" x14ac:dyDescent="0.35">
      <c r="C4440" s="22"/>
    </row>
    <row r="4441" spans="3:3" x14ac:dyDescent="0.35">
      <c r="C4441" s="22"/>
    </row>
    <row r="4442" spans="3:3" x14ac:dyDescent="0.35">
      <c r="C4442" s="22"/>
    </row>
    <row r="4443" spans="3:3" x14ac:dyDescent="0.35">
      <c r="C4443" s="22"/>
    </row>
    <row r="4444" spans="3:3" x14ac:dyDescent="0.35">
      <c r="C4444" s="22"/>
    </row>
    <row r="4445" spans="3:3" x14ac:dyDescent="0.35">
      <c r="C4445" s="22"/>
    </row>
    <row r="4446" spans="3:3" x14ac:dyDescent="0.35">
      <c r="C4446" s="22"/>
    </row>
    <row r="4447" spans="3:3" x14ac:dyDescent="0.35">
      <c r="C4447" s="22"/>
    </row>
    <row r="4448" spans="3:3" x14ac:dyDescent="0.35">
      <c r="C4448" s="22"/>
    </row>
    <row r="4449" spans="3:3" x14ac:dyDescent="0.35">
      <c r="C4449" s="22"/>
    </row>
    <row r="4450" spans="3:3" x14ac:dyDescent="0.35">
      <c r="C4450" s="22"/>
    </row>
    <row r="4451" spans="3:3" x14ac:dyDescent="0.35">
      <c r="C4451" s="22"/>
    </row>
    <row r="4452" spans="3:3" x14ac:dyDescent="0.35">
      <c r="C4452" s="22"/>
    </row>
    <row r="4453" spans="3:3" x14ac:dyDescent="0.35">
      <c r="C4453" s="22"/>
    </row>
    <row r="4454" spans="3:3" x14ac:dyDescent="0.35">
      <c r="C4454" s="22"/>
    </row>
    <row r="4455" spans="3:3" x14ac:dyDescent="0.35">
      <c r="C4455" s="22"/>
    </row>
    <row r="4456" spans="3:3" x14ac:dyDescent="0.35">
      <c r="C4456" s="22"/>
    </row>
    <row r="4457" spans="3:3" x14ac:dyDescent="0.35">
      <c r="C4457" s="22"/>
    </row>
    <row r="4458" spans="3:3" x14ac:dyDescent="0.35">
      <c r="C4458" s="22"/>
    </row>
    <row r="4459" spans="3:3" x14ac:dyDescent="0.35">
      <c r="C4459" s="22"/>
    </row>
    <row r="4460" spans="3:3" x14ac:dyDescent="0.35">
      <c r="C4460" s="22"/>
    </row>
    <row r="4461" spans="3:3" x14ac:dyDescent="0.35">
      <c r="C4461" s="22"/>
    </row>
    <row r="4462" spans="3:3" x14ac:dyDescent="0.35">
      <c r="C4462" s="22"/>
    </row>
    <row r="4463" spans="3:3" x14ac:dyDescent="0.35">
      <c r="C4463" s="22"/>
    </row>
    <row r="4464" spans="3:3" x14ac:dyDescent="0.35">
      <c r="C4464" s="22"/>
    </row>
    <row r="4465" spans="3:3" x14ac:dyDescent="0.35">
      <c r="C4465" s="22"/>
    </row>
    <row r="4466" spans="3:3" x14ac:dyDescent="0.35">
      <c r="C4466" s="22"/>
    </row>
    <row r="4467" spans="3:3" x14ac:dyDescent="0.35">
      <c r="C4467" s="22"/>
    </row>
    <row r="4468" spans="3:3" x14ac:dyDescent="0.35">
      <c r="C4468" s="22"/>
    </row>
    <row r="4469" spans="3:3" x14ac:dyDescent="0.35">
      <c r="C4469" s="22"/>
    </row>
    <row r="4470" spans="3:3" x14ac:dyDescent="0.35">
      <c r="C4470" s="22"/>
    </row>
    <row r="4471" spans="3:3" x14ac:dyDescent="0.35">
      <c r="C4471" s="22"/>
    </row>
    <row r="4472" spans="3:3" x14ac:dyDescent="0.35">
      <c r="C4472" s="22"/>
    </row>
    <row r="4473" spans="3:3" x14ac:dyDescent="0.35">
      <c r="C4473" s="22"/>
    </row>
    <row r="4474" spans="3:3" x14ac:dyDescent="0.35">
      <c r="C4474" s="22"/>
    </row>
    <row r="4475" spans="3:3" x14ac:dyDescent="0.35">
      <c r="C4475" s="22"/>
    </row>
    <row r="4476" spans="3:3" x14ac:dyDescent="0.35">
      <c r="C4476" s="22"/>
    </row>
    <row r="4477" spans="3:3" x14ac:dyDescent="0.35">
      <c r="C4477" s="22"/>
    </row>
    <row r="4478" spans="3:3" x14ac:dyDescent="0.35">
      <c r="C4478" s="22"/>
    </row>
    <row r="4479" spans="3:3" x14ac:dyDescent="0.35">
      <c r="C4479" s="22"/>
    </row>
    <row r="4480" spans="3:3" x14ac:dyDescent="0.35">
      <c r="C4480" s="22"/>
    </row>
    <row r="4481" spans="3:3" x14ac:dyDescent="0.35">
      <c r="C4481" s="22"/>
    </row>
    <row r="4482" spans="3:3" x14ac:dyDescent="0.35">
      <c r="C4482" s="22"/>
    </row>
    <row r="4483" spans="3:3" x14ac:dyDescent="0.35">
      <c r="C4483" s="22"/>
    </row>
    <row r="4484" spans="3:3" x14ac:dyDescent="0.35">
      <c r="C4484" s="22"/>
    </row>
    <row r="4485" spans="3:3" x14ac:dyDescent="0.35">
      <c r="C4485" s="22"/>
    </row>
    <row r="4486" spans="3:3" x14ac:dyDescent="0.35">
      <c r="C4486" s="22"/>
    </row>
    <row r="4487" spans="3:3" x14ac:dyDescent="0.35">
      <c r="C4487" s="22"/>
    </row>
    <row r="4488" spans="3:3" x14ac:dyDescent="0.35">
      <c r="C4488" s="22"/>
    </row>
    <row r="4489" spans="3:3" x14ac:dyDescent="0.35">
      <c r="C4489" s="22"/>
    </row>
    <row r="4490" spans="3:3" x14ac:dyDescent="0.35">
      <c r="C4490" s="22"/>
    </row>
    <row r="4491" spans="3:3" x14ac:dyDescent="0.35">
      <c r="C4491" s="22"/>
    </row>
    <row r="4492" spans="3:3" x14ac:dyDescent="0.35">
      <c r="C4492" s="22"/>
    </row>
    <row r="4493" spans="3:3" x14ac:dyDescent="0.35">
      <c r="C4493" s="22"/>
    </row>
    <row r="4494" spans="3:3" x14ac:dyDescent="0.35">
      <c r="C4494" s="22"/>
    </row>
    <row r="4495" spans="3:3" x14ac:dyDescent="0.35">
      <c r="C4495" s="22"/>
    </row>
    <row r="4496" spans="3:3" x14ac:dyDescent="0.35">
      <c r="C4496" s="22"/>
    </row>
    <row r="4497" spans="3:3" x14ac:dyDescent="0.35">
      <c r="C4497" s="22"/>
    </row>
    <row r="4498" spans="3:3" x14ac:dyDescent="0.35">
      <c r="C4498" s="22"/>
    </row>
    <row r="4499" spans="3:3" x14ac:dyDescent="0.35">
      <c r="C4499" s="22"/>
    </row>
    <row r="4500" spans="3:3" x14ac:dyDescent="0.35">
      <c r="C4500" s="22"/>
    </row>
    <row r="4501" spans="3:3" x14ac:dyDescent="0.35">
      <c r="C4501" s="22"/>
    </row>
    <row r="4502" spans="3:3" x14ac:dyDescent="0.35">
      <c r="C4502" s="22"/>
    </row>
    <row r="4503" spans="3:3" x14ac:dyDescent="0.35">
      <c r="C4503" s="22"/>
    </row>
    <row r="4504" spans="3:3" x14ac:dyDescent="0.35">
      <c r="C4504" s="22"/>
    </row>
    <row r="4505" spans="3:3" x14ac:dyDescent="0.35">
      <c r="C4505" s="22"/>
    </row>
    <row r="4506" spans="3:3" x14ac:dyDescent="0.35">
      <c r="C4506" s="22"/>
    </row>
    <row r="4507" spans="3:3" x14ac:dyDescent="0.35">
      <c r="C4507" s="22"/>
    </row>
    <row r="4508" spans="3:3" x14ac:dyDescent="0.35">
      <c r="C4508" s="22"/>
    </row>
    <row r="4509" spans="3:3" x14ac:dyDescent="0.35">
      <c r="C4509" s="22"/>
    </row>
    <row r="4510" spans="3:3" x14ac:dyDescent="0.35">
      <c r="C4510" s="22"/>
    </row>
    <row r="4511" spans="3:3" x14ac:dyDescent="0.35">
      <c r="C4511" s="22"/>
    </row>
    <row r="4512" spans="3:3" x14ac:dyDescent="0.35">
      <c r="C4512" s="22"/>
    </row>
    <row r="4513" spans="3:3" x14ac:dyDescent="0.35">
      <c r="C4513" s="22"/>
    </row>
    <row r="4514" spans="3:3" x14ac:dyDescent="0.35">
      <c r="C4514" s="22"/>
    </row>
    <row r="4515" spans="3:3" x14ac:dyDescent="0.35">
      <c r="C4515" s="22"/>
    </row>
    <row r="4516" spans="3:3" x14ac:dyDescent="0.35">
      <c r="C4516" s="22"/>
    </row>
    <row r="4517" spans="3:3" x14ac:dyDescent="0.35">
      <c r="C4517" s="22"/>
    </row>
    <row r="4518" spans="3:3" x14ac:dyDescent="0.35">
      <c r="C4518" s="22"/>
    </row>
    <row r="4519" spans="3:3" x14ac:dyDescent="0.35">
      <c r="C4519" s="22"/>
    </row>
    <row r="4520" spans="3:3" x14ac:dyDescent="0.35">
      <c r="C4520" s="22"/>
    </row>
    <row r="4521" spans="3:3" x14ac:dyDescent="0.35">
      <c r="C4521" s="22"/>
    </row>
    <row r="4522" spans="3:3" x14ac:dyDescent="0.35">
      <c r="C4522" s="22"/>
    </row>
    <row r="4523" spans="3:3" x14ac:dyDescent="0.35">
      <c r="C4523" s="22"/>
    </row>
    <row r="4524" spans="3:3" x14ac:dyDescent="0.35">
      <c r="C4524" s="22"/>
    </row>
    <row r="4525" spans="3:3" x14ac:dyDescent="0.35">
      <c r="C4525" s="22"/>
    </row>
    <row r="4526" spans="3:3" x14ac:dyDescent="0.35">
      <c r="C4526" s="22"/>
    </row>
    <row r="4527" spans="3:3" x14ac:dyDescent="0.35">
      <c r="C4527" s="22"/>
    </row>
    <row r="4528" spans="3:3" x14ac:dyDescent="0.35">
      <c r="C4528" s="22"/>
    </row>
    <row r="4529" spans="3:3" x14ac:dyDescent="0.35">
      <c r="C4529" s="22"/>
    </row>
    <row r="4530" spans="3:3" x14ac:dyDescent="0.35">
      <c r="C4530" s="22"/>
    </row>
    <row r="4531" spans="3:3" x14ac:dyDescent="0.35">
      <c r="C4531" s="22"/>
    </row>
    <row r="4532" spans="3:3" x14ac:dyDescent="0.35">
      <c r="C4532" s="22"/>
    </row>
    <row r="4533" spans="3:3" x14ac:dyDescent="0.35">
      <c r="C4533" s="22"/>
    </row>
    <row r="4534" spans="3:3" x14ac:dyDescent="0.35">
      <c r="C4534" s="22"/>
    </row>
    <row r="4535" spans="3:3" x14ac:dyDescent="0.35">
      <c r="C4535" s="22"/>
    </row>
    <row r="4536" spans="3:3" x14ac:dyDescent="0.35">
      <c r="C4536" s="22"/>
    </row>
    <row r="4537" spans="3:3" x14ac:dyDescent="0.35">
      <c r="C4537" s="22"/>
    </row>
    <row r="4538" spans="3:3" x14ac:dyDescent="0.35">
      <c r="C4538" s="22"/>
    </row>
    <row r="4539" spans="3:3" x14ac:dyDescent="0.35">
      <c r="C4539" s="22"/>
    </row>
    <row r="4540" spans="3:3" x14ac:dyDescent="0.35">
      <c r="C4540" s="22"/>
    </row>
    <row r="4541" spans="3:3" x14ac:dyDescent="0.35">
      <c r="C4541" s="22"/>
    </row>
    <row r="4542" spans="3:3" x14ac:dyDescent="0.35">
      <c r="C4542" s="22"/>
    </row>
    <row r="4543" spans="3:3" x14ac:dyDescent="0.35">
      <c r="C4543" s="22"/>
    </row>
    <row r="4544" spans="3:3" x14ac:dyDescent="0.35">
      <c r="C4544" s="22"/>
    </row>
    <row r="4545" spans="3:3" x14ac:dyDescent="0.35">
      <c r="C4545" s="22"/>
    </row>
    <row r="4546" spans="3:3" x14ac:dyDescent="0.35">
      <c r="C4546" s="22"/>
    </row>
    <row r="4547" spans="3:3" x14ac:dyDescent="0.35">
      <c r="C4547" s="22"/>
    </row>
    <row r="4548" spans="3:3" x14ac:dyDescent="0.35">
      <c r="C4548" s="22"/>
    </row>
    <row r="4549" spans="3:3" x14ac:dyDescent="0.35">
      <c r="C4549" s="22"/>
    </row>
    <row r="4550" spans="3:3" x14ac:dyDescent="0.35">
      <c r="C4550" s="22"/>
    </row>
    <row r="4551" spans="3:3" x14ac:dyDescent="0.35">
      <c r="C4551" s="22"/>
    </row>
    <row r="4552" spans="3:3" x14ac:dyDescent="0.35">
      <c r="C4552" s="22"/>
    </row>
    <row r="4553" spans="3:3" x14ac:dyDescent="0.35">
      <c r="C4553" s="22"/>
    </row>
    <row r="4554" spans="3:3" x14ac:dyDescent="0.35">
      <c r="C4554" s="22"/>
    </row>
    <row r="4555" spans="3:3" x14ac:dyDescent="0.35">
      <c r="C4555" s="22"/>
    </row>
    <row r="4556" spans="3:3" x14ac:dyDescent="0.35">
      <c r="C4556" s="22"/>
    </row>
    <row r="4557" spans="3:3" x14ac:dyDescent="0.35">
      <c r="C4557" s="22"/>
    </row>
    <row r="4558" spans="3:3" x14ac:dyDescent="0.35">
      <c r="C4558" s="22"/>
    </row>
    <row r="4559" spans="3:3" x14ac:dyDescent="0.35">
      <c r="C4559" s="22"/>
    </row>
    <row r="4560" spans="3:3" x14ac:dyDescent="0.35">
      <c r="C4560" s="22"/>
    </row>
    <row r="4561" spans="3:3" x14ac:dyDescent="0.35">
      <c r="C4561" s="22"/>
    </row>
    <row r="4562" spans="3:3" x14ac:dyDescent="0.35">
      <c r="C4562" s="22"/>
    </row>
    <row r="4563" spans="3:3" x14ac:dyDescent="0.35">
      <c r="C4563" s="22"/>
    </row>
    <row r="4564" spans="3:3" x14ac:dyDescent="0.35">
      <c r="C4564" s="22"/>
    </row>
    <row r="4565" spans="3:3" x14ac:dyDescent="0.35">
      <c r="C4565" s="22"/>
    </row>
    <row r="4566" spans="3:3" x14ac:dyDescent="0.35">
      <c r="C4566" s="22"/>
    </row>
    <row r="4567" spans="3:3" x14ac:dyDescent="0.35">
      <c r="C4567" s="22"/>
    </row>
    <row r="4568" spans="3:3" x14ac:dyDescent="0.35">
      <c r="C4568" s="22"/>
    </row>
    <row r="4569" spans="3:3" x14ac:dyDescent="0.35">
      <c r="C4569" s="22"/>
    </row>
    <row r="4570" spans="3:3" x14ac:dyDescent="0.35">
      <c r="C4570" s="22"/>
    </row>
    <row r="4571" spans="3:3" x14ac:dyDescent="0.35">
      <c r="C4571" s="22"/>
    </row>
    <row r="4572" spans="3:3" x14ac:dyDescent="0.35">
      <c r="C4572" s="22"/>
    </row>
    <row r="4573" spans="3:3" x14ac:dyDescent="0.35">
      <c r="C4573" s="22"/>
    </row>
    <row r="4574" spans="3:3" x14ac:dyDescent="0.35">
      <c r="C4574" s="22"/>
    </row>
    <row r="4575" spans="3:3" x14ac:dyDescent="0.35">
      <c r="C4575" s="22"/>
    </row>
    <row r="4576" spans="3:3" x14ac:dyDescent="0.35">
      <c r="C4576" s="22"/>
    </row>
    <row r="4577" spans="3:3" x14ac:dyDescent="0.35">
      <c r="C4577" s="22"/>
    </row>
    <row r="4578" spans="3:3" x14ac:dyDescent="0.35">
      <c r="C4578" s="22"/>
    </row>
    <row r="4579" spans="3:3" x14ac:dyDescent="0.35">
      <c r="C4579" s="22"/>
    </row>
    <row r="4580" spans="3:3" x14ac:dyDescent="0.35">
      <c r="C4580" s="22"/>
    </row>
    <row r="4581" spans="3:3" x14ac:dyDescent="0.35">
      <c r="C4581" s="22"/>
    </row>
    <row r="4582" spans="3:3" x14ac:dyDescent="0.35">
      <c r="C4582" s="22"/>
    </row>
    <row r="4583" spans="3:3" x14ac:dyDescent="0.35">
      <c r="C4583" s="22"/>
    </row>
    <row r="4584" spans="3:3" x14ac:dyDescent="0.35">
      <c r="C4584" s="22"/>
    </row>
    <row r="4585" spans="3:3" x14ac:dyDescent="0.35">
      <c r="C4585" s="22"/>
    </row>
    <row r="4586" spans="3:3" x14ac:dyDescent="0.35">
      <c r="C4586" s="22"/>
    </row>
    <row r="4587" spans="3:3" x14ac:dyDescent="0.35">
      <c r="C4587" s="22"/>
    </row>
    <row r="4588" spans="3:3" x14ac:dyDescent="0.35">
      <c r="C4588" s="22"/>
    </row>
    <row r="4589" spans="3:3" x14ac:dyDescent="0.35">
      <c r="C4589" s="22"/>
    </row>
    <row r="4590" spans="3:3" x14ac:dyDescent="0.35">
      <c r="C4590" s="22"/>
    </row>
    <row r="4591" spans="3:3" x14ac:dyDescent="0.35">
      <c r="C4591" s="22"/>
    </row>
    <row r="4592" spans="3:3" x14ac:dyDescent="0.35">
      <c r="C4592" s="22"/>
    </row>
    <row r="4593" spans="3:3" x14ac:dyDescent="0.35">
      <c r="C4593" s="22"/>
    </row>
    <row r="4594" spans="3:3" x14ac:dyDescent="0.35">
      <c r="C4594" s="22"/>
    </row>
    <row r="4595" spans="3:3" x14ac:dyDescent="0.35">
      <c r="C4595" s="22"/>
    </row>
    <row r="4596" spans="3:3" x14ac:dyDescent="0.35">
      <c r="C4596" s="22"/>
    </row>
    <row r="4597" spans="3:3" x14ac:dyDescent="0.35">
      <c r="C4597" s="22"/>
    </row>
    <row r="4598" spans="3:3" x14ac:dyDescent="0.35">
      <c r="C4598" s="22"/>
    </row>
    <row r="4599" spans="3:3" x14ac:dyDescent="0.35">
      <c r="C4599" s="22"/>
    </row>
    <row r="4600" spans="3:3" x14ac:dyDescent="0.35">
      <c r="C4600" s="22"/>
    </row>
    <row r="4601" spans="3:3" x14ac:dyDescent="0.35">
      <c r="C4601" s="22"/>
    </row>
    <row r="4602" spans="3:3" x14ac:dyDescent="0.35">
      <c r="C4602" s="22"/>
    </row>
    <row r="4603" spans="3:3" x14ac:dyDescent="0.35">
      <c r="C4603" s="22"/>
    </row>
    <row r="4604" spans="3:3" x14ac:dyDescent="0.35">
      <c r="C4604" s="22"/>
    </row>
    <row r="4605" spans="3:3" x14ac:dyDescent="0.35">
      <c r="C4605" s="22"/>
    </row>
    <row r="4606" spans="3:3" x14ac:dyDescent="0.35">
      <c r="C4606" s="22"/>
    </row>
    <row r="4607" spans="3:3" x14ac:dyDescent="0.35">
      <c r="C4607" s="22"/>
    </row>
    <row r="4608" spans="3:3" x14ac:dyDescent="0.35">
      <c r="C4608" s="22"/>
    </row>
    <row r="4609" spans="3:3" x14ac:dyDescent="0.35">
      <c r="C4609" s="22"/>
    </row>
    <row r="4610" spans="3:3" x14ac:dyDescent="0.35">
      <c r="C4610" s="22"/>
    </row>
    <row r="4611" spans="3:3" x14ac:dyDescent="0.35">
      <c r="C4611" s="22"/>
    </row>
    <row r="4612" spans="3:3" x14ac:dyDescent="0.35">
      <c r="C4612" s="22"/>
    </row>
    <row r="4613" spans="3:3" x14ac:dyDescent="0.35">
      <c r="C4613" s="22"/>
    </row>
    <row r="4614" spans="3:3" x14ac:dyDescent="0.35">
      <c r="C4614" s="22"/>
    </row>
    <row r="4615" spans="3:3" x14ac:dyDescent="0.35">
      <c r="C4615" s="22"/>
    </row>
    <row r="4616" spans="3:3" x14ac:dyDescent="0.35">
      <c r="C4616" s="22"/>
    </row>
    <row r="4617" spans="3:3" x14ac:dyDescent="0.35">
      <c r="C4617" s="22"/>
    </row>
    <row r="4618" spans="3:3" x14ac:dyDescent="0.35">
      <c r="C4618" s="22"/>
    </row>
    <row r="4619" spans="3:3" x14ac:dyDescent="0.35">
      <c r="C4619" s="22"/>
    </row>
    <row r="4620" spans="3:3" x14ac:dyDescent="0.35">
      <c r="C4620" s="22"/>
    </row>
    <row r="4621" spans="3:3" x14ac:dyDescent="0.35">
      <c r="C4621" s="22"/>
    </row>
    <row r="4622" spans="3:3" x14ac:dyDescent="0.35">
      <c r="C4622" s="22"/>
    </row>
    <row r="4623" spans="3:3" x14ac:dyDescent="0.35">
      <c r="C4623" s="22"/>
    </row>
    <row r="4624" spans="3:3" x14ac:dyDescent="0.35">
      <c r="C4624" s="22"/>
    </row>
    <row r="4625" spans="3:3" x14ac:dyDescent="0.35">
      <c r="C4625" s="22"/>
    </row>
    <row r="4626" spans="3:3" x14ac:dyDescent="0.35">
      <c r="C4626" s="22"/>
    </row>
    <row r="4627" spans="3:3" x14ac:dyDescent="0.35">
      <c r="C4627" s="22"/>
    </row>
    <row r="4628" spans="3:3" x14ac:dyDescent="0.35">
      <c r="C4628" s="22"/>
    </row>
    <row r="4629" spans="3:3" x14ac:dyDescent="0.35">
      <c r="C4629" s="22"/>
    </row>
    <row r="4630" spans="3:3" x14ac:dyDescent="0.35">
      <c r="C4630" s="22"/>
    </row>
    <row r="4631" spans="3:3" x14ac:dyDescent="0.35">
      <c r="C4631" s="22"/>
    </row>
    <row r="4632" spans="3:3" x14ac:dyDescent="0.35">
      <c r="C4632" s="22"/>
    </row>
    <row r="4633" spans="3:3" x14ac:dyDescent="0.35">
      <c r="C4633" s="22"/>
    </row>
    <row r="4634" spans="3:3" x14ac:dyDescent="0.35">
      <c r="C4634" s="22"/>
    </row>
    <row r="4635" spans="3:3" x14ac:dyDescent="0.35">
      <c r="C4635" s="22"/>
    </row>
    <row r="4636" spans="3:3" x14ac:dyDescent="0.35">
      <c r="C4636" s="22"/>
    </row>
    <row r="4637" spans="3:3" x14ac:dyDescent="0.35">
      <c r="C4637" s="22"/>
    </row>
    <row r="4638" spans="3:3" x14ac:dyDescent="0.35">
      <c r="C4638" s="22"/>
    </row>
    <row r="4639" spans="3:3" x14ac:dyDescent="0.35">
      <c r="C4639" s="22"/>
    </row>
    <row r="4640" spans="3:3" x14ac:dyDescent="0.35">
      <c r="C4640" s="22"/>
    </row>
    <row r="4641" spans="3:3" x14ac:dyDescent="0.35">
      <c r="C4641" s="22"/>
    </row>
    <row r="4642" spans="3:3" x14ac:dyDescent="0.35">
      <c r="C4642" s="22"/>
    </row>
    <row r="4643" spans="3:3" x14ac:dyDescent="0.35">
      <c r="C4643" s="22"/>
    </row>
    <row r="4644" spans="3:3" x14ac:dyDescent="0.35">
      <c r="C4644" s="22"/>
    </row>
    <row r="4645" spans="3:3" x14ac:dyDescent="0.35">
      <c r="C4645" s="22"/>
    </row>
    <row r="4646" spans="3:3" x14ac:dyDescent="0.35">
      <c r="C4646" s="22"/>
    </row>
    <row r="4647" spans="3:3" x14ac:dyDescent="0.35">
      <c r="C4647" s="22"/>
    </row>
    <row r="4648" spans="3:3" x14ac:dyDescent="0.35">
      <c r="C4648" s="22"/>
    </row>
    <row r="4649" spans="3:3" x14ac:dyDescent="0.35">
      <c r="C4649" s="22"/>
    </row>
    <row r="4650" spans="3:3" x14ac:dyDescent="0.35">
      <c r="C4650" s="22"/>
    </row>
    <row r="4651" spans="3:3" x14ac:dyDescent="0.35">
      <c r="C4651" s="22"/>
    </row>
    <row r="4652" spans="3:3" x14ac:dyDescent="0.35">
      <c r="C4652" s="22"/>
    </row>
    <row r="4653" spans="3:3" x14ac:dyDescent="0.35">
      <c r="C4653" s="22"/>
    </row>
    <row r="4654" spans="3:3" x14ac:dyDescent="0.35">
      <c r="C4654" s="22"/>
    </row>
    <row r="4655" spans="3:3" x14ac:dyDescent="0.35">
      <c r="C4655" s="22"/>
    </row>
    <row r="4656" spans="3:3" x14ac:dyDescent="0.35">
      <c r="C4656" s="22"/>
    </row>
    <row r="4657" spans="3:3" x14ac:dyDescent="0.35">
      <c r="C4657" s="22"/>
    </row>
    <row r="4658" spans="3:3" x14ac:dyDescent="0.35">
      <c r="C4658" s="22"/>
    </row>
    <row r="4659" spans="3:3" x14ac:dyDescent="0.35">
      <c r="C4659" s="22"/>
    </row>
    <row r="4660" spans="3:3" x14ac:dyDescent="0.35">
      <c r="C4660" s="22"/>
    </row>
    <row r="4661" spans="3:3" x14ac:dyDescent="0.35">
      <c r="C4661" s="22"/>
    </row>
    <row r="4662" spans="3:3" x14ac:dyDescent="0.35">
      <c r="C4662" s="22"/>
    </row>
    <row r="4663" spans="3:3" x14ac:dyDescent="0.35">
      <c r="C4663" s="22"/>
    </row>
    <row r="4664" spans="3:3" x14ac:dyDescent="0.35">
      <c r="C4664" s="22"/>
    </row>
    <row r="4665" spans="3:3" x14ac:dyDescent="0.35">
      <c r="C4665" s="22"/>
    </row>
    <row r="4666" spans="3:3" x14ac:dyDescent="0.35">
      <c r="C4666" s="22"/>
    </row>
    <row r="4667" spans="3:3" x14ac:dyDescent="0.35">
      <c r="C4667" s="22"/>
    </row>
    <row r="4668" spans="3:3" x14ac:dyDescent="0.35">
      <c r="C4668" s="22"/>
    </row>
    <row r="4669" spans="3:3" x14ac:dyDescent="0.35">
      <c r="C4669" s="22"/>
    </row>
    <row r="4670" spans="3:3" x14ac:dyDescent="0.35">
      <c r="C4670" s="22"/>
    </row>
    <row r="4671" spans="3:3" x14ac:dyDescent="0.35">
      <c r="C4671" s="22"/>
    </row>
    <row r="4672" spans="3:3" x14ac:dyDescent="0.35">
      <c r="C4672" s="22"/>
    </row>
    <row r="4673" spans="3:3" x14ac:dyDescent="0.35">
      <c r="C4673" s="22"/>
    </row>
    <row r="4674" spans="3:3" x14ac:dyDescent="0.35">
      <c r="C4674" s="22"/>
    </row>
    <row r="4675" spans="3:3" x14ac:dyDescent="0.35">
      <c r="C4675" s="22"/>
    </row>
    <row r="4676" spans="3:3" x14ac:dyDescent="0.35">
      <c r="C4676" s="22"/>
    </row>
    <row r="4677" spans="3:3" x14ac:dyDescent="0.35">
      <c r="C4677" s="22"/>
    </row>
    <row r="4678" spans="3:3" x14ac:dyDescent="0.35">
      <c r="C4678" s="22"/>
    </row>
    <row r="4679" spans="3:3" x14ac:dyDescent="0.35">
      <c r="C4679" s="22"/>
    </row>
    <row r="4680" spans="3:3" x14ac:dyDescent="0.35">
      <c r="C4680" s="22"/>
    </row>
    <row r="4681" spans="3:3" x14ac:dyDescent="0.35">
      <c r="C4681" s="22"/>
    </row>
    <row r="4682" spans="3:3" x14ac:dyDescent="0.35">
      <c r="C4682" s="22"/>
    </row>
    <row r="4683" spans="3:3" x14ac:dyDescent="0.35">
      <c r="C4683" s="22"/>
    </row>
    <row r="4684" spans="3:3" x14ac:dyDescent="0.35">
      <c r="C4684" s="22"/>
    </row>
    <row r="4685" spans="3:3" x14ac:dyDescent="0.35">
      <c r="C4685" s="22"/>
    </row>
    <row r="4686" spans="3:3" x14ac:dyDescent="0.35">
      <c r="C4686" s="22"/>
    </row>
    <row r="4687" spans="3:3" x14ac:dyDescent="0.35">
      <c r="C4687" s="22"/>
    </row>
    <row r="4688" spans="3:3" x14ac:dyDescent="0.35">
      <c r="C4688" s="22"/>
    </row>
    <row r="4689" spans="3:3" x14ac:dyDescent="0.35">
      <c r="C4689" s="22"/>
    </row>
    <row r="4690" spans="3:3" x14ac:dyDescent="0.35">
      <c r="C4690" s="22"/>
    </row>
    <row r="4691" spans="3:3" x14ac:dyDescent="0.35">
      <c r="C4691" s="22"/>
    </row>
    <row r="4692" spans="3:3" x14ac:dyDescent="0.35">
      <c r="C4692" s="22"/>
    </row>
    <row r="4693" spans="3:3" x14ac:dyDescent="0.35">
      <c r="C4693" s="22"/>
    </row>
    <row r="4694" spans="3:3" x14ac:dyDescent="0.35">
      <c r="C4694" s="22"/>
    </row>
    <row r="4695" spans="3:3" x14ac:dyDescent="0.35">
      <c r="C4695" s="22"/>
    </row>
    <row r="4696" spans="3:3" x14ac:dyDescent="0.35">
      <c r="C4696" s="22"/>
    </row>
    <row r="4697" spans="3:3" x14ac:dyDescent="0.35">
      <c r="C4697" s="22"/>
    </row>
    <row r="4698" spans="3:3" x14ac:dyDescent="0.35">
      <c r="C4698" s="22"/>
    </row>
    <row r="4699" spans="3:3" x14ac:dyDescent="0.35">
      <c r="C4699" s="22"/>
    </row>
    <row r="4700" spans="3:3" x14ac:dyDescent="0.35">
      <c r="C4700" s="22"/>
    </row>
    <row r="4701" spans="3:3" x14ac:dyDescent="0.35">
      <c r="C4701" s="22"/>
    </row>
    <row r="4702" spans="3:3" x14ac:dyDescent="0.35">
      <c r="C4702" s="22"/>
    </row>
    <row r="4703" spans="3:3" x14ac:dyDescent="0.35">
      <c r="C4703" s="22"/>
    </row>
    <row r="4704" spans="3:3" x14ac:dyDescent="0.35">
      <c r="C4704" s="22"/>
    </row>
    <row r="4705" spans="3:3" x14ac:dyDescent="0.35">
      <c r="C4705" s="22"/>
    </row>
    <row r="4706" spans="3:3" x14ac:dyDescent="0.35">
      <c r="C4706" s="22"/>
    </row>
    <row r="4707" spans="3:3" x14ac:dyDescent="0.35">
      <c r="C4707" s="22"/>
    </row>
    <row r="4708" spans="3:3" x14ac:dyDescent="0.35">
      <c r="C4708" s="22"/>
    </row>
    <row r="4709" spans="3:3" x14ac:dyDescent="0.35">
      <c r="C4709" s="22"/>
    </row>
    <row r="4710" spans="3:3" x14ac:dyDescent="0.35">
      <c r="C4710" s="22"/>
    </row>
    <row r="4711" spans="3:3" x14ac:dyDescent="0.35">
      <c r="C4711" s="22"/>
    </row>
    <row r="4712" spans="3:3" x14ac:dyDescent="0.35">
      <c r="C4712" s="22"/>
    </row>
    <row r="4713" spans="3:3" x14ac:dyDescent="0.35">
      <c r="C4713" s="22"/>
    </row>
    <row r="4714" spans="3:3" x14ac:dyDescent="0.35">
      <c r="C4714" s="22"/>
    </row>
    <row r="4715" spans="3:3" x14ac:dyDescent="0.35">
      <c r="C4715" s="22"/>
    </row>
    <row r="4716" spans="3:3" x14ac:dyDescent="0.35">
      <c r="C4716" s="22"/>
    </row>
    <row r="4717" spans="3:3" x14ac:dyDescent="0.35">
      <c r="C4717" s="22"/>
    </row>
    <row r="4718" spans="3:3" x14ac:dyDescent="0.35">
      <c r="C4718" s="22"/>
    </row>
    <row r="4719" spans="3:3" x14ac:dyDescent="0.35">
      <c r="C4719" s="22"/>
    </row>
    <row r="4720" spans="3:3" x14ac:dyDescent="0.35">
      <c r="C4720" s="22"/>
    </row>
    <row r="4721" spans="3:3" x14ac:dyDescent="0.35">
      <c r="C4721" s="22"/>
    </row>
    <row r="4722" spans="3:3" x14ac:dyDescent="0.35">
      <c r="C4722" s="22"/>
    </row>
    <row r="4723" spans="3:3" x14ac:dyDescent="0.35">
      <c r="C4723" s="22"/>
    </row>
    <row r="4724" spans="3:3" x14ac:dyDescent="0.35">
      <c r="C4724" s="22"/>
    </row>
    <row r="4725" spans="3:3" x14ac:dyDescent="0.35">
      <c r="C4725" s="22"/>
    </row>
    <row r="4726" spans="3:3" x14ac:dyDescent="0.35">
      <c r="C4726" s="22"/>
    </row>
    <row r="4727" spans="3:3" x14ac:dyDescent="0.35">
      <c r="C4727" s="22"/>
    </row>
    <row r="4728" spans="3:3" x14ac:dyDescent="0.35">
      <c r="C4728" s="22"/>
    </row>
    <row r="4729" spans="3:3" x14ac:dyDescent="0.35">
      <c r="C4729" s="22"/>
    </row>
    <row r="4730" spans="3:3" x14ac:dyDescent="0.35">
      <c r="C4730" s="22"/>
    </row>
    <row r="4731" spans="3:3" x14ac:dyDescent="0.35">
      <c r="C4731" s="22"/>
    </row>
    <row r="4732" spans="3:3" x14ac:dyDescent="0.35">
      <c r="C4732" s="22"/>
    </row>
    <row r="4733" spans="3:3" x14ac:dyDescent="0.35">
      <c r="C4733" s="22"/>
    </row>
    <row r="4734" spans="3:3" x14ac:dyDescent="0.35">
      <c r="C4734" s="22"/>
    </row>
    <row r="4735" spans="3:3" x14ac:dyDescent="0.35">
      <c r="C4735" s="22"/>
    </row>
    <row r="4736" spans="3:3" x14ac:dyDescent="0.35">
      <c r="C4736" s="22"/>
    </row>
    <row r="4737" spans="3:3" x14ac:dyDescent="0.35">
      <c r="C4737" s="22"/>
    </row>
    <row r="4738" spans="3:3" x14ac:dyDescent="0.35">
      <c r="C4738" s="22"/>
    </row>
    <row r="4739" spans="3:3" x14ac:dyDescent="0.35">
      <c r="C4739" s="22"/>
    </row>
    <row r="4740" spans="3:3" x14ac:dyDescent="0.35">
      <c r="C4740" s="22"/>
    </row>
    <row r="4741" spans="3:3" x14ac:dyDescent="0.35">
      <c r="C4741" s="22"/>
    </row>
    <row r="4742" spans="3:3" x14ac:dyDescent="0.35">
      <c r="C4742" s="22"/>
    </row>
    <row r="4743" spans="3:3" x14ac:dyDescent="0.35">
      <c r="C4743" s="22"/>
    </row>
    <row r="4744" spans="3:3" x14ac:dyDescent="0.35">
      <c r="C4744" s="22"/>
    </row>
    <row r="4745" spans="3:3" x14ac:dyDescent="0.35">
      <c r="C4745" s="22"/>
    </row>
    <row r="4746" spans="3:3" x14ac:dyDescent="0.35">
      <c r="C4746" s="22"/>
    </row>
    <row r="4747" spans="3:3" x14ac:dyDescent="0.35">
      <c r="C4747" s="22"/>
    </row>
    <row r="4748" spans="3:3" x14ac:dyDescent="0.35">
      <c r="C4748" s="22"/>
    </row>
    <row r="4749" spans="3:3" x14ac:dyDescent="0.35">
      <c r="C4749" s="22"/>
    </row>
    <row r="4750" spans="3:3" x14ac:dyDescent="0.35">
      <c r="C4750" s="22"/>
    </row>
    <row r="4751" spans="3:3" x14ac:dyDescent="0.35">
      <c r="C4751" s="22"/>
    </row>
    <row r="4752" spans="3:3" x14ac:dyDescent="0.35">
      <c r="C4752" s="22"/>
    </row>
    <row r="4753" spans="3:3" x14ac:dyDescent="0.35">
      <c r="C4753" s="22"/>
    </row>
    <row r="4754" spans="3:3" x14ac:dyDescent="0.35">
      <c r="C4754" s="22"/>
    </row>
    <row r="4755" spans="3:3" x14ac:dyDescent="0.35">
      <c r="C4755" s="22"/>
    </row>
    <row r="4756" spans="3:3" x14ac:dyDescent="0.35">
      <c r="C4756" s="22"/>
    </row>
    <row r="4757" spans="3:3" x14ac:dyDescent="0.35">
      <c r="C4757" s="22"/>
    </row>
    <row r="4758" spans="3:3" x14ac:dyDescent="0.35">
      <c r="C4758" s="22"/>
    </row>
    <row r="4759" spans="3:3" x14ac:dyDescent="0.35">
      <c r="C4759" s="22"/>
    </row>
    <row r="4760" spans="3:3" x14ac:dyDescent="0.35">
      <c r="C4760" s="22"/>
    </row>
    <row r="4761" spans="3:3" x14ac:dyDescent="0.35">
      <c r="C4761" s="22"/>
    </row>
    <row r="4762" spans="3:3" x14ac:dyDescent="0.35">
      <c r="C4762" s="22"/>
    </row>
    <row r="4763" spans="3:3" x14ac:dyDescent="0.35">
      <c r="C4763" s="22"/>
    </row>
    <row r="4764" spans="3:3" x14ac:dyDescent="0.35">
      <c r="C4764" s="22"/>
    </row>
    <row r="4765" spans="3:3" x14ac:dyDescent="0.35">
      <c r="C4765" s="22"/>
    </row>
    <row r="4766" spans="3:3" x14ac:dyDescent="0.35">
      <c r="C4766" s="22"/>
    </row>
    <row r="4767" spans="3:3" x14ac:dyDescent="0.35">
      <c r="C4767" s="22"/>
    </row>
    <row r="4768" spans="3:3" x14ac:dyDescent="0.35">
      <c r="C4768" s="22"/>
    </row>
    <row r="4769" spans="3:3" x14ac:dyDescent="0.35">
      <c r="C4769" s="22"/>
    </row>
    <row r="4770" spans="3:3" x14ac:dyDescent="0.35">
      <c r="C4770" s="22"/>
    </row>
    <row r="4771" spans="3:3" x14ac:dyDescent="0.35">
      <c r="C4771" s="22"/>
    </row>
    <row r="4772" spans="3:3" x14ac:dyDescent="0.35">
      <c r="C4772" s="22"/>
    </row>
    <row r="4773" spans="3:3" x14ac:dyDescent="0.35">
      <c r="C4773" s="22"/>
    </row>
    <row r="4774" spans="3:3" x14ac:dyDescent="0.35">
      <c r="C4774" s="22"/>
    </row>
    <row r="4775" spans="3:3" x14ac:dyDescent="0.35">
      <c r="C4775" s="22"/>
    </row>
    <row r="4776" spans="3:3" x14ac:dyDescent="0.35">
      <c r="C4776" s="22"/>
    </row>
    <row r="4777" spans="3:3" x14ac:dyDescent="0.35">
      <c r="C4777" s="22"/>
    </row>
    <row r="4778" spans="3:3" x14ac:dyDescent="0.35">
      <c r="C4778" s="22"/>
    </row>
    <row r="4779" spans="3:3" x14ac:dyDescent="0.35">
      <c r="C4779" s="22"/>
    </row>
    <row r="4780" spans="3:3" x14ac:dyDescent="0.35">
      <c r="C4780" s="22"/>
    </row>
    <row r="4781" spans="3:3" x14ac:dyDescent="0.35">
      <c r="C4781" s="22"/>
    </row>
    <row r="4782" spans="3:3" x14ac:dyDescent="0.35">
      <c r="C4782" s="22"/>
    </row>
    <row r="4783" spans="3:3" x14ac:dyDescent="0.35">
      <c r="C4783" s="22"/>
    </row>
    <row r="4784" spans="3:3" x14ac:dyDescent="0.35">
      <c r="C4784" s="22"/>
    </row>
    <row r="4785" spans="3:3" x14ac:dyDescent="0.35">
      <c r="C4785" s="22"/>
    </row>
    <row r="4786" spans="3:3" x14ac:dyDescent="0.35">
      <c r="C4786" s="22"/>
    </row>
    <row r="4787" spans="3:3" x14ac:dyDescent="0.35">
      <c r="C4787" s="22"/>
    </row>
    <row r="4788" spans="3:3" x14ac:dyDescent="0.35">
      <c r="C4788" s="22"/>
    </row>
    <row r="4789" spans="3:3" x14ac:dyDescent="0.35">
      <c r="C4789" s="22"/>
    </row>
    <row r="4790" spans="3:3" x14ac:dyDescent="0.35">
      <c r="C4790" s="22"/>
    </row>
    <row r="4791" spans="3:3" x14ac:dyDescent="0.35">
      <c r="C4791" s="22"/>
    </row>
    <row r="4792" spans="3:3" x14ac:dyDescent="0.35">
      <c r="C4792" s="22"/>
    </row>
    <row r="4793" spans="3:3" x14ac:dyDescent="0.35">
      <c r="C4793" s="22"/>
    </row>
    <row r="4794" spans="3:3" x14ac:dyDescent="0.35">
      <c r="C4794" s="22"/>
    </row>
    <row r="4795" spans="3:3" x14ac:dyDescent="0.35">
      <c r="C4795" s="22"/>
    </row>
    <row r="4796" spans="3:3" x14ac:dyDescent="0.35">
      <c r="C4796" s="22"/>
    </row>
    <row r="4797" spans="3:3" x14ac:dyDescent="0.35">
      <c r="C4797" s="22"/>
    </row>
    <row r="4798" spans="3:3" x14ac:dyDescent="0.35">
      <c r="C4798" s="22"/>
    </row>
    <row r="4799" spans="3:3" x14ac:dyDescent="0.35">
      <c r="C4799" s="22"/>
    </row>
    <row r="4800" spans="3:3" x14ac:dyDescent="0.35">
      <c r="C4800" s="22"/>
    </row>
    <row r="4801" spans="3:3" x14ac:dyDescent="0.35">
      <c r="C4801" s="22"/>
    </row>
    <row r="4802" spans="3:3" x14ac:dyDescent="0.35">
      <c r="C4802" s="22"/>
    </row>
    <row r="4803" spans="3:3" x14ac:dyDescent="0.35">
      <c r="C4803" s="22"/>
    </row>
    <row r="4804" spans="3:3" x14ac:dyDescent="0.35">
      <c r="C4804" s="22"/>
    </row>
    <row r="4805" spans="3:3" x14ac:dyDescent="0.35">
      <c r="C4805" s="22"/>
    </row>
    <row r="4806" spans="3:3" x14ac:dyDescent="0.35">
      <c r="C4806" s="22"/>
    </row>
    <row r="4807" spans="3:3" x14ac:dyDescent="0.35">
      <c r="C4807" s="22"/>
    </row>
    <row r="4808" spans="3:3" x14ac:dyDescent="0.35">
      <c r="C4808" s="22"/>
    </row>
    <row r="4809" spans="3:3" x14ac:dyDescent="0.35">
      <c r="C4809" s="22"/>
    </row>
    <row r="4810" spans="3:3" x14ac:dyDescent="0.35">
      <c r="C4810" s="22"/>
    </row>
    <row r="4811" spans="3:3" x14ac:dyDescent="0.35">
      <c r="C4811" s="22"/>
    </row>
    <row r="4812" spans="3:3" x14ac:dyDescent="0.35">
      <c r="C4812" s="22"/>
    </row>
    <row r="4813" spans="3:3" x14ac:dyDescent="0.35">
      <c r="C4813" s="22"/>
    </row>
    <row r="4814" spans="3:3" x14ac:dyDescent="0.35">
      <c r="C4814" s="22"/>
    </row>
    <row r="4815" spans="3:3" x14ac:dyDescent="0.35">
      <c r="C4815" s="22"/>
    </row>
    <row r="4816" spans="3:3" x14ac:dyDescent="0.35">
      <c r="C4816" s="22"/>
    </row>
    <row r="4817" spans="3:3" x14ac:dyDescent="0.35">
      <c r="C4817" s="22"/>
    </row>
    <row r="4818" spans="3:3" x14ac:dyDescent="0.35">
      <c r="C4818" s="22"/>
    </row>
    <row r="4819" spans="3:3" x14ac:dyDescent="0.35">
      <c r="C4819" s="22"/>
    </row>
    <row r="4820" spans="3:3" x14ac:dyDescent="0.35">
      <c r="C4820" s="22"/>
    </row>
    <row r="4821" spans="3:3" x14ac:dyDescent="0.35">
      <c r="C4821" s="22"/>
    </row>
    <row r="4822" spans="3:3" x14ac:dyDescent="0.35">
      <c r="C4822" s="22"/>
    </row>
    <row r="4823" spans="3:3" x14ac:dyDescent="0.35">
      <c r="C4823" s="22"/>
    </row>
    <row r="4824" spans="3:3" x14ac:dyDescent="0.35">
      <c r="C4824" s="22"/>
    </row>
    <row r="4825" spans="3:3" x14ac:dyDescent="0.35">
      <c r="C4825" s="22"/>
    </row>
    <row r="4826" spans="3:3" x14ac:dyDescent="0.35">
      <c r="C4826" s="22"/>
    </row>
    <row r="4827" spans="3:3" x14ac:dyDescent="0.35">
      <c r="C4827" s="22"/>
    </row>
    <row r="4828" spans="3:3" x14ac:dyDescent="0.35">
      <c r="C4828" s="22"/>
    </row>
    <row r="4829" spans="3:3" x14ac:dyDescent="0.35">
      <c r="C4829" s="22"/>
    </row>
    <row r="4830" spans="3:3" x14ac:dyDescent="0.35">
      <c r="C4830" s="22"/>
    </row>
    <row r="4831" spans="3:3" x14ac:dyDescent="0.35">
      <c r="C4831" s="22"/>
    </row>
    <row r="4832" spans="3:3" x14ac:dyDescent="0.35">
      <c r="C4832" s="22"/>
    </row>
    <row r="4833" spans="3:3" x14ac:dyDescent="0.35">
      <c r="C4833" s="22"/>
    </row>
    <row r="4834" spans="3:3" x14ac:dyDescent="0.35">
      <c r="C4834" s="22"/>
    </row>
    <row r="4835" spans="3:3" x14ac:dyDescent="0.35">
      <c r="C4835" s="22"/>
    </row>
    <row r="4836" spans="3:3" x14ac:dyDescent="0.35">
      <c r="C4836" s="22"/>
    </row>
    <row r="4837" spans="3:3" x14ac:dyDescent="0.35">
      <c r="C4837" s="22"/>
    </row>
    <row r="4838" spans="3:3" x14ac:dyDescent="0.35">
      <c r="C4838" s="22"/>
    </row>
    <row r="4839" spans="3:3" x14ac:dyDescent="0.35">
      <c r="C4839" s="22"/>
    </row>
    <row r="4840" spans="3:3" x14ac:dyDescent="0.35">
      <c r="C4840" s="22"/>
    </row>
    <row r="4841" spans="3:3" x14ac:dyDescent="0.35">
      <c r="C4841" s="22"/>
    </row>
    <row r="4842" spans="3:3" x14ac:dyDescent="0.35">
      <c r="C4842" s="22"/>
    </row>
    <row r="4843" spans="3:3" x14ac:dyDescent="0.35">
      <c r="C4843" s="22"/>
    </row>
    <row r="4844" spans="3:3" x14ac:dyDescent="0.35">
      <c r="C4844" s="22"/>
    </row>
    <row r="4845" spans="3:3" x14ac:dyDescent="0.35">
      <c r="C4845" s="22"/>
    </row>
    <row r="4846" spans="3:3" x14ac:dyDescent="0.35">
      <c r="C4846" s="22"/>
    </row>
    <row r="4847" spans="3:3" x14ac:dyDescent="0.35">
      <c r="C4847" s="22"/>
    </row>
    <row r="4848" spans="3:3" x14ac:dyDescent="0.35">
      <c r="C4848" s="22"/>
    </row>
    <row r="4849" spans="3:3" x14ac:dyDescent="0.35">
      <c r="C4849" s="22"/>
    </row>
    <row r="4850" spans="3:3" x14ac:dyDescent="0.35">
      <c r="C4850" s="22"/>
    </row>
    <row r="4851" spans="3:3" x14ac:dyDescent="0.35">
      <c r="C4851" s="22"/>
    </row>
    <row r="4852" spans="3:3" x14ac:dyDescent="0.35">
      <c r="C4852" s="22"/>
    </row>
    <row r="4853" spans="3:3" x14ac:dyDescent="0.35">
      <c r="C4853" s="22"/>
    </row>
    <row r="4854" spans="3:3" x14ac:dyDescent="0.35">
      <c r="C4854" s="22"/>
    </row>
    <row r="4855" spans="3:3" x14ac:dyDescent="0.35">
      <c r="C4855" s="22"/>
    </row>
    <row r="4856" spans="3:3" x14ac:dyDescent="0.35">
      <c r="C4856" s="22"/>
    </row>
    <row r="4857" spans="3:3" x14ac:dyDescent="0.35">
      <c r="C4857" s="22"/>
    </row>
    <row r="4858" spans="3:3" x14ac:dyDescent="0.35">
      <c r="C4858" s="22"/>
    </row>
    <row r="4859" spans="3:3" x14ac:dyDescent="0.35">
      <c r="C4859" s="22"/>
    </row>
    <row r="4860" spans="3:3" x14ac:dyDescent="0.35">
      <c r="C4860" s="22"/>
    </row>
    <row r="4861" spans="3:3" x14ac:dyDescent="0.35">
      <c r="C4861" s="22"/>
    </row>
    <row r="4862" spans="3:3" x14ac:dyDescent="0.35">
      <c r="C4862" s="22"/>
    </row>
    <row r="4863" spans="3:3" x14ac:dyDescent="0.35">
      <c r="C4863" s="22"/>
    </row>
    <row r="4864" spans="3:3" x14ac:dyDescent="0.35">
      <c r="C4864" s="22"/>
    </row>
    <row r="4865" spans="3:3" x14ac:dyDescent="0.35">
      <c r="C4865" s="22"/>
    </row>
    <row r="4866" spans="3:3" x14ac:dyDescent="0.35">
      <c r="C4866" s="22"/>
    </row>
    <row r="4867" spans="3:3" x14ac:dyDescent="0.35">
      <c r="C4867" s="22"/>
    </row>
    <row r="4868" spans="3:3" x14ac:dyDescent="0.35">
      <c r="C4868" s="22"/>
    </row>
    <row r="4869" spans="3:3" x14ac:dyDescent="0.35">
      <c r="C4869" s="22"/>
    </row>
    <row r="4870" spans="3:3" x14ac:dyDescent="0.35">
      <c r="C4870" s="22"/>
    </row>
    <row r="4871" spans="3:3" x14ac:dyDescent="0.35">
      <c r="C4871" s="22"/>
    </row>
    <row r="4872" spans="3:3" x14ac:dyDescent="0.35">
      <c r="C4872" s="22"/>
    </row>
    <row r="4873" spans="3:3" x14ac:dyDescent="0.35">
      <c r="C4873" s="22"/>
    </row>
    <row r="4874" spans="3:3" x14ac:dyDescent="0.35">
      <c r="C4874" s="22"/>
    </row>
    <row r="4875" spans="3:3" x14ac:dyDescent="0.35">
      <c r="C4875" s="22"/>
    </row>
    <row r="4876" spans="3:3" x14ac:dyDescent="0.35">
      <c r="C4876" s="22"/>
    </row>
    <row r="4877" spans="3:3" x14ac:dyDescent="0.35">
      <c r="C4877" s="22"/>
    </row>
    <row r="4878" spans="3:3" x14ac:dyDescent="0.35">
      <c r="C4878" s="22"/>
    </row>
    <row r="4879" spans="3:3" x14ac:dyDescent="0.35">
      <c r="C4879" s="22"/>
    </row>
    <row r="4880" spans="3:3" x14ac:dyDescent="0.35">
      <c r="C4880" s="22"/>
    </row>
    <row r="4881" spans="3:3" x14ac:dyDescent="0.35">
      <c r="C4881" s="22"/>
    </row>
    <row r="4882" spans="3:3" x14ac:dyDescent="0.35">
      <c r="C4882" s="22"/>
    </row>
    <row r="4883" spans="3:3" x14ac:dyDescent="0.35">
      <c r="C4883" s="22"/>
    </row>
    <row r="4884" spans="3:3" x14ac:dyDescent="0.35">
      <c r="C4884" s="22"/>
    </row>
    <row r="4885" spans="3:3" x14ac:dyDescent="0.35">
      <c r="C4885" s="22"/>
    </row>
    <row r="4886" spans="3:3" x14ac:dyDescent="0.35">
      <c r="C4886" s="22"/>
    </row>
    <row r="4887" spans="3:3" x14ac:dyDescent="0.35">
      <c r="C4887" s="22"/>
    </row>
    <row r="4888" spans="3:3" x14ac:dyDescent="0.35">
      <c r="C4888" s="22"/>
    </row>
    <row r="4889" spans="3:3" x14ac:dyDescent="0.35">
      <c r="C4889" s="22"/>
    </row>
    <row r="4890" spans="3:3" x14ac:dyDescent="0.35">
      <c r="C4890" s="22"/>
    </row>
    <row r="4891" spans="3:3" x14ac:dyDescent="0.35">
      <c r="C4891" s="22"/>
    </row>
    <row r="4892" spans="3:3" x14ac:dyDescent="0.35">
      <c r="C4892" s="22"/>
    </row>
    <row r="4893" spans="3:3" x14ac:dyDescent="0.35">
      <c r="C4893" s="22"/>
    </row>
    <row r="4894" spans="3:3" x14ac:dyDescent="0.35">
      <c r="C4894" s="22"/>
    </row>
    <row r="4895" spans="3:3" x14ac:dyDescent="0.35">
      <c r="C4895" s="22"/>
    </row>
    <row r="4896" spans="3:3" x14ac:dyDescent="0.35">
      <c r="C4896" s="22"/>
    </row>
    <row r="4897" spans="3:3" x14ac:dyDescent="0.35">
      <c r="C4897" s="22"/>
    </row>
    <row r="4898" spans="3:3" x14ac:dyDescent="0.35">
      <c r="C4898" s="22"/>
    </row>
    <row r="4899" spans="3:3" x14ac:dyDescent="0.35">
      <c r="C4899" s="22"/>
    </row>
    <row r="4900" spans="3:3" x14ac:dyDescent="0.35">
      <c r="C4900" s="22"/>
    </row>
    <row r="4901" spans="3:3" x14ac:dyDescent="0.35">
      <c r="C4901" s="22"/>
    </row>
    <row r="4902" spans="3:3" x14ac:dyDescent="0.35">
      <c r="C4902" s="22"/>
    </row>
    <row r="4903" spans="3:3" x14ac:dyDescent="0.35">
      <c r="C4903" s="22"/>
    </row>
    <row r="4904" spans="3:3" x14ac:dyDescent="0.35">
      <c r="C4904" s="22"/>
    </row>
    <row r="4905" spans="3:3" x14ac:dyDescent="0.35">
      <c r="C4905" s="22"/>
    </row>
    <row r="4906" spans="3:3" x14ac:dyDescent="0.35">
      <c r="C4906" s="22"/>
    </row>
    <row r="4907" spans="3:3" x14ac:dyDescent="0.35">
      <c r="C4907" s="22"/>
    </row>
    <row r="4908" spans="3:3" x14ac:dyDescent="0.35">
      <c r="C4908" s="22"/>
    </row>
    <row r="4909" spans="3:3" x14ac:dyDescent="0.35">
      <c r="C4909" s="22"/>
    </row>
    <row r="4910" spans="3:3" x14ac:dyDescent="0.35">
      <c r="C4910" s="22"/>
    </row>
    <row r="4911" spans="3:3" x14ac:dyDescent="0.35">
      <c r="C4911" s="22"/>
    </row>
    <row r="4912" spans="3:3" x14ac:dyDescent="0.35">
      <c r="C4912" s="22"/>
    </row>
    <row r="4913" spans="3:3" x14ac:dyDescent="0.35">
      <c r="C4913" s="22"/>
    </row>
    <row r="4914" spans="3:3" x14ac:dyDescent="0.35">
      <c r="C4914" s="22"/>
    </row>
    <row r="4915" spans="3:3" x14ac:dyDescent="0.35">
      <c r="C4915" s="22"/>
    </row>
    <row r="4916" spans="3:3" x14ac:dyDescent="0.35">
      <c r="C4916" s="22"/>
    </row>
    <row r="4917" spans="3:3" x14ac:dyDescent="0.35">
      <c r="C4917" s="22"/>
    </row>
    <row r="4918" spans="3:3" x14ac:dyDescent="0.35">
      <c r="C4918" s="22"/>
    </row>
    <row r="4919" spans="3:3" x14ac:dyDescent="0.35">
      <c r="C4919" s="22"/>
    </row>
    <row r="4920" spans="3:3" x14ac:dyDescent="0.35">
      <c r="C4920" s="22"/>
    </row>
    <row r="4921" spans="3:3" x14ac:dyDescent="0.35">
      <c r="C4921" s="22"/>
    </row>
    <row r="4922" spans="3:3" x14ac:dyDescent="0.35">
      <c r="C4922" s="22"/>
    </row>
    <row r="4923" spans="3:3" x14ac:dyDescent="0.35">
      <c r="C4923" s="22"/>
    </row>
    <row r="4924" spans="3:3" x14ac:dyDescent="0.35">
      <c r="C4924" s="22"/>
    </row>
    <row r="4925" spans="3:3" x14ac:dyDescent="0.35">
      <c r="C4925" s="22"/>
    </row>
    <row r="4926" spans="3:3" x14ac:dyDescent="0.35">
      <c r="C4926" s="22"/>
    </row>
    <row r="4927" spans="3:3" x14ac:dyDescent="0.35">
      <c r="C4927" s="22"/>
    </row>
    <row r="4928" spans="3:3" x14ac:dyDescent="0.35">
      <c r="C4928" s="22"/>
    </row>
    <row r="4929" spans="3:3" x14ac:dyDescent="0.35">
      <c r="C4929" s="22"/>
    </row>
    <row r="4930" spans="3:3" x14ac:dyDescent="0.35">
      <c r="C4930" s="22"/>
    </row>
    <row r="4931" spans="3:3" x14ac:dyDescent="0.35">
      <c r="C4931" s="22"/>
    </row>
    <row r="4932" spans="3:3" x14ac:dyDescent="0.35">
      <c r="C4932" s="22"/>
    </row>
    <row r="4933" spans="3:3" x14ac:dyDescent="0.35">
      <c r="C4933" s="22"/>
    </row>
    <row r="4934" spans="3:3" x14ac:dyDescent="0.35">
      <c r="C4934" s="22"/>
    </row>
    <row r="4935" spans="3:3" x14ac:dyDescent="0.35">
      <c r="C4935" s="22"/>
    </row>
    <row r="4936" spans="3:3" x14ac:dyDescent="0.35">
      <c r="C4936" s="22"/>
    </row>
    <row r="4937" spans="3:3" x14ac:dyDescent="0.35">
      <c r="C4937" s="22"/>
    </row>
    <row r="4938" spans="3:3" x14ac:dyDescent="0.35">
      <c r="C4938" s="22"/>
    </row>
    <row r="4939" spans="3:3" x14ac:dyDescent="0.35">
      <c r="C4939" s="22"/>
    </row>
    <row r="4940" spans="3:3" x14ac:dyDescent="0.35">
      <c r="C4940" s="22"/>
    </row>
    <row r="4941" spans="3:3" x14ac:dyDescent="0.35">
      <c r="C4941" s="22"/>
    </row>
    <row r="4942" spans="3:3" x14ac:dyDescent="0.35">
      <c r="C4942" s="22"/>
    </row>
    <row r="4943" spans="3:3" x14ac:dyDescent="0.35">
      <c r="C4943" s="22"/>
    </row>
    <row r="4944" spans="3:3" x14ac:dyDescent="0.35">
      <c r="C4944" s="22"/>
    </row>
    <row r="4945" spans="3:3" x14ac:dyDescent="0.35">
      <c r="C4945" s="22"/>
    </row>
    <row r="4946" spans="3:3" x14ac:dyDescent="0.35">
      <c r="C4946" s="22"/>
    </row>
    <row r="4947" spans="3:3" x14ac:dyDescent="0.35">
      <c r="C4947" s="22"/>
    </row>
    <row r="4948" spans="3:3" x14ac:dyDescent="0.35">
      <c r="C4948" s="22"/>
    </row>
    <row r="4949" spans="3:3" x14ac:dyDescent="0.35">
      <c r="C4949" s="22"/>
    </row>
    <row r="4950" spans="3:3" x14ac:dyDescent="0.35">
      <c r="C4950" s="22"/>
    </row>
    <row r="4951" spans="3:3" x14ac:dyDescent="0.35">
      <c r="C4951" s="22"/>
    </row>
    <row r="4952" spans="3:3" x14ac:dyDescent="0.35">
      <c r="C4952" s="22"/>
    </row>
    <row r="4953" spans="3:3" x14ac:dyDescent="0.35">
      <c r="C4953" s="22"/>
    </row>
    <row r="4954" spans="3:3" x14ac:dyDescent="0.35">
      <c r="C4954" s="22"/>
    </row>
    <row r="4955" spans="3:3" x14ac:dyDescent="0.35">
      <c r="C4955" s="22"/>
    </row>
    <row r="4956" spans="3:3" x14ac:dyDescent="0.35">
      <c r="C4956" s="22"/>
    </row>
    <row r="4957" spans="3:3" x14ac:dyDescent="0.35">
      <c r="C4957" s="22"/>
    </row>
    <row r="4958" spans="3:3" x14ac:dyDescent="0.35">
      <c r="C4958" s="22"/>
    </row>
    <row r="4959" spans="3:3" x14ac:dyDescent="0.35">
      <c r="C4959" s="22"/>
    </row>
    <row r="4960" spans="3:3" x14ac:dyDescent="0.35">
      <c r="C4960" s="22"/>
    </row>
    <row r="4961" spans="3:3" x14ac:dyDescent="0.35">
      <c r="C4961" s="22"/>
    </row>
    <row r="4962" spans="3:3" x14ac:dyDescent="0.35">
      <c r="C4962" s="22"/>
    </row>
    <row r="4963" spans="3:3" x14ac:dyDescent="0.35">
      <c r="C4963" s="22"/>
    </row>
    <row r="4964" spans="3:3" x14ac:dyDescent="0.35">
      <c r="C4964" s="22"/>
    </row>
    <row r="4965" spans="3:3" x14ac:dyDescent="0.35">
      <c r="C4965" s="22"/>
    </row>
    <row r="4966" spans="3:3" x14ac:dyDescent="0.35">
      <c r="C4966" s="22"/>
    </row>
    <row r="4967" spans="3:3" x14ac:dyDescent="0.35">
      <c r="C4967" s="22"/>
    </row>
    <row r="4968" spans="3:3" x14ac:dyDescent="0.35">
      <c r="C4968" s="22"/>
    </row>
    <row r="4969" spans="3:3" x14ac:dyDescent="0.35">
      <c r="C4969" s="22"/>
    </row>
    <row r="4970" spans="3:3" x14ac:dyDescent="0.35">
      <c r="C4970" s="22"/>
    </row>
    <row r="4971" spans="3:3" x14ac:dyDescent="0.35">
      <c r="C4971" s="22"/>
    </row>
    <row r="4972" spans="3:3" x14ac:dyDescent="0.35">
      <c r="C4972" s="22"/>
    </row>
    <row r="4973" spans="3:3" x14ac:dyDescent="0.35">
      <c r="C4973" s="22"/>
    </row>
    <row r="4974" spans="3:3" x14ac:dyDescent="0.35">
      <c r="C4974" s="22"/>
    </row>
    <row r="4975" spans="3:3" x14ac:dyDescent="0.35">
      <c r="C4975" s="22"/>
    </row>
    <row r="4976" spans="3:3" x14ac:dyDescent="0.35">
      <c r="C4976" s="22"/>
    </row>
    <row r="4977" spans="3:3" x14ac:dyDescent="0.35">
      <c r="C4977" s="22"/>
    </row>
    <row r="4978" spans="3:3" x14ac:dyDescent="0.35">
      <c r="C4978" s="22"/>
    </row>
    <row r="4979" spans="3:3" x14ac:dyDescent="0.35">
      <c r="C4979" s="22"/>
    </row>
    <row r="4980" spans="3:3" x14ac:dyDescent="0.35">
      <c r="C4980" s="22"/>
    </row>
    <row r="4981" spans="3:3" x14ac:dyDescent="0.35">
      <c r="C4981" s="22"/>
    </row>
    <row r="4982" spans="3:3" x14ac:dyDescent="0.35">
      <c r="C4982" s="22"/>
    </row>
    <row r="4983" spans="3:3" x14ac:dyDescent="0.35">
      <c r="C4983" s="22"/>
    </row>
    <row r="4984" spans="3:3" x14ac:dyDescent="0.35">
      <c r="C4984" s="22"/>
    </row>
    <row r="4985" spans="3:3" x14ac:dyDescent="0.35">
      <c r="C4985" s="22"/>
    </row>
    <row r="4986" spans="3:3" x14ac:dyDescent="0.35">
      <c r="C4986" s="22"/>
    </row>
    <row r="4987" spans="3:3" x14ac:dyDescent="0.35">
      <c r="C4987" s="22"/>
    </row>
    <row r="4988" spans="3:3" x14ac:dyDescent="0.35">
      <c r="C4988" s="22"/>
    </row>
    <row r="4989" spans="3:3" x14ac:dyDescent="0.35">
      <c r="C4989" s="22"/>
    </row>
    <row r="4990" spans="3:3" x14ac:dyDescent="0.35">
      <c r="C4990" s="22"/>
    </row>
    <row r="4991" spans="3:3" x14ac:dyDescent="0.35">
      <c r="C4991" s="22"/>
    </row>
    <row r="4992" spans="3:3" x14ac:dyDescent="0.35">
      <c r="C4992" s="22"/>
    </row>
    <row r="4993" spans="3:3" x14ac:dyDescent="0.35">
      <c r="C4993" s="22"/>
    </row>
    <row r="4994" spans="3:3" x14ac:dyDescent="0.35">
      <c r="C4994" s="22"/>
    </row>
    <row r="4995" spans="3:3" x14ac:dyDescent="0.35">
      <c r="C4995" s="22"/>
    </row>
    <row r="4996" spans="3:3" x14ac:dyDescent="0.35">
      <c r="C4996" s="22"/>
    </row>
    <row r="4997" spans="3:3" x14ac:dyDescent="0.35">
      <c r="C4997" s="22"/>
    </row>
    <row r="4998" spans="3:3" x14ac:dyDescent="0.35">
      <c r="C4998" s="22"/>
    </row>
    <row r="4999" spans="3:3" x14ac:dyDescent="0.35">
      <c r="C4999" s="22"/>
    </row>
    <row r="5000" spans="3:3" x14ac:dyDescent="0.35">
      <c r="C5000" s="22"/>
    </row>
    <row r="5001" spans="3:3" x14ac:dyDescent="0.35">
      <c r="C5001" s="22"/>
    </row>
    <row r="5002" spans="3:3" x14ac:dyDescent="0.35">
      <c r="C5002" s="22"/>
    </row>
    <row r="5003" spans="3:3" x14ac:dyDescent="0.35">
      <c r="C5003" s="22"/>
    </row>
    <row r="5004" spans="3:3" x14ac:dyDescent="0.35">
      <c r="C5004" s="22"/>
    </row>
    <row r="5005" spans="3:3" x14ac:dyDescent="0.35">
      <c r="C5005" s="22"/>
    </row>
    <row r="5006" spans="3:3" x14ac:dyDescent="0.35">
      <c r="C5006" s="22"/>
    </row>
    <row r="5007" spans="3:3" x14ac:dyDescent="0.35">
      <c r="C5007" s="22"/>
    </row>
    <row r="5008" spans="3:3" x14ac:dyDescent="0.35">
      <c r="C5008" s="22"/>
    </row>
    <row r="5009" spans="3:3" x14ac:dyDescent="0.35">
      <c r="C5009" s="22"/>
    </row>
    <row r="5010" spans="3:3" x14ac:dyDescent="0.35">
      <c r="C5010" s="22"/>
    </row>
    <row r="5011" spans="3:3" x14ac:dyDescent="0.35">
      <c r="C5011" s="22"/>
    </row>
    <row r="5012" spans="3:3" x14ac:dyDescent="0.35">
      <c r="C5012" s="22"/>
    </row>
    <row r="5013" spans="3:3" x14ac:dyDescent="0.35">
      <c r="C5013" s="22"/>
    </row>
    <row r="5014" spans="3:3" x14ac:dyDescent="0.35">
      <c r="C5014" s="22"/>
    </row>
    <row r="5015" spans="3:3" x14ac:dyDescent="0.35">
      <c r="C5015" s="22"/>
    </row>
    <row r="5016" spans="3:3" x14ac:dyDescent="0.35">
      <c r="C5016" s="22"/>
    </row>
    <row r="5017" spans="3:3" x14ac:dyDescent="0.35">
      <c r="C5017" s="22"/>
    </row>
    <row r="5018" spans="3:3" x14ac:dyDescent="0.35">
      <c r="C5018" s="22"/>
    </row>
    <row r="5019" spans="3:3" x14ac:dyDescent="0.35">
      <c r="C5019" s="22"/>
    </row>
    <row r="5020" spans="3:3" x14ac:dyDescent="0.35">
      <c r="C5020" s="22"/>
    </row>
    <row r="5021" spans="3:3" x14ac:dyDescent="0.35">
      <c r="C5021" s="22"/>
    </row>
    <row r="5022" spans="3:3" x14ac:dyDescent="0.35">
      <c r="C5022" s="22"/>
    </row>
    <row r="5023" spans="3:3" x14ac:dyDescent="0.35">
      <c r="C5023" s="22"/>
    </row>
    <row r="5024" spans="3:3" x14ac:dyDescent="0.35">
      <c r="C5024" s="22"/>
    </row>
    <row r="5025" spans="3:3" x14ac:dyDescent="0.35">
      <c r="C5025" s="22"/>
    </row>
    <row r="5026" spans="3:3" x14ac:dyDescent="0.35">
      <c r="C5026" s="22"/>
    </row>
    <row r="5027" spans="3:3" x14ac:dyDescent="0.35">
      <c r="C5027" s="22"/>
    </row>
    <row r="5028" spans="3:3" x14ac:dyDescent="0.35">
      <c r="C5028" s="22"/>
    </row>
    <row r="5029" spans="3:3" x14ac:dyDescent="0.35">
      <c r="C5029" s="22"/>
    </row>
    <row r="5030" spans="3:3" x14ac:dyDescent="0.35">
      <c r="C5030" s="22"/>
    </row>
    <row r="5031" spans="3:3" x14ac:dyDescent="0.35">
      <c r="C5031" s="22"/>
    </row>
    <row r="5032" spans="3:3" x14ac:dyDescent="0.35">
      <c r="C5032" s="22"/>
    </row>
    <row r="5033" spans="3:3" x14ac:dyDescent="0.35">
      <c r="C5033" s="22"/>
    </row>
    <row r="5034" spans="3:3" x14ac:dyDescent="0.35">
      <c r="C5034" s="22"/>
    </row>
    <row r="5035" spans="3:3" x14ac:dyDescent="0.35">
      <c r="C5035" s="22"/>
    </row>
    <row r="5036" spans="3:3" x14ac:dyDescent="0.35">
      <c r="C5036" s="22"/>
    </row>
    <row r="5037" spans="3:3" x14ac:dyDescent="0.35">
      <c r="C5037" s="22"/>
    </row>
    <row r="5038" spans="3:3" x14ac:dyDescent="0.35">
      <c r="C5038" s="22"/>
    </row>
    <row r="5039" spans="3:3" x14ac:dyDescent="0.35">
      <c r="C5039" s="22"/>
    </row>
    <row r="5040" spans="3:3" x14ac:dyDescent="0.35">
      <c r="C5040" s="22"/>
    </row>
    <row r="5041" spans="3:3" x14ac:dyDescent="0.35">
      <c r="C5041" s="22"/>
    </row>
    <row r="5042" spans="3:3" x14ac:dyDescent="0.35">
      <c r="C5042" s="22"/>
    </row>
    <row r="5043" spans="3:3" x14ac:dyDescent="0.35">
      <c r="C5043" s="22"/>
    </row>
    <row r="5044" spans="3:3" x14ac:dyDescent="0.35">
      <c r="C5044" s="22"/>
    </row>
    <row r="5045" spans="3:3" x14ac:dyDescent="0.35">
      <c r="C5045" s="22"/>
    </row>
    <row r="5046" spans="3:3" x14ac:dyDescent="0.35">
      <c r="C5046" s="22"/>
    </row>
    <row r="5047" spans="3:3" x14ac:dyDescent="0.35">
      <c r="C5047" s="22"/>
    </row>
    <row r="5048" spans="3:3" x14ac:dyDescent="0.35">
      <c r="C5048" s="22"/>
    </row>
    <row r="5049" spans="3:3" x14ac:dyDescent="0.35">
      <c r="C5049" s="22"/>
    </row>
    <row r="5050" spans="3:3" x14ac:dyDescent="0.35">
      <c r="C5050" s="22"/>
    </row>
    <row r="5051" spans="3:3" x14ac:dyDescent="0.35">
      <c r="C5051" s="22"/>
    </row>
    <row r="5052" spans="3:3" x14ac:dyDescent="0.35">
      <c r="C5052" s="22"/>
    </row>
    <row r="5053" spans="3:3" x14ac:dyDescent="0.35">
      <c r="C5053" s="22"/>
    </row>
    <row r="5054" spans="3:3" x14ac:dyDescent="0.35">
      <c r="C5054" s="22"/>
    </row>
    <row r="5055" spans="3:3" x14ac:dyDescent="0.35">
      <c r="C5055" s="22"/>
    </row>
    <row r="5056" spans="3:3" x14ac:dyDescent="0.35">
      <c r="C5056" s="22"/>
    </row>
    <row r="5057" spans="3:3" x14ac:dyDescent="0.35">
      <c r="C5057" s="22"/>
    </row>
    <row r="5058" spans="3:3" x14ac:dyDescent="0.35">
      <c r="C5058" s="22"/>
    </row>
    <row r="5059" spans="3:3" x14ac:dyDescent="0.35">
      <c r="C5059" s="22"/>
    </row>
    <row r="5060" spans="3:3" x14ac:dyDescent="0.35">
      <c r="C5060" s="22"/>
    </row>
    <row r="5061" spans="3:3" x14ac:dyDescent="0.35">
      <c r="C5061" s="22"/>
    </row>
    <row r="5062" spans="3:3" x14ac:dyDescent="0.35">
      <c r="C5062" s="22"/>
    </row>
    <row r="5063" spans="3:3" x14ac:dyDescent="0.35">
      <c r="C5063" s="22"/>
    </row>
    <row r="5064" spans="3:3" x14ac:dyDescent="0.35">
      <c r="C5064" s="22"/>
    </row>
    <row r="5065" spans="3:3" x14ac:dyDescent="0.35">
      <c r="C5065" s="22"/>
    </row>
    <row r="5066" spans="3:3" x14ac:dyDescent="0.35">
      <c r="C5066" s="22"/>
    </row>
    <row r="5067" spans="3:3" x14ac:dyDescent="0.35">
      <c r="C5067" s="22"/>
    </row>
    <row r="5068" spans="3:3" x14ac:dyDescent="0.35">
      <c r="C5068" s="22"/>
    </row>
    <row r="5069" spans="3:3" x14ac:dyDescent="0.35">
      <c r="C5069" s="22"/>
    </row>
    <row r="5070" spans="3:3" x14ac:dyDescent="0.35">
      <c r="C5070" s="22"/>
    </row>
    <row r="5071" spans="3:3" x14ac:dyDescent="0.35">
      <c r="C5071" s="22"/>
    </row>
    <row r="5072" spans="3:3" x14ac:dyDescent="0.35">
      <c r="C5072" s="22"/>
    </row>
    <row r="5073" spans="3:3" x14ac:dyDescent="0.35">
      <c r="C5073" s="22"/>
    </row>
    <row r="5074" spans="3:3" x14ac:dyDescent="0.35">
      <c r="C5074" s="22"/>
    </row>
    <row r="5075" spans="3:3" x14ac:dyDescent="0.35">
      <c r="C5075" s="22"/>
    </row>
    <row r="5076" spans="3:3" x14ac:dyDescent="0.35">
      <c r="C5076" s="22"/>
    </row>
    <row r="5077" spans="3:3" x14ac:dyDescent="0.35">
      <c r="C5077" s="22"/>
    </row>
    <row r="5078" spans="3:3" x14ac:dyDescent="0.35">
      <c r="C5078" s="22"/>
    </row>
    <row r="5079" spans="3:3" x14ac:dyDescent="0.35">
      <c r="C5079" s="22"/>
    </row>
    <row r="5080" spans="3:3" x14ac:dyDescent="0.35">
      <c r="C5080" s="22"/>
    </row>
    <row r="5081" spans="3:3" x14ac:dyDescent="0.35">
      <c r="C5081" s="22"/>
    </row>
    <row r="5082" spans="3:3" x14ac:dyDescent="0.35">
      <c r="C5082" s="22"/>
    </row>
    <row r="5083" spans="3:3" x14ac:dyDescent="0.35">
      <c r="C5083" s="22"/>
    </row>
    <row r="5084" spans="3:3" x14ac:dyDescent="0.35">
      <c r="C5084" s="22"/>
    </row>
    <row r="5085" spans="3:3" x14ac:dyDescent="0.35">
      <c r="C5085" s="22"/>
    </row>
    <row r="5086" spans="3:3" x14ac:dyDescent="0.35">
      <c r="C5086" s="22"/>
    </row>
    <row r="5087" spans="3:3" x14ac:dyDescent="0.35">
      <c r="C5087" s="22"/>
    </row>
    <row r="5088" spans="3:3" x14ac:dyDescent="0.35">
      <c r="C5088" s="22"/>
    </row>
    <row r="5089" spans="3:3" x14ac:dyDescent="0.35">
      <c r="C5089" s="22"/>
    </row>
    <row r="5090" spans="3:3" x14ac:dyDescent="0.35">
      <c r="C5090" s="22"/>
    </row>
    <row r="5091" spans="3:3" x14ac:dyDescent="0.35">
      <c r="C5091" s="22"/>
    </row>
    <row r="5092" spans="3:3" x14ac:dyDescent="0.35">
      <c r="C5092" s="22"/>
    </row>
    <row r="5093" spans="3:3" x14ac:dyDescent="0.35">
      <c r="C5093" s="22"/>
    </row>
    <row r="5094" spans="3:3" x14ac:dyDescent="0.35">
      <c r="C5094" s="22"/>
    </row>
    <row r="5095" spans="3:3" x14ac:dyDescent="0.35">
      <c r="C5095" s="22"/>
    </row>
    <row r="5096" spans="3:3" x14ac:dyDescent="0.35">
      <c r="C5096" s="22"/>
    </row>
    <row r="5097" spans="3:3" x14ac:dyDescent="0.35">
      <c r="C5097" s="22"/>
    </row>
    <row r="5098" spans="3:3" x14ac:dyDescent="0.35">
      <c r="C5098" s="22"/>
    </row>
    <row r="5099" spans="3:3" x14ac:dyDescent="0.35">
      <c r="C5099" s="22"/>
    </row>
    <row r="5100" spans="3:3" x14ac:dyDescent="0.35">
      <c r="C5100" s="22"/>
    </row>
    <row r="5101" spans="3:3" x14ac:dyDescent="0.35">
      <c r="C5101" s="22"/>
    </row>
    <row r="5102" spans="3:3" x14ac:dyDescent="0.35">
      <c r="C5102" s="22"/>
    </row>
    <row r="5103" spans="3:3" x14ac:dyDescent="0.35">
      <c r="C5103" s="22"/>
    </row>
    <row r="5104" spans="3:3" x14ac:dyDescent="0.35">
      <c r="C5104" s="22"/>
    </row>
    <row r="5105" spans="3:3" x14ac:dyDescent="0.35">
      <c r="C5105" s="22"/>
    </row>
    <row r="5106" spans="3:3" x14ac:dyDescent="0.35">
      <c r="C5106" s="22"/>
    </row>
    <row r="5107" spans="3:3" x14ac:dyDescent="0.35">
      <c r="C5107" s="22"/>
    </row>
    <row r="5108" spans="3:3" x14ac:dyDescent="0.35">
      <c r="C5108" s="22"/>
    </row>
    <row r="5109" spans="3:3" x14ac:dyDescent="0.35">
      <c r="C5109" s="22"/>
    </row>
    <row r="5110" spans="3:3" x14ac:dyDescent="0.35">
      <c r="C5110" s="22"/>
    </row>
    <row r="5111" spans="3:3" x14ac:dyDescent="0.35">
      <c r="C5111" s="22"/>
    </row>
    <row r="5112" spans="3:3" x14ac:dyDescent="0.35">
      <c r="C5112" s="22"/>
    </row>
    <row r="5113" spans="3:3" x14ac:dyDescent="0.35">
      <c r="C5113" s="22"/>
    </row>
    <row r="5114" spans="3:3" x14ac:dyDescent="0.35">
      <c r="C5114" s="22"/>
    </row>
    <row r="5115" spans="3:3" x14ac:dyDescent="0.35">
      <c r="C5115" s="22"/>
    </row>
    <row r="5116" spans="3:3" x14ac:dyDescent="0.35">
      <c r="C5116" s="22"/>
    </row>
    <row r="5117" spans="3:3" x14ac:dyDescent="0.35">
      <c r="C5117" s="22"/>
    </row>
    <row r="5118" spans="3:3" x14ac:dyDescent="0.35">
      <c r="C5118" s="22"/>
    </row>
    <row r="5119" spans="3:3" x14ac:dyDescent="0.35">
      <c r="C5119" s="22"/>
    </row>
    <row r="5120" spans="3:3" x14ac:dyDescent="0.35">
      <c r="C5120" s="22"/>
    </row>
    <row r="5121" spans="3:3" x14ac:dyDescent="0.35">
      <c r="C5121" s="22"/>
    </row>
    <row r="5122" spans="3:3" x14ac:dyDescent="0.35">
      <c r="C5122" s="22"/>
    </row>
    <row r="5123" spans="3:3" x14ac:dyDescent="0.35">
      <c r="C5123" s="22"/>
    </row>
    <row r="5124" spans="3:3" x14ac:dyDescent="0.35">
      <c r="C5124" s="22"/>
    </row>
    <row r="5125" spans="3:3" x14ac:dyDescent="0.35">
      <c r="C5125" s="22"/>
    </row>
    <row r="5126" spans="3:3" x14ac:dyDescent="0.35">
      <c r="C5126" s="22"/>
    </row>
    <row r="5127" spans="3:3" x14ac:dyDescent="0.35">
      <c r="C5127" s="22"/>
    </row>
    <row r="5128" spans="3:3" x14ac:dyDescent="0.35">
      <c r="C5128" s="22"/>
    </row>
    <row r="5129" spans="3:3" x14ac:dyDescent="0.35">
      <c r="C5129" s="22"/>
    </row>
    <row r="5130" spans="3:3" x14ac:dyDescent="0.35">
      <c r="C5130" s="22"/>
    </row>
    <row r="5131" spans="3:3" x14ac:dyDescent="0.35">
      <c r="C5131" s="22"/>
    </row>
    <row r="5132" spans="3:3" x14ac:dyDescent="0.35">
      <c r="C5132" s="22"/>
    </row>
    <row r="5133" spans="3:3" x14ac:dyDescent="0.35">
      <c r="C5133" s="22"/>
    </row>
    <row r="5134" spans="3:3" x14ac:dyDescent="0.35">
      <c r="C5134" s="22"/>
    </row>
    <row r="5135" spans="3:3" x14ac:dyDescent="0.35">
      <c r="C5135" s="22"/>
    </row>
    <row r="5136" spans="3:3" x14ac:dyDescent="0.35">
      <c r="C5136" s="22"/>
    </row>
    <row r="5137" spans="3:3" x14ac:dyDescent="0.35">
      <c r="C5137" s="22"/>
    </row>
    <row r="5138" spans="3:3" x14ac:dyDescent="0.35">
      <c r="C5138" s="22"/>
    </row>
    <row r="5139" spans="3:3" x14ac:dyDescent="0.35">
      <c r="C5139" s="22"/>
    </row>
    <row r="5140" spans="3:3" x14ac:dyDescent="0.35">
      <c r="C5140" s="22"/>
    </row>
    <row r="5141" spans="3:3" x14ac:dyDescent="0.35">
      <c r="C5141" s="22"/>
    </row>
    <row r="5142" spans="3:3" x14ac:dyDescent="0.35">
      <c r="C5142" s="22"/>
    </row>
    <row r="5143" spans="3:3" x14ac:dyDescent="0.35">
      <c r="C5143" s="22"/>
    </row>
    <row r="5144" spans="3:3" x14ac:dyDescent="0.35">
      <c r="C5144" s="22"/>
    </row>
    <row r="5145" spans="3:3" x14ac:dyDescent="0.35">
      <c r="C5145" s="22"/>
    </row>
    <row r="5146" spans="3:3" x14ac:dyDescent="0.35">
      <c r="C5146" s="22"/>
    </row>
    <row r="5147" spans="3:3" x14ac:dyDescent="0.35">
      <c r="C5147" s="22"/>
    </row>
    <row r="5148" spans="3:3" x14ac:dyDescent="0.35">
      <c r="C5148" s="22"/>
    </row>
    <row r="5149" spans="3:3" x14ac:dyDescent="0.35">
      <c r="C5149" s="22"/>
    </row>
    <row r="5150" spans="3:3" x14ac:dyDescent="0.35">
      <c r="C5150" s="22"/>
    </row>
    <row r="5151" spans="3:3" x14ac:dyDescent="0.35">
      <c r="C5151" s="22"/>
    </row>
    <row r="5152" spans="3:3" x14ac:dyDescent="0.35">
      <c r="C5152" s="22"/>
    </row>
    <row r="5153" spans="3:3" x14ac:dyDescent="0.35">
      <c r="C5153" s="22"/>
    </row>
    <row r="5154" spans="3:3" x14ac:dyDescent="0.35">
      <c r="C5154" s="22"/>
    </row>
    <row r="5155" spans="3:3" x14ac:dyDescent="0.35">
      <c r="C5155" s="22"/>
    </row>
    <row r="5156" spans="3:3" x14ac:dyDescent="0.35">
      <c r="C5156" s="22"/>
    </row>
    <row r="5157" spans="3:3" x14ac:dyDescent="0.35">
      <c r="C5157" s="22"/>
    </row>
    <row r="5158" spans="3:3" x14ac:dyDescent="0.35">
      <c r="C5158" s="22"/>
    </row>
    <row r="5159" spans="3:3" x14ac:dyDescent="0.35">
      <c r="C5159" s="22"/>
    </row>
    <row r="5160" spans="3:3" x14ac:dyDescent="0.35">
      <c r="C5160" s="22"/>
    </row>
    <row r="5161" spans="3:3" x14ac:dyDescent="0.35">
      <c r="C5161" s="22"/>
    </row>
    <row r="5162" spans="3:3" x14ac:dyDescent="0.35">
      <c r="C5162" s="22"/>
    </row>
    <row r="5163" spans="3:3" x14ac:dyDescent="0.35">
      <c r="C5163" s="22"/>
    </row>
    <row r="5164" spans="3:3" x14ac:dyDescent="0.35">
      <c r="C5164" s="22"/>
    </row>
    <row r="5165" spans="3:3" x14ac:dyDescent="0.35">
      <c r="C5165" s="22"/>
    </row>
    <row r="5166" spans="3:3" x14ac:dyDescent="0.35">
      <c r="C5166" s="22"/>
    </row>
    <row r="5167" spans="3:3" x14ac:dyDescent="0.35">
      <c r="C5167" s="22"/>
    </row>
    <row r="5168" spans="3:3" x14ac:dyDescent="0.35">
      <c r="C5168" s="22"/>
    </row>
    <row r="5169" spans="3:3" x14ac:dyDescent="0.35">
      <c r="C5169" s="22"/>
    </row>
    <row r="5170" spans="3:3" x14ac:dyDescent="0.35">
      <c r="C5170" s="22"/>
    </row>
    <row r="5171" spans="3:3" x14ac:dyDescent="0.35">
      <c r="C5171" s="22"/>
    </row>
    <row r="5172" spans="3:3" x14ac:dyDescent="0.35">
      <c r="C5172" s="22"/>
    </row>
    <row r="5173" spans="3:3" x14ac:dyDescent="0.35">
      <c r="C5173" s="22"/>
    </row>
    <row r="5174" spans="3:3" x14ac:dyDescent="0.35">
      <c r="C5174" s="22"/>
    </row>
    <row r="5175" spans="3:3" x14ac:dyDescent="0.35">
      <c r="C5175" s="22"/>
    </row>
    <row r="5176" spans="3:3" x14ac:dyDescent="0.35">
      <c r="C5176" s="22"/>
    </row>
    <row r="5177" spans="3:3" x14ac:dyDescent="0.35">
      <c r="C5177" s="22"/>
    </row>
    <row r="5178" spans="3:3" x14ac:dyDescent="0.35">
      <c r="C5178" s="22"/>
    </row>
    <row r="5179" spans="3:3" x14ac:dyDescent="0.35">
      <c r="C5179" s="22"/>
    </row>
    <row r="5180" spans="3:3" x14ac:dyDescent="0.35">
      <c r="C5180" s="22"/>
    </row>
    <row r="5181" spans="3:3" x14ac:dyDescent="0.35">
      <c r="C5181" s="22"/>
    </row>
    <row r="5182" spans="3:3" x14ac:dyDescent="0.35">
      <c r="C5182" s="22"/>
    </row>
    <row r="5183" spans="3:3" x14ac:dyDescent="0.35">
      <c r="C5183" s="22"/>
    </row>
    <row r="5184" spans="3:3" x14ac:dyDescent="0.35">
      <c r="C5184" s="22"/>
    </row>
    <row r="5185" spans="3:3" x14ac:dyDescent="0.35">
      <c r="C5185" s="22"/>
    </row>
    <row r="5186" spans="3:3" x14ac:dyDescent="0.35">
      <c r="C5186" s="22"/>
    </row>
    <row r="5187" spans="3:3" x14ac:dyDescent="0.35">
      <c r="C5187" s="22"/>
    </row>
    <row r="5188" spans="3:3" x14ac:dyDescent="0.35">
      <c r="C5188" s="22"/>
    </row>
    <row r="5189" spans="3:3" x14ac:dyDescent="0.35">
      <c r="C5189" s="22"/>
    </row>
    <row r="5190" spans="3:3" x14ac:dyDescent="0.35">
      <c r="C5190" s="22"/>
    </row>
    <row r="5191" spans="3:3" x14ac:dyDescent="0.35">
      <c r="C5191" s="22"/>
    </row>
    <row r="5192" spans="3:3" x14ac:dyDescent="0.35">
      <c r="C5192" s="22"/>
    </row>
    <row r="5193" spans="3:3" x14ac:dyDescent="0.35">
      <c r="C5193" s="22"/>
    </row>
    <row r="5194" spans="3:3" x14ac:dyDescent="0.35">
      <c r="C5194" s="22"/>
    </row>
    <row r="5195" spans="3:3" x14ac:dyDescent="0.35">
      <c r="C5195" s="22"/>
    </row>
    <row r="5196" spans="3:3" x14ac:dyDescent="0.35">
      <c r="C5196" s="22"/>
    </row>
    <row r="5197" spans="3:3" x14ac:dyDescent="0.35">
      <c r="C5197" s="22"/>
    </row>
    <row r="5198" spans="3:3" x14ac:dyDescent="0.35">
      <c r="C5198" s="22"/>
    </row>
    <row r="5199" spans="3:3" x14ac:dyDescent="0.35">
      <c r="C5199" s="22"/>
    </row>
    <row r="5200" spans="3:3" x14ac:dyDescent="0.35">
      <c r="C5200" s="22"/>
    </row>
    <row r="5201" spans="3:3" x14ac:dyDescent="0.35">
      <c r="C5201" s="22"/>
    </row>
    <row r="5202" spans="3:3" x14ac:dyDescent="0.35">
      <c r="C5202" s="22"/>
    </row>
    <row r="5203" spans="3:3" x14ac:dyDescent="0.35">
      <c r="C5203" s="22"/>
    </row>
    <row r="5204" spans="3:3" x14ac:dyDescent="0.35">
      <c r="C5204" s="22"/>
    </row>
    <row r="5205" spans="3:3" x14ac:dyDescent="0.35">
      <c r="C5205" s="22"/>
    </row>
    <row r="5206" spans="3:3" x14ac:dyDescent="0.35">
      <c r="C5206" s="22"/>
    </row>
    <row r="5207" spans="3:3" x14ac:dyDescent="0.35">
      <c r="C5207" s="22"/>
    </row>
    <row r="5208" spans="3:3" x14ac:dyDescent="0.35">
      <c r="C5208" s="22"/>
    </row>
    <row r="5209" spans="3:3" x14ac:dyDescent="0.35">
      <c r="C5209" s="22"/>
    </row>
    <row r="5210" spans="3:3" x14ac:dyDescent="0.35">
      <c r="C5210" s="22"/>
    </row>
    <row r="5211" spans="3:3" x14ac:dyDescent="0.35">
      <c r="C5211" s="22"/>
    </row>
    <row r="5212" spans="3:3" x14ac:dyDescent="0.35">
      <c r="C5212" s="22"/>
    </row>
    <row r="5213" spans="3:3" x14ac:dyDescent="0.35">
      <c r="C5213" s="22"/>
    </row>
    <row r="5214" spans="3:3" x14ac:dyDescent="0.35">
      <c r="C5214" s="22"/>
    </row>
    <row r="5215" spans="3:3" x14ac:dyDescent="0.35">
      <c r="C5215" s="22"/>
    </row>
    <row r="5216" spans="3:3" x14ac:dyDescent="0.35">
      <c r="C5216" s="22"/>
    </row>
    <row r="5217" spans="3:3" x14ac:dyDescent="0.35">
      <c r="C5217" s="22"/>
    </row>
    <row r="5218" spans="3:3" x14ac:dyDescent="0.35">
      <c r="C5218" s="22"/>
    </row>
    <row r="5219" spans="3:3" x14ac:dyDescent="0.35">
      <c r="C5219" s="22"/>
    </row>
    <row r="5220" spans="3:3" x14ac:dyDescent="0.35">
      <c r="C5220" s="22"/>
    </row>
    <row r="5221" spans="3:3" x14ac:dyDescent="0.35">
      <c r="C5221" s="22"/>
    </row>
    <row r="5222" spans="3:3" x14ac:dyDescent="0.35">
      <c r="C5222" s="22"/>
    </row>
    <row r="5223" spans="3:3" x14ac:dyDescent="0.35">
      <c r="C5223" s="22"/>
    </row>
    <row r="5224" spans="3:3" x14ac:dyDescent="0.35">
      <c r="C5224" s="22"/>
    </row>
    <row r="5225" spans="3:3" x14ac:dyDescent="0.35">
      <c r="C5225" s="22"/>
    </row>
    <row r="5226" spans="3:3" x14ac:dyDescent="0.35">
      <c r="C5226" s="22"/>
    </row>
    <row r="5227" spans="3:3" x14ac:dyDescent="0.35">
      <c r="C5227" s="22"/>
    </row>
    <row r="5228" spans="3:3" x14ac:dyDescent="0.35">
      <c r="C5228" s="22"/>
    </row>
    <row r="5229" spans="3:3" x14ac:dyDescent="0.35">
      <c r="C5229" s="22"/>
    </row>
    <row r="5230" spans="3:3" x14ac:dyDescent="0.35">
      <c r="C5230" s="22"/>
    </row>
    <row r="5231" spans="3:3" x14ac:dyDescent="0.35">
      <c r="C5231" s="22"/>
    </row>
    <row r="5232" spans="3:3" x14ac:dyDescent="0.35">
      <c r="C5232" s="22"/>
    </row>
    <row r="5233" spans="3:3" x14ac:dyDescent="0.35">
      <c r="C5233" s="22"/>
    </row>
    <row r="5234" spans="3:3" x14ac:dyDescent="0.35">
      <c r="C5234" s="22"/>
    </row>
    <row r="5235" spans="3:3" x14ac:dyDescent="0.35">
      <c r="C5235" s="22"/>
    </row>
    <row r="5236" spans="3:3" x14ac:dyDescent="0.35">
      <c r="C5236" s="22"/>
    </row>
    <row r="5237" spans="3:3" x14ac:dyDescent="0.35">
      <c r="C5237" s="22"/>
    </row>
    <row r="5238" spans="3:3" x14ac:dyDescent="0.35">
      <c r="C5238" s="22"/>
    </row>
    <row r="5239" spans="3:3" x14ac:dyDescent="0.35">
      <c r="C5239" s="22"/>
    </row>
    <row r="5240" spans="3:3" x14ac:dyDescent="0.35">
      <c r="C5240" s="22"/>
    </row>
    <row r="5241" spans="3:3" x14ac:dyDescent="0.35">
      <c r="C5241" s="22"/>
    </row>
    <row r="5242" spans="3:3" x14ac:dyDescent="0.35">
      <c r="C5242" s="22"/>
    </row>
    <row r="5243" spans="3:3" x14ac:dyDescent="0.35">
      <c r="C5243" s="22"/>
    </row>
    <row r="5244" spans="3:3" x14ac:dyDescent="0.35">
      <c r="C5244" s="22"/>
    </row>
    <row r="5245" spans="3:3" x14ac:dyDescent="0.35">
      <c r="C5245" s="22"/>
    </row>
    <row r="5246" spans="3:3" x14ac:dyDescent="0.35">
      <c r="C5246" s="22"/>
    </row>
    <row r="5247" spans="3:3" x14ac:dyDescent="0.35">
      <c r="C5247" s="22"/>
    </row>
    <row r="5248" spans="3:3" x14ac:dyDescent="0.35">
      <c r="C5248" s="22"/>
    </row>
    <row r="5249" spans="3:3" x14ac:dyDescent="0.35">
      <c r="C5249" s="22"/>
    </row>
    <row r="5250" spans="3:3" x14ac:dyDescent="0.35">
      <c r="C5250" s="22"/>
    </row>
    <row r="5251" spans="3:3" x14ac:dyDescent="0.35">
      <c r="C5251" s="22"/>
    </row>
    <row r="5252" spans="3:3" x14ac:dyDescent="0.35">
      <c r="C5252" s="22"/>
    </row>
    <row r="5253" spans="3:3" x14ac:dyDescent="0.35">
      <c r="C5253" s="22"/>
    </row>
    <row r="5254" spans="3:3" x14ac:dyDescent="0.35">
      <c r="C5254" s="22"/>
    </row>
    <row r="5255" spans="3:3" x14ac:dyDescent="0.35">
      <c r="C5255" s="22"/>
    </row>
    <row r="5256" spans="3:3" x14ac:dyDescent="0.35">
      <c r="C5256" s="22"/>
    </row>
    <row r="5257" spans="3:3" x14ac:dyDescent="0.35">
      <c r="C5257" s="22"/>
    </row>
    <row r="5258" spans="3:3" x14ac:dyDescent="0.35">
      <c r="C5258" s="22"/>
    </row>
    <row r="5259" spans="3:3" x14ac:dyDescent="0.35">
      <c r="C5259" s="22"/>
    </row>
    <row r="5260" spans="3:3" x14ac:dyDescent="0.35">
      <c r="C5260" s="22"/>
    </row>
    <row r="5261" spans="3:3" x14ac:dyDescent="0.35">
      <c r="C5261" s="22"/>
    </row>
    <row r="5262" spans="3:3" x14ac:dyDescent="0.35">
      <c r="C5262" s="22"/>
    </row>
    <row r="5263" spans="3:3" x14ac:dyDescent="0.35">
      <c r="C5263" s="22"/>
    </row>
    <row r="5264" spans="3:3" x14ac:dyDescent="0.35">
      <c r="C5264" s="22"/>
    </row>
    <row r="5265" spans="3:3" x14ac:dyDescent="0.35">
      <c r="C5265" s="22"/>
    </row>
    <row r="5266" spans="3:3" x14ac:dyDescent="0.35">
      <c r="C5266" s="22"/>
    </row>
    <row r="5267" spans="3:3" x14ac:dyDescent="0.35">
      <c r="C5267" s="22"/>
    </row>
    <row r="5268" spans="3:3" x14ac:dyDescent="0.35">
      <c r="C5268" s="22"/>
    </row>
    <row r="5269" spans="3:3" x14ac:dyDescent="0.35">
      <c r="C5269" s="22"/>
    </row>
    <row r="5270" spans="3:3" x14ac:dyDescent="0.35">
      <c r="C5270" s="22"/>
    </row>
    <row r="5271" spans="3:3" x14ac:dyDescent="0.35">
      <c r="C5271" s="22"/>
    </row>
    <row r="5272" spans="3:3" x14ac:dyDescent="0.35">
      <c r="C5272" s="22"/>
    </row>
    <row r="5273" spans="3:3" x14ac:dyDescent="0.35">
      <c r="C5273" s="22"/>
    </row>
    <row r="5274" spans="3:3" x14ac:dyDescent="0.35">
      <c r="C5274" s="22"/>
    </row>
    <row r="5275" spans="3:3" x14ac:dyDescent="0.35">
      <c r="C5275" s="22"/>
    </row>
    <row r="5276" spans="3:3" x14ac:dyDescent="0.35">
      <c r="C5276" s="22"/>
    </row>
    <row r="5277" spans="3:3" x14ac:dyDescent="0.35">
      <c r="C5277" s="22"/>
    </row>
    <row r="5278" spans="3:3" x14ac:dyDescent="0.35">
      <c r="C5278" s="22"/>
    </row>
    <row r="5279" spans="3:3" x14ac:dyDescent="0.35">
      <c r="C5279" s="22"/>
    </row>
    <row r="5280" spans="3:3" x14ac:dyDescent="0.35">
      <c r="C5280" s="22"/>
    </row>
    <row r="5281" spans="3:3" x14ac:dyDescent="0.35">
      <c r="C5281" s="22"/>
    </row>
    <row r="5282" spans="3:3" x14ac:dyDescent="0.35">
      <c r="C5282" s="22"/>
    </row>
    <row r="5283" spans="3:3" x14ac:dyDescent="0.35">
      <c r="C5283" s="22"/>
    </row>
    <row r="5284" spans="3:3" x14ac:dyDescent="0.35">
      <c r="C5284" s="22"/>
    </row>
    <row r="5285" spans="3:3" x14ac:dyDescent="0.35">
      <c r="C5285" s="22"/>
    </row>
    <row r="5286" spans="3:3" x14ac:dyDescent="0.35">
      <c r="C5286" s="22"/>
    </row>
    <row r="5287" spans="3:3" x14ac:dyDescent="0.35">
      <c r="C5287" s="22"/>
    </row>
    <row r="5288" spans="3:3" x14ac:dyDescent="0.35">
      <c r="C5288" s="22"/>
    </row>
    <row r="5289" spans="3:3" x14ac:dyDescent="0.35">
      <c r="C5289" s="22"/>
    </row>
    <row r="5290" spans="3:3" x14ac:dyDescent="0.35">
      <c r="C5290" s="22"/>
    </row>
    <row r="5291" spans="3:3" x14ac:dyDescent="0.35">
      <c r="C5291" s="22"/>
    </row>
    <row r="5292" spans="3:3" x14ac:dyDescent="0.35">
      <c r="C5292" s="22"/>
    </row>
    <row r="5293" spans="3:3" x14ac:dyDescent="0.35">
      <c r="C5293" s="22"/>
    </row>
    <row r="5294" spans="3:3" x14ac:dyDescent="0.35">
      <c r="C5294" s="22"/>
    </row>
    <row r="5295" spans="3:3" x14ac:dyDescent="0.35">
      <c r="C5295" s="22"/>
    </row>
    <row r="5296" spans="3:3" x14ac:dyDescent="0.35">
      <c r="C5296" s="22"/>
    </row>
    <row r="5297" spans="3:3" x14ac:dyDescent="0.35">
      <c r="C5297" s="22"/>
    </row>
    <row r="5298" spans="3:3" x14ac:dyDescent="0.35">
      <c r="C5298" s="22"/>
    </row>
    <row r="5299" spans="3:3" x14ac:dyDescent="0.35">
      <c r="C5299" s="22"/>
    </row>
    <row r="5300" spans="3:3" x14ac:dyDescent="0.35">
      <c r="C5300" s="22"/>
    </row>
    <row r="5301" spans="3:3" x14ac:dyDescent="0.35">
      <c r="C5301" s="22"/>
    </row>
    <row r="5302" spans="3:3" x14ac:dyDescent="0.35">
      <c r="C5302" s="22"/>
    </row>
    <row r="5303" spans="3:3" x14ac:dyDescent="0.35">
      <c r="C5303" s="22"/>
    </row>
    <row r="5304" spans="3:3" x14ac:dyDescent="0.35">
      <c r="C5304" s="22"/>
    </row>
    <row r="5305" spans="3:3" x14ac:dyDescent="0.35">
      <c r="C5305" s="22"/>
    </row>
    <row r="5306" spans="3:3" x14ac:dyDescent="0.35">
      <c r="C5306" s="22"/>
    </row>
    <row r="5307" spans="3:3" x14ac:dyDescent="0.35">
      <c r="C5307" s="22"/>
    </row>
    <row r="5308" spans="3:3" x14ac:dyDescent="0.35">
      <c r="C5308" s="22"/>
    </row>
    <row r="5309" spans="3:3" x14ac:dyDescent="0.35">
      <c r="C5309" s="22"/>
    </row>
    <row r="5310" spans="3:3" x14ac:dyDescent="0.35">
      <c r="C5310" s="22"/>
    </row>
    <row r="5311" spans="3:3" x14ac:dyDescent="0.35">
      <c r="C5311" s="22"/>
    </row>
    <row r="5312" spans="3:3" x14ac:dyDescent="0.35">
      <c r="C5312" s="22"/>
    </row>
    <row r="5313" spans="3:3" x14ac:dyDescent="0.35">
      <c r="C5313" s="22"/>
    </row>
    <row r="5314" spans="3:3" x14ac:dyDescent="0.35">
      <c r="C5314" s="22"/>
    </row>
    <row r="5315" spans="3:3" x14ac:dyDescent="0.35">
      <c r="C5315" s="22"/>
    </row>
    <row r="5316" spans="3:3" x14ac:dyDescent="0.35">
      <c r="C5316" s="22"/>
    </row>
    <row r="5317" spans="3:3" x14ac:dyDescent="0.35">
      <c r="C5317" s="22"/>
    </row>
    <row r="5318" spans="3:3" x14ac:dyDescent="0.35">
      <c r="C5318" s="22"/>
    </row>
    <row r="5319" spans="3:3" x14ac:dyDescent="0.35">
      <c r="C5319" s="22"/>
    </row>
    <row r="5320" spans="3:3" x14ac:dyDescent="0.35">
      <c r="C5320" s="22"/>
    </row>
    <row r="5321" spans="3:3" x14ac:dyDescent="0.35">
      <c r="C5321" s="22"/>
    </row>
    <row r="5322" spans="3:3" x14ac:dyDescent="0.35">
      <c r="C5322" s="22"/>
    </row>
    <row r="5323" spans="3:3" x14ac:dyDescent="0.35">
      <c r="C5323" s="22"/>
    </row>
    <row r="5324" spans="3:3" x14ac:dyDescent="0.35">
      <c r="C5324" s="22"/>
    </row>
    <row r="5325" spans="3:3" x14ac:dyDescent="0.35">
      <c r="C5325" s="22"/>
    </row>
    <row r="5326" spans="3:3" x14ac:dyDescent="0.35">
      <c r="C5326" s="22"/>
    </row>
    <row r="5327" spans="3:3" x14ac:dyDescent="0.35">
      <c r="C5327" s="22"/>
    </row>
    <row r="5328" spans="3:3" x14ac:dyDescent="0.35">
      <c r="C5328" s="22"/>
    </row>
    <row r="5329" spans="3:3" x14ac:dyDescent="0.35">
      <c r="C5329" s="22"/>
    </row>
    <row r="5330" spans="3:3" x14ac:dyDescent="0.35">
      <c r="C5330" s="22"/>
    </row>
    <row r="5331" spans="3:3" x14ac:dyDescent="0.35">
      <c r="C5331" s="22"/>
    </row>
    <row r="5332" spans="3:3" x14ac:dyDescent="0.35">
      <c r="C5332" s="22"/>
    </row>
    <row r="5333" spans="3:3" x14ac:dyDescent="0.35">
      <c r="C5333" s="22"/>
    </row>
    <row r="5334" spans="3:3" x14ac:dyDescent="0.35">
      <c r="C5334" s="22"/>
    </row>
    <row r="5335" spans="3:3" x14ac:dyDescent="0.35">
      <c r="C5335" s="22"/>
    </row>
    <row r="5336" spans="3:3" x14ac:dyDescent="0.35">
      <c r="C5336" s="22"/>
    </row>
    <row r="5337" spans="3:3" x14ac:dyDescent="0.35">
      <c r="C5337" s="22"/>
    </row>
    <row r="5338" spans="3:3" x14ac:dyDescent="0.35">
      <c r="C5338" s="22"/>
    </row>
    <row r="5339" spans="3:3" x14ac:dyDescent="0.35">
      <c r="C5339" s="22"/>
    </row>
    <row r="5340" spans="3:3" x14ac:dyDescent="0.35">
      <c r="C5340" s="22"/>
    </row>
    <row r="5341" spans="3:3" x14ac:dyDescent="0.35">
      <c r="C5341" s="22"/>
    </row>
    <row r="5342" spans="3:3" x14ac:dyDescent="0.35">
      <c r="C5342" s="22"/>
    </row>
    <row r="5343" spans="3:3" x14ac:dyDescent="0.35">
      <c r="C5343" s="22"/>
    </row>
    <row r="5344" spans="3:3" x14ac:dyDescent="0.35">
      <c r="C5344" s="22"/>
    </row>
    <row r="5345" spans="3:3" x14ac:dyDescent="0.35">
      <c r="C5345" s="22"/>
    </row>
    <row r="5346" spans="3:3" x14ac:dyDescent="0.35">
      <c r="C5346" s="22"/>
    </row>
    <row r="5347" spans="3:3" x14ac:dyDescent="0.35">
      <c r="C5347" s="22"/>
    </row>
    <row r="5348" spans="3:3" x14ac:dyDescent="0.35">
      <c r="C5348" s="22"/>
    </row>
    <row r="5349" spans="3:3" x14ac:dyDescent="0.35">
      <c r="C5349" s="22"/>
    </row>
    <row r="5350" spans="3:3" x14ac:dyDescent="0.35">
      <c r="C5350" s="22"/>
    </row>
    <row r="5351" spans="3:3" x14ac:dyDescent="0.35">
      <c r="C5351" s="22"/>
    </row>
    <row r="5352" spans="3:3" x14ac:dyDescent="0.35">
      <c r="C5352" s="22"/>
    </row>
    <row r="5353" spans="3:3" x14ac:dyDescent="0.35">
      <c r="C5353" s="22"/>
    </row>
    <row r="5354" spans="3:3" x14ac:dyDescent="0.35">
      <c r="C5354" s="22"/>
    </row>
    <row r="5355" spans="3:3" x14ac:dyDescent="0.35">
      <c r="C5355" s="22"/>
    </row>
    <row r="5356" spans="3:3" x14ac:dyDescent="0.35">
      <c r="C5356" s="22"/>
    </row>
    <row r="5357" spans="3:3" x14ac:dyDescent="0.35">
      <c r="C5357" s="22"/>
    </row>
    <row r="5358" spans="3:3" x14ac:dyDescent="0.35">
      <c r="C5358" s="22"/>
    </row>
    <row r="5359" spans="3:3" x14ac:dyDescent="0.35">
      <c r="C5359" s="22"/>
    </row>
    <row r="5360" spans="3:3" x14ac:dyDescent="0.35">
      <c r="C5360" s="22"/>
    </row>
    <row r="5361" spans="3:3" x14ac:dyDescent="0.35">
      <c r="C5361" s="22"/>
    </row>
    <row r="5362" spans="3:3" x14ac:dyDescent="0.35">
      <c r="C5362" s="22"/>
    </row>
    <row r="5363" spans="3:3" x14ac:dyDescent="0.35">
      <c r="C5363" s="22"/>
    </row>
    <row r="5364" spans="3:3" x14ac:dyDescent="0.35">
      <c r="C5364" s="22"/>
    </row>
    <row r="5365" spans="3:3" x14ac:dyDescent="0.35">
      <c r="C5365" s="22"/>
    </row>
    <row r="5366" spans="3:3" x14ac:dyDescent="0.35">
      <c r="C5366" s="22"/>
    </row>
    <row r="5367" spans="3:3" x14ac:dyDescent="0.35">
      <c r="C5367" s="22"/>
    </row>
    <row r="5368" spans="3:3" x14ac:dyDescent="0.35">
      <c r="C5368" s="22"/>
    </row>
    <row r="5369" spans="3:3" x14ac:dyDescent="0.35">
      <c r="C5369" s="22"/>
    </row>
    <row r="5370" spans="3:3" x14ac:dyDescent="0.35">
      <c r="C5370" s="22"/>
    </row>
    <row r="5371" spans="3:3" x14ac:dyDescent="0.35">
      <c r="C5371" s="22"/>
    </row>
    <row r="5372" spans="3:3" x14ac:dyDescent="0.35">
      <c r="C5372" s="22"/>
    </row>
    <row r="5373" spans="3:3" x14ac:dyDescent="0.35">
      <c r="C5373" s="22"/>
    </row>
    <row r="5374" spans="3:3" x14ac:dyDescent="0.35">
      <c r="C5374" s="22"/>
    </row>
    <row r="5375" spans="3:3" x14ac:dyDescent="0.35">
      <c r="C5375" s="22"/>
    </row>
    <row r="5376" spans="3:3" x14ac:dyDescent="0.35">
      <c r="C5376" s="22"/>
    </row>
    <row r="5377" spans="3:3" x14ac:dyDescent="0.35">
      <c r="C5377" s="22"/>
    </row>
    <row r="5378" spans="3:3" x14ac:dyDescent="0.35">
      <c r="C5378" s="22"/>
    </row>
    <row r="5379" spans="3:3" x14ac:dyDescent="0.35">
      <c r="C5379" s="22"/>
    </row>
    <row r="5380" spans="3:3" x14ac:dyDescent="0.35">
      <c r="C5380" s="22"/>
    </row>
    <row r="5381" spans="3:3" x14ac:dyDescent="0.35">
      <c r="C5381" s="22"/>
    </row>
    <row r="5382" spans="3:3" x14ac:dyDescent="0.35">
      <c r="C5382" s="22"/>
    </row>
    <row r="5383" spans="3:3" x14ac:dyDescent="0.35">
      <c r="C5383" s="22"/>
    </row>
    <row r="5384" spans="3:3" x14ac:dyDescent="0.35">
      <c r="C5384" s="22"/>
    </row>
    <row r="5385" spans="3:3" x14ac:dyDescent="0.35">
      <c r="C5385" s="22"/>
    </row>
    <row r="5386" spans="3:3" x14ac:dyDescent="0.35">
      <c r="C5386" s="22"/>
    </row>
    <row r="5387" spans="3:3" x14ac:dyDescent="0.35">
      <c r="C5387" s="22"/>
    </row>
    <row r="5388" spans="3:3" x14ac:dyDescent="0.35">
      <c r="C5388" s="22"/>
    </row>
    <row r="5389" spans="3:3" x14ac:dyDescent="0.35">
      <c r="C5389" s="22"/>
    </row>
    <row r="5390" spans="3:3" x14ac:dyDescent="0.35">
      <c r="C5390" s="22"/>
    </row>
    <row r="5391" spans="3:3" x14ac:dyDescent="0.35">
      <c r="C5391" s="22"/>
    </row>
    <row r="5392" spans="3:3" x14ac:dyDescent="0.35">
      <c r="C5392" s="22"/>
    </row>
    <row r="5393" spans="3:3" x14ac:dyDescent="0.35">
      <c r="C5393" s="22"/>
    </row>
    <row r="5394" spans="3:3" x14ac:dyDescent="0.35">
      <c r="C5394" s="22"/>
    </row>
    <row r="5395" spans="3:3" x14ac:dyDescent="0.35">
      <c r="C5395" s="22"/>
    </row>
    <row r="5396" spans="3:3" x14ac:dyDescent="0.35">
      <c r="C5396" s="22"/>
    </row>
    <row r="5397" spans="3:3" x14ac:dyDescent="0.35">
      <c r="C5397" s="22"/>
    </row>
    <row r="5398" spans="3:3" x14ac:dyDescent="0.35">
      <c r="C5398" s="22"/>
    </row>
    <row r="5399" spans="3:3" x14ac:dyDescent="0.35">
      <c r="C5399" s="22"/>
    </row>
    <row r="5400" spans="3:3" x14ac:dyDescent="0.35">
      <c r="C5400" s="22"/>
    </row>
    <row r="5401" spans="3:3" x14ac:dyDescent="0.35">
      <c r="C5401" s="22"/>
    </row>
    <row r="5402" spans="3:3" x14ac:dyDescent="0.35">
      <c r="C5402" s="22"/>
    </row>
    <row r="5403" spans="3:3" x14ac:dyDescent="0.35">
      <c r="C5403" s="22"/>
    </row>
    <row r="5404" spans="3:3" x14ac:dyDescent="0.35">
      <c r="C5404" s="22"/>
    </row>
    <row r="5405" spans="3:3" x14ac:dyDescent="0.35">
      <c r="C5405" s="22"/>
    </row>
    <row r="5406" spans="3:3" x14ac:dyDescent="0.35">
      <c r="C5406" s="22"/>
    </row>
    <row r="5407" spans="3:3" x14ac:dyDescent="0.35">
      <c r="C5407" s="22"/>
    </row>
    <row r="5408" spans="3:3" x14ac:dyDescent="0.35">
      <c r="C5408" s="22"/>
    </row>
    <row r="5409" spans="3:3" x14ac:dyDescent="0.35">
      <c r="C5409" s="22"/>
    </row>
    <row r="5410" spans="3:3" x14ac:dyDescent="0.35">
      <c r="C5410" s="22"/>
    </row>
    <row r="5411" spans="3:3" x14ac:dyDescent="0.35">
      <c r="C5411" s="22"/>
    </row>
    <row r="5412" spans="3:3" x14ac:dyDescent="0.35">
      <c r="C5412" s="22"/>
    </row>
    <row r="5413" spans="3:3" x14ac:dyDescent="0.35">
      <c r="C5413" s="22"/>
    </row>
    <row r="5414" spans="3:3" x14ac:dyDescent="0.35">
      <c r="C5414" s="22"/>
    </row>
    <row r="5415" spans="3:3" x14ac:dyDescent="0.35">
      <c r="C5415" s="22"/>
    </row>
    <row r="5416" spans="3:3" x14ac:dyDescent="0.35">
      <c r="C5416" s="22"/>
    </row>
    <row r="5417" spans="3:3" x14ac:dyDescent="0.35">
      <c r="C5417" s="22"/>
    </row>
    <row r="5418" spans="3:3" x14ac:dyDescent="0.35">
      <c r="C5418" s="22"/>
    </row>
    <row r="5419" spans="3:3" x14ac:dyDescent="0.35">
      <c r="C5419" s="22"/>
    </row>
    <row r="5420" spans="3:3" x14ac:dyDescent="0.35">
      <c r="C5420" s="22"/>
    </row>
    <row r="5421" spans="3:3" x14ac:dyDescent="0.35">
      <c r="C5421" s="22"/>
    </row>
    <row r="5422" spans="3:3" x14ac:dyDescent="0.35">
      <c r="C5422" s="22"/>
    </row>
    <row r="5423" spans="3:3" x14ac:dyDescent="0.35">
      <c r="C5423" s="22"/>
    </row>
    <row r="5424" spans="3:3" x14ac:dyDescent="0.35">
      <c r="C5424" s="22"/>
    </row>
    <row r="5425" spans="3:3" x14ac:dyDescent="0.35">
      <c r="C5425" s="22"/>
    </row>
    <row r="5426" spans="3:3" x14ac:dyDescent="0.35">
      <c r="C5426" s="22"/>
    </row>
    <row r="5427" spans="3:3" x14ac:dyDescent="0.35">
      <c r="C5427" s="22"/>
    </row>
    <row r="5428" spans="3:3" x14ac:dyDescent="0.35">
      <c r="C5428" s="22"/>
    </row>
    <row r="5429" spans="3:3" x14ac:dyDescent="0.35">
      <c r="C5429" s="22"/>
    </row>
    <row r="5430" spans="3:3" x14ac:dyDescent="0.35">
      <c r="C5430" s="22"/>
    </row>
    <row r="5431" spans="3:3" x14ac:dyDescent="0.35">
      <c r="C5431" s="22"/>
    </row>
    <row r="5432" spans="3:3" x14ac:dyDescent="0.35">
      <c r="C5432" s="22"/>
    </row>
    <row r="5433" spans="3:3" x14ac:dyDescent="0.35">
      <c r="C5433" s="22"/>
    </row>
    <row r="5434" spans="3:3" x14ac:dyDescent="0.35">
      <c r="C5434" s="22"/>
    </row>
    <row r="5435" spans="3:3" x14ac:dyDescent="0.35">
      <c r="C5435" s="22"/>
    </row>
    <row r="5436" spans="3:3" x14ac:dyDescent="0.35">
      <c r="C5436" s="22"/>
    </row>
    <row r="5437" spans="3:3" x14ac:dyDescent="0.35">
      <c r="C5437" s="22"/>
    </row>
    <row r="5438" spans="3:3" x14ac:dyDescent="0.35">
      <c r="C5438" s="22"/>
    </row>
    <row r="5439" spans="3:3" x14ac:dyDescent="0.35">
      <c r="C5439" s="22"/>
    </row>
    <row r="5440" spans="3:3" x14ac:dyDescent="0.35">
      <c r="C5440" s="22"/>
    </row>
    <row r="5441" spans="3:3" x14ac:dyDescent="0.35">
      <c r="C5441" s="22"/>
    </row>
    <row r="5442" spans="3:3" x14ac:dyDescent="0.35">
      <c r="C5442" s="22"/>
    </row>
    <row r="5443" spans="3:3" x14ac:dyDescent="0.35">
      <c r="C5443" s="22"/>
    </row>
    <row r="5444" spans="3:3" x14ac:dyDescent="0.35">
      <c r="C5444" s="22"/>
    </row>
    <row r="5445" spans="3:3" x14ac:dyDescent="0.35">
      <c r="C5445" s="22"/>
    </row>
    <row r="5446" spans="3:3" x14ac:dyDescent="0.35">
      <c r="C5446" s="22"/>
    </row>
    <row r="5447" spans="3:3" x14ac:dyDescent="0.35">
      <c r="C5447" s="22"/>
    </row>
    <row r="5448" spans="3:3" x14ac:dyDescent="0.35">
      <c r="C5448" s="22"/>
    </row>
    <row r="5449" spans="3:3" x14ac:dyDescent="0.35">
      <c r="C5449" s="22"/>
    </row>
    <row r="5450" spans="3:3" x14ac:dyDescent="0.35">
      <c r="C5450" s="22"/>
    </row>
    <row r="5451" spans="3:3" x14ac:dyDescent="0.35">
      <c r="C5451" s="22"/>
    </row>
    <row r="5452" spans="3:3" x14ac:dyDescent="0.35">
      <c r="C5452" s="22"/>
    </row>
    <row r="5453" spans="3:3" x14ac:dyDescent="0.35">
      <c r="C5453" s="22"/>
    </row>
    <row r="5454" spans="3:3" x14ac:dyDescent="0.35">
      <c r="C5454" s="22"/>
    </row>
    <row r="5455" spans="3:3" x14ac:dyDescent="0.35">
      <c r="C5455" s="22"/>
    </row>
    <row r="5456" spans="3:3" x14ac:dyDescent="0.35">
      <c r="C5456" s="22"/>
    </row>
    <row r="5457" spans="3:3" x14ac:dyDescent="0.35">
      <c r="C5457" s="22"/>
    </row>
    <row r="5458" spans="3:3" x14ac:dyDescent="0.35">
      <c r="C5458" s="22"/>
    </row>
    <row r="5459" spans="3:3" x14ac:dyDescent="0.35">
      <c r="C5459" s="22"/>
    </row>
    <row r="5460" spans="3:3" x14ac:dyDescent="0.35">
      <c r="C5460" s="22"/>
    </row>
    <row r="5461" spans="3:3" x14ac:dyDescent="0.35">
      <c r="C5461" s="22"/>
    </row>
    <row r="5462" spans="3:3" x14ac:dyDescent="0.35">
      <c r="C5462" s="22"/>
    </row>
    <row r="5463" spans="3:3" x14ac:dyDescent="0.35">
      <c r="C5463" s="22"/>
    </row>
    <row r="5464" spans="3:3" x14ac:dyDescent="0.35">
      <c r="C5464" s="22"/>
    </row>
    <row r="5465" spans="3:3" x14ac:dyDescent="0.35">
      <c r="C5465" s="22"/>
    </row>
    <row r="5466" spans="3:3" x14ac:dyDescent="0.35">
      <c r="C5466" s="22"/>
    </row>
    <row r="5467" spans="3:3" x14ac:dyDescent="0.35">
      <c r="C5467" s="22"/>
    </row>
    <row r="5468" spans="3:3" x14ac:dyDescent="0.35">
      <c r="C5468" s="22"/>
    </row>
    <row r="5469" spans="3:3" x14ac:dyDescent="0.35">
      <c r="C5469" s="22"/>
    </row>
    <row r="5470" spans="3:3" x14ac:dyDescent="0.35">
      <c r="C5470" s="22"/>
    </row>
    <row r="5471" spans="3:3" x14ac:dyDescent="0.35">
      <c r="C5471" s="22"/>
    </row>
    <row r="5472" spans="3:3" x14ac:dyDescent="0.35">
      <c r="C5472" s="22"/>
    </row>
    <row r="5473" spans="3:3" x14ac:dyDescent="0.35">
      <c r="C5473" s="22"/>
    </row>
    <row r="5474" spans="3:3" x14ac:dyDescent="0.35">
      <c r="C5474" s="22"/>
    </row>
    <row r="5475" spans="3:3" x14ac:dyDescent="0.35">
      <c r="C5475" s="22"/>
    </row>
    <row r="5476" spans="3:3" x14ac:dyDescent="0.35">
      <c r="C5476" s="22"/>
    </row>
    <row r="5477" spans="3:3" x14ac:dyDescent="0.35">
      <c r="C5477" s="22"/>
    </row>
    <row r="5478" spans="3:3" x14ac:dyDescent="0.35">
      <c r="C5478" s="22"/>
    </row>
    <row r="5479" spans="3:3" x14ac:dyDescent="0.35">
      <c r="C5479" s="22"/>
    </row>
    <row r="5480" spans="3:3" x14ac:dyDescent="0.35">
      <c r="C5480" s="22"/>
    </row>
    <row r="5481" spans="3:3" x14ac:dyDescent="0.35">
      <c r="C5481" s="22"/>
    </row>
    <row r="5482" spans="3:3" x14ac:dyDescent="0.35">
      <c r="C5482" s="22"/>
    </row>
    <row r="5483" spans="3:3" x14ac:dyDescent="0.35">
      <c r="C5483" s="22"/>
    </row>
    <row r="5484" spans="3:3" x14ac:dyDescent="0.35">
      <c r="C5484" s="22"/>
    </row>
    <row r="5485" spans="3:3" x14ac:dyDescent="0.35">
      <c r="C5485" s="22"/>
    </row>
    <row r="5486" spans="3:3" x14ac:dyDescent="0.35">
      <c r="C5486" s="22"/>
    </row>
    <row r="5487" spans="3:3" x14ac:dyDescent="0.35">
      <c r="C5487" s="22"/>
    </row>
    <row r="5488" spans="3:3" x14ac:dyDescent="0.35">
      <c r="C5488" s="22"/>
    </row>
    <row r="5489" spans="3:3" x14ac:dyDescent="0.35">
      <c r="C5489" s="22"/>
    </row>
    <row r="5490" spans="3:3" x14ac:dyDescent="0.35">
      <c r="C5490" s="22"/>
    </row>
    <row r="5491" spans="3:3" x14ac:dyDescent="0.35">
      <c r="C5491" s="22"/>
    </row>
    <row r="5492" spans="3:3" x14ac:dyDescent="0.35">
      <c r="C5492" s="22"/>
    </row>
    <row r="5493" spans="3:3" x14ac:dyDescent="0.35">
      <c r="C5493" s="22"/>
    </row>
    <row r="5494" spans="3:3" x14ac:dyDescent="0.35">
      <c r="C5494" s="22"/>
    </row>
    <row r="5495" spans="3:3" x14ac:dyDescent="0.35">
      <c r="C5495" s="22"/>
    </row>
    <row r="5496" spans="3:3" x14ac:dyDescent="0.35">
      <c r="C5496" s="22"/>
    </row>
    <row r="5497" spans="3:3" x14ac:dyDescent="0.35">
      <c r="C5497" s="22"/>
    </row>
    <row r="5498" spans="3:3" x14ac:dyDescent="0.35">
      <c r="C5498" s="22"/>
    </row>
    <row r="5499" spans="3:3" x14ac:dyDescent="0.35">
      <c r="C5499" s="22"/>
    </row>
    <row r="5500" spans="3:3" x14ac:dyDescent="0.35">
      <c r="C5500" s="22"/>
    </row>
    <row r="5501" spans="3:3" x14ac:dyDescent="0.35">
      <c r="C5501" s="22"/>
    </row>
    <row r="5502" spans="3:3" x14ac:dyDescent="0.35">
      <c r="C5502" s="22"/>
    </row>
    <row r="5503" spans="3:3" x14ac:dyDescent="0.35">
      <c r="C5503" s="22"/>
    </row>
    <row r="5504" spans="3:3" x14ac:dyDescent="0.35">
      <c r="C5504" s="22"/>
    </row>
    <row r="5505" spans="3:3" x14ac:dyDescent="0.35">
      <c r="C5505" s="22"/>
    </row>
    <row r="5506" spans="3:3" x14ac:dyDescent="0.35">
      <c r="C5506" s="22"/>
    </row>
    <row r="5507" spans="3:3" x14ac:dyDescent="0.35">
      <c r="C5507" s="22"/>
    </row>
    <row r="5508" spans="3:3" x14ac:dyDescent="0.35">
      <c r="C5508" s="22"/>
    </row>
    <row r="5509" spans="3:3" x14ac:dyDescent="0.35">
      <c r="C5509" s="22"/>
    </row>
    <row r="5510" spans="3:3" x14ac:dyDescent="0.35">
      <c r="C5510" s="22"/>
    </row>
    <row r="5511" spans="3:3" x14ac:dyDescent="0.35">
      <c r="C5511" s="22"/>
    </row>
    <row r="5512" spans="3:3" x14ac:dyDescent="0.35">
      <c r="C5512" s="22"/>
    </row>
    <row r="5513" spans="3:3" x14ac:dyDescent="0.35">
      <c r="C5513" s="22"/>
    </row>
    <row r="5514" spans="3:3" x14ac:dyDescent="0.35">
      <c r="C5514" s="22"/>
    </row>
    <row r="5515" spans="3:3" x14ac:dyDescent="0.35">
      <c r="C5515" s="22"/>
    </row>
    <row r="5516" spans="3:3" x14ac:dyDescent="0.35">
      <c r="C5516" s="22"/>
    </row>
    <row r="5517" spans="3:3" x14ac:dyDescent="0.35">
      <c r="C5517" s="22"/>
    </row>
    <row r="5518" spans="3:3" x14ac:dyDescent="0.35">
      <c r="C5518" s="22"/>
    </row>
    <row r="5519" spans="3:3" x14ac:dyDescent="0.35">
      <c r="C5519" s="22"/>
    </row>
    <row r="5520" spans="3:3" x14ac:dyDescent="0.35">
      <c r="C5520" s="22"/>
    </row>
    <row r="5521" spans="3:3" x14ac:dyDescent="0.35">
      <c r="C5521" s="22"/>
    </row>
    <row r="5522" spans="3:3" x14ac:dyDescent="0.35">
      <c r="C5522" s="22"/>
    </row>
    <row r="5523" spans="3:3" x14ac:dyDescent="0.35">
      <c r="C5523" s="22"/>
    </row>
    <row r="5524" spans="3:3" x14ac:dyDescent="0.35">
      <c r="C5524" s="22"/>
    </row>
    <row r="5525" spans="3:3" x14ac:dyDescent="0.35">
      <c r="C5525" s="22"/>
    </row>
    <row r="5526" spans="3:3" x14ac:dyDescent="0.35">
      <c r="C5526" s="22"/>
    </row>
    <row r="5527" spans="3:3" x14ac:dyDescent="0.35">
      <c r="C5527" s="22"/>
    </row>
    <row r="5528" spans="3:3" x14ac:dyDescent="0.35">
      <c r="C5528" s="22"/>
    </row>
    <row r="5529" spans="3:3" x14ac:dyDescent="0.35">
      <c r="C5529" s="22"/>
    </row>
    <row r="5530" spans="3:3" x14ac:dyDescent="0.35">
      <c r="C5530" s="22"/>
    </row>
    <row r="5531" spans="3:3" x14ac:dyDescent="0.35">
      <c r="C5531" s="22"/>
    </row>
    <row r="5532" spans="3:3" x14ac:dyDescent="0.35">
      <c r="C5532" s="22"/>
    </row>
    <row r="5533" spans="3:3" x14ac:dyDescent="0.35">
      <c r="C5533" s="22"/>
    </row>
    <row r="5534" spans="3:3" x14ac:dyDescent="0.35">
      <c r="C5534" s="22"/>
    </row>
    <row r="5535" spans="3:3" x14ac:dyDescent="0.35">
      <c r="C5535" s="22"/>
    </row>
    <row r="5536" spans="3:3" x14ac:dyDescent="0.35">
      <c r="C5536" s="22"/>
    </row>
    <row r="5537" spans="3:3" x14ac:dyDescent="0.35">
      <c r="C5537" s="22"/>
    </row>
    <row r="5538" spans="3:3" x14ac:dyDescent="0.35">
      <c r="C5538" s="22"/>
    </row>
    <row r="5539" spans="3:3" x14ac:dyDescent="0.35">
      <c r="C5539" s="22"/>
    </row>
    <row r="5540" spans="3:3" x14ac:dyDescent="0.35">
      <c r="C5540" s="22"/>
    </row>
    <row r="5541" spans="3:3" x14ac:dyDescent="0.35">
      <c r="C5541" s="22"/>
    </row>
    <row r="5542" spans="3:3" x14ac:dyDescent="0.35">
      <c r="C5542" s="22"/>
    </row>
    <row r="5543" spans="3:3" x14ac:dyDescent="0.35">
      <c r="C5543" s="22"/>
    </row>
    <row r="5544" spans="3:3" x14ac:dyDescent="0.35">
      <c r="C5544" s="22"/>
    </row>
    <row r="5545" spans="3:3" x14ac:dyDescent="0.35">
      <c r="C5545" s="22"/>
    </row>
    <row r="5546" spans="3:3" x14ac:dyDescent="0.35">
      <c r="C5546" s="22"/>
    </row>
    <row r="5547" spans="3:3" x14ac:dyDescent="0.35">
      <c r="C5547" s="22"/>
    </row>
    <row r="5548" spans="3:3" x14ac:dyDescent="0.35">
      <c r="C5548" s="22"/>
    </row>
    <row r="5549" spans="3:3" x14ac:dyDescent="0.35">
      <c r="C5549" s="22"/>
    </row>
    <row r="5550" spans="3:3" x14ac:dyDescent="0.35">
      <c r="C5550" s="22"/>
    </row>
    <row r="5551" spans="3:3" x14ac:dyDescent="0.35">
      <c r="C5551" s="22"/>
    </row>
    <row r="5552" spans="3:3" x14ac:dyDescent="0.35">
      <c r="C5552" s="22"/>
    </row>
    <row r="5553" spans="3:3" x14ac:dyDescent="0.35">
      <c r="C5553" s="22"/>
    </row>
    <row r="5554" spans="3:3" x14ac:dyDescent="0.35">
      <c r="C5554" s="22"/>
    </row>
    <row r="5555" spans="3:3" x14ac:dyDescent="0.35">
      <c r="C5555" s="22"/>
    </row>
    <row r="5556" spans="3:3" x14ac:dyDescent="0.35">
      <c r="C5556" s="22"/>
    </row>
    <row r="5557" spans="3:3" x14ac:dyDescent="0.35">
      <c r="C5557" s="22"/>
    </row>
    <row r="5558" spans="3:3" x14ac:dyDescent="0.35">
      <c r="C5558" s="22"/>
    </row>
    <row r="5559" spans="3:3" x14ac:dyDescent="0.35">
      <c r="C5559" s="22"/>
    </row>
    <row r="5560" spans="3:3" x14ac:dyDescent="0.35">
      <c r="C5560" s="22"/>
    </row>
    <row r="5561" spans="3:3" x14ac:dyDescent="0.35">
      <c r="C5561" s="22"/>
    </row>
    <row r="5562" spans="3:3" x14ac:dyDescent="0.35">
      <c r="C5562" s="22"/>
    </row>
    <row r="5563" spans="3:3" x14ac:dyDescent="0.35">
      <c r="C5563" s="22"/>
    </row>
    <row r="5564" spans="3:3" x14ac:dyDescent="0.35">
      <c r="C5564" s="22"/>
    </row>
    <row r="5565" spans="3:3" x14ac:dyDescent="0.35">
      <c r="C5565" s="22"/>
    </row>
    <row r="5566" spans="3:3" x14ac:dyDescent="0.35">
      <c r="C5566" s="22"/>
    </row>
    <row r="5567" spans="3:3" x14ac:dyDescent="0.35">
      <c r="C5567" s="22"/>
    </row>
    <row r="5568" spans="3:3" x14ac:dyDescent="0.35">
      <c r="C5568" s="22"/>
    </row>
    <row r="5569" spans="3:3" x14ac:dyDescent="0.35">
      <c r="C5569" s="22"/>
    </row>
    <row r="5570" spans="3:3" x14ac:dyDescent="0.35">
      <c r="C5570" s="22"/>
    </row>
    <row r="5571" spans="3:3" x14ac:dyDescent="0.35">
      <c r="C5571" s="22"/>
    </row>
    <row r="5572" spans="3:3" x14ac:dyDescent="0.35">
      <c r="C5572" s="22"/>
    </row>
    <row r="5573" spans="3:3" x14ac:dyDescent="0.35">
      <c r="C5573" s="22"/>
    </row>
    <row r="5574" spans="3:3" x14ac:dyDescent="0.35">
      <c r="C5574" s="22"/>
    </row>
    <row r="5575" spans="3:3" x14ac:dyDescent="0.35">
      <c r="C5575" s="22"/>
    </row>
    <row r="5576" spans="3:3" x14ac:dyDescent="0.35">
      <c r="C5576" s="22"/>
    </row>
    <row r="5577" spans="3:3" x14ac:dyDescent="0.35">
      <c r="C5577" s="22"/>
    </row>
    <row r="5578" spans="3:3" x14ac:dyDescent="0.35">
      <c r="C5578" s="22"/>
    </row>
    <row r="5579" spans="3:3" x14ac:dyDescent="0.35">
      <c r="C5579" s="22"/>
    </row>
    <row r="5580" spans="3:3" x14ac:dyDescent="0.35">
      <c r="C5580" s="22"/>
    </row>
    <row r="5581" spans="3:3" x14ac:dyDescent="0.35">
      <c r="C5581" s="22"/>
    </row>
    <row r="5582" spans="3:3" x14ac:dyDescent="0.35">
      <c r="C5582" s="22"/>
    </row>
    <row r="5583" spans="3:3" x14ac:dyDescent="0.35">
      <c r="C5583" s="22"/>
    </row>
    <row r="5584" spans="3:3" x14ac:dyDescent="0.35">
      <c r="C5584" s="22"/>
    </row>
    <row r="5585" spans="3:3" x14ac:dyDescent="0.35">
      <c r="C5585" s="22"/>
    </row>
    <row r="5586" spans="3:3" x14ac:dyDescent="0.35">
      <c r="C5586" s="22"/>
    </row>
    <row r="5587" spans="3:3" x14ac:dyDescent="0.35">
      <c r="C5587" s="22"/>
    </row>
    <row r="5588" spans="3:3" x14ac:dyDescent="0.35">
      <c r="C5588" s="22"/>
    </row>
    <row r="5589" spans="3:3" x14ac:dyDescent="0.35">
      <c r="C5589" s="22"/>
    </row>
    <row r="5590" spans="3:3" x14ac:dyDescent="0.35">
      <c r="C5590" s="22"/>
    </row>
    <row r="5591" spans="3:3" x14ac:dyDescent="0.35">
      <c r="C5591" s="22"/>
    </row>
    <row r="5592" spans="3:3" x14ac:dyDescent="0.35">
      <c r="C5592" s="22"/>
    </row>
    <row r="5593" spans="3:3" x14ac:dyDescent="0.35">
      <c r="C5593" s="22"/>
    </row>
    <row r="5594" spans="3:3" x14ac:dyDescent="0.35">
      <c r="C5594" s="22"/>
    </row>
    <row r="5595" spans="3:3" x14ac:dyDescent="0.35">
      <c r="C5595" s="22"/>
    </row>
    <row r="5596" spans="3:3" x14ac:dyDescent="0.35">
      <c r="C5596" s="22"/>
    </row>
    <row r="5597" spans="3:3" x14ac:dyDescent="0.35">
      <c r="C5597" s="22"/>
    </row>
    <row r="5598" spans="3:3" x14ac:dyDescent="0.35">
      <c r="C5598" s="22"/>
    </row>
    <row r="5599" spans="3:3" x14ac:dyDescent="0.35">
      <c r="C5599" s="22"/>
    </row>
    <row r="5600" spans="3:3" x14ac:dyDescent="0.35">
      <c r="C5600" s="22"/>
    </row>
    <row r="5601" spans="3:3" x14ac:dyDescent="0.35">
      <c r="C5601" s="22"/>
    </row>
    <row r="5602" spans="3:3" x14ac:dyDescent="0.35">
      <c r="C5602" s="22"/>
    </row>
    <row r="5603" spans="3:3" x14ac:dyDescent="0.35">
      <c r="C5603" s="22"/>
    </row>
    <row r="5604" spans="3:3" x14ac:dyDescent="0.35">
      <c r="C5604" s="22"/>
    </row>
    <row r="5605" spans="3:3" x14ac:dyDescent="0.35">
      <c r="C5605" s="22"/>
    </row>
    <row r="5606" spans="3:3" x14ac:dyDescent="0.35">
      <c r="C5606" s="22"/>
    </row>
    <row r="5607" spans="3:3" x14ac:dyDescent="0.35">
      <c r="C5607" s="22"/>
    </row>
    <row r="5608" spans="3:3" x14ac:dyDescent="0.35">
      <c r="C5608" s="22"/>
    </row>
    <row r="5609" spans="3:3" x14ac:dyDescent="0.35">
      <c r="C5609" s="22"/>
    </row>
    <row r="5610" spans="3:3" x14ac:dyDescent="0.35">
      <c r="C5610" s="22"/>
    </row>
    <row r="5611" spans="3:3" x14ac:dyDescent="0.35">
      <c r="C5611" s="22"/>
    </row>
    <row r="5612" spans="3:3" x14ac:dyDescent="0.35">
      <c r="C5612" s="22"/>
    </row>
    <row r="5613" spans="3:3" x14ac:dyDescent="0.35">
      <c r="C5613" s="22"/>
    </row>
    <row r="5614" spans="3:3" x14ac:dyDescent="0.35">
      <c r="C5614" s="22"/>
    </row>
    <row r="5615" spans="3:3" x14ac:dyDescent="0.35">
      <c r="C5615" s="22"/>
    </row>
    <row r="5616" spans="3:3" x14ac:dyDescent="0.35">
      <c r="C5616" s="22"/>
    </row>
    <row r="5617" spans="3:3" x14ac:dyDescent="0.35">
      <c r="C5617" s="22"/>
    </row>
    <row r="5618" spans="3:3" x14ac:dyDescent="0.35">
      <c r="C5618" s="22"/>
    </row>
    <row r="5619" spans="3:3" x14ac:dyDescent="0.35">
      <c r="C5619" s="22"/>
    </row>
    <row r="5620" spans="3:3" x14ac:dyDescent="0.35">
      <c r="C5620" s="22"/>
    </row>
    <row r="5621" spans="3:3" x14ac:dyDescent="0.35">
      <c r="C5621" s="22"/>
    </row>
    <row r="5622" spans="3:3" x14ac:dyDescent="0.35">
      <c r="C5622" s="22"/>
    </row>
    <row r="5623" spans="3:3" x14ac:dyDescent="0.35">
      <c r="C5623" s="22"/>
    </row>
    <row r="5624" spans="3:3" x14ac:dyDescent="0.35">
      <c r="C5624" s="22"/>
    </row>
    <row r="5625" spans="3:3" x14ac:dyDescent="0.35">
      <c r="C5625" s="22"/>
    </row>
    <row r="5626" spans="3:3" x14ac:dyDescent="0.35">
      <c r="C5626" s="22"/>
    </row>
    <row r="5627" spans="3:3" x14ac:dyDescent="0.35">
      <c r="C5627" s="22"/>
    </row>
    <row r="5628" spans="3:3" x14ac:dyDescent="0.35">
      <c r="C5628" s="22"/>
    </row>
    <row r="5629" spans="3:3" x14ac:dyDescent="0.35">
      <c r="C5629" s="22"/>
    </row>
    <row r="5630" spans="3:3" x14ac:dyDescent="0.35">
      <c r="C5630" s="22"/>
    </row>
    <row r="5631" spans="3:3" x14ac:dyDescent="0.35">
      <c r="C5631" s="22"/>
    </row>
    <row r="5632" spans="3:3" x14ac:dyDescent="0.35">
      <c r="C5632" s="22"/>
    </row>
    <row r="5633" spans="3:3" x14ac:dyDescent="0.35">
      <c r="C5633" s="22"/>
    </row>
    <row r="5634" spans="3:3" x14ac:dyDescent="0.35">
      <c r="C5634" s="22"/>
    </row>
    <row r="5635" spans="3:3" x14ac:dyDescent="0.35">
      <c r="C5635" s="22"/>
    </row>
    <row r="5636" spans="3:3" x14ac:dyDescent="0.35">
      <c r="C5636" s="22"/>
    </row>
    <row r="5637" spans="3:3" x14ac:dyDescent="0.35">
      <c r="C5637" s="22"/>
    </row>
    <row r="5638" spans="3:3" x14ac:dyDescent="0.35">
      <c r="C5638" s="22"/>
    </row>
    <row r="5639" spans="3:3" x14ac:dyDescent="0.35">
      <c r="C5639" s="22"/>
    </row>
    <row r="5640" spans="3:3" x14ac:dyDescent="0.35">
      <c r="C5640" s="22"/>
    </row>
    <row r="5641" spans="3:3" x14ac:dyDescent="0.35">
      <c r="C5641" s="22"/>
    </row>
    <row r="5642" spans="3:3" x14ac:dyDescent="0.35">
      <c r="C5642" s="22"/>
    </row>
    <row r="5643" spans="3:3" x14ac:dyDescent="0.35">
      <c r="C5643" s="22"/>
    </row>
    <row r="5644" spans="3:3" x14ac:dyDescent="0.35">
      <c r="C5644" s="22"/>
    </row>
    <row r="5645" spans="3:3" x14ac:dyDescent="0.35">
      <c r="C5645" s="22"/>
    </row>
    <row r="5646" spans="3:3" x14ac:dyDescent="0.35">
      <c r="C5646" s="22"/>
    </row>
    <row r="5647" spans="3:3" x14ac:dyDescent="0.35">
      <c r="C5647" s="22"/>
    </row>
    <row r="5648" spans="3:3" x14ac:dyDescent="0.35">
      <c r="C5648" s="22"/>
    </row>
    <row r="5649" spans="3:3" x14ac:dyDescent="0.35">
      <c r="C5649" s="22"/>
    </row>
    <row r="5650" spans="3:3" x14ac:dyDescent="0.35">
      <c r="C5650" s="22"/>
    </row>
    <row r="5651" spans="3:3" x14ac:dyDescent="0.35">
      <c r="C5651" s="22"/>
    </row>
    <row r="5652" spans="3:3" x14ac:dyDescent="0.35">
      <c r="C5652" s="22"/>
    </row>
    <row r="5653" spans="3:3" x14ac:dyDescent="0.35">
      <c r="C5653" s="22"/>
    </row>
    <row r="5654" spans="3:3" x14ac:dyDescent="0.35">
      <c r="C5654" s="22"/>
    </row>
    <row r="5655" spans="3:3" x14ac:dyDescent="0.35">
      <c r="C5655" s="22"/>
    </row>
    <row r="5656" spans="3:3" x14ac:dyDescent="0.35">
      <c r="C5656" s="22"/>
    </row>
    <row r="5657" spans="3:3" x14ac:dyDescent="0.35">
      <c r="C5657" s="22"/>
    </row>
    <row r="5658" spans="3:3" x14ac:dyDescent="0.35">
      <c r="C5658" s="22"/>
    </row>
    <row r="5659" spans="3:3" x14ac:dyDescent="0.35">
      <c r="C5659" s="22"/>
    </row>
    <row r="5660" spans="3:3" x14ac:dyDescent="0.35">
      <c r="C5660" s="22"/>
    </row>
    <row r="5661" spans="3:3" x14ac:dyDescent="0.35">
      <c r="C5661" s="22"/>
    </row>
    <row r="5662" spans="3:3" x14ac:dyDescent="0.35">
      <c r="C5662" s="22"/>
    </row>
    <row r="5663" spans="3:3" x14ac:dyDescent="0.35">
      <c r="C5663" s="22"/>
    </row>
    <row r="5664" spans="3:3" x14ac:dyDescent="0.35">
      <c r="C5664" s="22"/>
    </row>
    <row r="5665" spans="3:3" x14ac:dyDescent="0.35">
      <c r="C5665" s="22"/>
    </row>
    <row r="5666" spans="3:3" x14ac:dyDescent="0.35">
      <c r="C5666" s="22"/>
    </row>
    <row r="5667" spans="3:3" x14ac:dyDescent="0.35">
      <c r="C5667" s="22"/>
    </row>
    <row r="5668" spans="3:3" x14ac:dyDescent="0.35">
      <c r="C5668" s="22"/>
    </row>
    <row r="5669" spans="3:3" x14ac:dyDescent="0.35">
      <c r="C5669" s="22"/>
    </row>
    <row r="5670" spans="3:3" x14ac:dyDescent="0.35">
      <c r="C5670" s="22"/>
    </row>
    <row r="5671" spans="3:3" x14ac:dyDescent="0.35">
      <c r="C5671" s="22"/>
    </row>
    <row r="5672" spans="3:3" x14ac:dyDescent="0.35">
      <c r="C5672" s="22"/>
    </row>
    <row r="5673" spans="3:3" x14ac:dyDescent="0.35">
      <c r="C5673" s="22"/>
    </row>
    <row r="5674" spans="3:3" x14ac:dyDescent="0.35">
      <c r="C5674" s="22"/>
    </row>
    <row r="5675" spans="3:3" x14ac:dyDescent="0.35">
      <c r="C5675" s="22"/>
    </row>
    <row r="5676" spans="3:3" x14ac:dyDescent="0.35">
      <c r="C5676" s="22"/>
    </row>
    <row r="5677" spans="3:3" x14ac:dyDescent="0.35">
      <c r="C5677" s="22"/>
    </row>
    <row r="5678" spans="3:3" x14ac:dyDescent="0.35">
      <c r="C5678" s="22"/>
    </row>
    <row r="5679" spans="3:3" x14ac:dyDescent="0.35">
      <c r="C5679" s="22"/>
    </row>
    <row r="5680" spans="3:3" x14ac:dyDescent="0.35">
      <c r="C5680" s="22"/>
    </row>
    <row r="5681" spans="3:3" x14ac:dyDescent="0.35">
      <c r="C5681" s="22"/>
    </row>
    <row r="5682" spans="3:3" x14ac:dyDescent="0.35">
      <c r="C5682" s="22"/>
    </row>
    <row r="5683" spans="3:3" x14ac:dyDescent="0.35">
      <c r="C5683" s="22"/>
    </row>
    <row r="5684" spans="3:3" x14ac:dyDescent="0.35">
      <c r="C5684" s="22"/>
    </row>
    <row r="5685" spans="3:3" x14ac:dyDescent="0.35">
      <c r="C5685" s="22"/>
    </row>
    <row r="5686" spans="3:3" x14ac:dyDescent="0.35">
      <c r="C5686" s="22"/>
    </row>
    <row r="5687" spans="3:3" x14ac:dyDescent="0.35">
      <c r="C5687" s="22"/>
    </row>
    <row r="5688" spans="3:3" x14ac:dyDescent="0.35">
      <c r="C5688" s="22"/>
    </row>
    <row r="5689" spans="3:3" x14ac:dyDescent="0.35">
      <c r="C5689" s="22"/>
    </row>
    <row r="5690" spans="3:3" x14ac:dyDescent="0.35">
      <c r="C5690" s="22"/>
    </row>
    <row r="5691" spans="3:3" x14ac:dyDescent="0.35">
      <c r="C5691" s="22"/>
    </row>
    <row r="5692" spans="3:3" x14ac:dyDescent="0.35">
      <c r="C5692" s="22"/>
    </row>
    <row r="5693" spans="3:3" x14ac:dyDescent="0.35">
      <c r="C5693" s="22"/>
    </row>
    <row r="5694" spans="3:3" x14ac:dyDescent="0.35">
      <c r="C5694" s="22"/>
    </row>
    <row r="5695" spans="3:3" x14ac:dyDescent="0.35">
      <c r="C5695" s="22"/>
    </row>
    <row r="5696" spans="3:3" x14ac:dyDescent="0.35">
      <c r="C5696" s="22"/>
    </row>
    <row r="5697" spans="3:3" x14ac:dyDescent="0.35">
      <c r="C5697" s="22"/>
    </row>
    <row r="5698" spans="3:3" x14ac:dyDescent="0.35">
      <c r="C5698" s="22"/>
    </row>
    <row r="5699" spans="3:3" x14ac:dyDescent="0.35">
      <c r="C5699" s="22"/>
    </row>
    <row r="5700" spans="3:3" x14ac:dyDescent="0.35">
      <c r="C5700" s="22"/>
    </row>
    <row r="5701" spans="3:3" x14ac:dyDescent="0.35">
      <c r="C5701" s="22"/>
    </row>
    <row r="5702" spans="3:3" x14ac:dyDescent="0.35">
      <c r="C5702" s="22"/>
    </row>
    <row r="5703" spans="3:3" x14ac:dyDescent="0.35">
      <c r="C5703" s="22"/>
    </row>
    <row r="5704" spans="3:3" x14ac:dyDescent="0.35">
      <c r="C5704" s="22"/>
    </row>
    <row r="5705" spans="3:3" x14ac:dyDescent="0.35">
      <c r="C5705" s="22"/>
    </row>
    <row r="5706" spans="3:3" x14ac:dyDescent="0.35">
      <c r="C5706" s="22"/>
    </row>
    <row r="5707" spans="3:3" x14ac:dyDescent="0.35">
      <c r="C5707" s="22"/>
    </row>
    <row r="5708" spans="3:3" x14ac:dyDescent="0.35">
      <c r="C5708" s="22"/>
    </row>
    <row r="5709" spans="3:3" x14ac:dyDescent="0.35">
      <c r="C5709" s="22"/>
    </row>
    <row r="5710" spans="3:3" x14ac:dyDescent="0.35">
      <c r="C5710" s="22"/>
    </row>
    <row r="5711" spans="3:3" x14ac:dyDescent="0.35">
      <c r="C5711" s="22"/>
    </row>
    <row r="5712" spans="3:3" x14ac:dyDescent="0.35">
      <c r="C5712" s="22"/>
    </row>
    <row r="5713" spans="3:3" x14ac:dyDescent="0.35">
      <c r="C5713" s="22"/>
    </row>
    <row r="5714" spans="3:3" x14ac:dyDescent="0.35">
      <c r="C5714" s="22"/>
    </row>
    <row r="5715" spans="3:3" x14ac:dyDescent="0.35">
      <c r="C5715" s="22"/>
    </row>
    <row r="5716" spans="3:3" x14ac:dyDescent="0.35">
      <c r="C5716" s="22"/>
    </row>
    <row r="5717" spans="3:3" x14ac:dyDescent="0.35">
      <c r="C5717" s="22"/>
    </row>
    <row r="5718" spans="3:3" x14ac:dyDescent="0.35">
      <c r="C5718" s="22"/>
    </row>
    <row r="5719" spans="3:3" x14ac:dyDescent="0.35">
      <c r="C5719" s="22"/>
    </row>
    <row r="5720" spans="3:3" x14ac:dyDescent="0.35">
      <c r="C5720" s="22"/>
    </row>
    <row r="5721" spans="3:3" x14ac:dyDescent="0.35">
      <c r="C5721" s="22"/>
    </row>
    <row r="5722" spans="3:3" x14ac:dyDescent="0.35">
      <c r="C5722" s="22"/>
    </row>
    <row r="5723" spans="3:3" x14ac:dyDescent="0.35">
      <c r="C5723" s="22"/>
    </row>
    <row r="5724" spans="3:3" x14ac:dyDescent="0.35">
      <c r="C5724" s="22"/>
    </row>
    <row r="5725" spans="3:3" x14ac:dyDescent="0.35">
      <c r="C5725" s="22"/>
    </row>
    <row r="5726" spans="3:3" x14ac:dyDescent="0.35">
      <c r="C5726" s="22"/>
    </row>
    <row r="5727" spans="3:3" x14ac:dyDescent="0.35">
      <c r="C5727" s="22"/>
    </row>
    <row r="5728" spans="3:3" x14ac:dyDescent="0.35">
      <c r="C5728" s="22"/>
    </row>
    <row r="5729" spans="3:3" x14ac:dyDescent="0.35">
      <c r="C5729" s="22"/>
    </row>
    <row r="5730" spans="3:3" x14ac:dyDescent="0.35">
      <c r="C5730" s="22"/>
    </row>
    <row r="5731" spans="3:3" x14ac:dyDescent="0.35">
      <c r="C5731" s="22"/>
    </row>
    <row r="5732" spans="3:3" x14ac:dyDescent="0.35">
      <c r="C5732" s="22"/>
    </row>
    <row r="5733" spans="3:3" x14ac:dyDescent="0.35">
      <c r="C5733" s="22"/>
    </row>
    <row r="5734" spans="3:3" x14ac:dyDescent="0.35">
      <c r="C5734" s="22"/>
    </row>
    <row r="5735" spans="3:3" x14ac:dyDescent="0.35">
      <c r="C5735" s="22"/>
    </row>
    <row r="5736" spans="3:3" x14ac:dyDescent="0.35">
      <c r="C5736" s="22"/>
    </row>
    <row r="5737" spans="3:3" x14ac:dyDescent="0.35">
      <c r="C5737" s="22"/>
    </row>
    <row r="5738" spans="3:3" x14ac:dyDescent="0.35">
      <c r="C5738" s="22"/>
    </row>
    <row r="5739" spans="3:3" x14ac:dyDescent="0.35">
      <c r="C5739" s="22"/>
    </row>
    <row r="5740" spans="3:3" x14ac:dyDescent="0.35">
      <c r="C5740" s="22"/>
    </row>
    <row r="5741" spans="3:3" x14ac:dyDescent="0.35">
      <c r="C5741" s="22"/>
    </row>
    <row r="5742" spans="3:3" x14ac:dyDescent="0.35">
      <c r="C5742" s="22"/>
    </row>
    <row r="5743" spans="3:3" x14ac:dyDescent="0.35">
      <c r="C5743" s="22"/>
    </row>
    <row r="5744" spans="3:3" x14ac:dyDescent="0.35">
      <c r="C5744" s="22"/>
    </row>
    <row r="5745" spans="3:3" x14ac:dyDescent="0.35">
      <c r="C5745" s="22"/>
    </row>
    <row r="5746" spans="3:3" x14ac:dyDescent="0.35">
      <c r="C5746" s="22"/>
    </row>
    <row r="5747" spans="3:3" x14ac:dyDescent="0.35">
      <c r="C5747" s="22"/>
    </row>
    <row r="5748" spans="3:3" x14ac:dyDescent="0.35">
      <c r="C5748" s="22"/>
    </row>
    <row r="5749" spans="3:3" x14ac:dyDescent="0.35">
      <c r="C5749" s="22"/>
    </row>
    <row r="5750" spans="3:3" x14ac:dyDescent="0.35">
      <c r="C5750" s="22"/>
    </row>
    <row r="5751" spans="3:3" x14ac:dyDescent="0.35">
      <c r="C5751" s="22"/>
    </row>
    <row r="5752" spans="3:3" x14ac:dyDescent="0.35">
      <c r="C5752" s="22"/>
    </row>
    <row r="5753" spans="3:3" x14ac:dyDescent="0.35">
      <c r="C5753" s="22"/>
    </row>
    <row r="5754" spans="3:3" x14ac:dyDescent="0.35">
      <c r="C5754" s="22"/>
    </row>
    <row r="5755" spans="3:3" x14ac:dyDescent="0.35">
      <c r="C5755" s="22"/>
    </row>
    <row r="5756" spans="3:3" x14ac:dyDescent="0.35">
      <c r="C5756" s="22"/>
    </row>
    <row r="5757" spans="3:3" x14ac:dyDescent="0.35">
      <c r="C5757" s="22"/>
    </row>
    <row r="5758" spans="3:3" x14ac:dyDescent="0.35">
      <c r="C5758" s="22"/>
    </row>
    <row r="5759" spans="3:3" x14ac:dyDescent="0.35">
      <c r="C5759" s="22"/>
    </row>
    <row r="5760" spans="3:3" x14ac:dyDescent="0.35">
      <c r="C5760" s="22"/>
    </row>
    <row r="5761" spans="3:3" x14ac:dyDescent="0.35">
      <c r="C5761" s="22"/>
    </row>
    <row r="5762" spans="3:3" x14ac:dyDescent="0.35">
      <c r="C5762" s="22"/>
    </row>
    <row r="5763" spans="3:3" x14ac:dyDescent="0.35">
      <c r="C5763" s="22"/>
    </row>
    <row r="5764" spans="3:3" x14ac:dyDescent="0.35">
      <c r="C5764" s="22"/>
    </row>
    <row r="5765" spans="3:3" x14ac:dyDescent="0.35">
      <c r="C5765" s="22"/>
    </row>
    <row r="5766" spans="3:3" x14ac:dyDescent="0.35">
      <c r="C5766" s="22"/>
    </row>
    <row r="5767" spans="3:3" x14ac:dyDescent="0.35">
      <c r="C5767" s="22"/>
    </row>
    <row r="5768" spans="3:3" x14ac:dyDescent="0.35">
      <c r="C5768" s="22"/>
    </row>
    <row r="5769" spans="3:3" x14ac:dyDescent="0.35">
      <c r="C5769" s="22"/>
    </row>
    <row r="5770" spans="3:3" x14ac:dyDescent="0.35">
      <c r="C5770" s="22"/>
    </row>
    <row r="5771" spans="3:3" x14ac:dyDescent="0.35">
      <c r="C5771" s="22"/>
    </row>
    <row r="5772" spans="3:3" x14ac:dyDescent="0.35">
      <c r="C5772" s="22"/>
    </row>
    <row r="5773" spans="3:3" x14ac:dyDescent="0.35">
      <c r="C5773" s="22"/>
    </row>
    <row r="5774" spans="3:3" x14ac:dyDescent="0.35">
      <c r="C5774" s="22"/>
    </row>
    <row r="5775" spans="3:3" x14ac:dyDescent="0.35">
      <c r="C5775" s="22"/>
    </row>
    <row r="5776" spans="3:3" x14ac:dyDescent="0.35">
      <c r="C5776" s="22"/>
    </row>
    <row r="5777" spans="3:3" x14ac:dyDescent="0.35">
      <c r="C5777" s="22"/>
    </row>
    <row r="5778" spans="3:3" x14ac:dyDescent="0.35">
      <c r="C5778" s="22"/>
    </row>
    <row r="5779" spans="3:3" x14ac:dyDescent="0.35">
      <c r="C5779" s="22"/>
    </row>
    <row r="5780" spans="3:3" x14ac:dyDescent="0.35">
      <c r="C5780" s="22"/>
    </row>
    <row r="5781" spans="3:3" x14ac:dyDescent="0.35">
      <c r="C5781" s="22"/>
    </row>
    <row r="5782" spans="3:3" x14ac:dyDescent="0.35">
      <c r="C5782" s="22"/>
    </row>
    <row r="5783" spans="3:3" x14ac:dyDescent="0.35">
      <c r="C5783" s="22"/>
    </row>
    <row r="5784" spans="3:3" x14ac:dyDescent="0.35">
      <c r="C5784" s="22"/>
    </row>
    <row r="5785" spans="3:3" x14ac:dyDescent="0.35">
      <c r="C5785" s="22"/>
    </row>
    <row r="5786" spans="3:3" x14ac:dyDescent="0.35">
      <c r="C5786" s="22"/>
    </row>
    <row r="5787" spans="3:3" x14ac:dyDescent="0.35">
      <c r="C5787" s="22"/>
    </row>
    <row r="5788" spans="3:3" x14ac:dyDescent="0.35">
      <c r="C5788" s="22"/>
    </row>
    <row r="5789" spans="3:3" x14ac:dyDescent="0.35">
      <c r="C5789" s="22"/>
    </row>
    <row r="5790" spans="3:3" x14ac:dyDescent="0.35">
      <c r="C5790" s="22"/>
    </row>
    <row r="5791" spans="3:3" x14ac:dyDescent="0.35">
      <c r="C5791" s="22"/>
    </row>
    <row r="5792" spans="3:3" x14ac:dyDescent="0.35">
      <c r="C5792" s="22"/>
    </row>
    <row r="5793" spans="3:3" x14ac:dyDescent="0.35">
      <c r="C5793" s="22"/>
    </row>
    <row r="5794" spans="3:3" x14ac:dyDescent="0.35">
      <c r="C5794" s="22"/>
    </row>
    <row r="5795" spans="3:3" x14ac:dyDescent="0.35">
      <c r="C5795" s="22"/>
    </row>
    <row r="5796" spans="3:3" x14ac:dyDescent="0.35">
      <c r="C5796" s="22"/>
    </row>
    <row r="5797" spans="3:3" x14ac:dyDescent="0.35">
      <c r="C5797" s="22"/>
    </row>
    <row r="5798" spans="3:3" x14ac:dyDescent="0.35">
      <c r="C5798" s="22"/>
    </row>
    <row r="5799" spans="3:3" x14ac:dyDescent="0.35">
      <c r="C5799" s="22"/>
    </row>
    <row r="5800" spans="3:3" x14ac:dyDescent="0.35">
      <c r="C5800" s="22"/>
    </row>
    <row r="5801" spans="3:3" x14ac:dyDescent="0.35">
      <c r="C5801" s="22"/>
    </row>
    <row r="5802" spans="3:3" x14ac:dyDescent="0.35">
      <c r="C5802" s="22"/>
    </row>
    <row r="5803" spans="3:3" x14ac:dyDescent="0.35">
      <c r="C5803" s="22"/>
    </row>
    <row r="5804" spans="3:3" x14ac:dyDescent="0.35">
      <c r="C5804" s="22"/>
    </row>
    <row r="5805" spans="3:3" x14ac:dyDescent="0.35">
      <c r="C5805" s="22"/>
    </row>
    <row r="5806" spans="3:3" x14ac:dyDescent="0.35">
      <c r="C5806" s="22"/>
    </row>
    <row r="5807" spans="3:3" x14ac:dyDescent="0.35">
      <c r="C5807" s="22"/>
    </row>
    <row r="5808" spans="3:3" x14ac:dyDescent="0.35">
      <c r="C5808" s="22"/>
    </row>
    <row r="5809" spans="3:3" x14ac:dyDescent="0.35">
      <c r="C5809" s="22"/>
    </row>
    <row r="5810" spans="3:3" x14ac:dyDescent="0.35">
      <c r="C5810" s="22"/>
    </row>
    <row r="5811" spans="3:3" x14ac:dyDescent="0.35">
      <c r="C5811" s="22"/>
    </row>
    <row r="5812" spans="3:3" x14ac:dyDescent="0.35">
      <c r="C5812" s="22"/>
    </row>
    <row r="5813" spans="3:3" x14ac:dyDescent="0.35">
      <c r="C5813" s="22"/>
    </row>
    <row r="5814" spans="3:3" x14ac:dyDescent="0.35">
      <c r="C5814" s="22"/>
    </row>
    <row r="5815" spans="3:3" x14ac:dyDescent="0.35">
      <c r="C5815" s="22"/>
    </row>
    <row r="5816" spans="3:3" x14ac:dyDescent="0.35">
      <c r="C5816" s="22"/>
    </row>
    <row r="5817" spans="3:3" x14ac:dyDescent="0.35">
      <c r="C5817" s="22"/>
    </row>
    <row r="5818" spans="3:3" x14ac:dyDescent="0.35">
      <c r="C5818" s="22"/>
    </row>
    <row r="5819" spans="3:3" x14ac:dyDescent="0.35">
      <c r="C5819" s="22"/>
    </row>
    <row r="5820" spans="3:3" x14ac:dyDescent="0.35">
      <c r="C5820" s="22"/>
    </row>
    <row r="5821" spans="3:3" x14ac:dyDescent="0.35">
      <c r="C5821" s="22"/>
    </row>
    <row r="5822" spans="3:3" x14ac:dyDescent="0.35">
      <c r="C5822" s="22"/>
    </row>
    <row r="5823" spans="3:3" x14ac:dyDescent="0.35">
      <c r="C5823" s="22"/>
    </row>
    <row r="5824" spans="3:3" x14ac:dyDescent="0.35">
      <c r="C5824" s="22"/>
    </row>
    <row r="5825" spans="3:3" x14ac:dyDescent="0.35">
      <c r="C5825" s="22"/>
    </row>
    <row r="5826" spans="3:3" x14ac:dyDescent="0.35">
      <c r="C5826" s="22"/>
    </row>
    <row r="5827" spans="3:3" x14ac:dyDescent="0.35">
      <c r="C5827" s="22"/>
    </row>
    <row r="5828" spans="3:3" x14ac:dyDescent="0.35">
      <c r="C5828" s="22"/>
    </row>
    <row r="5829" spans="3:3" x14ac:dyDescent="0.35">
      <c r="C5829" s="22"/>
    </row>
    <row r="5830" spans="3:3" x14ac:dyDescent="0.35">
      <c r="C5830" s="22"/>
    </row>
    <row r="5831" spans="3:3" x14ac:dyDescent="0.35">
      <c r="C5831" s="22"/>
    </row>
    <row r="5832" spans="3:3" x14ac:dyDescent="0.35">
      <c r="C5832" s="22"/>
    </row>
    <row r="5833" spans="3:3" x14ac:dyDescent="0.35">
      <c r="C5833" s="22"/>
    </row>
    <row r="5834" spans="3:3" x14ac:dyDescent="0.35">
      <c r="C5834" s="22"/>
    </row>
    <row r="5835" spans="3:3" x14ac:dyDescent="0.35">
      <c r="C5835" s="22"/>
    </row>
    <row r="5836" spans="3:3" x14ac:dyDescent="0.35">
      <c r="C5836" s="22"/>
    </row>
    <row r="5837" spans="3:3" x14ac:dyDescent="0.35">
      <c r="C5837" s="22"/>
    </row>
    <row r="5838" spans="3:3" x14ac:dyDescent="0.35">
      <c r="C5838" s="22"/>
    </row>
    <row r="5839" spans="3:3" x14ac:dyDescent="0.35">
      <c r="C5839" s="22"/>
    </row>
    <row r="5840" spans="3:3" x14ac:dyDescent="0.35">
      <c r="C5840" s="22"/>
    </row>
    <row r="5841" spans="3:3" x14ac:dyDescent="0.35">
      <c r="C5841" s="22"/>
    </row>
    <row r="5842" spans="3:3" x14ac:dyDescent="0.35">
      <c r="C5842" s="22"/>
    </row>
    <row r="5843" spans="3:3" x14ac:dyDescent="0.35">
      <c r="C5843" s="22"/>
    </row>
    <row r="5844" spans="3:3" x14ac:dyDescent="0.35">
      <c r="C5844" s="22"/>
    </row>
    <row r="5845" spans="3:3" x14ac:dyDescent="0.35">
      <c r="C5845" s="22"/>
    </row>
    <row r="5846" spans="3:3" x14ac:dyDescent="0.35">
      <c r="C5846" s="22"/>
    </row>
    <row r="5847" spans="3:3" x14ac:dyDescent="0.35">
      <c r="C5847" s="22"/>
    </row>
    <row r="5848" spans="3:3" x14ac:dyDescent="0.35">
      <c r="C5848" s="22"/>
    </row>
    <row r="5849" spans="3:3" x14ac:dyDescent="0.35">
      <c r="C5849" s="22"/>
    </row>
    <row r="5850" spans="3:3" x14ac:dyDescent="0.35">
      <c r="C5850" s="22"/>
    </row>
    <row r="5851" spans="3:3" x14ac:dyDescent="0.35">
      <c r="C5851" s="22"/>
    </row>
    <row r="5852" spans="3:3" x14ac:dyDescent="0.35">
      <c r="C5852" s="22"/>
    </row>
    <row r="5853" spans="3:3" x14ac:dyDescent="0.35">
      <c r="C5853" s="22"/>
    </row>
    <row r="5854" spans="3:3" x14ac:dyDescent="0.35">
      <c r="C5854" s="22"/>
    </row>
    <row r="5855" spans="3:3" x14ac:dyDescent="0.35">
      <c r="C5855" s="22"/>
    </row>
    <row r="5856" spans="3:3" x14ac:dyDescent="0.35">
      <c r="C5856" s="22"/>
    </row>
    <row r="5857" spans="3:3" x14ac:dyDescent="0.35">
      <c r="C5857" s="22"/>
    </row>
    <row r="5858" spans="3:3" x14ac:dyDescent="0.35">
      <c r="C5858" s="22"/>
    </row>
    <row r="5859" spans="3:3" x14ac:dyDescent="0.35">
      <c r="C5859" s="22"/>
    </row>
    <row r="5860" spans="3:3" x14ac:dyDescent="0.35">
      <c r="C5860" s="22"/>
    </row>
    <row r="5861" spans="3:3" x14ac:dyDescent="0.35">
      <c r="C5861" s="22"/>
    </row>
    <row r="5862" spans="3:3" x14ac:dyDescent="0.35">
      <c r="C5862" s="22"/>
    </row>
    <row r="5863" spans="3:3" x14ac:dyDescent="0.35">
      <c r="C5863" s="22"/>
    </row>
    <row r="5864" spans="3:3" x14ac:dyDescent="0.35">
      <c r="C5864" s="22"/>
    </row>
    <row r="5865" spans="3:3" x14ac:dyDescent="0.35">
      <c r="C5865" s="22"/>
    </row>
    <row r="5866" spans="3:3" x14ac:dyDescent="0.35">
      <c r="C5866" s="22"/>
    </row>
    <row r="5867" spans="3:3" x14ac:dyDescent="0.35">
      <c r="C5867" s="22"/>
    </row>
    <row r="5868" spans="3:3" x14ac:dyDescent="0.35">
      <c r="C5868" s="22"/>
    </row>
    <row r="5869" spans="3:3" x14ac:dyDescent="0.35">
      <c r="C5869" s="22"/>
    </row>
    <row r="5870" spans="3:3" x14ac:dyDescent="0.35">
      <c r="C5870" s="22"/>
    </row>
    <row r="5871" spans="3:3" x14ac:dyDescent="0.35">
      <c r="C5871" s="22"/>
    </row>
    <row r="5872" spans="3:3" x14ac:dyDescent="0.35">
      <c r="C5872" s="22"/>
    </row>
    <row r="5873" spans="3:3" x14ac:dyDescent="0.35">
      <c r="C5873" s="22"/>
    </row>
    <row r="5874" spans="3:3" x14ac:dyDescent="0.35">
      <c r="C5874" s="22"/>
    </row>
    <row r="5875" spans="3:3" x14ac:dyDescent="0.35">
      <c r="C5875" s="22"/>
    </row>
    <row r="5876" spans="3:3" x14ac:dyDescent="0.35">
      <c r="C5876" s="22"/>
    </row>
    <row r="5877" spans="3:3" x14ac:dyDescent="0.35">
      <c r="C5877" s="22"/>
    </row>
    <row r="5878" spans="3:3" x14ac:dyDescent="0.35">
      <c r="C5878" s="22"/>
    </row>
    <row r="5879" spans="3:3" x14ac:dyDescent="0.35">
      <c r="C5879" s="22"/>
    </row>
    <row r="5880" spans="3:3" x14ac:dyDescent="0.35">
      <c r="C5880" s="22"/>
    </row>
    <row r="5881" spans="3:3" x14ac:dyDescent="0.35">
      <c r="C5881" s="22"/>
    </row>
    <row r="5882" spans="3:3" x14ac:dyDescent="0.35">
      <c r="C5882" s="22"/>
    </row>
    <row r="5883" spans="3:3" x14ac:dyDescent="0.35">
      <c r="C5883" s="22"/>
    </row>
    <row r="5884" spans="3:3" x14ac:dyDescent="0.35">
      <c r="C5884" s="22"/>
    </row>
    <row r="5885" spans="3:3" x14ac:dyDescent="0.35">
      <c r="C5885" s="22"/>
    </row>
    <row r="5886" spans="3:3" x14ac:dyDescent="0.35">
      <c r="C5886" s="22"/>
    </row>
    <row r="5887" spans="3:3" x14ac:dyDescent="0.35">
      <c r="C5887" s="22"/>
    </row>
    <row r="5888" spans="3:3" x14ac:dyDescent="0.35">
      <c r="C5888" s="22"/>
    </row>
    <row r="5889" spans="3:3" x14ac:dyDescent="0.35">
      <c r="C5889" s="22"/>
    </row>
    <row r="5890" spans="3:3" x14ac:dyDescent="0.35">
      <c r="C5890" s="22"/>
    </row>
    <row r="5891" spans="3:3" x14ac:dyDescent="0.35">
      <c r="C5891" s="22"/>
    </row>
    <row r="5892" spans="3:3" x14ac:dyDescent="0.35">
      <c r="C5892" s="22"/>
    </row>
    <row r="5893" spans="3:3" x14ac:dyDescent="0.35">
      <c r="C5893" s="22"/>
    </row>
    <row r="5894" spans="3:3" x14ac:dyDescent="0.35">
      <c r="C5894" s="22"/>
    </row>
    <row r="5895" spans="3:3" x14ac:dyDescent="0.35">
      <c r="C5895" s="22"/>
    </row>
    <row r="5896" spans="3:3" x14ac:dyDescent="0.35">
      <c r="C5896" s="22"/>
    </row>
    <row r="5897" spans="3:3" x14ac:dyDescent="0.35">
      <c r="C5897" s="22"/>
    </row>
    <row r="5898" spans="3:3" x14ac:dyDescent="0.35">
      <c r="C5898" s="22"/>
    </row>
    <row r="5899" spans="3:3" x14ac:dyDescent="0.35">
      <c r="C5899" s="22"/>
    </row>
    <row r="5900" spans="3:3" x14ac:dyDescent="0.35">
      <c r="C5900" s="22"/>
    </row>
    <row r="5901" spans="3:3" x14ac:dyDescent="0.35">
      <c r="C5901" s="22"/>
    </row>
    <row r="5902" spans="3:3" x14ac:dyDescent="0.35">
      <c r="C5902" s="22"/>
    </row>
    <row r="5903" spans="3:3" x14ac:dyDescent="0.35">
      <c r="C5903" s="22"/>
    </row>
    <row r="5904" spans="3:3" x14ac:dyDescent="0.35">
      <c r="C5904" s="22"/>
    </row>
    <row r="5905" spans="3:3" x14ac:dyDescent="0.35">
      <c r="C5905" s="22"/>
    </row>
    <row r="5906" spans="3:3" x14ac:dyDescent="0.35">
      <c r="C5906" s="22"/>
    </row>
    <row r="5907" spans="3:3" x14ac:dyDescent="0.35">
      <c r="C5907" s="22"/>
    </row>
    <row r="5908" spans="3:3" x14ac:dyDescent="0.35">
      <c r="C5908" s="22"/>
    </row>
    <row r="5909" spans="3:3" x14ac:dyDescent="0.35">
      <c r="C5909" s="22"/>
    </row>
    <row r="5910" spans="3:3" x14ac:dyDescent="0.35">
      <c r="C5910" s="22"/>
    </row>
    <row r="5911" spans="3:3" x14ac:dyDescent="0.35">
      <c r="C5911" s="22"/>
    </row>
    <row r="5912" spans="3:3" x14ac:dyDescent="0.35">
      <c r="C5912" s="22"/>
    </row>
    <row r="5913" spans="3:3" x14ac:dyDescent="0.35">
      <c r="C5913" s="22"/>
    </row>
    <row r="5914" spans="3:3" x14ac:dyDescent="0.35">
      <c r="C5914" s="22"/>
    </row>
    <row r="5915" spans="3:3" x14ac:dyDescent="0.35">
      <c r="C5915" s="22"/>
    </row>
    <row r="5916" spans="3:3" x14ac:dyDescent="0.35">
      <c r="C5916" s="22"/>
    </row>
    <row r="5917" spans="3:3" x14ac:dyDescent="0.35">
      <c r="C5917" s="22"/>
    </row>
    <row r="5918" spans="3:3" x14ac:dyDescent="0.35">
      <c r="C5918" s="22"/>
    </row>
    <row r="5919" spans="3:3" x14ac:dyDescent="0.35">
      <c r="C5919" s="22"/>
    </row>
    <row r="5920" spans="3:3" x14ac:dyDescent="0.35">
      <c r="C5920" s="22"/>
    </row>
    <row r="5921" spans="3:3" x14ac:dyDescent="0.35">
      <c r="C5921" s="22"/>
    </row>
    <row r="5922" spans="3:3" x14ac:dyDescent="0.35">
      <c r="C5922" s="22"/>
    </row>
    <row r="5923" spans="3:3" x14ac:dyDescent="0.35">
      <c r="C5923" s="22"/>
    </row>
    <row r="5924" spans="3:3" x14ac:dyDescent="0.35">
      <c r="C5924" s="22"/>
    </row>
    <row r="5925" spans="3:3" x14ac:dyDescent="0.35">
      <c r="C5925" s="22"/>
    </row>
    <row r="5926" spans="3:3" x14ac:dyDescent="0.35">
      <c r="C5926" s="22"/>
    </row>
    <row r="5927" spans="3:3" x14ac:dyDescent="0.35">
      <c r="C5927" s="22"/>
    </row>
    <row r="5928" spans="3:3" x14ac:dyDescent="0.35">
      <c r="C5928" s="22"/>
    </row>
    <row r="5929" spans="3:3" x14ac:dyDescent="0.35">
      <c r="C5929" s="22"/>
    </row>
    <row r="5930" spans="3:3" x14ac:dyDescent="0.35">
      <c r="C5930" s="22"/>
    </row>
    <row r="5931" spans="3:3" x14ac:dyDescent="0.35">
      <c r="C5931" s="22"/>
    </row>
    <row r="5932" spans="3:3" x14ac:dyDescent="0.35">
      <c r="C5932" s="22"/>
    </row>
    <row r="5933" spans="3:3" x14ac:dyDescent="0.35">
      <c r="C5933" s="22"/>
    </row>
    <row r="5934" spans="3:3" x14ac:dyDescent="0.35">
      <c r="C5934" s="22"/>
    </row>
    <row r="5935" spans="3:3" x14ac:dyDescent="0.35">
      <c r="C5935" s="22"/>
    </row>
    <row r="5936" spans="3:3" x14ac:dyDescent="0.35">
      <c r="C5936" s="22"/>
    </row>
    <row r="5937" spans="3:3" x14ac:dyDescent="0.35">
      <c r="C5937" s="22"/>
    </row>
    <row r="5938" spans="3:3" x14ac:dyDescent="0.35">
      <c r="C5938" s="22"/>
    </row>
    <row r="5939" spans="3:3" x14ac:dyDescent="0.35">
      <c r="C5939" s="22"/>
    </row>
    <row r="5940" spans="3:3" x14ac:dyDescent="0.35">
      <c r="C5940" s="22"/>
    </row>
    <row r="5941" spans="3:3" x14ac:dyDescent="0.35">
      <c r="C5941" s="22"/>
    </row>
    <row r="5942" spans="3:3" x14ac:dyDescent="0.35">
      <c r="C5942" s="22"/>
    </row>
    <row r="5943" spans="3:3" x14ac:dyDescent="0.35">
      <c r="C5943" s="22"/>
    </row>
    <row r="5944" spans="3:3" x14ac:dyDescent="0.35">
      <c r="C5944" s="22"/>
    </row>
    <row r="5945" spans="3:3" x14ac:dyDescent="0.35">
      <c r="C5945" s="22"/>
    </row>
    <row r="5946" spans="3:3" x14ac:dyDescent="0.35">
      <c r="C5946" s="22"/>
    </row>
    <row r="5947" spans="3:3" x14ac:dyDescent="0.35">
      <c r="C5947" s="22"/>
    </row>
    <row r="5948" spans="3:3" x14ac:dyDescent="0.35">
      <c r="C5948" s="22"/>
    </row>
    <row r="5949" spans="3:3" x14ac:dyDescent="0.35">
      <c r="C5949" s="22"/>
    </row>
    <row r="5950" spans="3:3" x14ac:dyDescent="0.35">
      <c r="C5950" s="22"/>
    </row>
    <row r="5951" spans="3:3" x14ac:dyDescent="0.35">
      <c r="C5951" s="22"/>
    </row>
    <row r="5952" spans="3:3" x14ac:dyDescent="0.35">
      <c r="C5952" s="22"/>
    </row>
    <row r="5953" spans="3:3" x14ac:dyDescent="0.35">
      <c r="C5953" s="22"/>
    </row>
    <row r="5954" spans="3:3" x14ac:dyDescent="0.35">
      <c r="C5954" s="22"/>
    </row>
    <row r="5955" spans="3:3" x14ac:dyDescent="0.35">
      <c r="C5955" s="22"/>
    </row>
    <row r="5956" spans="3:3" x14ac:dyDescent="0.35">
      <c r="C5956" s="22"/>
    </row>
    <row r="5957" spans="3:3" x14ac:dyDescent="0.35">
      <c r="C5957" s="22"/>
    </row>
    <row r="5958" spans="3:3" x14ac:dyDescent="0.35">
      <c r="C5958" s="22"/>
    </row>
    <row r="5959" spans="3:3" x14ac:dyDescent="0.35">
      <c r="C5959" s="22"/>
    </row>
    <row r="5960" spans="3:3" x14ac:dyDescent="0.35">
      <c r="C5960" s="22"/>
    </row>
    <row r="5961" spans="3:3" x14ac:dyDescent="0.35">
      <c r="C5961" s="22"/>
    </row>
    <row r="5962" spans="3:3" x14ac:dyDescent="0.35">
      <c r="C5962" s="22"/>
    </row>
    <row r="5963" spans="3:3" x14ac:dyDescent="0.35">
      <c r="C5963" s="22"/>
    </row>
    <row r="5964" spans="3:3" x14ac:dyDescent="0.35">
      <c r="C5964" s="22"/>
    </row>
    <row r="5965" spans="3:3" x14ac:dyDescent="0.35">
      <c r="C5965" s="22"/>
    </row>
    <row r="5966" spans="3:3" x14ac:dyDescent="0.35">
      <c r="C5966" s="22"/>
    </row>
    <row r="5967" spans="3:3" x14ac:dyDescent="0.35">
      <c r="C5967" s="22"/>
    </row>
    <row r="5968" spans="3:3" x14ac:dyDescent="0.35">
      <c r="C5968" s="22"/>
    </row>
    <row r="5969" spans="3:3" x14ac:dyDescent="0.35">
      <c r="C5969" s="22"/>
    </row>
    <row r="5970" spans="3:3" x14ac:dyDescent="0.35">
      <c r="C5970" s="22"/>
    </row>
    <row r="5971" spans="3:3" x14ac:dyDescent="0.35">
      <c r="C5971" s="22"/>
    </row>
    <row r="5972" spans="3:3" x14ac:dyDescent="0.35">
      <c r="C5972" s="22"/>
    </row>
    <row r="5973" spans="3:3" x14ac:dyDescent="0.35">
      <c r="C5973" s="22"/>
    </row>
    <row r="5974" spans="3:3" x14ac:dyDescent="0.35">
      <c r="C5974" s="22"/>
    </row>
    <row r="5975" spans="3:3" x14ac:dyDescent="0.35">
      <c r="C5975" s="22"/>
    </row>
    <row r="5976" spans="3:3" x14ac:dyDescent="0.35">
      <c r="C5976" s="22"/>
    </row>
    <row r="5977" spans="3:3" x14ac:dyDescent="0.35">
      <c r="C5977" s="22"/>
    </row>
    <row r="5978" spans="3:3" x14ac:dyDescent="0.35">
      <c r="C5978" s="22"/>
    </row>
    <row r="5979" spans="3:3" x14ac:dyDescent="0.35">
      <c r="C5979" s="22"/>
    </row>
    <row r="5980" spans="3:3" x14ac:dyDescent="0.35">
      <c r="C5980" s="22"/>
    </row>
    <row r="5981" spans="3:3" x14ac:dyDescent="0.35">
      <c r="C5981" s="22"/>
    </row>
    <row r="5982" spans="3:3" x14ac:dyDescent="0.35">
      <c r="C5982" s="22"/>
    </row>
    <row r="5983" spans="3:3" x14ac:dyDescent="0.35">
      <c r="C5983" s="22"/>
    </row>
    <row r="5984" spans="3:3" x14ac:dyDescent="0.35">
      <c r="C5984" s="22"/>
    </row>
    <row r="5985" spans="3:3" x14ac:dyDescent="0.35">
      <c r="C5985" s="22"/>
    </row>
    <row r="5986" spans="3:3" x14ac:dyDescent="0.35">
      <c r="C5986" s="22"/>
    </row>
    <row r="5987" spans="3:3" x14ac:dyDescent="0.35">
      <c r="C5987" s="22"/>
    </row>
    <row r="5988" spans="3:3" x14ac:dyDescent="0.35">
      <c r="C5988" s="22"/>
    </row>
    <row r="5989" spans="3:3" x14ac:dyDescent="0.35">
      <c r="C5989" s="22"/>
    </row>
    <row r="5990" spans="3:3" x14ac:dyDescent="0.35">
      <c r="C5990" s="22"/>
    </row>
    <row r="5991" spans="3:3" x14ac:dyDescent="0.35">
      <c r="C5991" s="22"/>
    </row>
    <row r="5992" spans="3:3" x14ac:dyDescent="0.35">
      <c r="C5992" s="22"/>
    </row>
    <row r="5993" spans="3:3" x14ac:dyDescent="0.35">
      <c r="C5993" s="22"/>
    </row>
    <row r="5994" spans="3:3" x14ac:dyDescent="0.35">
      <c r="C5994" s="22"/>
    </row>
    <row r="5995" spans="3:3" x14ac:dyDescent="0.35">
      <c r="C5995" s="22"/>
    </row>
    <row r="5996" spans="3:3" x14ac:dyDescent="0.35">
      <c r="C5996" s="22"/>
    </row>
    <row r="5997" spans="3:3" x14ac:dyDescent="0.35">
      <c r="C5997" s="22"/>
    </row>
    <row r="5998" spans="3:3" x14ac:dyDescent="0.35">
      <c r="C5998" s="22"/>
    </row>
    <row r="5999" spans="3:3" x14ac:dyDescent="0.35">
      <c r="C5999" s="22"/>
    </row>
    <row r="6000" spans="3:3" x14ac:dyDescent="0.35">
      <c r="C6000" s="22"/>
    </row>
    <row r="6001" spans="3:3" x14ac:dyDescent="0.35">
      <c r="C6001" s="22"/>
    </row>
    <row r="6002" spans="3:3" x14ac:dyDescent="0.35">
      <c r="C6002" s="22"/>
    </row>
    <row r="6003" spans="3:3" x14ac:dyDescent="0.35">
      <c r="C6003" s="22"/>
    </row>
    <row r="6004" spans="3:3" x14ac:dyDescent="0.35">
      <c r="C6004" s="22"/>
    </row>
    <row r="6005" spans="3:3" x14ac:dyDescent="0.35">
      <c r="C6005" s="22"/>
    </row>
    <row r="6006" spans="3:3" x14ac:dyDescent="0.35">
      <c r="C6006" s="22"/>
    </row>
    <row r="6007" spans="3:3" x14ac:dyDescent="0.35">
      <c r="C6007" s="22"/>
    </row>
    <row r="6008" spans="3:3" x14ac:dyDescent="0.35">
      <c r="C6008" s="22"/>
    </row>
    <row r="6009" spans="3:3" x14ac:dyDescent="0.35">
      <c r="C6009" s="22"/>
    </row>
    <row r="6010" spans="3:3" x14ac:dyDescent="0.35">
      <c r="C6010" s="22"/>
    </row>
    <row r="6011" spans="3:3" x14ac:dyDescent="0.35">
      <c r="C6011" s="22"/>
    </row>
    <row r="6012" spans="3:3" x14ac:dyDescent="0.35">
      <c r="C6012" s="22"/>
    </row>
    <row r="6013" spans="3:3" x14ac:dyDescent="0.35">
      <c r="C6013" s="22"/>
    </row>
    <row r="6014" spans="3:3" x14ac:dyDescent="0.35">
      <c r="C6014" s="22"/>
    </row>
    <row r="6015" spans="3:3" x14ac:dyDescent="0.35">
      <c r="C6015" s="22"/>
    </row>
    <row r="6016" spans="3:3" x14ac:dyDescent="0.35">
      <c r="C6016" s="22"/>
    </row>
    <row r="6017" spans="3:3" x14ac:dyDescent="0.35">
      <c r="C6017" s="22"/>
    </row>
    <row r="6018" spans="3:3" x14ac:dyDescent="0.35">
      <c r="C6018" s="22"/>
    </row>
    <row r="6019" spans="3:3" x14ac:dyDescent="0.35">
      <c r="C6019" s="22"/>
    </row>
    <row r="6020" spans="3:3" x14ac:dyDescent="0.35">
      <c r="C6020" s="22"/>
    </row>
    <row r="6021" spans="3:3" x14ac:dyDescent="0.35">
      <c r="C6021" s="22"/>
    </row>
    <row r="6022" spans="3:3" x14ac:dyDescent="0.35">
      <c r="C6022" s="22"/>
    </row>
    <row r="6023" spans="3:3" x14ac:dyDescent="0.35">
      <c r="C6023" s="22"/>
    </row>
    <row r="6024" spans="3:3" x14ac:dyDescent="0.35">
      <c r="C6024" s="22"/>
    </row>
    <row r="6025" spans="3:3" x14ac:dyDescent="0.35">
      <c r="C6025" s="22"/>
    </row>
    <row r="6026" spans="3:3" x14ac:dyDescent="0.35">
      <c r="C6026" s="22"/>
    </row>
    <row r="6027" spans="3:3" x14ac:dyDescent="0.35">
      <c r="C6027" s="22"/>
    </row>
    <row r="6028" spans="3:3" x14ac:dyDescent="0.35">
      <c r="C6028" s="22"/>
    </row>
    <row r="6029" spans="3:3" x14ac:dyDescent="0.35">
      <c r="C6029" s="22"/>
    </row>
    <row r="6030" spans="3:3" x14ac:dyDescent="0.35">
      <c r="C6030" s="22"/>
    </row>
    <row r="6031" spans="3:3" x14ac:dyDescent="0.35">
      <c r="C6031" s="22"/>
    </row>
    <row r="6032" spans="3:3" x14ac:dyDescent="0.35">
      <c r="C6032" s="22"/>
    </row>
    <row r="6033" spans="3:3" x14ac:dyDescent="0.35">
      <c r="C6033" s="22"/>
    </row>
    <row r="6034" spans="3:3" x14ac:dyDescent="0.35">
      <c r="C6034" s="22"/>
    </row>
    <row r="6035" spans="3:3" x14ac:dyDescent="0.35">
      <c r="C6035" s="22"/>
    </row>
    <row r="6036" spans="3:3" x14ac:dyDescent="0.35">
      <c r="C6036" s="22"/>
    </row>
    <row r="6037" spans="3:3" x14ac:dyDescent="0.35">
      <c r="C6037" s="22"/>
    </row>
    <row r="6038" spans="3:3" x14ac:dyDescent="0.35">
      <c r="C6038" s="22"/>
    </row>
    <row r="6039" spans="3:3" x14ac:dyDescent="0.35">
      <c r="C6039" s="22"/>
    </row>
    <row r="6040" spans="3:3" x14ac:dyDescent="0.35">
      <c r="C6040" s="22"/>
    </row>
    <row r="6041" spans="3:3" x14ac:dyDescent="0.35">
      <c r="C6041" s="22"/>
    </row>
    <row r="6042" spans="3:3" x14ac:dyDescent="0.35">
      <c r="C6042" s="22"/>
    </row>
    <row r="6043" spans="3:3" x14ac:dyDescent="0.35">
      <c r="C6043" s="22"/>
    </row>
    <row r="6044" spans="3:3" x14ac:dyDescent="0.35">
      <c r="C6044" s="22"/>
    </row>
    <row r="6045" spans="3:3" x14ac:dyDescent="0.35">
      <c r="C6045" s="22"/>
    </row>
    <row r="6046" spans="3:3" x14ac:dyDescent="0.35">
      <c r="C6046" s="22"/>
    </row>
    <row r="6047" spans="3:3" x14ac:dyDescent="0.35">
      <c r="C6047" s="22"/>
    </row>
    <row r="6048" spans="3:3" x14ac:dyDescent="0.35">
      <c r="C6048" s="22"/>
    </row>
    <row r="6049" spans="3:3" x14ac:dyDescent="0.35">
      <c r="C6049" s="22"/>
    </row>
    <row r="6050" spans="3:3" x14ac:dyDescent="0.35">
      <c r="C6050" s="22"/>
    </row>
    <row r="6051" spans="3:3" x14ac:dyDescent="0.35">
      <c r="C6051" s="22"/>
    </row>
    <row r="6052" spans="3:3" x14ac:dyDescent="0.35">
      <c r="C6052" s="22"/>
    </row>
    <row r="6053" spans="3:3" x14ac:dyDescent="0.35">
      <c r="C6053" s="22"/>
    </row>
    <row r="6054" spans="3:3" x14ac:dyDescent="0.35">
      <c r="C6054" s="22"/>
    </row>
    <row r="6055" spans="3:3" x14ac:dyDescent="0.35">
      <c r="C6055" s="22"/>
    </row>
    <row r="6056" spans="3:3" x14ac:dyDescent="0.35">
      <c r="C6056" s="22"/>
    </row>
    <row r="6057" spans="3:3" x14ac:dyDescent="0.35">
      <c r="C6057" s="22"/>
    </row>
    <row r="6058" spans="3:3" x14ac:dyDescent="0.35">
      <c r="C6058" s="22"/>
    </row>
    <row r="6059" spans="3:3" x14ac:dyDescent="0.35">
      <c r="C6059" s="22"/>
    </row>
    <row r="6060" spans="3:3" x14ac:dyDescent="0.35">
      <c r="C6060" s="22"/>
    </row>
    <row r="6061" spans="3:3" x14ac:dyDescent="0.35">
      <c r="C6061" s="22"/>
    </row>
    <row r="6062" spans="3:3" x14ac:dyDescent="0.35">
      <c r="C6062" s="22"/>
    </row>
    <row r="6063" spans="3:3" x14ac:dyDescent="0.35">
      <c r="C6063" s="22"/>
    </row>
    <row r="6064" spans="3:3" x14ac:dyDescent="0.35">
      <c r="C6064" s="22"/>
    </row>
    <row r="6065" spans="3:3" x14ac:dyDescent="0.35">
      <c r="C6065" s="22"/>
    </row>
    <row r="6066" spans="3:3" x14ac:dyDescent="0.35">
      <c r="C6066" s="22"/>
    </row>
    <row r="6067" spans="3:3" x14ac:dyDescent="0.35">
      <c r="C6067" s="22"/>
    </row>
    <row r="6068" spans="3:3" x14ac:dyDescent="0.35">
      <c r="C6068" s="22"/>
    </row>
    <row r="6069" spans="3:3" x14ac:dyDescent="0.35">
      <c r="C6069" s="22"/>
    </row>
    <row r="6070" spans="3:3" x14ac:dyDescent="0.35">
      <c r="C6070" s="22"/>
    </row>
    <row r="6071" spans="3:3" x14ac:dyDescent="0.35">
      <c r="C6071" s="22"/>
    </row>
    <row r="6072" spans="3:3" x14ac:dyDescent="0.35">
      <c r="C6072" s="22"/>
    </row>
    <row r="6073" spans="3:3" x14ac:dyDescent="0.35">
      <c r="C6073" s="22"/>
    </row>
    <row r="6074" spans="3:3" x14ac:dyDescent="0.35">
      <c r="C6074" s="22"/>
    </row>
    <row r="6075" spans="3:3" x14ac:dyDescent="0.35">
      <c r="C6075" s="22"/>
    </row>
    <row r="6076" spans="3:3" x14ac:dyDescent="0.35">
      <c r="C6076" s="22"/>
    </row>
    <row r="6077" spans="3:3" x14ac:dyDescent="0.35">
      <c r="C6077" s="22"/>
    </row>
    <row r="6078" spans="3:3" x14ac:dyDescent="0.35">
      <c r="C6078" s="22"/>
    </row>
    <row r="6079" spans="3:3" x14ac:dyDescent="0.35">
      <c r="C6079" s="22"/>
    </row>
    <row r="6080" spans="3:3" x14ac:dyDescent="0.35">
      <c r="C6080" s="22"/>
    </row>
    <row r="6081" spans="3:3" x14ac:dyDescent="0.35">
      <c r="C6081" s="22"/>
    </row>
    <row r="6082" spans="3:3" x14ac:dyDescent="0.35">
      <c r="C6082" s="22"/>
    </row>
    <row r="6083" spans="3:3" x14ac:dyDescent="0.35">
      <c r="C6083" s="22"/>
    </row>
    <row r="6084" spans="3:3" x14ac:dyDescent="0.35">
      <c r="C6084" s="22"/>
    </row>
    <row r="6085" spans="3:3" x14ac:dyDescent="0.35">
      <c r="C6085" s="22"/>
    </row>
    <row r="6086" spans="3:3" x14ac:dyDescent="0.35">
      <c r="C6086" s="22"/>
    </row>
    <row r="6087" spans="3:3" x14ac:dyDescent="0.35">
      <c r="C6087" s="22"/>
    </row>
    <row r="6088" spans="3:3" x14ac:dyDescent="0.35">
      <c r="C6088" s="22"/>
    </row>
    <row r="6089" spans="3:3" x14ac:dyDescent="0.35">
      <c r="C6089" s="22"/>
    </row>
    <row r="6090" spans="3:3" x14ac:dyDescent="0.35">
      <c r="C6090" s="22"/>
    </row>
    <row r="6091" spans="3:3" x14ac:dyDescent="0.35">
      <c r="C6091" s="22"/>
    </row>
    <row r="6092" spans="3:3" x14ac:dyDescent="0.35">
      <c r="C6092" s="22"/>
    </row>
    <row r="6093" spans="3:3" x14ac:dyDescent="0.35">
      <c r="C6093" s="22"/>
    </row>
    <row r="6094" spans="3:3" x14ac:dyDescent="0.35">
      <c r="C6094" s="22"/>
    </row>
    <row r="6095" spans="3:3" x14ac:dyDescent="0.35">
      <c r="C6095" s="22"/>
    </row>
    <row r="6096" spans="3:3" x14ac:dyDescent="0.35">
      <c r="C6096" s="22"/>
    </row>
    <row r="6097" spans="3:3" x14ac:dyDescent="0.35">
      <c r="C6097" s="22"/>
    </row>
    <row r="6098" spans="3:3" x14ac:dyDescent="0.35">
      <c r="C6098" s="22"/>
    </row>
    <row r="6099" spans="3:3" x14ac:dyDescent="0.35">
      <c r="C6099" s="22"/>
    </row>
    <row r="6100" spans="3:3" x14ac:dyDescent="0.35">
      <c r="C6100" s="22"/>
    </row>
    <row r="6101" spans="3:3" x14ac:dyDescent="0.35">
      <c r="C6101" s="22"/>
    </row>
    <row r="6102" spans="3:3" x14ac:dyDescent="0.35">
      <c r="C6102" s="22"/>
    </row>
    <row r="6103" spans="3:3" x14ac:dyDescent="0.35">
      <c r="C6103" s="22"/>
    </row>
    <row r="6104" spans="3:3" x14ac:dyDescent="0.35">
      <c r="C6104" s="22"/>
    </row>
    <row r="6105" spans="3:3" x14ac:dyDescent="0.35">
      <c r="C6105" s="22"/>
    </row>
    <row r="6106" spans="3:3" x14ac:dyDescent="0.35">
      <c r="C6106" s="22"/>
    </row>
    <row r="6107" spans="3:3" x14ac:dyDescent="0.35">
      <c r="C6107" s="22"/>
    </row>
    <row r="6108" spans="3:3" x14ac:dyDescent="0.35">
      <c r="C6108" s="22"/>
    </row>
    <row r="6109" spans="3:3" x14ac:dyDescent="0.35">
      <c r="C6109" s="22"/>
    </row>
    <row r="6110" spans="3:3" x14ac:dyDescent="0.35">
      <c r="C6110" s="22"/>
    </row>
    <row r="6111" spans="3:3" x14ac:dyDescent="0.35">
      <c r="C6111" s="22"/>
    </row>
    <row r="6112" spans="3:3" x14ac:dyDescent="0.35">
      <c r="C6112" s="22"/>
    </row>
    <row r="6113" spans="3:3" x14ac:dyDescent="0.35">
      <c r="C6113" s="22"/>
    </row>
    <row r="6114" spans="3:3" x14ac:dyDescent="0.35">
      <c r="C6114" s="22"/>
    </row>
    <row r="6115" spans="3:3" x14ac:dyDescent="0.35">
      <c r="C6115" s="22"/>
    </row>
    <row r="6116" spans="3:3" x14ac:dyDescent="0.35">
      <c r="C6116" s="22"/>
    </row>
    <row r="6117" spans="3:3" x14ac:dyDescent="0.35">
      <c r="C6117" s="22"/>
    </row>
    <row r="6118" spans="3:3" x14ac:dyDescent="0.35">
      <c r="C6118" s="22"/>
    </row>
    <row r="6119" spans="3:3" x14ac:dyDescent="0.35">
      <c r="C6119" s="22"/>
    </row>
    <row r="6120" spans="3:3" x14ac:dyDescent="0.35">
      <c r="C6120" s="22"/>
    </row>
    <row r="6121" spans="3:3" x14ac:dyDescent="0.35">
      <c r="C6121" s="22"/>
    </row>
    <row r="6122" spans="3:3" x14ac:dyDescent="0.35">
      <c r="C6122" s="22"/>
    </row>
    <row r="6123" spans="3:3" x14ac:dyDescent="0.35">
      <c r="C6123" s="22"/>
    </row>
    <row r="6124" spans="3:3" x14ac:dyDescent="0.35">
      <c r="C6124" s="22"/>
    </row>
    <row r="6125" spans="3:3" x14ac:dyDescent="0.35">
      <c r="C6125" s="22"/>
    </row>
    <row r="6126" spans="3:3" x14ac:dyDescent="0.35">
      <c r="C6126" s="22"/>
    </row>
    <row r="6127" spans="3:3" x14ac:dyDescent="0.35">
      <c r="C6127" s="22"/>
    </row>
    <row r="6128" spans="3:3" x14ac:dyDescent="0.35">
      <c r="C6128" s="22"/>
    </row>
    <row r="6129" spans="3:3" x14ac:dyDescent="0.35">
      <c r="C6129" s="22"/>
    </row>
    <row r="6130" spans="3:3" x14ac:dyDescent="0.35">
      <c r="C6130" s="22"/>
    </row>
    <row r="6131" spans="3:3" x14ac:dyDescent="0.35">
      <c r="C6131" s="22"/>
    </row>
    <row r="6132" spans="3:3" x14ac:dyDescent="0.35">
      <c r="C6132" s="22"/>
    </row>
    <row r="6133" spans="3:3" x14ac:dyDescent="0.35">
      <c r="C6133" s="22"/>
    </row>
    <row r="6134" spans="3:3" x14ac:dyDescent="0.35">
      <c r="C6134" s="22"/>
    </row>
    <row r="6135" spans="3:3" x14ac:dyDescent="0.35">
      <c r="C6135" s="22"/>
    </row>
    <row r="6136" spans="3:3" x14ac:dyDescent="0.35">
      <c r="C6136" s="22"/>
    </row>
    <row r="6137" spans="3:3" x14ac:dyDescent="0.35">
      <c r="C6137" s="22"/>
    </row>
    <row r="6138" spans="3:3" x14ac:dyDescent="0.35">
      <c r="C6138" s="22"/>
    </row>
    <row r="6139" spans="3:3" x14ac:dyDescent="0.35">
      <c r="C6139" s="22"/>
    </row>
    <row r="6140" spans="3:3" x14ac:dyDescent="0.35">
      <c r="C6140" s="22"/>
    </row>
    <row r="6141" spans="3:3" x14ac:dyDescent="0.35">
      <c r="C6141" s="22"/>
    </row>
    <row r="6142" spans="3:3" x14ac:dyDescent="0.35">
      <c r="C6142" s="22"/>
    </row>
    <row r="6143" spans="3:3" x14ac:dyDescent="0.35">
      <c r="C6143" s="22"/>
    </row>
    <row r="6144" spans="3:3" x14ac:dyDescent="0.35">
      <c r="C6144" s="22"/>
    </row>
    <row r="6145" spans="3:3" x14ac:dyDescent="0.35">
      <c r="C6145" s="22"/>
    </row>
    <row r="6146" spans="3:3" x14ac:dyDescent="0.35">
      <c r="C6146" s="22"/>
    </row>
    <row r="6147" spans="3:3" x14ac:dyDescent="0.35">
      <c r="C6147" s="22"/>
    </row>
    <row r="6148" spans="3:3" x14ac:dyDescent="0.35">
      <c r="C6148" s="22"/>
    </row>
    <row r="6149" spans="3:3" x14ac:dyDescent="0.35">
      <c r="C6149" s="22"/>
    </row>
    <row r="6150" spans="3:3" x14ac:dyDescent="0.35">
      <c r="C6150" s="22"/>
    </row>
    <row r="6151" spans="3:3" x14ac:dyDescent="0.35">
      <c r="C6151" s="22"/>
    </row>
    <row r="6152" spans="3:3" x14ac:dyDescent="0.35">
      <c r="C6152" s="22"/>
    </row>
    <row r="6153" spans="3:3" x14ac:dyDescent="0.35">
      <c r="C6153" s="22"/>
    </row>
    <row r="6154" spans="3:3" x14ac:dyDescent="0.35">
      <c r="C6154" s="22"/>
    </row>
    <row r="6155" spans="3:3" x14ac:dyDescent="0.35">
      <c r="C6155" s="22"/>
    </row>
    <row r="6156" spans="3:3" x14ac:dyDescent="0.35">
      <c r="C6156" s="22"/>
    </row>
    <row r="6157" spans="3:3" x14ac:dyDescent="0.35">
      <c r="C6157" s="22"/>
    </row>
    <row r="6158" spans="3:3" x14ac:dyDescent="0.35">
      <c r="C6158" s="22"/>
    </row>
    <row r="6159" spans="3:3" x14ac:dyDescent="0.35">
      <c r="C6159" s="22"/>
    </row>
    <row r="6160" spans="3:3" x14ac:dyDescent="0.35">
      <c r="C6160" s="22"/>
    </row>
    <row r="6161" spans="3:3" x14ac:dyDescent="0.35">
      <c r="C6161" s="22"/>
    </row>
    <row r="6162" spans="3:3" x14ac:dyDescent="0.35">
      <c r="C6162" s="22"/>
    </row>
    <row r="6163" spans="3:3" x14ac:dyDescent="0.35">
      <c r="C6163" s="22"/>
    </row>
    <row r="6164" spans="3:3" x14ac:dyDescent="0.35">
      <c r="C6164" s="22"/>
    </row>
    <row r="6165" spans="3:3" x14ac:dyDescent="0.35">
      <c r="C6165" s="22"/>
    </row>
    <row r="6166" spans="3:3" x14ac:dyDescent="0.35">
      <c r="C6166" s="22"/>
    </row>
    <row r="6167" spans="3:3" x14ac:dyDescent="0.35">
      <c r="C6167" s="22"/>
    </row>
    <row r="6168" spans="3:3" x14ac:dyDescent="0.35">
      <c r="C6168" s="22"/>
    </row>
    <row r="6169" spans="3:3" x14ac:dyDescent="0.35">
      <c r="C6169" s="22"/>
    </row>
    <row r="6170" spans="3:3" x14ac:dyDescent="0.35">
      <c r="C6170" s="22"/>
    </row>
    <row r="6171" spans="3:3" x14ac:dyDescent="0.35">
      <c r="C6171" s="22"/>
    </row>
    <row r="6172" spans="3:3" x14ac:dyDescent="0.35">
      <c r="C6172" s="22"/>
    </row>
    <row r="6173" spans="3:3" x14ac:dyDescent="0.35">
      <c r="C6173" s="22"/>
    </row>
    <row r="6174" spans="3:3" x14ac:dyDescent="0.35">
      <c r="C6174" s="22"/>
    </row>
    <row r="6175" spans="3:3" x14ac:dyDescent="0.35">
      <c r="C6175" s="22"/>
    </row>
    <row r="6176" spans="3:3" x14ac:dyDescent="0.35">
      <c r="C6176" s="22"/>
    </row>
    <row r="6177" spans="3:3" x14ac:dyDescent="0.35">
      <c r="C6177" s="22"/>
    </row>
    <row r="6178" spans="3:3" x14ac:dyDescent="0.35">
      <c r="C6178" s="22"/>
    </row>
    <row r="6179" spans="3:3" x14ac:dyDescent="0.35">
      <c r="C6179" s="22"/>
    </row>
    <row r="6180" spans="3:3" x14ac:dyDescent="0.35">
      <c r="C6180" s="22"/>
    </row>
    <row r="6181" spans="3:3" x14ac:dyDescent="0.35">
      <c r="C6181" s="22"/>
    </row>
    <row r="6182" spans="3:3" x14ac:dyDescent="0.35">
      <c r="C6182" s="22"/>
    </row>
    <row r="6183" spans="3:3" x14ac:dyDescent="0.35">
      <c r="C6183" s="22"/>
    </row>
    <row r="6184" spans="3:3" x14ac:dyDescent="0.35">
      <c r="C6184" s="22"/>
    </row>
    <row r="6185" spans="3:3" x14ac:dyDescent="0.35">
      <c r="C6185" s="22"/>
    </row>
    <row r="6186" spans="3:3" x14ac:dyDescent="0.35">
      <c r="C6186" s="22"/>
    </row>
    <row r="6187" spans="3:3" x14ac:dyDescent="0.35">
      <c r="C6187" s="22"/>
    </row>
    <row r="6188" spans="3:3" x14ac:dyDescent="0.35">
      <c r="C6188" s="22"/>
    </row>
    <row r="6189" spans="3:3" x14ac:dyDescent="0.35">
      <c r="C6189" s="22"/>
    </row>
    <row r="6190" spans="3:3" x14ac:dyDescent="0.35">
      <c r="C6190" s="22"/>
    </row>
    <row r="6191" spans="3:3" x14ac:dyDescent="0.35">
      <c r="C6191" s="22"/>
    </row>
    <row r="6192" spans="3:3" x14ac:dyDescent="0.35">
      <c r="C6192" s="22"/>
    </row>
    <row r="6193" spans="3:3" x14ac:dyDescent="0.35">
      <c r="C6193" s="22"/>
    </row>
    <row r="6194" spans="3:3" x14ac:dyDescent="0.35">
      <c r="C6194" s="22"/>
    </row>
    <row r="6195" spans="3:3" x14ac:dyDescent="0.35">
      <c r="C6195" s="22"/>
    </row>
    <row r="6196" spans="3:3" x14ac:dyDescent="0.35">
      <c r="C6196" s="22"/>
    </row>
    <row r="6197" spans="3:3" x14ac:dyDescent="0.35">
      <c r="C6197" s="22"/>
    </row>
    <row r="6198" spans="3:3" x14ac:dyDescent="0.35">
      <c r="C6198" s="22"/>
    </row>
    <row r="6199" spans="3:3" x14ac:dyDescent="0.35">
      <c r="C6199" s="22"/>
    </row>
    <row r="6200" spans="3:3" x14ac:dyDescent="0.35">
      <c r="C6200" s="22"/>
    </row>
    <row r="6201" spans="3:3" x14ac:dyDescent="0.35">
      <c r="C6201" s="22"/>
    </row>
    <row r="6202" spans="3:3" x14ac:dyDescent="0.35">
      <c r="C6202" s="22"/>
    </row>
    <row r="6203" spans="3:3" x14ac:dyDescent="0.35">
      <c r="C6203" s="22"/>
    </row>
    <row r="6204" spans="3:3" x14ac:dyDescent="0.35">
      <c r="C6204" s="22"/>
    </row>
    <row r="6205" spans="3:3" x14ac:dyDescent="0.35">
      <c r="C6205" s="22"/>
    </row>
    <row r="6206" spans="3:3" x14ac:dyDescent="0.35">
      <c r="C6206" s="22"/>
    </row>
    <row r="6207" spans="3:3" x14ac:dyDescent="0.35">
      <c r="C6207" s="22"/>
    </row>
    <row r="6208" spans="3:3" x14ac:dyDescent="0.35">
      <c r="C6208" s="22"/>
    </row>
    <row r="6209" spans="3:3" x14ac:dyDescent="0.35">
      <c r="C6209" s="22"/>
    </row>
    <row r="6210" spans="3:3" x14ac:dyDescent="0.35">
      <c r="C6210" s="22"/>
    </row>
    <row r="6211" spans="3:3" x14ac:dyDescent="0.35">
      <c r="C6211" s="22"/>
    </row>
    <row r="6212" spans="3:3" x14ac:dyDescent="0.35">
      <c r="C6212" s="22"/>
    </row>
    <row r="6213" spans="3:3" x14ac:dyDescent="0.35">
      <c r="C6213" s="22"/>
    </row>
    <row r="6214" spans="3:3" x14ac:dyDescent="0.35">
      <c r="C6214" s="22"/>
    </row>
    <row r="6215" spans="3:3" x14ac:dyDescent="0.35">
      <c r="C6215" s="22"/>
    </row>
    <row r="6216" spans="3:3" x14ac:dyDescent="0.35">
      <c r="C6216" s="22"/>
    </row>
    <row r="6217" spans="3:3" x14ac:dyDescent="0.35">
      <c r="C6217" s="22"/>
    </row>
    <row r="6218" spans="3:3" x14ac:dyDescent="0.35">
      <c r="C6218" s="22"/>
    </row>
    <row r="6219" spans="3:3" x14ac:dyDescent="0.35">
      <c r="C6219" s="22"/>
    </row>
    <row r="6220" spans="3:3" x14ac:dyDescent="0.35">
      <c r="C6220" s="22"/>
    </row>
    <row r="6221" spans="3:3" x14ac:dyDescent="0.35">
      <c r="C6221" s="22"/>
    </row>
    <row r="6222" spans="3:3" x14ac:dyDescent="0.35">
      <c r="C6222" s="22"/>
    </row>
    <row r="6223" spans="3:3" x14ac:dyDescent="0.35">
      <c r="C6223" s="22"/>
    </row>
    <row r="6224" spans="3:3" x14ac:dyDescent="0.35">
      <c r="C6224" s="22"/>
    </row>
    <row r="6225" spans="3:3" x14ac:dyDescent="0.35">
      <c r="C6225" s="22"/>
    </row>
    <row r="6226" spans="3:3" x14ac:dyDescent="0.35">
      <c r="C6226" s="22"/>
    </row>
    <row r="6227" spans="3:3" x14ac:dyDescent="0.35">
      <c r="C6227" s="22"/>
    </row>
    <row r="6228" spans="3:3" x14ac:dyDescent="0.35">
      <c r="C6228" s="22"/>
    </row>
    <row r="6229" spans="3:3" x14ac:dyDescent="0.35">
      <c r="C6229" s="22"/>
    </row>
    <row r="6230" spans="3:3" x14ac:dyDescent="0.35">
      <c r="C6230" s="22"/>
    </row>
    <row r="6231" spans="3:3" x14ac:dyDescent="0.35">
      <c r="C6231" s="22"/>
    </row>
    <row r="6232" spans="3:3" x14ac:dyDescent="0.35">
      <c r="C6232" s="22"/>
    </row>
    <row r="6233" spans="3:3" x14ac:dyDescent="0.35">
      <c r="C6233" s="22"/>
    </row>
    <row r="6234" spans="3:3" x14ac:dyDescent="0.35">
      <c r="C6234" s="22"/>
    </row>
    <row r="6235" spans="3:3" x14ac:dyDescent="0.35">
      <c r="C6235" s="22"/>
    </row>
    <row r="6236" spans="3:3" x14ac:dyDescent="0.35">
      <c r="C6236" s="22"/>
    </row>
    <row r="6237" spans="3:3" x14ac:dyDescent="0.35">
      <c r="C6237" s="22"/>
    </row>
    <row r="6238" spans="3:3" x14ac:dyDescent="0.35">
      <c r="C6238" s="22"/>
    </row>
    <row r="6239" spans="3:3" x14ac:dyDescent="0.35">
      <c r="C6239" s="22"/>
    </row>
    <row r="6240" spans="3:3" x14ac:dyDescent="0.35">
      <c r="C6240" s="22"/>
    </row>
    <row r="6241" spans="3:3" x14ac:dyDescent="0.35">
      <c r="C6241" s="22"/>
    </row>
    <row r="6242" spans="3:3" x14ac:dyDescent="0.35">
      <c r="C6242" s="22"/>
    </row>
    <row r="6243" spans="3:3" x14ac:dyDescent="0.35">
      <c r="C6243" s="22"/>
    </row>
    <row r="6244" spans="3:3" x14ac:dyDescent="0.35">
      <c r="C6244" s="22"/>
    </row>
    <row r="6245" spans="3:3" x14ac:dyDescent="0.35">
      <c r="C6245" s="22"/>
    </row>
    <row r="6246" spans="3:3" x14ac:dyDescent="0.35">
      <c r="C6246" s="22"/>
    </row>
    <row r="6247" spans="3:3" x14ac:dyDescent="0.35">
      <c r="C6247" s="22"/>
    </row>
    <row r="6248" spans="3:3" x14ac:dyDescent="0.35">
      <c r="C6248" s="22"/>
    </row>
    <row r="6249" spans="3:3" x14ac:dyDescent="0.35">
      <c r="C6249" s="22"/>
    </row>
    <row r="6250" spans="3:3" x14ac:dyDescent="0.35">
      <c r="C6250" s="22"/>
    </row>
    <row r="6251" spans="3:3" x14ac:dyDescent="0.35">
      <c r="C6251" s="22"/>
    </row>
    <row r="6252" spans="3:3" x14ac:dyDescent="0.35">
      <c r="C6252" s="22"/>
    </row>
    <row r="6253" spans="3:3" x14ac:dyDescent="0.35">
      <c r="C6253" s="22"/>
    </row>
    <row r="6254" spans="3:3" x14ac:dyDescent="0.35">
      <c r="C6254" s="22"/>
    </row>
    <row r="6255" spans="3:3" x14ac:dyDescent="0.35">
      <c r="C6255" s="22"/>
    </row>
    <row r="6256" spans="3:3" x14ac:dyDescent="0.35">
      <c r="C6256" s="22"/>
    </row>
    <row r="6257" spans="3:3" x14ac:dyDescent="0.35">
      <c r="C6257" s="22"/>
    </row>
    <row r="6258" spans="3:3" x14ac:dyDescent="0.35">
      <c r="C6258" s="22"/>
    </row>
    <row r="6259" spans="3:3" x14ac:dyDescent="0.35">
      <c r="C6259" s="22"/>
    </row>
    <row r="6260" spans="3:3" x14ac:dyDescent="0.35">
      <c r="C6260" s="22"/>
    </row>
    <row r="6261" spans="3:3" x14ac:dyDescent="0.35">
      <c r="C6261" s="22"/>
    </row>
    <row r="6262" spans="3:3" x14ac:dyDescent="0.35">
      <c r="C6262" s="22"/>
    </row>
    <row r="6263" spans="3:3" x14ac:dyDescent="0.35">
      <c r="C6263" s="22"/>
    </row>
    <row r="6264" spans="3:3" x14ac:dyDescent="0.35">
      <c r="C6264" s="22"/>
    </row>
    <row r="6265" spans="3:3" x14ac:dyDescent="0.35">
      <c r="C6265" s="22"/>
    </row>
    <row r="6266" spans="3:3" x14ac:dyDescent="0.35">
      <c r="C6266" s="22"/>
    </row>
    <row r="6267" spans="3:3" x14ac:dyDescent="0.35">
      <c r="C6267" s="22"/>
    </row>
    <row r="6268" spans="3:3" x14ac:dyDescent="0.35">
      <c r="C6268" s="22"/>
    </row>
    <row r="6269" spans="3:3" x14ac:dyDescent="0.35">
      <c r="C6269" s="22"/>
    </row>
    <row r="6270" spans="3:3" x14ac:dyDescent="0.35">
      <c r="C6270" s="22"/>
    </row>
    <row r="6271" spans="3:3" x14ac:dyDescent="0.35">
      <c r="C6271" s="22"/>
    </row>
    <row r="6272" spans="3:3" x14ac:dyDescent="0.35">
      <c r="C6272" s="22"/>
    </row>
    <row r="6273" spans="3:3" x14ac:dyDescent="0.35">
      <c r="C6273" s="22"/>
    </row>
    <row r="6274" spans="3:3" x14ac:dyDescent="0.35">
      <c r="C6274" s="22"/>
    </row>
    <row r="6275" spans="3:3" x14ac:dyDescent="0.35">
      <c r="C6275" s="22"/>
    </row>
    <row r="6276" spans="3:3" x14ac:dyDescent="0.35">
      <c r="C6276" s="22"/>
    </row>
    <row r="6277" spans="3:3" x14ac:dyDescent="0.35">
      <c r="C6277" s="22"/>
    </row>
    <row r="6278" spans="3:3" x14ac:dyDescent="0.35">
      <c r="C6278" s="22"/>
    </row>
    <row r="6279" spans="3:3" x14ac:dyDescent="0.35">
      <c r="C6279" s="22"/>
    </row>
    <row r="6280" spans="3:3" x14ac:dyDescent="0.35">
      <c r="C6280" s="22"/>
    </row>
    <row r="6281" spans="3:3" x14ac:dyDescent="0.35">
      <c r="C6281" s="22"/>
    </row>
    <row r="6282" spans="3:3" x14ac:dyDescent="0.35">
      <c r="C6282" s="22"/>
    </row>
    <row r="6283" spans="3:3" x14ac:dyDescent="0.35">
      <c r="C6283" s="22"/>
    </row>
    <row r="6284" spans="3:3" x14ac:dyDescent="0.35">
      <c r="C6284" s="22"/>
    </row>
    <row r="6285" spans="3:3" x14ac:dyDescent="0.35">
      <c r="C6285" s="22"/>
    </row>
    <row r="6286" spans="3:3" x14ac:dyDescent="0.35">
      <c r="C6286" s="22"/>
    </row>
    <row r="6287" spans="3:3" x14ac:dyDescent="0.35">
      <c r="C6287" s="22"/>
    </row>
    <row r="6288" spans="3:3" x14ac:dyDescent="0.35">
      <c r="C6288" s="22"/>
    </row>
    <row r="6289" spans="3:3" x14ac:dyDescent="0.35">
      <c r="C6289" s="22"/>
    </row>
    <row r="6290" spans="3:3" x14ac:dyDescent="0.35">
      <c r="C6290" s="22"/>
    </row>
    <row r="6291" spans="3:3" x14ac:dyDescent="0.35">
      <c r="C6291" s="22"/>
    </row>
    <row r="6292" spans="3:3" x14ac:dyDescent="0.35">
      <c r="C6292" s="22"/>
    </row>
    <row r="6293" spans="3:3" x14ac:dyDescent="0.35">
      <c r="C6293" s="22"/>
    </row>
    <row r="6294" spans="3:3" x14ac:dyDescent="0.35">
      <c r="C6294" s="22"/>
    </row>
    <row r="6295" spans="3:3" x14ac:dyDescent="0.35">
      <c r="C6295" s="22"/>
    </row>
    <row r="6296" spans="3:3" x14ac:dyDescent="0.35">
      <c r="C6296" s="22"/>
    </row>
    <row r="6297" spans="3:3" x14ac:dyDescent="0.35">
      <c r="C6297" s="22"/>
    </row>
    <row r="6298" spans="3:3" x14ac:dyDescent="0.35">
      <c r="C6298" s="22"/>
    </row>
    <row r="6299" spans="3:3" x14ac:dyDescent="0.35">
      <c r="C6299" s="22"/>
    </row>
    <row r="6300" spans="3:3" x14ac:dyDescent="0.35">
      <c r="C6300" s="22"/>
    </row>
    <row r="6301" spans="3:3" x14ac:dyDescent="0.35">
      <c r="C6301" s="22"/>
    </row>
    <row r="6302" spans="3:3" x14ac:dyDescent="0.35">
      <c r="C6302" s="22"/>
    </row>
    <row r="6303" spans="3:3" x14ac:dyDescent="0.35">
      <c r="C6303" s="22"/>
    </row>
    <row r="6304" spans="3:3" x14ac:dyDescent="0.35">
      <c r="C6304" s="22"/>
    </row>
    <row r="6305" spans="3:3" x14ac:dyDescent="0.35">
      <c r="C6305" s="22"/>
    </row>
    <row r="6306" spans="3:3" x14ac:dyDescent="0.35">
      <c r="C6306" s="22"/>
    </row>
    <row r="6307" spans="3:3" x14ac:dyDescent="0.35">
      <c r="C6307" s="22"/>
    </row>
    <row r="6308" spans="3:3" x14ac:dyDescent="0.35">
      <c r="C6308" s="22"/>
    </row>
    <row r="6309" spans="3:3" x14ac:dyDescent="0.35">
      <c r="C6309" s="22"/>
    </row>
    <row r="6310" spans="3:3" x14ac:dyDescent="0.35">
      <c r="C6310" s="22"/>
    </row>
    <row r="6311" spans="3:3" x14ac:dyDescent="0.35">
      <c r="C6311" s="22"/>
    </row>
    <row r="6312" spans="3:3" x14ac:dyDescent="0.35">
      <c r="C6312" s="22"/>
    </row>
    <row r="6313" spans="3:3" x14ac:dyDescent="0.35">
      <c r="C6313" s="22"/>
    </row>
    <row r="6314" spans="3:3" x14ac:dyDescent="0.35">
      <c r="C6314" s="22"/>
    </row>
    <row r="6315" spans="3:3" x14ac:dyDescent="0.35">
      <c r="C6315" s="22"/>
    </row>
    <row r="6316" spans="3:3" x14ac:dyDescent="0.35">
      <c r="C6316" s="22"/>
    </row>
    <row r="6317" spans="3:3" x14ac:dyDescent="0.35">
      <c r="C6317" s="22"/>
    </row>
    <row r="6318" spans="3:3" x14ac:dyDescent="0.35">
      <c r="C6318" s="22"/>
    </row>
    <row r="6319" spans="3:3" x14ac:dyDescent="0.35">
      <c r="C6319" s="22"/>
    </row>
    <row r="6320" spans="3:3" x14ac:dyDescent="0.35">
      <c r="C6320" s="22"/>
    </row>
    <row r="6321" spans="3:3" x14ac:dyDescent="0.35">
      <c r="C6321" s="22"/>
    </row>
    <row r="6322" spans="3:3" x14ac:dyDescent="0.35">
      <c r="C6322" s="22"/>
    </row>
    <row r="6323" spans="3:3" x14ac:dyDescent="0.35">
      <c r="C6323" s="22"/>
    </row>
    <row r="6324" spans="3:3" x14ac:dyDescent="0.35">
      <c r="C6324" s="22"/>
    </row>
    <row r="6325" spans="3:3" x14ac:dyDescent="0.35">
      <c r="C6325" s="22"/>
    </row>
    <row r="6326" spans="3:3" x14ac:dyDescent="0.35">
      <c r="C6326" s="22"/>
    </row>
    <row r="6327" spans="3:3" x14ac:dyDescent="0.35">
      <c r="C6327" s="22"/>
    </row>
    <row r="6328" spans="3:3" x14ac:dyDescent="0.35">
      <c r="C6328" s="22"/>
    </row>
    <row r="6329" spans="3:3" x14ac:dyDescent="0.35">
      <c r="C6329" s="22"/>
    </row>
    <row r="6330" spans="3:3" x14ac:dyDescent="0.35">
      <c r="C6330" s="22"/>
    </row>
    <row r="6331" spans="3:3" x14ac:dyDescent="0.35">
      <c r="C6331" s="22"/>
    </row>
    <row r="6332" spans="3:3" x14ac:dyDescent="0.35">
      <c r="C6332" s="22"/>
    </row>
    <row r="6333" spans="3:3" x14ac:dyDescent="0.35">
      <c r="C6333" s="22"/>
    </row>
    <row r="6334" spans="3:3" x14ac:dyDescent="0.35">
      <c r="C6334" s="22"/>
    </row>
    <row r="6335" spans="3:3" x14ac:dyDescent="0.35">
      <c r="C6335" s="22"/>
    </row>
    <row r="6336" spans="3:3" x14ac:dyDescent="0.35">
      <c r="C6336" s="22"/>
    </row>
    <row r="6337" spans="3:3" x14ac:dyDescent="0.35">
      <c r="C6337" s="22"/>
    </row>
    <row r="6338" spans="3:3" x14ac:dyDescent="0.35">
      <c r="C6338" s="22"/>
    </row>
    <row r="6339" spans="3:3" x14ac:dyDescent="0.35">
      <c r="C6339" s="22"/>
    </row>
    <row r="6340" spans="3:3" x14ac:dyDescent="0.35">
      <c r="C6340" s="22"/>
    </row>
    <row r="6341" spans="3:3" x14ac:dyDescent="0.35">
      <c r="C6341" s="22"/>
    </row>
    <row r="6342" spans="3:3" x14ac:dyDescent="0.35">
      <c r="C6342" s="22"/>
    </row>
    <row r="6343" spans="3:3" x14ac:dyDescent="0.35">
      <c r="C6343" s="22"/>
    </row>
    <row r="6344" spans="3:3" x14ac:dyDescent="0.35">
      <c r="C6344" s="22"/>
    </row>
    <row r="6345" spans="3:3" x14ac:dyDescent="0.35">
      <c r="C6345" s="22"/>
    </row>
    <row r="6346" spans="3:3" x14ac:dyDescent="0.35">
      <c r="C6346" s="22"/>
    </row>
    <row r="6347" spans="3:3" x14ac:dyDescent="0.35">
      <c r="C6347" s="22"/>
    </row>
    <row r="6348" spans="3:3" x14ac:dyDescent="0.35">
      <c r="C6348" s="22"/>
    </row>
    <row r="6349" spans="3:3" x14ac:dyDescent="0.35">
      <c r="C6349" s="22"/>
    </row>
    <row r="6350" spans="3:3" x14ac:dyDescent="0.35">
      <c r="C6350" s="22"/>
    </row>
    <row r="6351" spans="3:3" x14ac:dyDescent="0.35">
      <c r="C6351" s="22"/>
    </row>
    <row r="6352" spans="3:3" x14ac:dyDescent="0.35">
      <c r="C6352" s="22"/>
    </row>
    <row r="6353" spans="3:3" x14ac:dyDescent="0.35">
      <c r="C6353" s="22"/>
    </row>
    <row r="6354" spans="3:3" x14ac:dyDescent="0.35">
      <c r="C6354" s="22"/>
    </row>
    <row r="6355" spans="3:3" x14ac:dyDescent="0.35">
      <c r="C6355" s="22"/>
    </row>
    <row r="6356" spans="3:3" x14ac:dyDescent="0.35">
      <c r="C6356" s="22"/>
    </row>
    <row r="6357" spans="3:3" x14ac:dyDescent="0.35">
      <c r="C6357" s="22"/>
    </row>
    <row r="6358" spans="3:3" x14ac:dyDescent="0.35">
      <c r="C6358" s="22"/>
    </row>
    <row r="6359" spans="3:3" x14ac:dyDescent="0.35">
      <c r="C6359" s="22"/>
    </row>
    <row r="6360" spans="3:3" x14ac:dyDescent="0.35">
      <c r="C6360" s="22"/>
    </row>
    <row r="6361" spans="3:3" x14ac:dyDescent="0.35">
      <c r="C6361" s="22"/>
    </row>
    <row r="6362" spans="3:3" x14ac:dyDescent="0.35">
      <c r="C6362" s="22"/>
    </row>
    <row r="6363" spans="3:3" x14ac:dyDescent="0.35">
      <c r="C6363" s="22"/>
    </row>
    <row r="6364" spans="3:3" x14ac:dyDescent="0.35">
      <c r="C6364" s="22"/>
    </row>
    <row r="6365" spans="3:3" x14ac:dyDescent="0.35">
      <c r="C6365" s="22"/>
    </row>
    <row r="6366" spans="3:3" x14ac:dyDescent="0.35">
      <c r="C6366" s="22"/>
    </row>
    <row r="6367" spans="3:3" x14ac:dyDescent="0.35">
      <c r="C6367" s="22"/>
    </row>
    <row r="6368" spans="3:3" x14ac:dyDescent="0.35">
      <c r="C6368" s="22"/>
    </row>
    <row r="6369" spans="3:3" x14ac:dyDescent="0.35">
      <c r="C6369" s="22"/>
    </row>
    <row r="6370" spans="3:3" x14ac:dyDescent="0.35">
      <c r="C6370" s="22"/>
    </row>
    <row r="6371" spans="3:3" x14ac:dyDescent="0.35">
      <c r="C6371" s="22"/>
    </row>
    <row r="6372" spans="3:3" x14ac:dyDescent="0.35">
      <c r="C6372" s="22"/>
    </row>
    <row r="6373" spans="3:3" x14ac:dyDescent="0.35">
      <c r="C6373" s="22"/>
    </row>
    <row r="6374" spans="3:3" x14ac:dyDescent="0.35">
      <c r="C6374" s="22"/>
    </row>
    <row r="6375" spans="3:3" x14ac:dyDescent="0.35">
      <c r="C6375" s="22"/>
    </row>
    <row r="6376" spans="3:3" x14ac:dyDescent="0.35">
      <c r="C6376" s="22"/>
    </row>
    <row r="6377" spans="3:3" x14ac:dyDescent="0.35">
      <c r="C6377" s="22"/>
    </row>
    <row r="6378" spans="3:3" x14ac:dyDescent="0.35">
      <c r="C6378" s="22"/>
    </row>
    <row r="6379" spans="3:3" x14ac:dyDescent="0.35">
      <c r="C6379" s="22"/>
    </row>
    <row r="6380" spans="3:3" x14ac:dyDescent="0.35">
      <c r="C6380" s="22"/>
    </row>
    <row r="6381" spans="3:3" x14ac:dyDescent="0.35">
      <c r="C6381" s="22"/>
    </row>
    <row r="6382" spans="3:3" x14ac:dyDescent="0.35">
      <c r="C6382" s="22"/>
    </row>
    <row r="6383" spans="3:3" x14ac:dyDescent="0.35">
      <c r="C6383" s="22"/>
    </row>
    <row r="6384" spans="3:3" x14ac:dyDescent="0.35">
      <c r="C6384" s="22"/>
    </row>
    <row r="6385" spans="3:3" x14ac:dyDescent="0.35">
      <c r="C6385" s="22"/>
    </row>
    <row r="6386" spans="3:3" x14ac:dyDescent="0.35">
      <c r="C6386" s="22"/>
    </row>
    <row r="6387" spans="3:3" x14ac:dyDescent="0.35">
      <c r="C6387" s="22"/>
    </row>
    <row r="6388" spans="3:3" x14ac:dyDescent="0.35">
      <c r="C6388" s="22"/>
    </row>
    <row r="6389" spans="3:3" x14ac:dyDescent="0.35">
      <c r="C6389" s="22"/>
    </row>
    <row r="6390" spans="3:3" x14ac:dyDescent="0.35">
      <c r="C6390" s="22"/>
    </row>
    <row r="6391" spans="3:3" x14ac:dyDescent="0.35">
      <c r="C6391" s="22"/>
    </row>
    <row r="6392" spans="3:3" x14ac:dyDescent="0.35">
      <c r="C6392" s="22"/>
    </row>
    <row r="6393" spans="3:3" x14ac:dyDescent="0.35">
      <c r="C6393" s="22"/>
    </row>
    <row r="6394" spans="3:3" x14ac:dyDescent="0.35">
      <c r="C6394" s="22"/>
    </row>
    <row r="6395" spans="3:3" x14ac:dyDescent="0.35">
      <c r="C6395" s="22"/>
    </row>
    <row r="6396" spans="3:3" x14ac:dyDescent="0.35">
      <c r="C6396" s="22"/>
    </row>
    <row r="6397" spans="3:3" x14ac:dyDescent="0.35">
      <c r="C6397" s="22"/>
    </row>
    <row r="6398" spans="3:3" x14ac:dyDescent="0.35">
      <c r="C6398" s="22"/>
    </row>
    <row r="6399" spans="3:3" x14ac:dyDescent="0.35">
      <c r="C6399" s="22"/>
    </row>
    <row r="6400" spans="3:3" x14ac:dyDescent="0.35">
      <c r="C6400" s="22"/>
    </row>
    <row r="6401" spans="3:3" x14ac:dyDescent="0.35">
      <c r="C6401" s="22"/>
    </row>
    <row r="6402" spans="3:3" x14ac:dyDescent="0.35">
      <c r="C6402" s="22"/>
    </row>
    <row r="6403" spans="3:3" x14ac:dyDescent="0.35">
      <c r="C6403" s="22"/>
    </row>
    <row r="6404" spans="3:3" x14ac:dyDescent="0.35">
      <c r="C6404" s="22"/>
    </row>
    <row r="6405" spans="3:3" x14ac:dyDescent="0.35">
      <c r="C6405" s="22"/>
    </row>
    <row r="6406" spans="3:3" x14ac:dyDescent="0.35">
      <c r="C6406" s="22"/>
    </row>
    <row r="6407" spans="3:3" x14ac:dyDescent="0.35">
      <c r="C6407" s="22"/>
    </row>
    <row r="6408" spans="3:3" x14ac:dyDescent="0.35">
      <c r="C6408" s="22"/>
    </row>
    <row r="6409" spans="3:3" x14ac:dyDescent="0.35">
      <c r="C6409" s="22"/>
    </row>
    <row r="6410" spans="3:3" x14ac:dyDescent="0.35">
      <c r="C6410" s="22"/>
    </row>
    <row r="6411" spans="3:3" x14ac:dyDescent="0.35">
      <c r="C6411" s="22"/>
    </row>
    <row r="6412" spans="3:3" x14ac:dyDescent="0.35">
      <c r="C6412" s="22"/>
    </row>
    <row r="6413" spans="3:3" x14ac:dyDescent="0.35">
      <c r="C6413" s="22"/>
    </row>
    <row r="6414" spans="3:3" x14ac:dyDescent="0.35">
      <c r="C6414" s="22"/>
    </row>
    <row r="6415" spans="3:3" x14ac:dyDescent="0.35">
      <c r="C6415" s="22"/>
    </row>
    <row r="6416" spans="3:3" x14ac:dyDescent="0.35">
      <c r="C6416" s="22"/>
    </row>
    <row r="6417" spans="3:3" x14ac:dyDescent="0.35">
      <c r="C6417" s="22"/>
    </row>
    <row r="6418" spans="3:3" x14ac:dyDescent="0.35">
      <c r="C6418" s="22"/>
    </row>
    <row r="6419" spans="3:3" x14ac:dyDescent="0.35">
      <c r="C6419" s="22"/>
    </row>
    <row r="6420" spans="3:3" x14ac:dyDescent="0.35">
      <c r="C6420" s="22"/>
    </row>
    <row r="6421" spans="3:3" x14ac:dyDescent="0.35">
      <c r="C6421" s="22"/>
    </row>
    <row r="6422" spans="3:3" x14ac:dyDescent="0.35">
      <c r="C6422" s="22"/>
    </row>
    <row r="6423" spans="3:3" x14ac:dyDescent="0.35">
      <c r="C6423" s="22"/>
    </row>
    <row r="6424" spans="3:3" x14ac:dyDescent="0.35">
      <c r="C6424" s="22"/>
    </row>
    <row r="6425" spans="3:3" x14ac:dyDescent="0.35">
      <c r="C6425" s="22"/>
    </row>
    <row r="6426" spans="3:3" x14ac:dyDescent="0.35">
      <c r="C6426" s="22"/>
    </row>
    <row r="6427" spans="3:3" x14ac:dyDescent="0.35">
      <c r="C6427" s="22"/>
    </row>
    <row r="6428" spans="3:3" x14ac:dyDescent="0.35">
      <c r="C6428" s="22"/>
    </row>
    <row r="6429" spans="3:3" x14ac:dyDescent="0.35">
      <c r="C6429" s="22"/>
    </row>
    <row r="6430" spans="3:3" x14ac:dyDescent="0.35">
      <c r="C6430" s="22"/>
    </row>
    <row r="6431" spans="3:3" x14ac:dyDescent="0.35">
      <c r="C6431" s="22"/>
    </row>
    <row r="6432" spans="3:3" x14ac:dyDescent="0.35">
      <c r="C6432" s="22"/>
    </row>
    <row r="6433" spans="3:3" x14ac:dyDescent="0.35">
      <c r="C6433" s="22"/>
    </row>
    <row r="6434" spans="3:3" x14ac:dyDescent="0.35">
      <c r="C6434" s="22"/>
    </row>
    <row r="6435" spans="3:3" x14ac:dyDescent="0.35">
      <c r="C6435" s="22"/>
    </row>
    <row r="6436" spans="3:3" x14ac:dyDescent="0.35">
      <c r="C6436" s="22"/>
    </row>
    <row r="6437" spans="3:3" x14ac:dyDescent="0.35">
      <c r="C6437" s="22"/>
    </row>
    <row r="6438" spans="3:3" x14ac:dyDescent="0.35">
      <c r="C6438" s="22"/>
    </row>
    <row r="6439" spans="3:3" x14ac:dyDescent="0.35">
      <c r="C6439" s="22"/>
    </row>
    <row r="6440" spans="3:3" x14ac:dyDescent="0.35">
      <c r="C6440" s="22"/>
    </row>
    <row r="6441" spans="3:3" x14ac:dyDescent="0.35">
      <c r="C6441" s="22"/>
    </row>
    <row r="6442" spans="3:3" x14ac:dyDescent="0.35">
      <c r="C6442" s="22"/>
    </row>
    <row r="6443" spans="3:3" x14ac:dyDescent="0.35">
      <c r="C6443" s="22"/>
    </row>
    <row r="6444" spans="3:3" x14ac:dyDescent="0.35">
      <c r="C6444" s="22"/>
    </row>
    <row r="6445" spans="3:3" x14ac:dyDescent="0.35">
      <c r="C6445" s="22"/>
    </row>
    <row r="6446" spans="3:3" x14ac:dyDescent="0.35">
      <c r="C6446" s="22"/>
    </row>
    <row r="6447" spans="3:3" x14ac:dyDescent="0.35">
      <c r="C6447" s="22"/>
    </row>
    <row r="6448" spans="3:3" x14ac:dyDescent="0.35">
      <c r="C6448" s="22"/>
    </row>
    <row r="6449" spans="3:3" x14ac:dyDescent="0.35">
      <c r="C6449" s="22"/>
    </row>
    <row r="6450" spans="3:3" x14ac:dyDescent="0.35">
      <c r="C6450" s="22"/>
    </row>
    <row r="6451" spans="3:3" x14ac:dyDescent="0.35">
      <c r="C6451" s="22"/>
    </row>
    <row r="6452" spans="3:3" x14ac:dyDescent="0.35">
      <c r="C6452" s="22"/>
    </row>
    <row r="6453" spans="3:3" x14ac:dyDescent="0.35">
      <c r="C6453" s="22"/>
    </row>
    <row r="6454" spans="3:3" x14ac:dyDescent="0.35">
      <c r="C6454" s="22"/>
    </row>
    <row r="6455" spans="3:3" x14ac:dyDescent="0.35">
      <c r="C6455" s="22"/>
    </row>
    <row r="6456" spans="3:3" x14ac:dyDescent="0.35">
      <c r="C6456" s="22"/>
    </row>
    <row r="6457" spans="3:3" x14ac:dyDescent="0.35">
      <c r="C6457" s="22"/>
    </row>
    <row r="6458" spans="3:3" x14ac:dyDescent="0.35">
      <c r="C6458" s="22"/>
    </row>
    <row r="6459" spans="3:3" x14ac:dyDescent="0.35">
      <c r="C6459" s="22"/>
    </row>
    <row r="6460" spans="3:3" x14ac:dyDescent="0.35">
      <c r="C6460" s="22"/>
    </row>
    <row r="6461" spans="3:3" x14ac:dyDescent="0.35">
      <c r="C6461" s="22"/>
    </row>
    <row r="6462" spans="3:3" x14ac:dyDescent="0.35">
      <c r="C6462" s="22"/>
    </row>
    <row r="6463" spans="3:3" x14ac:dyDescent="0.35">
      <c r="C6463" s="22"/>
    </row>
    <row r="6464" spans="3:3" x14ac:dyDescent="0.35">
      <c r="C6464" s="22"/>
    </row>
    <row r="6465" spans="3:3" x14ac:dyDescent="0.35">
      <c r="C6465" s="22"/>
    </row>
    <row r="6466" spans="3:3" x14ac:dyDescent="0.35">
      <c r="C6466" s="22"/>
    </row>
    <row r="6467" spans="3:3" x14ac:dyDescent="0.35">
      <c r="C6467" s="22"/>
    </row>
    <row r="6468" spans="3:3" x14ac:dyDescent="0.35">
      <c r="C6468" s="22"/>
    </row>
    <row r="6469" spans="3:3" x14ac:dyDescent="0.35">
      <c r="C6469" s="22"/>
    </row>
    <row r="6470" spans="3:3" x14ac:dyDescent="0.35">
      <c r="C6470" s="22"/>
    </row>
    <row r="6471" spans="3:3" x14ac:dyDescent="0.35">
      <c r="C6471" s="22"/>
    </row>
    <row r="6472" spans="3:3" x14ac:dyDescent="0.35">
      <c r="C6472" s="22"/>
    </row>
    <row r="6473" spans="3:3" x14ac:dyDescent="0.35">
      <c r="C6473" s="22"/>
    </row>
    <row r="6474" spans="3:3" x14ac:dyDescent="0.35">
      <c r="C6474" s="22"/>
    </row>
    <row r="6475" spans="3:3" x14ac:dyDescent="0.35">
      <c r="C6475" s="22"/>
    </row>
    <row r="6476" spans="3:3" x14ac:dyDescent="0.35">
      <c r="C6476" s="22"/>
    </row>
    <row r="6477" spans="3:3" x14ac:dyDescent="0.35">
      <c r="C6477" s="22"/>
    </row>
    <row r="6478" spans="3:3" x14ac:dyDescent="0.35">
      <c r="C6478" s="22"/>
    </row>
    <row r="6479" spans="3:3" x14ac:dyDescent="0.35">
      <c r="C6479" s="22"/>
    </row>
    <row r="6480" spans="3:3" x14ac:dyDescent="0.35">
      <c r="C6480" s="22"/>
    </row>
    <row r="6481" spans="3:3" x14ac:dyDescent="0.35">
      <c r="C6481" s="22"/>
    </row>
    <row r="6482" spans="3:3" x14ac:dyDescent="0.35">
      <c r="C6482" s="22"/>
    </row>
    <row r="6483" spans="3:3" x14ac:dyDescent="0.35">
      <c r="C6483" s="22"/>
    </row>
    <row r="6484" spans="3:3" x14ac:dyDescent="0.35">
      <c r="C6484" s="22"/>
    </row>
    <row r="6485" spans="3:3" x14ac:dyDescent="0.35">
      <c r="C6485" s="22"/>
    </row>
    <row r="6486" spans="3:3" x14ac:dyDescent="0.35">
      <c r="C6486" s="22"/>
    </row>
    <row r="6487" spans="3:3" x14ac:dyDescent="0.35">
      <c r="C6487" s="22"/>
    </row>
    <row r="6488" spans="3:3" x14ac:dyDescent="0.35">
      <c r="C6488" s="22"/>
    </row>
    <row r="6489" spans="3:3" x14ac:dyDescent="0.35">
      <c r="C6489" s="22"/>
    </row>
    <row r="6490" spans="3:3" x14ac:dyDescent="0.35">
      <c r="C6490" s="22"/>
    </row>
    <row r="6491" spans="3:3" x14ac:dyDescent="0.35">
      <c r="C6491" s="22"/>
    </row>
    <row r="6492" spans="3:3" x14ac:dyDescent="0.35">
      <c r="C6492" s="22"/>
    </row>
    <row r="6493" spans="3:3" x14ac:dyDescent="0.35">
      <c r="C6493" s="22"/>
    </row>
    <row r="6494" spans="3:3" x14ac:dyDescent="0.35">
      <c r="C6494" s="22"/>
    </row>
    <row r="6495" spans="3:3" x14ac:dyDescent="0.35">
      <c r="C6495" s="22"/>
    </row>
    <row r="6496" spans="3:3" x14ac:dyDescent="0.35">
      <c r="C6496" s="22"/>
    </row>
    <row r="6497" spans="3:3" x14ac:dyDescent="0.35">
      <c r="C6497" s="22"/>
    </row>
    <row r="6498" spans="3:3" x14ac:dyDescent="0.35">
      <c r="C6498" s="22"/>
    </row>
    <row r="6499" spans="3:3" x14ac:dyDescent="0.35">
      <c r="C6499" s="22"/>
    </row>
    <row r="6500" spans="3:3" x14ac:dyDescent="0.35">
      <c r="C6500" s="22"/>
    </row>
    <row r="6501" spans="3:3" x14ac:dyDescent="0.35">
      <c r="C6501" s="22"/>
    </row>
    <row r="6502" spans="3:3" x14ac:dyDescent="0.35">
      <c r="C6502" s="22"/>
    </row>
    <row r="6503" spans="3:3" x14ac:dyDescent="0.35">
      <c r="C6503" s="22"/>
    </row>
    <row r="6504" spans="3:3" x14ac:dyDescent="0.35">
      <c r="C6504" s="22"/>
    </row>
    <row r="6505" spans="3:3" x14ac:dyDescent="0.35">
      <c r="C6505" s="22"/>
    </row>
    <row r="6506" spans="3:3" x14ac:dyDescent="0.35">
      <c r="C6506" s="22"/>
    </row>
    <row r="6507" spans="3:3" x14ac:dyDescent="0.35">
      <c r="C6507" s="22"/>
    </row>
    <row r="6508" spans="3:3" x14ac:dyDescent="0.35">
      <c r="C6508" s="22"/>
    </row>
    <row r="6509" spans="3:3" x14ac:dyDescent="0.35">
      <c r="C6509" s="22"/>
    </row>
    <row r="6510" spans="3:3" x14ac:dyDescent="0.35">
      <c r="C6510" s="22"/>
    </row>
    <row r="6511" spans="3:3" x14ac:dyDescent="0.35">
      <c r="C6511" s="22"/>
    </row>
    <row r="6512" spans="3:3" x14ac:dyDescent="0.35">
      <c r="C6512" s="22"/>
    </row>
    <row r="6513" spans="3:3" x14ac:dyDescent="0.35">
      <c r="C6513" s="22"/>
    </row>
    <row r="6514" spans="3:3" x14ac:dyDescent="0.35">
      <c r="C6514" s="22"/>
    </row>
    <row r="6515" spans="3:3" x14ac:dyDescent="0.35">
      <c r="C6515" s="22"/>
    </row>
    <row r="6516" spans="3:3" x14ac:dyDescent="0.35">
      <c r="C6516" s="22"/>
    </row>
    <row r="6517" spans="3:3" x14ac:dyDescent="0.35">
      <c r="C6517" s="22"/>
    </row>
    <row r="6518" spans="3:3" x14ac:dyDescent="0.35">
      <c r="C6518" s="22"/>
    </row>
    <row r="6519" spans="3:3" x14ac:dyDescent="0.35">
      <c r="C6519" s="22"/>
    </row>
    <row r="6520" spans="3:3" x14ac:dyDescent="0.35">
      <c r="C6520" s="22"/>
    </row>
    <row r="6521" spans="3:3" x14ac:dyDescent="0.35">
      <c r="C6521" s="22"/>
    </row>
    <row r="6522" spans="3:3" x14ac:dyDescent="0.35">
      <c r="C6522" s="22"/>
    </row>
    <row r="6523" spans="3:3" x14ac:dyDescent="0.35">
      <c r="C6523" s="22"/>
    </row>
    <row r="6524" spans="3:3" x14ac:dyDescent="0.35">
      <c r="C6524" s="22"/>
    </row>
    <row r="6525" spans="3:3" x14ac:dyDescent="0.35">
      <c r="C6525" s="22"/>
    </row>
    <row r="6526" spans="3:3" x14ac:dyDescent="0.35">
      <c r="C6526" s="22"/>
    </row>
    <row r="6527" spans="3:3" x14ac:dyDescent="0.35">
      <c r="C6527" s="22"/>
    </row>
    <row r="6528" spans="3:3" x14ac:dyDescent="0.35">
      <c r="C6528" s="22"/>
    </row>
    <row r="6529" spans="3:3" x14ac:dyDescent="0.35">
      <c r="C6529" s="22"/>
    </row>
    <row r="6530" spans="3:3" x14ac:dyDescent="0.35">
      <c r="C6530" s="22"/>
    </row>
    <row r="6531" spans="3:3" x14ac:dyDescent="0.35">
      <c r="C6531" s="22"/>
    </row>
    <row r="6532" spans="3:3" x14ac:dyDescent="0.35">
      <c r="C6532" s="22"/>
    </row>
    <row r="6533" spans="3:3" x14ac:dyDescent="0.35">
      <c r="C6533" s="22"/>
    </row>
    <row r="6534" spans="3:3" x14ac:dyDescent="0.35">
      <c r="C6534" s="22"/>
    </row>
    <row r="6535" spans="3:3" x14ac:dyDescent="0.35">
      <c r="C6535" s="22"/>
    </row>
    <row r="6536" spans="3:3" x14ac:dyDescent="0.35">
      <c r="C6536" s="22"/>
    </row>
    <row r="6537" spans="3:3" x14ac:dyDescent="0.35">
      <c r="C6537" s="22"/>
    </row>
    <row r="6538" spans="3:3" x14ac:dyDescent="0.35">
      <c r="C6538" s="22"/>
    </row>
    <row r="6539" spans="3:3" x14ac:dyDescent="0.35">
      <c r="C6539" s="22"/>
    </row>
    <row r="6540" spans="3:3" x14ac:dyDescent="0.35">
      <c r="C6540" s="22"/>
    </row>
    <row r="6541" spans="3:3" x14ac:dyDescent="0.35">
      <c r="C6541" s="22"/>
    </row>
    <row r="6542" spans="3:3" x14ac:dyDescent="0.35">
      <c r="C6542" s="22"/>
    </row>
    <row r="6543" spans="3:3" x14ac:dyDescent="0.35">
      <c r="C6543" s="22"/>
    </row>
    <row r="6544" spans="3:3" x14ac:dyDescent="0.35">
      <c r="C6544" s="22"/>
    </row>
    <row r="6545" spans="3:3" x14ac:dyDescent="0.35">
      <c r="C6545" s="22"/>
    </row>
    <row r="6546" spans="3:3" x14ac:dyDescent="0.35">
      <c r="C6546" s="22"/>
    </row>
    <row r="6547" spans="3:3" x14ac:dyDescent="0.35">
      <c r="C6547" s="22"/>
    </row>
    <row r="6548" spans="3:3" x14ac:dyDescent="0.35">
      <c r="C6548" s="22"/>
    </row>
    <row r="6549" spans="3:3" x14ac:dyDescent="0.35">
      <c r="C6549" s="22"/>
    </row>
    <row r="6550" spans="3:3" x14ac:dyDescent="0.35">
      <c r="C6550" s="22"/>
    </row>
    <row r="6551" spans="3:3" x14ac:dyDescent="0.35">
      <c r="C6551" s="22"/>
    </row>
    <row r="6552" spans="3:3" x14ac:dyDescent="0.35">
      <c r="C6552" s="22"/>
    </row>
    <row r="6553" spans="3:3" x14ac:dyDescent="0.35">
      <c r="C6553" s="22"/>
    </row>
    <row r="6554" spans="3:3" x14ac:dyDescent="0.35">
      <c r="C6554" s="22"/>
    </row>
    <row r="6555" spans="3:3" x14ac:dyDescent="0.35">
      <c r="C6555" s="22"/>
    </row>
    <row r="6556" spans="3:3" x14ac:dyDescent="0.35">
      <c r="C6556" s="22"/>
    </row>
    <row r="6557" spans="3:3" x14ac:dyDescent="0.35">
      <c r="C6557" s="22"/>
    </row>
    <row r="6558" spans="3:3" x14ac:dyDescent="0.35">
      <c r="C6558" s="22"/>
    </row>
    <row r="6559" spans="3:3" x14ac:dyDescent="0.35">
      <c r="C6559" s="22"/>
    </row>
    <row r="6560" spans="3:3" x14ac:dyDescent="0.35">
      <c r="C6560" s="22"/>
    </row>
    <row r="6561" spans="3:3" x14ac:dyDescent="0.35">
      <c r="C6561" s="22"/>
    </row>
    <row r="6562" spans="3:3" x14ac:dyDescent="0.35">
      <c r="C6562" s="22"/>
    </row>
    <row r="6563" spans="3:3" x14ac:dyDescent="0.35">
      <c r="C6563" s="22"/>
    </row>
    <row r="6564" spans="3:3" x14ac:dyDescent="0.35">
      <c r="C6564" s="22"/>
    </row>
    <row r="6565" spans="3:3" x14ac:dyDescent="0.35">
      <c r="C6565" s="22"/>
    </row>
    <row r="6566" spans="3:3" x14ac:dyDescent="0.35">
      <c r="C6566" s="22"/>
    </row>
    <row r="6567" spans="3:3" x14ac:dyDescent="0.35">
      <c r="C6567" s="22"/>
    </row>
    <row r="6568" spans="3:3" x14ac:dyDescent="0.35">
      <c r="C6568" s="22"/>
    </row>
    <row r="6569" spans="3:3" x14ac:dyDescent="0.35">
      <c r="C6569" s="22"/>
    </row>
    <row r="6570" spans="3:3" x14ac:dyDescent="0.35">
      <c r="C6570" s="22"/>
    </row>
    <row r="6571" spans="3:3" x14ac:dyDescent="0.35">
      <c r="C6571" s="22"/>
    </row>
    <row r="6572" spans="3:3" x14ac:dyDescent="0.35">
      <c r="C6572" s="22"/>
    </row>
    <row r="6573" spans="3:3" x14ac:dyDescent="0.35">
      <c r="C6573" s="22"/>
    </row>
    <row r="6574" spans="3:3" x14ac:dyDescent="0.35">
      <c r="C6574" s="22"/>
    </row>
    <row r="6575" spans="3:3" x14ac:dyDescent="0.35">
      <c r="C6575" s="22"/>
    </row>
    <row r="6576" spans="3:3" x14ac:dyDescent="0.35">
      <c r="C6576" s="22"/>
    </row>
    <row r="6577" spans="3:3" x14ac:dyDescent="0.35">
      <c r="C6577" s="22"/>
    </row>
    <row r="6578" spans="3:3" x14ac:dyDescent="0.35">
      <c r="C6578" s="22"/>
    </row>
    <row r="6579" spans="3:3" x14ac:dyDescent="0.35">
      <c r="C6579" s="22"/>
    </row>
    <row r="6580" spans="3:3" x14ac:dyDescent="0.35">
      <c r="C6580" s="22"/>
    </row>
    <row r="6581" spans="3:3" x14ac:dyDescent="0.35">
      <c r="C6581" s="22"/>
    </row>
    <row r="6582" spans="3:3" x14ac:dyDescent="0.35">
      <c r="C6582" s="22"/>
    </row>
    <row r="6583" spans="3:3" x14ac:dyDescent="0.35">
      <c r="C6583" s="22"/>
    </row>
    <row r="6584" spans="3:3" x14ac:dyDescent="0.35">
      <c r="C6584" s="22"/>
    </row>
    <row r="6585" spans="3:3" x14ac:dyDescent="0.35">
      <c r="C6585" s="22"/>
    </row>
    <row r="6586" spans="3:3" x14ac:dyDescent="0.35">
      <c r="C6586" s="22"/>
    </row>
    <row r="6587" spans="3:3" x14ac:dyDescent="0.35">
      <c r="C6587" s="22"/>
    </row>
    <row r="6588" spans="3:3" x14ac:dyDescent="0.35">
      <c r="C6588" s="22"/>
    </row>
    <row r="6589" spans="3:3" x14ac:dyDescent="0.35">
      <c r="C6589" s="22"/>
    </row>
    <row r="6590" spans="3:3" x14ac:dyDescent="0.35">
      <c r="C6590" s="22"/>
    </row>
    <row r="6591" spans="3:3" x14ac:dyDescent="0.35">
      <c r="C6591" s="22"/>
    </row>
    <row r="6592" spans="3:3" x14ac:dyDescent="0.35">
      <c r="C6592" s="22"/>
    </row>
    <row r="6593" spans="3:3" x14ac:dyDescent="0.35">
      <c r="C6593" s="22"/>
    </row>
    <row r="6594" spans="3:3" x14ac:dyDescent="0.35">
      <c r="C6594" s="22"/>
    </row>
    <row r="6595" spans="3:3" x14ac:dyDescent="0.35">
      <c r="C6595" s="22"/>
    </row>
    <row r="6596" spans="3:3" x14ac:dyDescent="0.35">
      <c r="C6596" s="22"/>
    </row>
    <row r="6597" spans="3:3" x14ac:dyDescent="0.35">
      <c r="C6597" s="22"/>
    </row>
    <row r="6598" spans="3:3" x14ac:dyDescent="0.35">
      <c r="C6598" s="22"/>
    </row>
    <row r="6599" spans="3:3" x14ac:dyDescent="0.35">
      <c r="C6599" s="22"/>
    </row>
    <row r="6600" spans="3:3" x14ac:dyDescent="0.35">
      <c r="C6600" s="22"/>
    </row>
    <row r="6601" spans="3:3" x14ac:dyDescent="0.35">
      <c r="C6601" s="22"/>
    </row>
    <row r="6602" spans="3:3" x14ac:dyDescent="0.35">
      <c r="C6602" s="22"/>
    </row>
    <row r="6603" spans="3:3" x14ac:dyDescent="0.35">
      <c r="C6603" s="22"/>
    </row>
    <row r="6604" spans="3:3" x14ac:dyDescent="0.35">
      <c r="C6604" s="22"/>
    </row>
    <row r="6605" spans="3:3" x14ac:dyDescent="0.35">
      <c r="C6605" s="22"/>
    </row>
    <row r="6606" spans="3:3" x14ac:dyDescent="0.35">
      <c r="C6606" s="22"/>
    </row>
    <row r="6607" spans="3:3" x14ac:dyDescent="0.35">
      <c r="C6607" s="22"/>
    </row>
    <row r="6608" spans="3:3" x14ac:dyDescent="0.35">
      <c r="C6608" s="22"/>
    </row>
    <row r="6609" spans="3:3" x14ac:dyDescent="0.35">
      <c r="C6609" s="22"/>
    </row>
    <row r="6610" spans="3:3" x14ac:dyDescent="0.35">
      <c r="C6610" s="22"/>
    </row>
    <row r="6611" spans="3:3" x14ac:dyDescent="0.35">
      <c r="C6611" s="22"/>
    </row>
    <row r="6612" spans="3:3" x14ac:dyDescent="0.35">
      <c r="C6612" s="22"/>
    </row>
    <row r="6613" spans="3:3" x14ac:dyDescent="0.35">
      <c r="C6613" s="22"/>
    </row>
    <row r="6614" spans="3:3" x14ac:dyDescent="0.35">
      <c r="C6614" s="22"/>
    </row>
    <row r="6615" spans="3:3" x14ac:dyDescent="0.35">
      <c r="C6615" s="22"/>
    </row>
    <row r="6616" spans="3:3" x14ac:dyDescent="0.35">
      <c r="C6616" s="22"/>
    </row>
    <row r="6617" spans="3:3" x14ac:dyDescent="0.35">
      <c r="C6617" s="22"/>
    </row>
    <row r="6618" spans="3:3" x14ac:dyDescent="0.35">
      <c r="C6618" s="22"/>
    </row>
    <row r="6619" spans="3:3" x14ac:dyDescent="0.35">
      <c r="C6619" s="22"/>
    </row>
    <row r="6620" spans="3:3" x14ac:dyDescent="0.35">
      <c r="C6620" s="22"/>
    </row>
    <row r="6621" spans="3:3" x14ac:dyDescent="0.35">
      <c r="C6621" s="22"/>
    </row>
    <row r="6622" spans="3:3" x14ac:dyDescent="0.35">
      <c r="C6622" s="22"/>
    </row>
    <row r="6623" spans="3:3" x14ac:dyDescent="0.35">
      <c r="C6623" s="22"/>
    </row>
    <row r="6624" spans="3:3" x14ac:dyDescent="0.35">
      <c r="C6624" s="22"/>
    </row>
    <row r="6625" spans="3:3" x14ac:dyDescent="0.35">
      <c r="C6625" s="22"/>
    </row>
    <row r="6626" spans="3:3" x14ac:dyDescent="0.35">
      <c r="C6626" s="22"/>
    </row>
    <row r="6627" spans="3:3" x14ac:dyDescent="0.35">
      <c r="C6627" s="22"/>
    </row>
    <row r="6628" spans="3:3" x14ac:dyDescent="0.35">
      <c r="C6628" s="22"/>
    </row>
    <row r="6629" spans="3:3" x14ac:dyDescent="0.35">
      <c r="C6629" s="22"/>
    </row>
    <row r="6630" spans="3:3" x14ac:dyDescent="0.35">
      <c r="C6630" s="22"/>
    </row>
    <row r="6631" spans="3:3" x14ac:dyDescent="0.35">
      <c r="C6631" s="22"/>
    </row>
    <row r="6632" spans="3:3" x14ac:dyDescent="0.35">
      <c r="C6632" s="22"/>
    </row>
    <row r="6633" spans="3:3" x14ac:dyDescent="0.35">
      <c r="C6633" s="22"/>
    </row>
    <row r="6634" spans="3:3" x14ac:dyDescent="0.35">
      <c r="C6634" s="22"/>
    </row>
    <row r="6635" spans="3:3" x14ac:dyDescent="0.35">
      <c r="C6635" s="22"/>
    </row>
    <row r="6636" spans="3:3" x14ac:dyDescent="0.35">
      <c r="C6636" s="22"/>
    </row>
    <row r="6637" spans="3:3" x14ac:dyDescent="0.35">
      <c r="C6637" s="22"/>
    </row>
    <row r="6638" spans="3:3" x14ac:dyDescent="0.35">
      <c r="C6638" s="22"/>
    </row>
    <row r="6639" spans="3:3" x14ac:dyDescent="0.35">
      <c r="C6639" s="22"/>
    </row>
    <row r="6640" spans="3:3" x14ac:dyDescent="0.35">
      <c r="C6640" s="22"/>
    </row>
    <row r="6641" spans="3:3" x14ac:dyDescent="0.35">
      <c r="C6641" s="22"/>
    </row>
    <row r="6642" spans="3:3" x14ac:dyDescent="0.35">
      <c r="C6642" s="22"/>
    </row>
    <row r="6643" spans="3:3" x14ac:dyDescent="0.35">
      <c r="C6643" s="22"/>
    </row>
    <row r="6644" spans="3:3" x14ac:dyDescent="0.35">
      <c r="C6644" s="22"/>
    </row>
    <row r="6645" spans="3:3" x14ac:dyDescent="0.35">
      <c r="C6645" s="22"/>
    </row>
    <row r="6646" spans="3:3" x14ac:dyDescent="0.35">
      <c r="C6646" s="22"/>
    </row>
    <row r="6647" spans="3:3" x14ac:dyDescent="0.35">
      <c r="C6647" s="22"/>
    </row>
    <row r="6648" spans="3:3" x14ac:dyDescent="0.35">
      <c r="C6648" s="22"/>
    </row>
    <row r="6649" spans="3:3" x14ac:dyDescent="0.35">
      <c r="C6649" s="22"/>
    </row>
    <row r="6650" spans="3:3" x14ac:dyDescent="0.35">
      <c r="C6650" s="22"/>
    </row>
    <row r="6651" spans="3:3" x14ac:dyDescent="0.35">
      <c r="C6651" s="22"/>
    </row>
    <row r="6652" spans="3:3" x14ac:dyDescent="0.35">
      <c r="C6652" s="22"/>
    </row>
    <row r="6653" spans="3:3" x14ac:dyDescent="0.35">
      <c r="C6653" s="22"/>
    </row>
    <row r="6654" spans="3:3" x14ac:dyDescent="0.35">
      <c r="C6654" s="22"/>
    </row>
    <row r="6655" spans="3:3" x14ac:dyDescent="0.35">
      <c r="C6655" s="22"/>
    </row>
    <row r="6656" spans="3:3" x14ac:dyDescent="0.35">
      <c r="C6656" s="22"/>
    </row>
    <row r="6657" spans="3:3" x14ac:dyDescent="0.35">
      <c r="C6657" s="22"/>
    </row>
    <row r="6658" spans="3:3" x14ac:dyDescent="0.35">
      <c r="C6658" s="22"/>
    </row>
    <row r="6659" spans="3:3" x14ac:dyDescent="0.35">
      <c r="C6659" s="22"/>
    </row>
    <row r="6660" spans="3:3" x14ac:dyDescent="0.35">
      <c r="C6660" s="22"/>
    </row>
    <row r="6661" spans="3:3" x14ac:dyDescent="0.35">
      <c r="C6661" s="22"/>
    </row>
    <row r="6662" spans="3:3" x14ac:dyDescent="0.35">
      <c r="C6662" s="22"/>
    </row>
    <row r="6663" spans="3:3" x14ac:dyDescent="0.35">
      <c r="C6663" s="22"/>
    </row>
    <row r="6664" spans="3:3" x14ac:dyDescent="0.35">
      <c r="C6664" s="22"/>
    </row>
    <row r="6665" spans="3:3" x14ac:dyDescent="0.35">
      <c r="C6665" s="22"/>
    </row>
    <row r="6666" spans="3:3" x14ac:dyDescent="0.35">
      <c r="C6666" s="22"/>
    </row>
    <row r="6667" spans="3:3" x14ac:dyDescent="0.35">
      <c r="C6667" s="22"/>
    </row>
    <row r="6668" spans="3:3" x14ac:dyDescent="0.35">
      <c r="C6668" s="22"/>
    </row>
    <row r="6669" spans="3:3" x14ac:dyDescent="0.35">
      <c r="C6669" s="22"/>
    </row>
    <row r="6670" spans="3:3" x14ac:dyDescent="0.35">
      <c r="C6670" s="22"/>
    </row>
    <row r="6671" spans="3:3" x14ac:dyDescent="0.35">
      <c r="C6671" s="22"/>
    </row>
    <row r="6672" spans="3:3" x14ac:dyDescent="0.35">
      <c r="C6672" s="22"/>
    </row>
    <row r="6673" spans="3:3" x14ac:dyDescent="0.35">
      <c r="C6673" s="22"/>
    </row>
    <row r="6674" spans="3:3" x14ac:dyDescent="0.35">
      <c r="C6674" s="22"/>
    </row>
    <row r="6675" spans="3:3" x14ac:dyDescent="0.35">
      <c r="C6675" s="22"/>
    </row>
    <row r="6676" spans="3:3" x14ac:dyDescent="0.35">
      <c r="C6676" s="22"/>
    </row>
    <row r="6677" spans="3:3" x14ac:dyDescent="0.35">
      <c r="C6677" s="22"/>
    </row>
    <row r="6678" spans="3:3" x14ac:dyDescent="0.35">
      <c r="C6678" s="22"/>
    </row>
    <row r="6679" spans="3:3" x14ac:dyDescent="0.35">
      <c r="C6679" s="22"/>
    </row>
    <row r="6680" spans="3:3" x14ac:dyDescent="0.35">
      <c r="C6680" s="22"/>
    </row>
    <row r="6681" spans="3:3" x14ac:dyDescent="0.35">
      <c r="C6681" s="22"/>
    </row>
    <row r="6682" spans="3:3" x14ac:dyDescent="0.35">
      <c r="C6682" s="22"/>
    </row>
    <row r="6683" spans="3:3" x14ac:dyDescent="0.35">
      <c r="C6683" s="22"/>
    </row>
    <row r="6684" spans="3:3" x14ac:dyDescent="0.35">
      <c r="C6684" s="22"/>
    </row>
    <row r="6685" spans="3:3" x14ac:dyDescent="0.35">
      <c r="C6685" s="22"/>
    </row>
    <row r="6686" spans="3:3" x14ac:dyDescent="0.35">
      <c r="C6686" s="22"/>
    </row>
    <row r="6687" spans="3:3" x14ac:dyDescent="0.35">
      <c r="C6687" s="22"/>
    </row>
    <row r="6688" spans="3:3" x14ac:dyDescent="0.35">
      <c r="C6688" s="22"/>
    </row>
    <row r="6689" spans="3:3" x14ac:dyDescent="0.35">
      <c r="C6689" s="22"/>
    </row>
    <row r="6690" spans="3:3" x14ac:dyDescent="0.35">
      <c r="C6690" s="22"/>
    </row>
    <row r="6691" spans="3:3" x14ac:dyDescent="0.35">
      <c r="C6691" s="22"/>
    </row>
    <row r="6692" spans="3:3" x14ac:dyDescent="0.35">
      <c r="C6692" s="22"/>
    </row>
    <row r="6693" spans="3:3" x14ac:dyDescent="0.35">
      <c r="C6693" s="22"/>
    </row>
    <row r="6694" spans="3:3" x14ac:dyDescent="0.35">
      <c r="C6694" s="22"/>
    </row>
    <row r="6695" spans="3:3" x14ac:dyDescent="0.35">
      <c r="C6695" s="22"/>
    </row>
    <row r="6696" spans="3:3" x14ac:dyDescent="0.35">
      <c r="C6696" s="22"/>
    </row>
    <row r="6697" spans="3:3" x14ac:dyDescent="0.35">
      <c r="C6697" s="22"/>
    </row>
    <row r="6698" spans="3:3" x14ac:dyDescent="0.35">
      <c r="C6698" s="22"/>
    </row>
    <row r="6699" spans="3:3" x14ac:dyDescent="0.35">
      <c r="C6699" s="22"/>
    </row>
    <row r="6700" spans="3:3" x14ac:dyDescent="0.35">
      <c r="C6700" s="22"/>
    </row>
    <row r="6701" spans="3:3" x14ac:dyDescent="0.35">
      <c r="C6701" s="22"/>
    </row>
    <row r="6702" spans="3:3" x14ac:dyDescent="0.35">
      <c r="C6702" s="22"/>
    </row>
    <row r="6703" spans="3:3" x14ac:dyDescent="0.35">
      <c r="C6703" s="22"/>
    </row>
    <row r="6704" spans="3:3" x14ac:dyDescent="0.35">
      <c r="C6704" s="22"/>
    </row>
    <row r="6705" spans="3:3" x14ac:dyDescent="0.35">
      <c r="C6705" s="22"/>
    </row>
    <row r="6706" spans="3:3" x14ac:dyDescent="0.35">
      <c r="C6706" s="22"/>
    </row>
    <row r="6707" spans="3:3" x14ac:dyDescent="0.35">
      <c r="C6707" s="22"/>
    </row>
    <row r="6708" spans="3:3" x14ac:dyDescent="0.35">
      <c r="C6708" s="22"/>
    </row>
    <row r="6709" spans="3:3" x14ac:dyDescent="0.35">
      <c r="C6709" s="22"/>
    </row>
    <row r="6710" spans="3:3" x14ac:dyDescent="0.35">
      <c r="C6710" s="22"/>
    </row>
    <row r="6711" spans="3:3" x14ac:dyDescent="0.35">
      <c r="C6711" s="22"/>
    </row>
    <row r="6712" spans="3:3" x14ac:dyDescent="0.35">
      <c r="C6712" s="22"/>
    </row>
    <row r="6713" spans="3:3" x14ac:dyDescent="0.35">
      <c r="C6713" s="22"/>
    </row>
    <row r="6714" spans="3:3" x14ac:dyDescent="0.35">
      <c r="C6714" s="22"/>
    </row>
    <row r="6715" spans="3:3" x14ac:dyDescent="0.35">
      <c r="C6715" s="22"/>
    </row>
    <row r="6716" spans="3:3" x14ac:dyDescent="0.35">
      <c r="C6716" s="22"/>
    </row>
    <row r="6717" spans="3:3" x14ac:dyDescent="0.35">
      <c r="C6717" s="22"/>
    </row>
    <row r="6718" spans="3:3" x14ac:dyDescent="0.35">
      <c r="C6718" s="22"/>
    </row>
    <row r="6719" spans="3:3" x14ac:dyDescent="0.35">
      <c r="C6719" s="22"/>
    </row>
    <row r="6720" spans="3:3" x14ac:dyDescent="0.35">
      <c r="C6720" s="22"/>
    </row>
    <row r="6721" spans="3:3" x14ac:dyDescent="0.35">
      <c r="C6721" s="22"/>
    </row>
    <row r="6722" spans="3:3" x14ac:dyDescent="0.35">
      <c r="C6722" s="22"/>
    </row>
    <row r="6723" spans="3:3" x14ac:dyDescent="0.35">
      <c r="C6723" s="22"/>
    </row>
    <row r="6724" spans="3:3" x14ac:dyDescent="0.35">
      <c r="C6724" s="22"/>
    </row>
    <row r="6725" spans="3:3" x14ac:dyDescent="0.35">
      <c r="C6725" s="22"/>
    </row>
    <row r="6726" spans="3:3" x14ac:dyDescent="0.35">
      <c r="C6726" s="22"/>
    </row>
    <row r="6727" spans="3:3" x14ac:dyDescent="0.35">
      <c r="C6727" s="22"/>
    </row>
    <row r="6728" spans="3:3" x14ac:dyDescent="0.35">
      <c r="C6728" s="22"/>
    </row>
    <row r="6729" spans="3:3" x14ac:dyDescent="0.35">
      <c r="C6729" s="22"/>
    </row>
    <row r="6730" spans="3:3" x14ac:dyDescent="0.35">
      <c r="C6730" s="22"/>
    </row>
    <row r="6731" spans="3:3" x14ac:dyDescent="0.35">
      <c r="C6731" s="22"/>
    </row>
    <row r="6732" spans="3:3" x14ac:dyDescent="0.35">
      <c r="C6732" s="22"/>
    </row>
    <row r="6733" spans="3:3" x14ac:dyDescent="0.35">
      <c r="C6733" s="22"/>
    </row>
    <row r="6734" spans="3:3" x14ac:dyDescent="0.35">
      <c r="C6734" s="22"/>
    </row>
    <row r="6735" spans="3:3" x14ac:dyDescent="0.35">
      <c r="C6735" s="22"/>
    </row>
    <row r="6736" spans="3:3" x14ac:dyDescent="0.35">
      <c r="C6736" s="22"/>
    </row>
    <row r="6737" spans="3:3" x14ac:dyDescent="0.35">
      <c r="C6737" s="22"/>
    </row>
    <row r="6738" spans="3:3" x14ac:dyDescent="0.35">
      <c r="C6738" s="22"/>
    </row>
    <row r="6739" spans="3:3" x14ac:dyDescent="0.35">
      <c r="C6739" s="22"/>
    </row>
    <row r="6740" spans="3:3" x14ac:dyDescent="0.35">
      <c r="C6740" s="22"/>
    </row>
    <row r="6741" spans="3:3" x14ac:dyDescent="0.35">
      <c r="C6741" s="22"/>
    </row>
    <row r="6742" spans="3:3" x14ac:dyDescent="0.35">
      <c r="C6742" s="22"/>
    </row>
    <row r="6743" spans="3:3" x14ac:dyDescent="0.35">
      <c r="C6743" s="22"/>
    </row>
    <row r="6744" spans="3:3" x14ac:dyDescent="0.35">
      <c r="C6744" s="22"/>
    </row>
    <row r="6745" spans="3:3" x14ac:dyDescent="0.35">
      <c r="C6745" s="22"/>
    </row>
    <row r="6746" spans="3:3" x14ac:dyDescent="0.35">
      <c r="C6746" s="22"/>
    </row>
    <row r="6747" spans="3:3" x14ac:dyDescent="0.35">
      <c r="C6747" s="22"/>
    </row>
    <row r="6748" spans="3:3" x14ac:dyDescent="0.35">
      <c r="C6748" s="22"/>
    </row>
    <row r="6749" spans="3:3" x14ac:dyDescent="0.35">
      <c r="C6749" s="22"/>
    </row>
    <row r="6750" spans="3:3" x14ac:dyDescent="0.35">
      <c r="C6750" s="22"/>
    </row>
    <row r="6751" spans="3:3" x14ac:dyDescent="0.35">
      <c r="C6751" s="22"/>
    </row>
    <row r="6752" spans="3:3" x14ac:dyDescent="0.35">
      <c r="C6752" s="22"/>
    </row>
    <row r="6753" spans="3:3" x14ac:dyDescent="0.35">
      <c r="C6753" s="22"/>
    </row>
    <row r="6754" spans="3:3" x14ac:dyDescent="0.35">
      <c r="C6754" s="22"/>
    </row>
    <row r="6755" spans="3:3" x14ac:dyDescent="0.35">
      <c r="C6755" s="22"/>
    </row>
    <row r="6756" spans="3:3" x14ac:dyDescent="0.35">
      <c r="C6756" s="22"/>
    </row>
    <row r="6757" spans="3:3" x14ac:dyDescent="0.35">
      <c r="C6757" s="22"/>
    </row>
    <row r="6758" spans="3:3" x14ac:dyDescent="0.35">
      <c r="C6758" s="22"/>
    </row>
    <row r="6759" spans="3:3" x14ac:dyDescent="0.35">
      <c r="C6759" s="22"/>
    </row>
    <row r="6760" spans="3:3" x14ac:dyDescent="0.35">
      <c r="C6760" s="22"/>
    </row>
    <row r="6761" spans="3:3" x14ac:dyDescent="0.35">
      <c r="C6761" s="22"/>
    </row>
    <row r="6762" spans="3:3" x14ac:dyDescent="0.35">
      <c r="C6762" s="22"/>
    </row>
    <row r="6763" spans="3:3" x14ac:dyDescent="0.35">
      <c r="C6763" s="22"/>
    </row>
    <row r="6764" spans="3:3" x14ac:dyDescent="0.35">
      <c r="C6764" s="22"/>
    </row>
    <row r="6765" spans="3:3" x14ac:dyDescent="0.35">
      <c r="C6765" s="22"/>
    </row>
    <row r="6766" spans="3:3" x14ac:dyDescent="0.35">
      <c r="C6766" s="22"/>
    </row>
    <row r="6767" spans="3:3" x14ac:dyDescent="0.35">
      <c r="C6767" s="22"/>
    </row>
    <row r="6768" spans="3:3" x14ac:dyDescent="0.35">
      <c r="C6768" s="22"/>
    </row>
    <row r="6769" spans="3:3" x14ac:dyDescent="0.35">
      <c r="C6769" s="22"/>
    </row>
    <row r="6770" spans="3:3" x14ac:dyDescent="0.35">
      <c r="C6770" s="22"/>
    </row>
    <row r="6771" spans="3:3" x14ac:dyDescent="0.35">
      <c r="C6771" s="22"/>
    </row>
    <row r="6772" spans="3:3" x14ac:dyDescent="0.35">
      <c r="C6772" s="22"/>
    </row>
    <row r="6773" spans="3:3" x14ac:dyDescent="0.35">
      <c r="C6773" s="22"/>
    </row>
    <row r="6774" spans="3:3" x14ac:dyDescent="0.35">
      <c r="C6774" s="22"/>
    </row>
    <row r="6775" spans="3:3" x14ac:dyDescent="0.35">
      <c r="C6775" s="22"/>
    </row>
    <row r="6776" spans="3:3" x14ac:dyDescent="0.35">
      <c r="C6776" s="22"/>
    </row>
    <row r="6777" spans="3:3" x14ac:dyDescent="0.35">
      <c r="C6777" s="22"/>
    </row>
    <row r="6778" spans="3:3" x14ac:dyDescent="0.35">
      <c r="C6778" s="22"/>
    </row>
    <row r="6779" spans="3:3" x14ac:dyDescent="0.35">
      <c r="C6779" s="22"/>
    </row>
    <row r="6780" spans="3:3" x14ac:dyDescent="0.35">
      <c r="C6780" s="22"/>
    </row>
    <row r="6781" spans="3:3" x14ac:dyDescent="0.35">
      <c r="C6781" s="22"/>
    </row>
    <row r="6782" spans="3:3" x14ac:dyDescent="0.35">
      <c r="C6782" s="22"/>
    </row>
    <row r="6783" spans="3:3" x14ac:dyDescent="0.35">
      <c r="C6783" s="22"/>
    </row>
    <row r="6784" spans="3:3" x14ac:dyDescent="0.35">
      <c r="C6784" s="22"/>
    </row>
    <row r="6785" spans="3:3" x14ac:dyDescent="0.35">
      <c r="C6785" s="22"/>
    </row>
    <row r="6786" spans="3:3" x14ac:dyDescent="0.35">
      <c r="C6786" s="22"/>
    </row>
    <row r="6787" spans="3:3" x14ac:dyDescent="0.35">
      <c r="C6787" s="22"/>
    </row>
    <row r="6788" spans="3:3" x14ac:dyDescent="0.35">
      <c r="C6788" s="22"/>
    </row>
    <row r="6789" spans="3:3" x14ac:dyDescent="0.35">
      <c r="C6789" s="22"/>
    </row>
    <row r="6790" spans="3:3" x14ac:dyDescent="0.35">
      <c r="C6790" s="22"/>
    </row>
    <row r="6791" spans="3:3" x14ac:dyDescent="0.35">
      <c r="C6791" s="22"/>
    </row>
    <row r="6792" spans="3:3" x14ac:dyDescent="0.35">
      <c r="C6792" s="22"/>
    </row>
    <row r="6793" spans="3:3" x14ac:dyDescent="0.35">
      <c r="C6793" s="22"/>
    </row>
    <row r="6794" spans="3:3" x14ac:dyDescent="0.35">
      <c r="C6794" s="22"/>
    </row>
    <row r="6795" spans="3:3" x14ac:dyDescent="0.35">
      <c r="C6795" s="22"/>
    </row>
    <row r="6796" spans="3:3" x14ac:dyDescent="0.35">
      <c r="C6796" s="22"/>
    </row>
    <row r="6797" spans="3:3" x14ac:dyDescent="0.35">
      <c r="C6797" s="22"/>
    </row>
    <row r="6798" spans="3:3" x14ac:dyDescent="0.35">
      <c r="C6798" s="22"/>
    </row>
    <row r="6799" spans="3:3" x14ac:dyDescent="0.35">
      <c r="C6799" s="22"/>
    </row>
    <row r="6800" spans="3:3" x14ac:dyDescent="0.35">
      <c r="C6800" s="22"/>
    </row>
    <row r="6801" spans="3:3" x14ac:dyDescent="0.35">
      <c r="C6801" s="22"/>
    </row>
    <row r="6802" spans="3:3" x14ac:dyDescent="0.35">
      <c r="C6802" s="22"/>
    </row>
    <row r="6803" spans="3:3" x14ac:dyDescent="0.35">
      <c r="C6803" s="22"/>
    </row>
    <row r="6804" spans="3:3" x14ac:dyDescent="0.35">
      <c r="C6804" s="22"/>
    </row>
    <row r="6805" spans="3:3" x14ac:dyDescent="0.35">
      <c r="C6805" s="22"/>
    </row>
    <row r="6806" spans="3:3" x14ac:dyDescent="0.35">
      <c r="C6806" s="22"/>
    </row>
    <row r="6807" spans="3:3" x14ac:dyDescent="0.35">
      <c r="C6807" s="22"/>
    </row>
    <row r="6808" spans="3:3" x14ac:dyDescent="0.35">
      <c r="C6808" s="22"/>
    </row>
    <row r="6809" spans="3:3" x14ac:dyDescent="0.35">
      <c r="C6809" s="22"/>
    </row>
    <row r="6810" spans="3:3" x14ac:dyDescent="0.35">
      <c r="C6810" s="22"/>
    </row>
    <row r="6811" spans="3:3" x14ac:dyDescent="0.35">
      <c r="C6811" s="22"/>
    </row>
    <row r="6812" spans="3:3" x14ac:dyDescent="0.35">
      <c r="C6812" s="22"/>
    </row>
    <row r="6813" spans="3:3" x14ac:dyDescent="0.35">
      <c r="C6813" s="22"/>
    </row>
    <row r="6814" spans="3:3" x14ac:dyDescent="0.35">
      <c r="C6814" s="22"/>
    </row>
    <row r="6815" spans="3:3" x14ac:dyDescent="0.35">
      <c r="C6815" s="22"/>
    </row>
    <row r="6816" spans="3:3" x14ac:dyDescent="0.35">
      <c r="C6816" s="22"/>
    </row>
    <row r="6817" spans="3:3" x14ac:dyDescent="0.35">
      <c r="C6817" s="22"/>
    </row>
    <row r="6818" spans="3:3" x14ac:dyDescent="0.35">
      <c r="C6818" s="22"/>
    </row>
    <row r="6819" spans="3:3" x14ac:dyDescent="0.35">
      <c r="C6819" s="22"/>
    </row>
    <row r="6820" spans="3:3" x14ac:dyDescent="0.35">
      <c r="C6820" s="22"/>
    </row>
    <row r="6821" spans="3:3" x14ac:dyDescent="0.35">
      <c r="C6821" s="22"/>
    </row>
    <row r="6822" spans="3:3" x14ac:dyDescent="0.35">
      <c r="C6822" s="22"/>
    </row>
    <row r="6823" spans="3:3" x14ac:dyDescent="0.35">
      <c r="C6823" s="22"/>
    </row>
    <row r="6824" spans="3:3" x14ac:dyDescent="0.35">
      <c r="C6824" s="22"/>
    </row>
    <row r="6825" spans="3:3" x14ac:dyDescent="0.35">
      <c r="C6825" s="22"/>
    </row>
    <row r="6826" spans="3:3" x14ac:dyDescent="0.35">
      <c r="C6826" s="22"/>
    </row>
    <row r="6827" spans="3:3" x14ac:dyDescent="0.35">
      <c r="C6827" s="22"/>
    </row>
    <row r="6828" spans="3:3" x14ac:dyDescent="0.35">
      <c r="C6828" s="22"/>
    </row>
    <row r="6829" spans="3:3" x14ac:dyDescent="0.35">
      <c r="C6829" s="22"/>
    </row>
    <row r="6830" spans="3:3" x14ac:dyDescent="0.35">
      <c r="C6830" s="22"/>
    </row>
    <row r="6831" spans="3:3" x14ac:dyDescent="0.35">
      <c r="C6831" s="22"/>
    </row>
    <row r="6832" spans="3:3" x14ac:dyDescent="0.35">
      <c r="C6832" s="22"/>
    </row>
    <row r="6833" spans="3:3" x14ac:dyDescent="0.35">
      <c r="C6833" s="22"/>
    </row>
    <row r="6834" spans="3:3" x14ac:dyDescent="0.35">
      <c r="C6834" s="22"/>
    </row>
    <row r="6835" spans="3:3" x14ac:dyDescent="0.35">
      <c r="C6835" s="22"/>
    </row>
    <row r="6836" spans="3:3" x14ac:dyDescent="0.35">
      <c r="C6836" s="22"/>
    </row>
    <row r="6837" spans="3:3" x14ac:dyDescent="0.35">
      <c r="C6837" s="22"/>
    </row>
    <row r="6838" spans="3:3" x14ac:dyDescent="0.35">
      <c r="C6838" s="22"/>
    </row>
    <row r="6839" spans="3:3" x14ac:dyDescent="0.35">
      <c r="C6839" s="22"/>
    </row>
    <row r="6840" spans="3:3" x14ac:dyDescent="0.35">
      <c r="C6840" s="22"/>
    </row>
    <row r="6841" spans="3:3" x14ac:dyDescent="0.35">
      <c r="C6841" s="22"/>
    </row>
    <row r="6842" spans="3:3" x14ac:dyDescent="0.35">
      <c r="C6842" s="22"/>
    </row>
    <row r="6843" spans="3:3" x14ac:dyDescent="0.35">
      <c r="C6843" s="22"/>
    </row>
    <row r="6844" spans="3:3" x14ac:dyDescent="0.35">
      <c r="C6844" s="22"/>
    </row>
    <row r="6845" spans="3:3" x14ac:dyDescent="0.35">
      <c r="C6845" s="22"/>
    </row>
    <row r="6846" spans="3:3" x14ac:dyDescent="0.35">
      <c r="C6846" s="22"/>
    </row>
    <row r="6847" spans="3:3" x14ac:dyDescent="0.35">
      <c r="C6847" s="22"/>
    </row>
    <row r="6848" spans="3:3" x14ac:dyDescent="0.35">
      <c r="C6848" s="22"/>
    </row>
    <row r="6849" spans="3:3" x14ac:dyDescent="0.35">
      <c r="C6849" s="22"/>
    </row>
    <row r="6850" spans="3:3" x14ac:dyDescent="0.35">
      <c r="C6850" s="22"/>
    </row>
    <row r="6851" spans="3:3" x14ac:dyDescent="0.35">
      <c r="C6851" s="22"/>
    </row>
    <row r="6852" spans="3:3" x14ac:dyDescent="0.35">
      <c r="C6852" s="22"/>
    </row>
    <row r="6853" spans="3:3" x14ac:dyDescent="0.35">
      <c r="C6853" s="22"/>
    </row>
    <row r="6854" spans="3:3" x14ac:dyDescent="0.35">
      <c r="C6854" s="22"/>
    </row>
    <row r="6855" spans="3:3" x14ac:dyDescent="0.35">
      <c r="C6855" s="22"/>
    </row>
    <row r="6856" spans="3:3" x14ac:dyDescent="0.35">
      <c r="C6856" s="22"/>
    </row>
    <row r="6857" spans="3:3" x14ac:dyDescent="0.35">
      <c r="C6857" s="22"/>
    </row>
    <row r="6858" spans="3:3" x14ac:dyDescent="0.35">
      <c r="C6858" s="22"/>
    </row>
    <row r="6859" spans="3:3" x14ac:dyDescent="0.35">
      <c r="C6859" s="22"/>
    </row>
    <row r="6860" spans="3:3" x14ac:dyDescent="0.35">
      <c r="C6860" s="22"/>
    </row>
    <row r="6861" spans="3:3" x14ac:dyDescent="0.35">
      <c r="C6861" s="22"/>
    </row>
    <row r="6862" spans="3:3" x14ac:dyDescent="0.35">
      <c r="C6862" s="22"/>
    </row>
    <row r="6863" spans="3:3" x14ac:dyDescent="0.35">
      <c r="C6863" s="22"/>
    </row>
    <row r="6864" spans="3:3" x14ac:dyDescent="0.35">
      <c r="C6864" s="22"/>
    </row>
    <row r="6865" spans="3:3" x14ac:dyDescent="0.35">
      <c r="C6865" s="22"/>
    </row>
    <row r="6866" spans="3:3" x14ac:dyDescent="0.35">
      <c r="C6866" s="22"/>
    </row>
    <row r="6867" spans="3:3" x14ac:dyDescent="0.35">
      <c r="C6867" s="22"/>
    </row>
    <row r="6868" spans="3:3" x14ac:dyDescent="0.35">
      <c r="C6868" s="22"/>
    </row>
    <row r="6869" spans="3:3" x14ac:dyDescent="0.35">
      <c r="C6869" s="22"/>
    </row>
    <row r="6870" spans="3:3" x14ac:dyDescent="0.35">
      <c r="C6870" s="22"/>
    </row>
    <row r="6871" spans="3:3" x14ac:dyDescent="0.35">
      <c r="C6871" s="22"/>
    </row>
    <row r="6872" spans="3:3" x14ac:dyDescent="0.35">
      <c r="C6872" s="22"/>
    </row>
    <row r="6873" spans="3:3" x14ac:dyDescent="0.35">
      <c r="C6873" s="22"/>
    </row>
    <row r="6874" spans="3:3" x14ac:dyDescent="0.35">
      <c r="C6874" s="22"/>
    </row>
    <row r="6875" spans="3:3" x14ac:dyDescent="0.35">
      <c r="C6875" s="22"/>
    </row>
    <row r="6876" spans="3:3" x14ac:dyDescent="0.35">
      <c r="C6876" s="22"/>
    </row>
    <row r="6877" spans="3:3" x14ac:dyDescent="0.35">
      <c r="C6877" s="22"/>
    </row>
    <row r="6878" spans="3:3" x14ac:dyDescent="0.35">
      <c r="C6878" s="22"/>
    </row>
    <row r="6879" spans="3:3" x14ac:dyDescent="0.35">
      <c r="C6879" s="22"/>
    </row>
    <row r="6880" spans="3:3" x14ac:dyDescent="0.35">
      <c r="C6880" s="22"/>
    </row>
    <row r="6881" spans="3:3" x14ac:dyDescent="0.35">
      <c r="C6881" s="22"/>
    </row>
    <row r="6882" spans="3:3" x14ac:dyDescent="0.35">
      <c r="C6882" s="22"/>
    </row>
    <row r="6883" spans="3:3" x14ac:dyDescent="0.35">
      <c r="C6883" s="22"/>
    </row>
    <row r="6884" spans="3:3" x14ac:dyDescent="0.35">
      <c r="C6884" s="22"/>
    </row>
    <row r="6885" spans="3:3" x14ac:dyDescent="0.35">
      <c r="C6885" s="22"/>
    </row>
    <row r="6886" spans="3:3" x14ac:dyDescent="0.35">
      <c r="C6886" s="22"/>
    </row>
    <row r="6887" spans="3:3" x14ac:dyDescent="0.35">
      <c r="C6887" s="22"/>
    </row>
    <row r="6888" spans="3:3" x14ac:dyDescent="0.35">
      <c r="C6888" s="22"/>
    </row>
    <row r="6889" spans="3:3" x14ac:dyDescent="0.35">
      <c r="C6889" s="22"/>
    </row>
    <row r="6890" spans="3:3" x14ac:dyDescent="0.35">
      <c r="C6890" s="22"/>
    </row>
    <row r="6891" spans="3:3" x14ac:dyDescent="0.35">
      <c r="C6891" s="22"/>
    </row>
    <row r="6892" spans="3:3" x14ac:dyDescent="0.35">
      <c r="C6892" s="22"/>
    </row>
    <row r="6893" spans="3:3" x14ac:dyDescent="0.35">
      <c r="C6893" s="22"/>
    </row>
    <row r="6894" spans="3:3" x14ac:dyDescent="0.35">
      <c r="C6894" s="22"/>
    </row>
    <row r="6895" spans="3:3" x14ac:dyDescent="0.35">
      <c r="C6895" s="22"/>
    </row>
    <row r="6896" spans="3:3" x14ac:dyDescent="0.35">
      <c r="C6896" s="22"/>
    </row>
    <row r="6897" spans="3:3" x14ac:dyDescent="0.35">
      <c r="C6897" s="22"/>
    </row>
    <row r="6898" spans="3:3" x14ac:dyDescent="0.35">
      <c r="C6898" s="22"/>
    </row>
    <row r="6899" spans="3:3" x14ac:dyDescent="0.35">
      <c r="C6899" s="22"/>
    </row>
    <row r="6900" spans="3:3" x14ac:dyDescent="0.35">
      <c r="C6900" s="22"/>
    </row>
    <row r="6901" spans="3:3" x14ac:dyDescent="0.35">
      <c r="C6901" s="22"/>
    </row>
    <row r="6902" spans="3:3" x14ac:dyDescent="0.35">
      <c r="C6902" s="22"/>
    </row>
    <row r="6903" spans="3:3" x14ac:dyDescent="0.35">
      <c r="C6903" s="22"/>
    </row>
    <row r="6904" spans="3:3" x14ac:dyDescent="0.35">
      <c r="C6904" s="22"/>
    </row>
    <row r="6905" spans="3:3" x14ac:dyDescent="0.35">
      <c r="C6905" s="22"/>
    </row>
    <row r="6906" spans="3:3" x14ac:dyDescent="0.35">
      <c r="C6906" s="22"/>
    </row>
    <row r="6907" spans="3:3" x14ac:dyDescent="0.35">
      <c r="C6907" s="22"/>
    </row>
    <row r="6908" spans="3:3" x14ac:dyDescent="0.35">
      <c r="C6908" s="22"/>
    </row>
    <row r="6909" spans="3:3" x14ac:dyDescent="0.35">
      <c r="C6909" s="22"/>
    </row>
    <row r="6910" spans="3:3" x14ac:dyDescent="0.35">
      <c r="C6910" s="22"/>
    </row>
    <row r="6911" spans="3:3" x14ac:dyDescent="0.35">
      <c r="C6911" s="22"/>
    </row>
    <row r="6912" spans="3:3" x14ac:dyDescent="0.35">
      <c r="C6912" s="22"/>
    </row>
    <row r="6913" spans="3:3" x14ac:dyDescent="0.35">
      <c r="C6913" s="22"/>
    </row>
    <row r="6914" spans="3:3" x14ac:dyDescent="0.35">
      <c r="C6914" s="22"/>
    </row>
    <row r="6915" spans="3:3" x14ac:dyDescent="0.35">
      <c r="C6915" s="22"/>
    </row>
    <row r="6916" spans="3:3" x14ac:dyDescent="0.35">
      <c r="C6916" s="22"/>
    </row>
    <row r="6917" spans="3:3" x14ac:dyDescent="0.35">
      <c r="C6917" s="22"/>
    </row>
    <row r="6918" spans="3:3" x14ac:dyDescent="0.35">
      <c r="C6918" s="22"/>
    </row>
    <row r="6919" spans="3:3" x14ac:dyDescent="0.35">
      <c r="C6919" s="22"/>
    </row>
    <row r="6920" spans="3:3" x14ac:dyDescent="0.35">
      <c r="C6920" s="22"/>
    </row>
    <row r="6921" spans="3:3" x14ac:dyDescent="0.35">
      <c r="C6921" s="22"/>
    </row>
    <row r="6922" spans="3:3" x14ac:dyDescent="0.35">
      <c r="C6922" s="22"/>
    </row>
    <row r="6923" spans="3:3" x14ac:dyDescent="0.35">
      <c r="C6923" s="22"/>
    </row>
    <row r="6924" spans="3:3" x14ac:dyDescent="0.35">
      <c r="C6924" s="22"/>
    </row>
    <row r="6925" spans="3:3" x14ac:dyDescent="0.35">
      <c r="C6925" s="22"/>
    </row>
    <row r="6926" spans="3:3" x14ac:dyDescent="0.35">
      <c r="C6926" s="22"/>
    </row>
    <row r="6927" spans="3:3" x14ac:dyDescent="0.35">
      <c r="C6927" s="22"/>
    </row>
    <row r="6928" spans="3:3" x14ac:dyDescent="0.35">
      <c r="C6928" s="22"/>
    </row>
    <row r="6929" spans="3:3" x14ac:dyDescent="0.35">
      <c r="C6929" s="22"/>
    </row>
    <row r="6930" spans="3:3" x14ac:dyDescent="0.35">
      <c r="C6930" s="22"/>
    </row>
    <row r="6931" spans="3:3" x14ac:dyDescent="0.35">
      <c r="C6931" s="22"/>
    </row>
    <row r="6932" spans="3:3" x14ac:dyDescent="0.35">
      <c r="C6932" s="22"/>
    </row>
    <row r="6933" spans="3:3" x14ac:dyDescent="0.35">
      <c r="C6933" s="22"/>
    </row>
    <row r="6934" spans="3:3" x14ac:dyDescent="0.35">
      <c r="C6934" s="22"/>
    </row>
    <row r="6935" spans="3:3" x14ac:dyDescent="0.35">
      <c r="C6935" s="22"/>
    </row>
    <row r="6936" spans="3:3" x14ac:dyDescent="0.35">
      <c r="C6936" s="22"/>
    </row>
    <row r="6937" spans="3:3" x14ac:dyDescent="0.35">
      <c r="C6937" s="22"/>
    </row>
    <row r="6938" spans="3:3" x14ac:dyDescent="0.35">
      <c r="C6938" s="22"/>
    </row>
    <row r="6939" spans="3:3" x14ac:dyDescent="0.35">
      <c r="C6939" s="22"/>
    </row>
    <row r="6940" spans="3:3" x14ac:dyDescent="0.35">
      <c r="C6940" s="22"/>
    </row>
    <row r="6941" spans="3:3" x14ac:dyDescent="0.35">
      <c r="C6941" s="22"/>
    </row>
    <row r="6942" spans="3:3" x14ac:dyDescent="0.35">
      <c r="C6942" s="22"/>
    </row>
    <row r="6943" spans="3:3" x14ac:dyDescent="0.35">
      <c r="C6943" s="22"/>
    </row>
    <row r="6944" spans="3:3" x14ac:dyDescent="0.35">
      <c r="C6944" s="22"/>
    </row>
    <row r="6945" spans="3:3" x14ac:dyDescent="0.35">
      <c r="C6945" s="22"/>
    </row>
    <row r="6946" spans="3:3" x14ac:dyDescent="0.35">
      <c r="C6946" s="22"/>
    </row>
    <row r="6947" spans="3:3" x14ac:dyDescent="0.35">
      <c r="C6947" s="22"/>
    </row>
    <row r="6948" spans="3:3" x14ac:dyDescent="0.35">
      <c r="C6948" s="22"/>
    </row>
    <row r="6949" spans="3:3" x14ac:dyDescent="0.35">
      <c r="C6949" s="22"/>
    </row>
    <row r="6950" spans="3:3" x14ac:dyDescent="0.35">
      <c r="C6950" s="22"/>
    </row>
    <row r="6951" spans="3:3" x14ac:dyDescent="0.35">
      <c r="C6951" s="22"/>
    </row>
    <row r="6952" spans="3:3" x14ac:dyDescent="0.35">
      <c r="C6952" s="22"/>
    </row>
    <row r="6953" spans="3:3" x14ac:dyDescent="0.35">
      <c r="C6953" s="22"/>
    </row>
    <row r="6954" spans="3:3" x14ac:dyDescent="0.35">
      <c r="C6954" s="22"/>
    </row>
    <row r="6955" spans="3:3" x14ac:dyDescent="0.35">
      <c r="C6955" s="22"/>
    </row>
    <row r="6956" spans="3:3" x14ac:dyDescent="0.35">
      <c r="C6956" s="22"/>
    </row>
    <row r="6957" spans="3:3" x14ac:dyDescent="0.35">
      <c r="C6957" s="22"/>
    </row>
    <row r="6958" spans="3:3" x14ac:dyDescent="0.35">
      <c r="C6958" s="22"/>
    </row>
    <row r="6959" spans="3:3" x14ac:dyDescent="0.35">
      <c r="C6959" s="22"/>
    </row>
    <row r="6960" spans="3:3" x14ac:dyDescent="0.35">
      <c r="C6960" s="22"/>
    </row>
    <row r="6961" spans="3:3" x14ac:dyDescent="0.35">
      <c r="C6961" s="22"/>
    </row>
    <row r="6962" spans="3:3" x14ac:dyDescent="0.35">
      <c r="C6962" s="22"/>
    </row>
    <row r="6963" spans="3:3" x14ac:dyDescent="0.35">
      <c r="C6963" s="22"/>
    </row>
    <row r="6964" spans="3:3" x14ac:dyDescent="0.35">
      <c r="C6964" s="22"/>
    </row>
    <row r="6965" spans="3:3" x14ac:dyDescent="0.35">
      <c r="C6965" s="22"/>
    </row>
    <row r="6966" spans="3:3" x14ac:dyDescent="0.35">
      <c r="C6966" s="22"/>
    </row>
    <row r="6967" spans="3:3" x14ac:dyDescent="0.35">
      <c r="C6967" s="22"/>
    </row>
    <row r="6968" spans="3:3" x14ac:dyDescent="0.35">
      <c r="C6968" s="22"/>
    </row>
    <row r="6969" spans="3:3" x14ac:dyDescent="0.35">
      <c r="C6969" s="22"/>
    </row>
    <row r="6970" spans="3:3" x14ac:dyDescent="0.35">
      <c r="C6970" s="22"/>
    </row>
    <row r="6971" spans="3:3" x14ac:dyDescent="0.35">
      <c r="C6971" s="22"/>
    </row>
    <row r="6972" spans="3:3" x14ac:dyDescent="0.35">
      <c r="C6972" s="22"/>
    </row>
    <row r="6973" spans="3:3" x14ac:dyDescent="0.35">
      <c r="C6973" s="22"/>
    </row>
    <row r="6974" spans="3:3" x14ac:dyDescent="0.35">
      <c r="C6974" s="22"/>
    </row>
    <row r="6975" spans="3:3" x14ac:dyDescent="0.35">
      <c r="C6975" s="22"/>
    </row>
    <row r="6976" spans="3:3" x14ac:dyDescent="0.35">
      <c r="C6976" s="22"/>
    </row>
    <row r="6977" spans="3:3" x14ac:dyDescent="0.35">
      <c r="C6977" s="22"/>
    </row>
    <row r="6978" spans="3:3" x14ac:dyDescent="0.35">
      <c r="C6978" s="22"/>
    </row>
    <row r="6979" spans="3:3" x14ac:dyDescent="0.35">
      <c r="C6979" s="22"/>
    </row>
    <row r="6980" spans="3:3" x14ac:dyDescent="0.35">
      <c r="C6980" s="22"/>
    </row>
    <row r="6981" spans="3:3" x14ac:dyDescent="0.35">
      <c r="C6981" s="22"/>
    </row>
    <row r="6982" spans="3:3" x14ac:dyDescent="0.35">
      <c r="C6982" s="22"/>
    </row>
    <row r="6983" spans="3:3" x14ac:dyDescent="0.35">
      <c r="C6983" s="22"/>
    </row>
    <row r="6984" spans="3:3" x14ac:dyDescent="0.35">
      <c r="C6984" s="22"/>
    </row>
    <row r="6985" spans="3:3" x14ac:dyDescent="0.35">
      <c r="C6985" s="22"/>
    </row>
    <row r="6986" spans="3:3" x14ac:dyDescent="0.35">
      <c r="C6986" s="22"/>
    </row>
    <row r="6987" spans="3:3" x14ac:dyDescent="0.35">
      <c r="C6987" s="22"/>
    </row>
    <row r="6988" spans="3:3" x14ac:dyDescent="0.35">
      <c r="C6988" s="22"/>
    </row>
    <row r="6989" spans="3:3" x14ac:dyDescent="0.35">
      <c r="C6989" s="22"/>
    </row>
    <row r="6990" spans="3:3" x14ac:dyDescent="0.35">
      <c r="C6990" s="22"/>
    </row>
    <row r="6991" spans="3:3" x14ac:dyDescent="0.35">
      <c r="C6991" s="22"/>
    </row>
    <row r="6992" spans="3:3" x14ac:dyDescent="0.35">
      <c r="C6992" s="22"/>
    </row>
    <row r="6993" spans="3:3" x14ac:dyDescent="0.35">
      <c r="C6993" s="22"/>
    </row>
    <row r="6994" spans="3:3" x14ac:dyDescent="0.35">
      <c r="C6994" s="22"/>
    </row>
    <row r="6995" spans="3:3" x14ac:dyDescent="0.35">
      <c r="C6995" s="22"/>
    </row>
    <row r="6996" spans="3:3" x14ac:dyDescent="0.35">
      <c r="C6996" s="22"/>
    </row>
    <row r="6997" spans="3:3" x14ac:dyDescent="0.35">
      <c r="C6997" s="22"/>
    </row>
    <row r="6998" spans="3:3" x14ac:dyDescent="0.35">
      <c r="C6998" s="22"/>
    </row>
    <row r="6999" spans="3:3" x14ac:dyDescent="0.35">
      <c r="C6999" s="22"/>
    </row>
    <row r="7000" spans="3:3" x14ac:dyDescent="0.35">
      <c r="C7000" s="22"/>
    </row>
    <row r="7001" spans="3:3" x14ac:dyDescent="0.35">
      <c r="C7001" s="22"/>
    </row>
    <row r="7002" spans="3:3" x14ac:dyDescent="0.35">
      <c r="C7002" s="22"/>
    </row>
    <row r="7003" spans="3:3" x14ac:dyDescent="0.35">
      <c r="C7003" s="22"/>
    </row>
    <row r="7004" spans="3:3" x14ac:dyDescent="0.35">
      <c r="C7004" s="22"/>
    </row>
    <row r="7005" spans="3:3" x14ac:dyDescent="0.35">
      <c r="C7005" s="22"/>
    </row>
    <row r="7006" spans="3:3" x14ac:dyDescent="0.35">
      <c r="C7006" s="22"/>
    </row>
    <row r="7007" spans="3:3" x14ac:dyDescent="0.35">
      <c r="C7007" s="22"/>
    </row>
    <row r="7008" spans="3:3" x14ac:dyDescent="0.35">
      <c r="C7008" s="22"/>
    </row>
    <row r="7009" spans="3:3" x14ac:dyDescent="0.35">
      <c r="C7009" s="22"/>
    </row>
    <row r="7010" spans="3:3" x14ac:dyDescent="0.35">
      <c r="C7010" s="22"/>
    </row>
    <row r="7011" spans="3:3" x14ac:dyDescent="0.35">
      <c r="C7011" s="22"/>
    </row>
    <row r="7012" spans="3:3" x14ac:dyDescent="0.35">
      <c r="C7012" s="22"/>
    </row>
    <row r="7013" spans="3:3" x14ac:dyDescent="0.35">
      <c r="C7013" s="22"/>
    </row>
    <row r="7014" spans="3:3" x14ac:dyDescent="0.35">
      <c r="C7014" s="22"/>
    </row>
    <row r="7015" spans="3:3" x14ac:dyDescent="0.35">
      <c r="C7015" s="22"/>
    </row>
    <row r="7016" spans="3:3" x14ac:dyDescent="0.35">
      <c r="C7016" s="22"/>
    </row>
    <row r="7017" spans="3:3" x14ac:dyDescent="0.35">
      <c r="C7017" s="22"/>
    </row>
    <row r="7018" spans="3:3" x14ac:dyDescent="0.35">
      <c r="C7018" s="22"/>
    </row>
    <row r="7019" spans="3:3" x14ac:dyDescent="0.35">
      <c r="C7019" s="22"/>
    </row>
    <row r="7020" spans="3:3" x14ac:dyDescent="0.35">
      <c r="C7020" s="22"/>
    </row>
    <row r="7021" spans="3:3" x14ac:dyDescent="0.35">
      <c r="C7021" s="22"/>
    </row>
    <row r="7022" spans="3:3" x14ac:dyDescent="0.35">
      <c r="C7022" s="22"/>
    </row>
    <row r="7023" spans="3:3" x14ac:dyDescent="0.35">
      <c r="C7023" s="22"/>
    </row>
    <row r="7024" spans="3:3" x14ac:dyDescent="0.35">
      <c r="C7024" s="22"/>
    </row>
    <row r="7025" spans="3:3" x14ac:dyDescent="0.35">
      <c r="C7025" s="22"/>
    </row>
    <row r="7026" spans="3:3" x14ac:dyDescent="0.35">
      <c r="C7026" s="22"/>
    </row>
    <row r="7027" spans="3:3" x14ac:dyDescent="0.35">
      <c r="C7027" s="22"/>
    </row>
    <row r="7028" spans="3:3" x14ac:dyDescent="0.35">
      <c r="C7028" s="22"/>
    </row>
    <row r="7029" spans="3:3" x14ac:dyDescent="0.35">
      <c r="C7029" s="22"/>
    </row>
    <row r="7030" spans="3:3" x14ac:dyDescent="0.35">
      <c r="C7030" s="22"/>
    </row>
    <row r="7031" spans="3:3" x14ac:dyDescent="0.35">
      <c r="C7031" s="22"/>
    </row>
    <row r="7032" spans="3:3" x14ac:dyDescent="0.35">
      <c r="C7032" s="22"/>
    </row>
    <row r="7033" spans="3:3" x14ac:dyDescent="0.35">
      <c r="C7033" s="22"/>
    </row>
    <row r="7034" spans="3:3" x14ac:dyDescent="0.35">
      <c r="C7034" s="22"/>
    </row>
    <row r="7035" spans="3:3" x14ac:dyDescent="0.35">
      <c r="C7035" s="22"/>
    </row>
    <row r="7036" spans="3:3" x14ac:dyDescent="0.35">
      <c r="C7036" s="22"/>
    </row>
    <row r="7037" spans="3:3" x14ac:dyDescent="0.35">
      <c r="C7037" s="22"/>
    </row>
    <row r="7038" spans="3:3" x14ac:dyDescent="0.35">
      <c r="C7038" s="22"/>
    </row>
    <row r="7039" spans="3:3" x14ac:dyDescent="0.35">
      <c r="C7039" s="22"/>
    </row>
    <row r="7040" spans="3:3" x14ac:dyDescent="0.35">
      <c r="C7040" s="22"/>
    </row>
    <row r="7041" spans="3:3" x14ac:dyDescent="0.35">
      <c r="C7041" s="22"/>
    </row>
    <row r="7042" spans="3:3" x14ac:dyDescent="0.35">
      <c r="C7042" s="22"/>
    </row>
    <row r="7043" spans="3:3" x14ac:dyDescent="0.35">
      <c r="C7043" s="22"/>
    </row>
    <row r="7044" spans="3:3" x14ac:dyDescent="0.35">
      <c r="C7044" s="22"/>
    </row>
    <row r="7045" spans="3:3" x14ac:dyDescent="0.35">
      <c r="C7045" s="22"/>
    </row>
    <row r="7046" spans="3:3" x14ac:dyDescent="0.35">
      <c r="C7046" s="22"/>
    </row>
    <row r="7047" spans="3:3" x14ac:dyDescent="0.35">
      <c r="C7047" s="22"/>
    </row>
    <row r="7048" spans="3:3" x14ac:dyDescent="0.35">
      <c r="C7048" s="22"/>
    </row>
    <row r="7049" spans="3:3" x14ac:dyDescent="0.35">
      <c r="C7049" s="22"/>
    </row>
    <row r="7050" spans="3:3" x14ac:dyDescent="0.35">
      <c r="C7050" s="22"/>
    </row>
    <row r="7051" spans="3:3" x14ac:dyDescent="0.35">
      <c r="C7051" s="22"/>
    </row>
    <row r="7052" spans="3:3" x14ac:dyDescent="0.35">
      <c r="C7052" s="22"/>
    </row>
    <row r="7053" spans="3:3" x14ac:dyDescent="0.35">
      <c r="C7053" s="22"/>
    </row>
    <row r="7054" spans="3:3" x14ac:dyDescent="0.35">
      <c r="C7054" s="22"/>
    </row>
    <row r="7055" spans="3:3" x14ac:dyDescent="0.35">
      <c r="C7055" s="22"/>
    </row>
    <row r="7056" spans="3:3" x14ac:dyDescent="0.35">
      <c r="C7056" s="22"/>
    </row>
    <row r="7057" spans="3:3" x14ac:dyDescent="0.35">
      <c r="C7057" s="22"/>
    </row>
    <row r="7058" spans="3:3" x14ac:dyDescent="0.35">
      <c r="C7058" s="22"/>
    </row>
    <row r="7059" spans="3:3" x14ac:dyDescent="0.35">
      <c r="C7059" s="22"/>
    </row>
    <row r="7060" spans="3:3" x14ac:dyDescent="0.35">
      <c r="C7060" s="22"/>
    </row>
    <row r="7061" spans="3:3" x14ac:dyDescent="0.35">
      <c r="C7061" s="22"/>
    </row>
    <row r="7062" spans="3:3" x14ac:dyDescent="0.35">
      <c r="C7062" s="22"/>
    </row>
    <row r="7063" spans="3:3" x14ac:dyDescent="0.35">
      <c r="C7063" s="22"/>
    </row>
    <row r="7064" spans="3:3" x14ac:dyDescent="0.35">
      <c r="C7064" s="22"/>
    </row>
    <row r="7065" spans="3:3" x14ac:dyDescent="0.35">
      <c r="C7065" s="22"/>
    </row>
    <row r="7066" spans="3:3" x14ac:dyDescent="0.35">
      <c r="C7066" s="22"/>
    </row>
    <row r="7067" spans="3:3" x14ac:dyDescent="0.35">
      <c r="C7067" s="22"/>
    </row>
    <row r="7068" spans="3:3" x14ac:dyDescent="0.35">
      <c r="C7068" s="22"/>
    </row>
    <row r="7069" spans="3:3" x14ac:dyDescent="0.35">
      <c r="C7069" s="22"/>
    </row>
    <row r="7070" spans="3:3" x14ac:dyDescent="0.35">
      <c r="C7070" s="22"/>
    </row>
    <row r="7071" spans="3:3" x14ac:dyDescent="0.35">
      <c r="C7071" s="22"/>
    </row>
    <row r="7072" spans="3:3" x14ac:dyDescent="0.35">
      <c r="C7072" s="22"/>
    </row>
    <row r="7073" spans="3:3" x14ac:dyDescent="0.35">
      <c r="C7073" s="22"/>
    </row>
    <row r="7074" spans="3:3" x14ac:dyDescent="0.35">
      <c r="C7074" s="22"/>
    </row>
    <row r="7075" spans="3:3" x14ac:dyDescent="0.35">
      <c r="C7075" s="22"/>
    </row>
    <row r="7076" spans="3:3" x14ac:dyDescent="0.35">
      <c r="C7076" s="22"/>
    </row>
    <row r="7077" spans="3:3" x14ac:dyDescent="0.35">
      <c r="C7077" s="22"/>
    </row>
    <row r="7078" spans="3:3" x14ac:dyDescent="0.35">
      <c r="C7078" s="22"/>
    </row>
    <row r="7079" spans="3:3" x14ac:dyDescent="0.35">
      <c r="C7079" s="22"/>
    </row>
    <row r="7080" spans="3:3" x14ac:dyDescent="0.35">
      <c r="C7080" s="22"/>
    </row>
    <row r="7081" spans="3:3" x14ac:dyDescent="0.35">
      <c r="C7081" s="22"/>
    </row>
    <row r="7082" spans="3:3" x14ac:dyDescent="0.35">
      <c r="C7082" s="22"/>
    </row>
    <row r="7083" spans="3:3" x14ac:dyDescent="0.35">
      <c r="C7083" s="22"/>
    </row>
    <row r="7084" spans="3:3" x14ac:dyDescent="0.35">
      <c r="C7084" s="22"/>
    </row>
    <row r="7085" spans="3:3" x14ac:dyDescent="0.35">
      <c r="C7085" s="22"/>
    </row>
    <row r="7086" spans="3:3" x14ac:dyDescent="0.35">
      <c r="C7086" s="22"/>
    </row>
    <row r="7087" spans="3:3" x14ac:dyDescent="0.35">
      <c r="C7087" s="22"/>
    </row>
    <row r="7088" spans="3:3" x14ac:dyDescent="0.35">
      <c r="C7088" s="22"/>
    </row>
    <row r="7089" spans="3:3" x14ac:dyDescent="0.35">
      <c r="C7089" s="22"/>
    </row>
    <row r="7090" spans="3:3" x14ac:dyDescent="0.35">
      <c r="C7090" s="22"/>
    </row>
    <row r="7091" spans="3:3" x14ac:dyDescent="0.35">
      <c r="C7091" s="22"/>
    </row>
    <row r="7092" spans="3:3" x14ac:dyDescent="0.35">
      <c r="C7092" s="22"/>
    </row>
    <row r="7093" spans="3:3" x14ac:dyDescent="0.35">
      <c r="C7093" s="22"/>
    </row>
    <row r="7094" spans="3:3" x14ac:dyDescent="0.35">
      <c r="C7094" s="22"/>
    </row>
    <row r="7095" spans="3:3" x14ac:dyDescent="0.35">
      <c r="C7095" s="22"/>
    </row>
    <row r="7096" spans="3:3" x14ac:dyDescent="0.35">
      <c r="C7096" s="22"/>
    </row>
    <row r="7097" spans="3:3" x14ac:dyDescent="0.35">
      <c r="C7097" s="22"/>
    </row>
    <row r="7098" spans="3:3" x14ac:dyDescent="0.35">
      <c r="C7098" s="22"/>
    </row>
    <row r="7099" spans="3:3" x14ac:dyDescent="0.35">
      <c r="C7099" s="22"/>
    </row>
    <row r="7100" spans="3:3" x14ac:dyDescent="0.35">
      <c r="C7100" s="22"/>
    </row>
    <row r="7101" spans="3:3" x14ac:dyDescent="0.35">
      <c r="C7101" s="22"/>
    </row>
    <row r="7102" spans="3:3" x14ac:dyDescent="0.35">
      <c r="C7102" s="22"/>
    </row>
    <row r="7103" spans="3:3" x14ac:dyDescent="0.35">
      <c r="C7103" s="22"/>
    </row>
    <row r="7104" spans="3:3" x14ac:dyDescent="0.35">
      <c r="C7104" s="22"/>
    </row>
    <row r="7105" spans="3:3" x14ac:dyDescent="0.35">
      <c r="C7105" s="22"/>
    </row>
    <row r="7106" spans="3:3" x14ac:dyDescent="0.35">
      <c r="C7106" s="22"/>
    </row>
    <row r="7107" spans="3:3" x14ac:dyDescent="0.35">
      <c r="C7107" s="22"/>
    </row>
    <row r="7108" spans="3:3" x14ac:dyDescent="0.35">
      <c r="C7108" s="22"/>
    </row>
    <row r="7109" spans="3:3" x14ac:dyDescent="0.35">
      <c r="C7109" s="22"/>
    </row>
    <row r="7110" spans="3:3" x14ac:dyDescent="0.35">
      <c r="C7110" s="22"/>
    </row>
    <row r="7111" spans="3:3" x14ac:dyDescent="0.35">
      <c r="C7111" s="22"/>
    </row>
    <row r="7112" spans="3:3" x14ac:dyDescent="0.35">
      <c r="C7112" s="22"/>
    </row>
    <row r="7113" spans="3:3" x14ac:dyDescent="0.35">
      <c r="C7113" s="22"/>
    </row>
    <row r="7114" spans="3:3" x14ac:dyDescent="0.35">
      <c r="C7114" s="22"/>
    </row>
    <row r="7115" spans="3:3" x14ac:dyDescent="0.35">
      <c r="C7115" s="22"/>
    </row>
    <row r="7116" spans="3:3" x14ac:dyDescent="0.35">
      <c r="C7116" s="22"/>
    </row>
    <row r="7117" spans="3:3" x14ac:dyDescent="0.35">
      <c r="C7117" s="22"/>
    </row>
    <row r="7118" spans="3:3" x14ac:dyDescent="0.35">
      <c r="C7118" s="22"/>
    </row>
    <row r="7119" spans="3:3" x14ac:dyDescent="0.35">
      <c r="C7119" s="22"/>
    </row>
    <row r="7120" spans="3:3" x14ac:dyDescent="0.35">
      <c r="C7120" s="22"/>
    </row>
    <row r="7121" spans="3:3" x14ac:dyDescent="0.35">
      <c r="C7121" s="22"/>
    </row>
    <row r="7122" spans="3:3" x14ac:dyDescent="0.35">
      <c r="C7122" s="22"/>
    </row>
    <row r="7123" spans="3:3" x14ac:dyDescent="0.35">
      <c r="C7123" s="22"/>
    </row>
    <row r="7124" spans="3:3" x14ac:dyDescent="0.35">
      <c r="C7124" s="22"/>
    </row>
    <row r="7125" spans="3:3" x14ac:dyDescent="0.35">
      <c r="C7125" s="22"/>
    </row>
    <row r="7126" spans="3:3" x14ac:dyDescent="0.35">
      <c r="C7126" s="22"/>
    </row>
    <row r="7127" spans="3:3" x14ac:dyDescent="0.35">
      <c r="C7127" s="22"/>
    </row>
    <row r="7128" spans="3:3" x14ac:dyDescent="0.35">
      <c r="C7128" s="22"/>
    </row>
    <row r="7129" spans="3:3" x14ac:dyDescent="0.35">
      <c r="C7129" s="22"/>
    </row>
    <row r="7130" spans="3:3" x14ac:dyDescent="0.35">
      <c r="C7130" s="22"/>
    </row>
    <row r="7131" spans="3:3" x14ac:dyDescent="0.35">
      <c r="C7131" s="22"/>
    </row>
    <row r="7132" spans="3:3" x14ac:dyDescent="0.35">
      <c r="C7132" s="22"/>
    </row>
    <row r="7133" spans="3:3" x14ac:dyDescent="0.35">
      <c r="C7133" s="22"/>
    </row>
    <row r="7134" spans="3:3" x14ac:dyDescent="0.35">
      <c r="C7134" s="22"/>
    </row>
    <row r="7135" spans="3:3" x14ac:dyDescent="0.35">
      <c r="C7135" s="22"/>
    </row>
    <row r="7136" spans="3:3" x14ac:dyDescent="0.35">
      <c r="C7136" s="22"/>
    </row>
    <row r="7137" spans="3:3" x14ac:dyDescent="0.35">
      <c r="C7137" s="22"/>
    </row>
    <row r="7138" spans="3:3" x14ac:dyDescent="0.35">
      <c r="C7138" s="22"/>
    </row>
    <row r="7139" spans="3:3" x14ac:dyDescent="0.35">
      <c r="C7139" s="22"/>
    </row>
    <row r="7140" spans="3:3" x14ac:dyDescent="0.35">
      <c r="C7140" s="22"/>
    </row>
    <row r="7141" spans="3:3" x14ac:dyDescent="0.35">
      <c r="C7141" s="22"/>
    </row>
    <row r="7142" spans="3:3" x14ac:dyDescent="0.35">
      <c r="C7142" s="22"/>
    </row>
    <row r="7143" spans="3:3" x14ac:dyDescent="0.35">
      <c r="C7143" s="22"/>
    </row>
    <row r="7144" spans="3:3" x14ac:dyDescent="0.35">
      <c r="C7144" s="22"/>
    </row>
    <row r="7145" spans="3:3" x14ac:dyDescent="0.35">
      <c r="C7145" s="22"/>
    </row>
    <row r="7146" spans="3:3" x14ac:dyDescent="0.35">
      <c r="C7146" s="22"/>
    </row>
    <row r="7147" spans="3:3" x14ac:dyDescent="0.35">
      <c r="C7147" s="22"/>
    </row>
    <row r="7148" spans="3:3" x14ac:dyDescent="0.35">
      <c r="C7148" s="22"/>
    </row>
    <row r="7149" spans="3:3" x14ac:dyDescent="0.35">
      <c r="C7149" s="22"/>
    </row>
    <row r="7150" spans="3:3" x14ac:dyDescent="0.35">
      <c r="C7150" s="22"/>
    </row>
    <row r="7151" spans="3:3" x14ac:dyDescent="0.35">
      <c r="C7151" s="22"/>
    </row>
    <row r="7152" spans="3:3" x14ac:dyDescent="0.35">
      <c r="C7152" s="22"/>
    </row>
    <row r="7153" spans="3:3" x14ac:dyDescent="0.35">
      <c r="C7153" s="22"/>
    </row>
    <row r="7154" spans="3:3" x14ac:dyDescent="0.35">
      <c r="C7154" s="22"/>
    </row>
    <row r="7155" spans="3:3" x14ac:dyDescent="0.35">
      <c r="C7155" s="22"/>
    </row>
    <row r="7156" spans="3:3" x14ac:dyDescent="0.35">
      <c r="C7156" s="22"/>
    </row>
    <row r="7157" spans="3:3" x14ac:dyDescent="0.35">
      <c r="C7157" s="22"/>
    </row>
    <row r="7158" spans="3:3" x14ac:dyDescent="0.35">
      <c r="C7158" s="22"/>
    </row>
    <row r="7159" spans="3:3" x14ac:dyDescent="0.35">
      <c r="C7159" s="22"/>
    </row>
    <row r="7160" spans="3:3" x14ac:dyDescent="0.35">
      <c r="C7160" s="22"/>
    </row>
    <row r="7161" spans="3:3" x14ac:dyDescent="0.35">
      <c r="C7161" s="22"/>
    </row>
    <row r="7162" spans="3:3" x14ac:dyDescent="0.35">
      <c r="C7162" s="22"/>
    </row>
    <row r="7163" spans="3:3" x14ac:dyDescent="0.35">
      <c r="C7163" s="22"/>
    </row>
    <row r="7164" spans="3:3" x14ac:dyDescent="0.35">
      <c r="C7164" s="22"/>
    </row>
    <row r="7165" spans="3:3" x14ac:dyDescent="0.35">
      <c r="C7165" s="22"/>
    </row>
    <row r="7166" spans="3:3" x14ac:dyDescent="0.35">
      <c r="C7166" s="22"/>
    </row>
    <row r="7167" spans="3:3" x14ac:dyDescent="0.35">
      <c r="C7167" s="22"/>
    </row>
    <row r="7168" spans="3:3" x14ac:dyDescent="0.35">
      <c r="C7168" s="22"/>
    </row>
    <row r="7169" spans="3:3" x14ac:dyDescent="0.35">
      <c r="C7169" s="22"/>
    </row>
    <row r="7170" spans="3:3" x14ac:dyDescent="0.35">
      <c r="C7170" s="22"/>
    </row>
    <row r="7171" spans="3:3" x14ac:dyDescent="0.35">
      <c r="C7171" s="22"/>
    </row>
    <row r="7172" spans="3:3" x14ac:dyDescent="0.35">
      <c r="C7172" s="22"/>
    </row>
    <row r="7173" spans="3:3" x14ac:dyDescent="0.35">
      <c r="C7173" s="22"/>
    </row>
    <row r="7174" spans="3:3" x14ac:dyDescent="0.35">
      <c r="C7174" s="22"/>
    </row>
    <row r="7175" spans="3:3" x14ac:dyDescent="0.35">
      <c r="C7175" s="22"/>
    </row>
    <row r="7176" spans="3:3" x14ac:dyDescent="0.35">
      <c r="C7176" s="22"/>
    </row>
    <row r="7177" spans="3:3" x14ac:dyDescent="0.35">
      <c r="C7177" s="22"/>
    </row>
    <row r="7178" spans="3:3" x14ac:dyDescent="0.35">
      <c r="C7178" s="22"/>
    </row>
    <row r="7179" spans="3:3" x14ac:dyDescent="0.35">
      <c r="C7179" s="22"/>
    </row>
    <row r="7180" spans="3:3" x14ac:dyDescent="0.35">
      <c r="C7180" s="22"/>
    </row>
    <row r="7181" spans="3:3" x14ac:dyDescent="0.35">
      <c r="C7181" s="22"/>
    </row>
    <row r="7182" spans="3:3" x14ac:dyDescent="0.35">
      <c r="C7182" s="22"/>
    </row>
    <row r="7183" spans="3:3" x14ac:dyDescent="0.35">
      <c r="C7183" s="22"/>
    </row>
    <row r="7184" spans="3:3" x14ac:dyDescent="0.35">
      <c r="C7184" s="22"/>
    </row>
    <row r="7185" spans="3:3" x14ac:dyDescent="0.35">
      <c r="C7185" s="22"/>
    </row>
    <row r="7186" spans="3:3" x14ac:dyDescent="0.35">
      <c r="C7186" s="22"/>
    </row>
    <row r="7187" spans="3:3" x14ac:dyDescent="0.35">
      <c r="C7187" s="22"/>
    </row>
    <row r="7188" spans="3:3" x14ac:dyDescent="0.35">
      <c r="C7188" s="22"/>
    </row>
    <row r="7189" spans="3:3" x14ac:dyDescent="0.35">
      <c r="C7189" s="22"/>
    </row>
    <row r="7190" spans="3:3" x14ac:dyDescent="0.35">
      <c r="C7190" s="22"/>
    </row>
    <row r="7191" spans="3:3" x14ac:dyDescent="0.35">
      <c r="C7191" s="22"/>
    </row>
    <row r="7192" spans="3:3" x14ac:dyDescent="0.35">
      <c r="C7192" s="22"/>
    </row>
    <row r="7193" spans="3:3" x14ac:dyDescent="0.35">
      <c r="C7193" s="22"/>
    </row>
    <row r="7194" spans="3:3" x14ac:dyDescent="0.35">
      <c r="C7194" s="22"/>
    </row>
    <row r="7195" spans="3:3" x14ac:dyDescent="0.35">
      <c r="C7195" s="22"/>
    </row>
    <row r="7196" spans="3:3" x14ac:dyDescent="0.35">
      <c r="C7196" s="22"/>
    </row>
    <row r="7197" spans="3:3" x14ac:dyDescent="0.35">
      <c r="C7197" s="22"/>
    </row>
    <row r="7198" spans="3:3" x14ac:dyDescent="0.35">
      <c r="C7198" s="22"/>
    </row>
    <row r="7199" spans="3:3" x14ac:dyDescent="0.35">
      <c r="C7199" s="22"/>
    </row>
    <row r="7200" spans="3:3" x14ac:dyDescent="0.35">
      <c r="C7200" s="22"/>
    </row>
    <row r="7201" spans="3:3" x14ac:dyDescent="0.35">
      <c r="C7201" s="22"/>
    </row>
    <row r="7202" spans="3:3" x14ac:dyDescent="0.35">
      <c r="C7202" s="22"/>
    </row>
    <row r="7203" spans="3:3" x14ac:dyDescent="0.35">
      <c r="C7203" s="22"/>
    </row>
    <row r="7204" spans="3:3" x14ac:dyDescent="0.35">
      <c r="C7204" s="22"/>
    </row>
    <row r="7205" spans="3:3" x14ac:dyDescent="0.35">
      <c r="C7205" s="22"/>
    </row>
    <row r="7206" spans="3:3" x14ac:dyDescent="0.35">
      <c r="C7206" s="22"/>
    </row>
    <row r="7207" spans="3:3" x14ac:dyDescent="0.35">
      <c r="C7207" s="22"/>
    </row>
    <row r="7208" spans="3:3" x14ac:dyDescent="0.35">
      <c r="C7208" s="22"/>
    </row>
    <row r="7209" spans="3:3" x14ac:dyDescent="0.35">
      <c r="C7209" s="22"/>
    </row>
    <row r="7210" spans="3:3" x14ac:dyDescent="0.35">
      <c r="C7210" s="22"/>
    </row>
    <row r="7211" spans="3:3" x14ac:dyDescent="0.35">
      <c r="C7211" s="22"/>
    </row>
    <row r="7212" spans="3:3" x14ac:dyDescent="0.35">
      <c r="C7212" s="22"/>
    </row>
    <row r="7213" spans="3:3" x14ac:dyDescent="0.35">
      <c r="C7213" s="22"/>
    </row>
    <row r="7214" spans="3:3" x14ac:dyDescent="0.35">
      <c r="C7214" s="22"/>
    </row>
    <row r="7215" spans="3:3" x14ac:dyDescent="0.35">
      <c r="C7215" s="22"/>
    </row>
    <row r="7216" spans="3:3" x14ac:dyDescent="0.35">
      <c r="C7216" s="22"/>
    </row>
    <row r="7217" spans="3:3" x14ac:dyDescent="0.35">
      <c r="C7217" s="22"/>
    </row>
    <row r="7218" spans="3:3" x14ac:dyDescent="0.35">
      <c r="C7218" s="22"/>
    </row>
    <row r="7219" spans="3:3" x14ac:dyDescent="0.35">
      <c r="C7219" s="22"/>
    </row>
    <row r="7220" spans="3:3" x14ac:dyDescent="0.35">
      <c r="C7220" s="22"/>
    </row>
    <row r="7221" spans="3:3" x14ac:dyDescent="0.35">
      <c r="C7221" s="22"/>
    </row>
    <row r="7222" spans="3:3" x14ac:dyDescent="0.35">
      <c r="C7222" s="22"/>
    </row>
    <row r="7223" spans="3:3" x14ac:dyDescent="0.35">
      <c r="C7223" s="22"/>
    </row>
    <row r="7224" spans="3:3" x14ac:dyDescent="0.35">
      <c r="C7224" s="22"/>
    </row>
    <row r="7225" spans="3:3" x14ac:dyDescent="0.35">
      <c r="C7225" s="22"/>
    </row>
    <row r="7226" spans="3:3" x14ac:dyDescent="0.35">
      <c r="C7226" s="22"/>
    </row>
    <row r="7227" spans="3:3" x14ac:dyDescent="0.35">
      <c r="C7227" s="22"/>
    </row>
    <row r="7228" spans="3:3" x14ac:dyDescent="0.35">
      <c r="C7228" s="22"/>
    </row>
    <row r="7229" spans="3:3" x14ac:dyDescent="0.35">
      <c r="C7229" s="22"/>
    </row>
    <row r="7230" spans="3:3" x14ac:dyDescent="0.35">
      <c r="C7230" s="22"/>
    </row>
    <row r="7231" spans="3:3" x14ac:dyDescent="0.35">
      <c r="C7231" s="22"/>
    </row>
    <row r="7232" spans="3:3" x14ac:dyDescent="0.35">
      <c r="C7232" s="22"/>
    </row>
    <row r="7233" spans="3:3" x14ac:dyDescent="0.35">
      <c r="C7233" s="22"/>
    </row>
    <row r="7234" spans="3:3" x14ac:dyDescent="0.35">
      <c r="C7234" s="22"/>
    </row>
    <row r="7235" spans="3:3" x14ac:dyDescent="0.35">
      <c r="C7235" s="22"/>
    </row>
    <row r="7236" spans="3:3" x14ac:dyDescent="0.35">
      <c r="C7236" s="22"/>
    </row>
    <row r="7237" spans="3:3" x14ac:dyDescent="0.35">
      <c r="C7237" s="22"/>
    </row>
    <row r="7238" spans="3:3" x14ac:dyDescent="0.35">
      <c r="C7238" s="22"/>
    </row>
    <row r="7239" spans="3:3" x14ac:dyDescent="0.35">
      <c r="C7239" s="22"/>
    </row>
    <row r="7240" spans="3:3" x14ac:dyDescent="0.35">
      <c r="C7240" s="22"/>
    </row>
    <row r="7241" spans="3:3" x14ac:dyDescent="0.35">
      <c r="C7241" s="22"/>
    </row>
    <row r="7242" spans="3:3" x14ac:dyDescent="0.35">
      <c r="C7242" s="22"/>
    </row>
    <row r="7243" spans="3:3" x14ac:dyDescent="0.35">
      <c r="C7243" s="22"/>
    </row>
    <row r="7244" spans="3:3" x14ac:dyDescent="0.35">
      <c r="C7244" s="22"/>
    </row>
    <row r="7245" spans="3:3" x14ac:dyDescent="0.35">
      <c r="C7245" s="22"/>
    </row>
    <row r="7246" spans="3:3" x14ac:dyDescent="0.35">
      <c r="C7246" s="22"/>
    </row>
    <row r="7247" spans="3:3" x14ac:dyDescent="0.35">
      <c r="C7247" s="22"/>
    </row>
    <row r="7248" spans="3:3" x14ac:dyDescent="0.35">
      <c r="C7248" s="22"/>
    </row>
    <row r="7249" spans="3:3" x14ac:dyDescent="0.35">
      <c r="C7249" s="22"/>
    </row>
    <row r="7250" spans="3:3" x14ac:dyDescent="0.35">
      <c r="C7250" s="22"/>
    </row>
    <row r="7251" spans="3:3" x14ac:dyDescent="0.35">
      <c r="C7251" s="22"/>
    </row>
    <row r="7252" spans="3:3" x14ac:dyDescent="0.35">
      <c r="C7252" s="22"/>
    </row>
    <row r="7253" spans="3:3" x14ac:dyDescent="0.35">
      <c r="C7253" s="22"/>
    </row>
    <row r="7254" spans="3:3" x14ac:dyDescent="0.35">
      <c r="C7254" s="22"/>
    </row>
    <row r="7255" spans="3:3" x14ac:dyDescent="0.35">
      <c r="C7255" s="22"/>
    </row>
    <row r="7256" spans="3:3" x14ac:dyDescent="0.35">
      <c r="C7256" s="22"/>
    </row>
    <row r="7257" spans="3:3" x14ac:dyDescent="0.35">
      <c r="C7257" s="22"/>
    </row>
    <row r="7258" spans="3:3" x14ac:dyDescent="0.35">
      <c r="C7258" s="22"/>
    </row>
    <row r="7259" spans="3:3" x14ac:dyDescent="0.35">
      <c r="C7259" s="22"/>
    </row>
    <row r="7260" spans="3:3" x14ac:dyDescent="0.35">
      <c r="C7260" s="22"/>
    </row>
    <row r="7261" spans="3:3" x14ac:dyDescent="0.35">
      <c r="C7261" s="22"/>
    </row>
    <row r="7262" spans="3:3" x14ac:dyDescent="0.35">
      <c r="C7262" s="22"/>
    </row>
    <row r="7263" spans="3:3" x14ac:dyDescent="0.35">
      <c r="C7263" s="22"/>
    </row>
    <row r="7264" spans="3:3" x14ac:dyDescent="0.35">
      <c r="C7264" s="22"/>
    </row>
    <row r="7265" spans="3:3" x14ac:dyDescent="0.35">
      <c r="C7265" s="22"/>
    </row>
    <row r="7266" spans="3:3" x14ac:dyDescent="0.35">
      <c r="C7266" s="22"/>
    </row>
    <row r="7267" spans="3:3" x14ac:dyDescent="0.35">
      <c r="C7267" s="22"/>
    </row>
    <row r="7268" spans="3:3" x14ac:dyDescent="0.35">
      <c r="C7268" s="22"/>
    </row>
    <row r="7269" spans="3:3" x14ac:dyDescent="0.35">
      <c r="C7269" s="22"/>
    </row>
    <row r="7270" spans="3:3" x14ac:dyDescent="0.35">
      <c r="C7270" s="22"/>
    </row>
    <row r="7271" spans="3:3" x14ac:dyDescent="0.35">
      <c r="C7271" s="22"/>
    </row>
    <row r="7272" spans="3:3" x14ac:dyDescent="0.35">
      <c r="C7272" s="22"/>
    </row>
    <row r="7273" spans="3:3" x14ac:dyDescent="0.35">
      <c r="C7273" s="22"/>
    </row>
    <row r="7274" spans="3:3" x14ac:dyDescent="0.35">
      <c r="C7274" s="22"/>
    </row>
    <row r="7275" spans="3:3" x14ac:dyDescent="0.35">
      <c r="C7275" s="22"/>
    </row>
    <row r="7276" spans="3:3" x14ac:dyDescent="0.35">
      <c r="C7276" s="22"/>
    </row>
    <row r="7277" spans="3:3" x14ac:dyDescent="0.35">
      <c r="C7277" s="22"/>
    </row>
    <row r="7278" spans="3:3" x14ac:dyDescent="0.35">
      <c r="C7278" s="22"/>
    </row>
    <row r="7279" spans="3:3" x14ac:dyDescent="0.35">
      <c r="C7279" s="22"/>
    </row>
    <row r="7280" spans="3:3" x14ac:dyDescent="0.35">
      <c r="C7280" s="22"/>
    </row>
    <row r="7281" spans="3:3" x14ac:dyDescent="0.35">
      <c r="C7281" s="22"/>
    </row>
    <row r="7282" spans="3:3" x14ac:dyDescent="0.35">
      <c r="C7282" s="22"/>
    </row>
    <row r="7283" spans="3:3" x14ac:dyDescent="0.35">
      <c r="C7283" s="22"/>
    </row>
    <row r="7284" spans="3:3" x14ac:dyDescent="0.35">
      <c r="C7284" s="22"/>
    </row>
    <row r="7285" spans="3:3" x14ac:dyDescent="0.35">
      <c r="C7285" s="22"/>
    </row>
    <row r="7286" spans="3:3" x14ac:dyDescent="0.35">
      <c r="C7286" s="22"/>
    </row>
    <row r="7287" spans="3:3" x14ac:dyDescent="0.35">
      <c r="C7287" s="22"/>
    </row>
    <row r="7288" spans="3:3" x14ac:dyDescent="0.35">
      <c r="C7288" s="22"/>
    </row>
    <row r="7289" spans="3:3" x14ac:dyDescent="0.35">
      <c r="C7289" s="22"/>
    </row>
    <row r="7290" spans="3:3" x14ac:dyDescent="0.35">
      <c r="C7290" s="22"/>
    </row>
    <row r="7291" spans="3:3" x14ac:dyDescent="0.35">
      <c r="C7291" s="22"/>
    </row>
    <row r="7292" spans="3:3" x14ac:dyDescent="0.35">
      <c r="C7292" s="22"/>
    </row>
    <row r="7293" spans="3:3" x14ac:dyDescent="0.35">
      <c r="C7293" s="22"/>
    </row>
    <row r="7294" spans="3:3" x14ac:dyDescent="0.35">
      <c r="C7294" s="22"/>
    </row>
    <row r="7295" spans="3:3" x14ac:dyDescent="0.35">
      <c r="C7295" s="22"/>
    </row>
    <row r="7296" spans="3:3" x14ac:dyDescent="0.35">
      <c r="C7296" s="22"/>
    </row>
    <row r="7297" spans="3:3" x14ac:dyDescent="0.35">
      <c r="C7297" s="22"/>
    </row>
    <row r="7298" spans="3:3" x14ac:dyDescent="0.35">
      <c r="C7298" s="22"/>
    </row>
    <row r="7299" spans="3:3" x14ac:dyDescent="0.35">
      <c r="C7299" s="22"/>
    </row>
    <row r="7300" spans="3:3" x14ac:dyDescent="0.35">
      <c r="C7300" s="22"/>
    </row>
    <row r="7301" spans="3:3" x14ac:dyDescent="0.35">
      <c r="C7301" s="22"/>
    </row>
    <row r="7302" spans="3:3" x14ac:dyDescent="0.35">
      <c r="C7302" s="22"/>
    </row>
    <row r="7303" spans="3:3" x14ac:dyDescent="0.35">
      <c r="C7303" s="22"/>
    </row>
    <row r="7304" spans="3:3" x14ac:dyDescent="0.35">
      <c r="C7304" s="22"/>
    </row>
    <row r="7305" spans="3:3" x14ac:dyDescent="0.35">
      <c r="C7305" s="22"/>
    </row>
    <row r="7306" spans="3:3" x14ac:dyDescent="0.35">
      <c r="C7306" s="22"/>
    </row>
    <row r="7307" spans="3:3" x14ac:dyDescent="0.35">
      <c r="C7307" s="22"/>
    </row>
    <row r="7308" spans="3:3" x14ac:dyDescent="0.35">
      <c r="C7308" s="22"/>
    </row>
    <row r="7309" spans="3:3" x14ac:dyDescent="0.35">
      <c r="C7309" s="22"/>
    </row>
    <row r="7310" spans="3:3" x14ac:dyDescent="0.35">
      <c r="C7310" s="22"/>
    </row>
    <row r="7311" spans="3:3" x14ac:dyDescent="0.35">
      <c r="C7311" s="22"/>
    </row>
    <row r="7312" spans="3:3" x14ac:dyDescent="0.35">
      <c r="C7312" s="22"/>
    </row>
    <row r="7313" spans="3:3" x14ac:dyDescent="0.35">
      <c r="C7313" s="22"/>
    </row>
    <row r="7314" spans="3:3" x14ac:dyDescent="0.35">
      <c r="C7314" s="22"/>
    </row>
    <row r="7315" spans="3:3" x14ac:dyDescent="0.35">
      <c r="C7315" s="22"/>
    </row>
    <row r="7316" spans="3:3" x14ac:dyDescent="0.35">
      <c r="C7316" s="22"/>
    </row>
    <row r="7317" spans="3:3" x14ac:dyDescent="0.35">
      <c r="C7317" s="22"/>
    </row>
    <row r="7318" spans="3:3" x14ac:dyDescent="0.35">
      <c r="C7318" s="22"/>
    </row>
    <row r="7319" spans="3:3" x14ac:dyDescent="0.35">
      <c r="C7319" s="22"/>
    </row>
    <row r="7320" spans="3:3" x14ac:dyDescent="0.35">
      <c r="C7320" s="22"/>
    </row>
    <row r="7321" spans="3:3" x14ac:dyDescent="0.35">
      <c r="C7321" s="22"/>
    </row>
    <row r="7322" spans="3:3" x14ac:dyDescent="0.35">
      <c r="C7322" s="22"/>
    </row>
    <row r="7323" spans="3:3" x14ac:dyDescent="0.35">
      <c r="C7323" s="22"/>
    </row>
    <row r="7324" spans="3:3" x14ac:dyDescent="0.35">
      <c r="C7324" s="22"/>
    </row>
    <row r="7325" spans="3:3" x14ac:dyDescent="0.35">
      <c r="C7325" s="22"/>
    </row>
    <row r="7326" spans="3:3" x14ac:dyDescent="0.35">
      <c r="C7326" s="22"/>
    </row>
    <row r="7327" spans="3:3" x14ac:dyDescent="0.35">
      <c r="C7327" s="22"/>
    </row>
    <row r="7328" spans="3:3" x14ac:dyDescent="0.35">
      <c r="C7328" s="22"/>
    </row>
    <row r="7329" spans="3:3" x14ac:dyDescent="0.35">
      <c r="C7329" s="22"/>
    </row>
    <row r="7330" spans="3:3" x14ac:dyDescent="0.35">
      <c r="C7330" s="22"/>
    </row>
    <row r="7331" spans="3:3" x14ac:dyDescent="0.35">
      <c r="C7331" s="22"/>
    </row>
    <row r="7332" spans="3:3" x14ac:dyDescent="0.35">
      <c r="C7332" s="22"/>
    </row>
    <row r="7333" spans="3:3" x14ac:dyDescent="0.35">
      <c r="C7333" s="22"/>
    </row>
    <row r="7334" spans="3:3" x14ac:dyDescent="0.35">
      <c r="C7334" s="22"/>
    </row>
    <row r="7335" spans="3:3" x14ac:dyDescent="0.35">
      <c r="C7335" s="22"/>
    </row>
    <row r="7336" spans="3:3" x14ac:dyDescent="0.35">
      <c r="C7336" s="22"/>
    </row>
    <row r="7337" spans="3:3" x14ac:dyDescent="0.35">
      <c r="C7337" s="22"/>
    </row>
    <row r="7338" spans="3:3" x14ac:dyDescent="0.35">
      <c r="C7338" s="22"/>
    </row>
    <row r="7339" spans="3:3" x14ac:dyDescent="0.35">
      <c r="C7339" s="22"/>
    </row>
    <row r="7340" spans="3:3" x14ac:dyDescent="0.35">
      <c r="C7340" s="22"/>
    </row>
    <row r="7341" spans="3:3" x14ac:dyDescent="0.35">
      <c r="C7341" s="22"/>
    </row>
    <row r="7342" spans="3:3" x14ac:dyDescent="0.35">
      <c r="C7342" s="22"/>
    </row>
    <row r="7343" spans="3:3" x14ac:dyDescent="0.35">
      <c r="C7343" s="22"/>
    </row>
    <row r="7344" spans="3:3" x14ac:dyDescent="0.35">
      <c r="C7344" s="22"/>
    </row>
    <row r="7345" spans="3:3" x14ac:dyDescent="0.35">
      <c r="C7345" s="22"/>
    </row>
    <row r="7346" spans="3:3" x14ac:dyDescent="0.35">
      <c r="C7346" s="22"/>
    </row>
    <row r="7347" spans="3:3" x14ac:dyDescent="0.35">
      <c r="C7347" s="22"/>
    </row>
    <row r="7348" spans="3:3" x14ac:dyDescent="0.35">
      <c r="C7348" s="22"/>
    </row>
    <row r="7349" spans="3:3" x14ac:dyDescent="0.35">
      <c r="C7349" s="22"/>
    </row>
    <row r="7350" spans="3:3" x14ac:dyDescent="0.35">
      <c r="C7350" s="22"/>
    </row>
    <row r="7351" spans="3:3" x14ac:dyDescent="0.35">
      <c r="C7351" s="22"/>
    </row>
    <row r="7352" spans="3:3" x14ac:dyDescent="0.35">
      <c r="C7352" s="22"/>
    </row>
    <row r="7353" spans="3:3" x14ac:dyDescent="0.35">
      <c r="C7353" s="22"/>
    </row>
    <row r="7354" spans="3:3" x14ac:dyDescent="0.35">
      <c r="C7354" s="22"/>
    </row>
    <row r="7355" spans="3:3" x14ac:dyDescent="0.35">
      <c r="C7355" s="22"/>
    </row>
    <row r="7356" spans="3:3" x14ac:dyDescent="0.35">
      <c r="C7356" s="22"/>
    </row>
    <row r="7357" spans="3:3" x14ac:dyDescent="0.35">
      <c r="C7357" s="22"/>
    </row>
    <row r="7358" spans="3:3" x14ac:dyDescent="0.35">
      <c r="C7358" s="22"/>
    </row>
    <row r="7359" spans="3:3" x14ac:dyDescent="0.35">
      <c r="C7359" s="22"/>
    </row>
    <row r="7360" spans="3:3" x14ac:dyDescent="0.35">
      <c r="C7360" s="22"/>
    </row>
    <row r="7361" spans="3:3" x14ac:dyDescent="0.35">
      <c r="C7361" s="22"/>
    </row>
    <row r="7362" spans="3:3" x14ac:dyDescent="0.35">
      <c r="C7362" s="22"/>
    </row>
    <row r="7363" spans="3:3" x14ac:dyDescent="0.35">
      <c r="C7363" s="22"/>
    </row>
    <row r="7364" spans="3:3" x14ac:dyDescent="0.35">
      <c r="C7364" s="22"/>
    </row>
    <row r="7365" spans="3:3" x14ac:dyDescent="0.35">
      <c r="C7365" s="22"/>
    </row>
    <row r="7366" spans="3:3" x14ac:dyDescent="0.35">
      <c r="C7366" s="22"/>
    </row>
    <row r="7367" spans="3:3" x14ac:dyDescent="0.35">
      <c r="C7367" s="22"/>
    </row>
    <row r="7368" spans="3:3" x14ac:dyDescent="0.35">
      <c r="C7368" s="22"/>
    </row>
    <row r="7369" spans="3:3" x14ac:dyDescent="0.35">
      <c r="C7369" s="22"/>
    </row>
    <row r="7370" spans="3:3" x14ac:dyDescent="0.35">
      <c r="C7370" s="22"/>
    </row>
    <row r="7371" spans="3:3" x14ac:dyDescent="0.35">
      <c r="C7371" s="22"/>
    </row>
    <row r="7372" spans="3:3" x14ac:dyDescent="0.35">
      <c r="C7372" s="22"/>
    </row>
    <row r="7373" spans="3:3" x14ac:dyDescent="0.35">
      <c r="C7373" s="22"/>
    </row>
    <row r="7374" spans="3:3" x14ac:dyDescent="0.35">
      <c r="C7374" s="22"/>
    </row>
    <row r="7375" spans="3:3" x14ac:dyDescent="0.35">
      <c r="C7375" s="22"/>
    </row>
    <row r="7376" spans="3:3" x14ac:dyDescent="0.35">
      <c r="C7376" s="22"/>
    </row>
    <row r="7377" spans="3:3" x14ac:dyDescent="0.35">
      <c r="C7377" s="22"/>
    </row>
    <row r="7378" spans="3:3" x14ac:dyDescent="0.35">
      <c r="C7378" s="22"/>
    </row>
    <row r="7379" spans="3:3" x14ac:dyDescent="0.35">
      <c r="C7379" s="22"/>
    </row>
    <row r="7380" spans="3:3" x14ac:dyDescent="0.35">
      <c r="C7380" s="22"/>
    </row>
    <row r="7381" spans="3:3" x14ac:dyDescent="0.35">
      <c r="C7381" s="22"/>
    </row>
    <row r="7382" spans="3:3" x14ac:dyDescent="0.35">
      <c r="C7382" s="22"/>
    </row>
    <row r="7383" spans="3:3" x14ac:dyDescent="0.35">
      <c r="C7383" s="22"/>
    </row>
    <row r="7384" spans="3:3" x14ac:dyDescent="0.35">
      <c r="C7384" s="22"/>
    </row>
    <row r="7385" spans="3:3" x14ac:dyDescent="0.35">
      <c r="C7385" s="22"/>
    </row>
    <row r="7386" spans="3:3" x14ac:dyDescent="0.35">
      <c r="C7386" s="22"/>
    </row>
    <row r="7387" spans="3:3" x14ac:dyDescent="0.35">
      <c r="C7387" s="22"/>
    </row>
    <row r="7388" spans="3:3" x14ac:dyDescent="0.35">
      <c r="C7388" s="22"/>
    </row>
    <row r="7389" spans="3:3" x14ac:dyDescent="0.35">
      <c r="C7389" s="22"/>
    </row>
    <row r="7390" spans="3:3" x14ac:dyDescent="0.35">
      <c r="C7390" s="22"/>
    </row>
    <row r="7391" spans="3:3" x14ac:dyDescent="0.35">
      <c r="C7391" s="22"/>
    </row>
    <row r="7392" spans="3:3" x14ac:dyDescent="0.35">
      <c r="C7392" s="22"/>
    </row>
    <row r="7393" spans="3:3" x14ac:dyDescent="0.35">
      <c r="C7393" s="22"/>
    </row>
    <row r="7394" spans="3:3" x14ac:dyDescent="0.35">
      <c r="C7394" s="22"/>
    </row>
    <row r="7395" spans="3:3" x14ac:dyDescent="0.35">
      <c r="C7395" s="22"/>
    </row>
    <row r="7396" spans="3:3" x14ac:dyDescent="0.35">
      <c r="C7396" s="22"/>
    </row>
    <row r="7397" spans="3:3" x14ac:dyDescent="0.35">
      <c r="C7397" s="22"/>
    </row>
    <row r="7398" spans="3:3" x14ac:dyDescent="0.35">
      <c r="C7398" s="22"/>
    </row>
    <row r="7399" spans="3:3" x14ac:dyDescent="0.35">
      <c r="C7399" s="22"/>
    </row>
    <row r="7400" spans="3:3" x14ac:dyDescent="0.35">
      <c r="C7400" s="22"/>
    </row>
    <row r="7401" spans="3:3" x14ac:dyDescent="0.35">
      <c r="C7401" s="22"/>
    </row>
    <row r="7402" spans="3:3" x14ac:dyDescent="0.35">
      <c r="C7402" s="22"/>
    </row>
    <row r="7403" spans="3:3" x14ac:dyDescent="0.35">
      <c r="C7403" s="22"/>
    </row>
    <row r="7404" spans="3:3" x14ac:dyDescent="0.35">
      <c r="C7404" s="22"/>
    </row>
    <row r="7405" spans="3:3" x14ac:dyDescent="0.35">
      <c r="C7405" s="22"/>
    </row>
    <row r="7406" spans="3:3" x14ac:dyDescent="0.35">
      <c r="C7406" s="22"/>
    </row>
    <row r="7407" spans="3:3" x14ac:dyDescent="0.35">
      <c r="C7407" s="22"/>
    </row>
    <row r="7408" spans="3:3" x14ac:dyDescent="0.35">
      <c r="C7408" s="22"/>
    </row>
    <row r="7409" spans="3:3" x14ac:dyDescent="0.35">
      <c r="C7409" s="22"/>
    </row>
    <row r="7410" spans="3:3" x14ac:dyDescent="0.35">
      <c r="C7410" s="22"/>
    </row>
    <row r="7411" spans="3:3" x14ac:dyDescent="0.35">
      <c r="C7411" s="22"/>
    </row>
    <row r="7412" spans="3:3" x14ac:dyDescent="0.35">
      <c r="C7412" s="22"/>
    </row>
    <row r="7413" spans="3:3" x14ac:dyDescent="0.35">
      <c r="C7413" s="22"/>
    </row>
    <row r="7414" spans="3:3" x14ac:dyDescent="0.35">
      <c r="C7414" s="22"/>
    </row>
    <row r="7415" spans="3:3" x14ac:dyDescent="0.35">
      <c r="C7415" s="22"/>
    </row>
    <row r="7416" spans="3:3" x14ac:dyDescent="0.35">
      <c r="C7416" s="22"/>
    </row>
    <row r="7417" spans="3:3" x14ac:dyDescent="0.35">
      <c r="C7417" s="22"/>
    </row>
    <row r="7418" spans="3:3" x14ac:dyDescent="0.35">
      <c r="C7418" s="22"/>
    </row>
    <row r="7419" spans="3:3" x14ac:dyDescent="0.35">
      <c r="C7419" s="22"/>
    </row>
    <row r="7420" spans="3:3" x14ac:dyDescent="0.35">
      <c r="C7420" s="22"/>
    </row>
    <row r="7421" spans="3:3" x14ac:dyDescent="0.35">
      <c r="C7421" s="22"/>
    </row>
    <row r="7422" spans="3:3" x14ac:dyDescent="0.35">
      <c r="C7422" s="22"/>
    </row>
    <row r="7423" spans="3:3" x14ac:dyDescent="0.35">
      <c r="C7423" s="22"/>
    </row>
    <row r="7424" spans="3:3" x14ac:dyDescent="0.35">
      <c r="C7424" s="22"/>
    </row>
    <row r="7425" spans="3:3" x14ac:dyDescent="0.35">
      <c r="C7425" s="22"/>
    </row>
    <row r="7426" spans="3:3" x14ac:dyDescent="0.35">
      <c r="C7426" s="22"/>
    </row>
    <row r="7427" spans="3:3" x14ac:dyDescent="0.35">
      <c r="C7427" s="22"/>
    </row>
    <row r="7428" spans="3:3" x14ac:dyDescent="0.35">
      <c r="C7428" s="22"/>
    </row>
    <row r="7429" spans="3:3" x14ac:dyDescent="0.35">
      <c r="C7429" s="22"/>
    </row>
    <row r="7430" spans="3:3" x14ac:dyDescent="0.35">
      <c r="C7430" s="22"/>
    </row>
    <row r="7431" spans="3:3" x14ac:dyDescent="0.35">
      <c r="C7431" s="22"/>
    </row>
    <row r="7432" spans="3:3" x14ac:dyDescent="0.35">
      <c r="C7432" s="22"/>
    </row>
    <row r="7433" spans="3:3" x14ac:dyDescent="0.35">
      <c r="C7433" s="22"/>
    </row>
    <row r="7434" spans="3:3" x14ac:dyDescent="0.35">
      <c r="C7434" s="22"/>
    </row>
    <row r="7435" spans="3:3" x14ac:dyDescent="0.35">
      <c r="C7435" s="22"/>
    </row>
    <row r="7436" spans="3:3" x14ac:dyDescent="0.35">
      <c r="C7436" s="22"/>
    </row>
    <row r="7437" spans="3:3" x14ac:dyDescent="0.35">
      <c r="C7437" s="22"/>
    </row>
    <row r="7438" spans="3:3" x14ac:dyDescent="0.35">
      <c r="C7438" s="22"/>
    </row>
    <row r="7439" spans="3:3" x14ac:dyDescent="0.35">
      <c r="C7439" s="22"/>
    </row>
    <row r="7440" spans="3:3" x14ac:dyDescent="0.35">
      <c r="C7440" s="22"/>
    </row>
    <row r="7441" spans="3:3" x14ac:dyDescent="0.35">
      <c r="C7441" s="22"/>
    </row>
    <row r="7442" spans="3:3" x14ac:dyDescent="0.35">
      <c r="C7442" s="22"/>
    </row>
    <row r="7443" spans="3:3" x14ac:dyDescent="0.35">
      <c r="C7443" s="22"/>
    </row>
    <row r="7444" spans="3:3" x14ac:dyDescent="0.35">
      <c r="C7444" s="22"/>
    </row>
    <row r="7445" spans="3:3" x14ac:dyDescent="0.35">
      <c r="C7445" s="22"/>
    </row>
    <row r="7446" spans="3:3" x14ac:dyDescent="0.35">
      <c r="C7446" s="22"/>
    </row>
    <row r="7447" spans="3:3" x14ac:dyDescent="0.35">
      <c r="C7447" s="22"/>
    </row>
    <row r="7448" spans="3:3" x14ac:dyDescent="0.35">
      <c r="C7448" s="22"/>
    </row>
    <row r="7449" spans="3:3" x14ac:dyDescent="0.35">
      <c r="C7449" s="22"/>
    </row>
    <row r="7450" spans="3:3" x14ac:dyDescent="0.35">
      <c r="C7450" s="22"/>
    </row>
    <row r="7451" spans="3:3" x14ac:dyDescent="0.35">
      <c r="C7451" s="22"/>
    </row>
    <row r="7452" spans="3:3" x14ac:dyDescent="0.35">
      <c r="C7452" s="22"/>
    </row>
    <row r="7453" spans="3:3" x14ac:dyDescent="0.35">
      <c r="C7453" s="22"/>
    </row>
    <row r="7454" spans="3:3" x14ac:dyDescent="0.35">
      <c r="C7454" s="22"/>
    </row>
    <row r="7455" spans="3:3" x14ac:dyDescent="0.35">
      <c r="C7455" s="22"/>
    </row>
    <row r="7456" spans="3:3" x14ac:dyDescent="0.35">
      <c r="C7456" s="22"/>
    </row>
    <row r="7457" spans="3:3" x14ac:dyDescent="0.35">
      <c r="C7457" s="22"/>
    </row>
    <row r="7458" spans="3:3" x14ac:dyDescent="0.35">
      <c r="C7458" s="22"/>
    </row>
    <row r="7459" spans="3:3" x14ac:dyDescent="0.35">
      <c r="C7459" s="22"/>
    </row>
    <row r="7460" spans="3:3" x14ac:dyDescent="0.35">
      <c r="C7460" s="22"/>
    </row>
    <row r="7461" spans="3:3" x14ac:dyDescent="0.35">
      <c r="C7461" s="22"/>
    </row>
    <row r="7462" spans="3:3" x14ac:dyDescent="0.35">
      <c r="C7462" s="22"/>
    </row>
    <row r="7463" spans="3:3" x14ac:dyDescent="0.35">
      <c r="C7463" s="22"/>
    </row>
    <row r="7464" spans="3:3" x14ac:dyDescent="0.35">
      <c r="C7464" s="22"/>
    </row>
    <row r="7465" spans="3:3" x14ac:dyDescent="0.35">
      <c r="C7465" s="22"/>
    </row>
    <row r="7466" spans="3:3" x14ac:dyDescent="0.35">
      <c r="C7466" s="22"/>
    </row>
    <row r="7467" spans="3:3" x14ac:dyDescent="0.35">
      <c r="C7467" s="22"/>
    </row>
    <row r="7468" spans="3:3" x14ac:dyDescent="0.35">
      <c r="C7468" s="22"/>
    </row>
    <row r="7469" spans="3:3" x14ac:dyDescent="0.35">
      <c r="C7469" s="22"/>
    </row>
    <row r="7470" spans="3:3" x14ac:dyDescent="0.35">
      <c r="C7470" s="22"/>
    </row>
    <row r="7471" spans="3:3" x14ac:dyDescent="0.35">
      <c r="C7471" s="22"/>
    </row>
    <row r="7472" spans="3:3" x14ac:dyDescent="0.35">
      <c r="C7472" s="22"/>
    </row>
    <row r="7473" spans="3:3" x14ac:dyDescent="0.35">
      <c r="C7473" s="22"/>
    </row>
    <row r="7474" spans="3:3" x14ac:dyDescent="0.35">
      <c r="C7474" s="22"/>
    </row>
    <row r="7475" spans="3:3" x14ac:dyDescent="0.35">
      <c r="C7475" s="22"/>
    </row>
    <row r="7476" spans="3:3" x14ac:dyDescent="0.35">
      <c r="C7476" s="22"/>
    </row>
    <row r="7477" spans="3:3" x14ac:dyDescent="0.35">
      <c r="C7477" s="22"/>
    </row>
    <row r="7478" spans="3:3" x14ac:dyDescent="0.35">
      <c r="C7478" s="22"/>
    </row>
    <row r="7479" spans="3:3" x14ac:dyDescent="0.35">
      <c r="C7479" s="22"/>
    </row>
    <row r="7480" spans="3:3" x14ac:dyDescent="0.35">
      <c r="C7480" s="22"/>
    </row>
    <row r="7481" spans="3:3" x14ac:dyDescent="0.35">
      <c r="C7481" s="22"/>
    </row>
    <row r="7482" spans="3:3" x14ac:dyDescent="0.35">
      <c r="C7482" s="22"/>
    </row>
    <row r="7483" spans="3:3" x14ac:dyDescent="0.35">
      <c r="C7483" s="22"/>
    </row>
    <row r="7484" spans="3:3" x14ac:dyDescent="0.35">
      <c r="C7484" s="22"/>
    </row>
    <row r="7485" spans="3:3" x14ac:dyDescent="0.35">
      <c r="C7485" s="22"/>
    </row>
    <row r="7486" spans="3:3" x14ac:dyDescent="0.35">
      <c r="C7486" s="22"/>
    </row>
    <row r="7487" spans="3:3" x14ac:dyDescent="0.35">
      <c r="C7487" s="22"/>
    </row>
    <row r="7488" spans="3:3" x14ac:dyDescent="0.35">
      <c r="C7488" s="22"/>
    </row>
    <row r="7489" spans="3:3" x14ac:dyDescent="0.35">
      <c r="C7489" s="22"/>
    </row>
    <row r="7490" spans="3:3" x14ac:dyDescent="0.35">
      <c r="C7490" s="22"/>
    </row>
    <row r="7491" spans="3:3" x14ac:dyDescent="0.35">
      <c r="C7491" s="22"/>
    </row>
    <row r="7492" spans="3:3" x14ac:dyDescent="0.35">
      <c r="C7492" s="22"/>
    </row>
    <row r="7493" spans="3:3" x14ac:dyDescent="0.35">
      <c r="C7493" s="22"/>
    </row>
    <row r="7494" spans="3:3" x14ac:dyDescent="0.35">
      <c r="C7494" s="22"/>
    </row>
    <row r="7495" spans="3:3" x14ac:dyDescent="0.35">
      <c r="C7495" s="22"/>
    </row>
    <row r="7496" spans="3:3" x14ac:dyDescent="0.35">
      <c r="C7496" s="22"/>
    </row>
    <row r="7497" spans="3:3" x14ac:dyDescent="0.35">
      <c r="C7497" s="22"/>
    </row>
    <row r="7498" spans="3:3" x14ac:dyDescent="0.35">
      <c r="C7498" s="22"/>
    </row>
    <row r="7499" spans="3:3" x14ac:dyDescent="0.35">
      <c r="C7499" s="22"/>
    </row>
    <row r="7500" spans="3:3" x14ac:dyDescent="0.35">
      <c r="C7500" s="22"/>
    </row>
    <row r="7501" spans="3:3" x14ac:dyDescent="0.35">
      <c r="C7501" s="22"/>
    </row>
    <row r="7502" spans="3:3" x14ac:dyDescent="0.35">
      <c r="C7502" s="22"/>
    </row>
    <row r="7503" spans="3:3" x14ac:dyDescent="0.35">
      <c r="C7503" s="22"/>
    </row>
    <row r="7504" spans="3:3" x14ac:dyDescent="0.35">
      <c r="C7504" s="22"/>
    </row>
    <row r="7505" spans="3:3" x14ac:dyDescent="0.35">
      <c r="C7505" s="22"/>
    </row>
    <row r="7506" spans="3:3" x14ac:dyDescent="0.35">
      <c r="C7506" s="22"/>
    </row>
    <row r="7507" spans="3:3" x14ac:dyDescent="0.35">
      <c r="C7507" s="22"/>
    </row>
    <row r="7508" spans="3:3" x14ac:dyDescent="0.35">
      <c r="C7508" s="22"/>
    </row>
    <row r="7509" spans="3:3" x14ac:dyDescent="0.35">
      <c r="C7509" s="22"/>
    </row>
    <row r="7510" spans="3:3" x14ac:dyDescent="0.35">
      <c r="C7510" s="22"/>
    </row>
    <row r="7511" spans="3:3" x14ac:dyDescent="0.35">
      <c r="C7511" s="22"/>
    </row>
    <row r="7512" spans="3:3" x14ac:dyDescent="0.35">
      <c r="C7512" s="22"/>
    </row>
    <row r="7513" spans="3:3" x14ac:dyDescent="0.35">
      <c r="C7513" s="22"/>
    </row>
    <row r="7514" spans="3:3" x14ac:dyDescent="0.35">
      <c r="C7514" s="22"/>
    </row>
    <row r="7515" spans="3:3" x14ac:dyDescent="0.35">
      <c r="C7515" s="22"/>
    </row>
    <row r="7516" spans="3:3" x14ac:dyDescent="0.35">
      <c r="C7516" s="22"/>
    </row>
    <row r="7517" spans="3:3" x14ac:dyDescent="0.35">
      <c r="C7517" s="22"/>
    </row>
    <row r="7518" spans="3:3" x14ac:dyDescent="0.35">
      <c r="C7518" s="22"/>
    </row>
    <row r="7519" spans="3:3" x14ac:dyDescent="0.35">
      <c r="C7519" s="22"/>
    </row>
    <row r="7520" spans="3:3" x14ac:dyDescent="0.35">
      <c r="C7520" s="22"/>
    </row>
    <row r="7521" spans="3:3" x14ac:dyDescent="0.35">
      <c r="C7521" s="22"/>
    </row>
    <row r="7522" spans="3:3" x14ac:dyDescent="0.35">
      <c r="C7522" s="22"/>
    </row>
    <row r="7523" spans="3:3" x14ac:dyDescent="0.35">
      <c r="C7523" s="22"/>
    </row>
    <row r="7524" spans="3:3" x14ac:dyDescent="0.35">
      <c r="C7524" s="22"/>
    </row>
    <row r="7525" spans="3:3" x14ac:dyDescent="0.35">
      <c r="C7525" s="22"/>
    </row>
    <row r="7526" spans="3:3" x14ac:dyDescent="0.35">
      <c r="C7526" s="22"/>
    </row>
    <row r="7527" spans="3:3" x14ac:dyDescent="0.35">
      <c r="C7527" s="22"/>
    </row>
    <row r="7528" spans="3:3" x14ac:dyDescent="0.35">
      <c r="C7528" s="22"/>
    </row>
    <row r="7529" spans="3:3" x14ac:dyDescent="0.35">
      <c r="C7529" s="22"/>
    </row>
    <row r="7530" spans="3:3" x14ac:dyDescent="0.35">
      <c r="C7530" s="22"/>
    </row>
    <row r="7531" spans="3:3" x14ac:dyDescent="0.35">
      <c r="C7531" s="22"/>
    </row>
    <row r="7532" spans="3:3" x14ac:dyDescent="0.35">
      <c r="C7532" s="22"/>
    </row>
    <row r="7533" spans="3:3" x14ac:dyDescent="0.35">
      <c r="C7533" s="22"/>
    </row>
    <row r="7534" spans="3:3" x14ac:dyDescent="0.35">
      <c r="C7534" s="22"/>
    </row>
    <row r="7535" spans="3:3" x14ac:dyDescent="0.35">
      <c r="C7535" s="22"/>
    </row>
    <row r="7536" spans="3:3" x14ac:dyDescent="0.35">
      <c r="C7536" s="22"/>
    </row>
    <row r="7537" spans="3:3" x14ac:dyDescent="0.35">
      <c r="C7537" s="22"/>
    </row>
    <row r="7538" spans="3:3" x14ac:dyDescent="0.35">
      <c r="C7538" s="22"/>
    </row>
    <row r="7539" spans="3:3" x14ac:dyDescent="0.35">
      <c r="C7539" s="22"/>
    </row>
    <row r="7540" spans="3:3" x14ac:dyDescent="0.35">
      <c r="C7540" s="22"/>
    </row>
    <row r="7541" spans="3:3" x14ac:dyDescent="0.35">
      <c r="C7541" s="22"/>
    </row>
    <row r="7542" spans="3:3" x14ac:dyDescent="0.35">
      <c r="C7542" s="22"/>
    </row>
    <row r="7543" spans="3:3" x14ac:dyDescent="0.35">
      <c r="C7543" s="22"/>
    </row>
    <row r="7544" spans="3:3" x14ac:dyDescent="0.35">
      <c r="C7544" s="22"/>
    </row>
    <row r="7545" spans="3:3" x14ac:dyDescent="0.35">
      <c r="C7545" s="22"/>
    </row>
    <row r="7546" spans="3:3" x14ac:dyDescent="0.35">
      <c r="C7546" s="22"/>
    </row>
    <row r="7547" spans="3:3" x14ac:dyDescent="0.35">
      <c r="C7547" s="22"/>
    </row>
    <row r="7548" spans="3:3" x14ac:dyDescent="0.35">
      <c r="C7548" s="22"/>
    </row>
    <row r="7549" spans="3:3" x14ac:dyDescent="0.35">
      <c r="C7549" s="22"/>
    </row>
    <row r="7550" spans="3:3" x14ac:dyDescent="0.35">
      <c r="C7550" s="22"/>
    </row>
    <row r="7551" spans="3:3" x14ac:dyDescent="0.35">
      <c r="C7551" s="22"/>
    </row>
    <row r="7552" spans="3:3" x14ac:dyDescent="0.35">
      <c r="C7552" s="22"/>
    </row>
    <row r="7553" spans="3:3" x14ac:dyDescent="0.35">
      <c r="C7553" s="22"/>
    </row>
    <row r="7554" spans="3:3" x14ac:dyDescent="0.35">
      <c r="C7554" s="22"/>
    </row>
    <row r="7555" spans="3:3" x14ac:dyDescent="0.35">
      <c r="C7555" s="22"/>
    </row>
    <row r="7556" spans="3:3" x14ac:dyDescent="0.35">
      <c r="C7556" s="22"/>
    </row>
    <row r="7557" spans="3:3" x14ac:dyDescent="0.35">
      <c r="C7557" s="22"/>
    </row>
    <row r="7558" spans="3:3" x14ac:dyDescent="0.35">
      <c r="C7558" s="22"/>
    </row>
    <row r="7559" spans="3:3" x14ac:dyDescent="0.35">
      <c r="C7559" s="22"/>
    </row>
    <row r="7560" spans="3:3" x14ac:dyDescent="0.35">
      <c r="C7560" s="22"/>
    </row>
    <row r="7561" spans="3:3" x14ac:dyDescent="0.35">
      <c r="C7561" s="22"/>
    </row>
    <row r="7562" spans="3:3" x14ac:dyDescent="0.35">
      <c r="C7562" s="22"/>
    </row>
    <row r="7563" spans="3:3" x14ac:dyDescent="0.35">
      <c r="C7563" s="22"/>
    </row>
    <row r="7564" spans="3:3" x14ac:dyDescent="0.35">
      <c r="C7564" s="22"/>
    </row>
    <row r="7565" spans="3:3" x14ac:dyDescent="0.35">
      <c r="C7565" s="22"/>
    </row>
    <row r="7566" spans="3:3" x14ac:dyDescent="0.35">
      <c r="C7566" s="22"/>
    </row>
    <row r="7567" spans="3:3" x14ac:dyDescent="0.35">
      <c r="C7567" s="22"/>
    </row>
    <row r="7568" spans="3:3" x14ac:dyDescent="0.35">
      <c r="C7568" s="22"/>
    </row>
    <row r="7569" spans="3:3" x14ac:dyDescent="0.35">
      <c r="C7569" s="22"/>
    </row>
    <row r="7570" spans="3:3" x14ac:dyDescent="0.35">
      <c r="C7570" s="22"/>
    </row>
    <row r="7571" spans="3:3" x14ac:dyDescent="0.35">
      <c r="C7571" s="22"/>
    </row>
    <row r="7572" spans="3:3" x14ac:dyDescent="0.35">
      <c r="C7572" s="22"/>
    </row>
    <row r="7573" spans="3:3" x14ac:dyDescent="0.35">
      <c r="C7573" s="22"/>
    </row>
    <row r="7574" spans="3:3" x14ac:dyDescent="0.35">
      <c r="C7574" s="22"/>
    </row>
    <row r="7575" spans="3:3" x14ac:dyDescent="0.35">
      <c r="C7575" s="22"/>
    </row>
    <row r="7576" spans="3:3" x14ac:dyDescent="0.35">
      <c r="C7576" s="22"/>
    </row>
    <row r="7577" spans="3:3" x14ac:dyDescent="0.35">
      <c r="C7577" s="22"/>
    </row>
    <row r="7578" spans="3:3" x14ac:dyDescent="0.35">
      <c r="C7578" s="22"/>
    </row>
    <row r="7579" spans="3:3" x14ac:dyDescent="0.35">
      <c r="C7579" s="22"/>
    </row>
    <row r="7580" spans="3:3" x14ac:dyDescent="0.35">
      <c r="C7580" s="22"/>
    </row>
    <row r="7581" spans="3:3" x14ac:dyDescent="0.35">
      <c r="C7581" s="22"/>
    </row>
    <row r="7582" spans="3:3" x14ac:dyDescent="0.35">
      <c r="C7582" s="22"/>
    </row>
    <row r="7583" spans="3:3" x14ac:dyDescent="0.35">
      <c r="C7583" s="22"/>
    </row>
    <row r="7584" spans="3:3" x14ac:dyDescent="0.35">
      <c r="C7584" s="22"/>
    </row>
    <row r="7585" spans="3:3" x14ac:dyDescent="0.35">
      <c r="C7585" s="22"/>
    </row>
    <row r="7586" spans="3:3" x14ac:dyDescent="0.35">
      <c r="C7586" s="22"/>
    </row>
    <row r="7587" spans="3:3" x14ac:dyDescent="0.35">
      <c r="C7587" s="22"/>
    </row>
    <row r="7588" spans="3:3" x14ac:dyDescent="0.35">
      <c r="C7588" s="22"/>
    </row>
    <row r="7589" spans="3:3" x14ac:dyDescent="0.35">
      <c r="C7589" s="22"/>
    </row>
    <row r="7590" spans="3:3" x14ac:dyDescent="0.35">
      <c r="C7590" s="22"/>
    </row>
    <row r="7591" spans="3:3" x14ac:dyDescent="0.35">
      <c r="C7591" s="22"/>
    </row>
    <row r="7592" spans="3:3" x14ac:dyDescent="0.35">
      <c r="C7592" s="22"/>
    </row>
    <row r="7593" spans="3:3" x14ac:dyDescent="0.35">
      <c r="C7593" s="22"/>
    </row>
    <row r="7594" spans="3:3" x14ac:dyDescent="0.35">
      <c r="C7594" s="22"/>
    </row>
    <row r="7595" spans="3:3" x14ac:dyDescent="0.35">
      <c r="C7595" s="22"/>
    </row>
    <row r="7596" spans="3:3" x14ac:dyDescent="0.35">
      <c r="C7596" s="22"/>
    </row>
    <row r="7597" spans="3:3" x14ac:dyDescent="0.35">
      <c r="C7597" s="22"/>
    </row>
    <row r="7598" spans="3:3" x14ac:dyDescent="0.35">
      <c r="C7598" s="22"/>
    </row>
    <row r="7599" spans="3:3" x14ac:dyDescent="0.35">
      <c r="C7599" s="22"/>
    </row>
    <row r="7600" spans="3:3" x14ac:dyDescent="0.35">
      <c r="C7600" s="22"/>
    </row>
    <row r="7601" spans="3:3" x14ac:dyDescent="0.35">
      <c r="C7601" s="22"/>
    </row>
    <row r="7602" spans="3:3" x14ac:dyDescent="0.35">
      <c r="C7602" s="22"/>
    </row>
    <row r="7603" spans="3:3" x14ac:dyDescent="0.35">
      <c r="C7603" s="22"/>
    </row>
    <row r="7604" spans="3:3" x14ac:dyDescent="0.35">
      <c r="C7604" s="22"/>
    </row>
    <row r="7605" spans="3:3" x14ac:dyDescent="0.35">
      <c r="C7605" s="22"/>
    </row>
    <row r="7606" spans="3:3" x14ac:dyDescent="0.35">
      <c r="C7606" s="22"/>
    </row>
    <row r="7607" spans="3:3" x14ac:dyDescent="0.35">
      <c r="C7607" s="22"/>
    </row>
    <row r="7608" spans="3:3" x14ac:dyDescent="0.35">
      <c r="C7608" s="22"/>
    </row>
    <row r="7609" spans="3:3" x14ac:dyDescent="0.35">
      <c r="C7609" s="22"/>
    </row>
    <row r="7610" spans="3:3" x14ac:dyDescent="0.35">
      <c r="C7610" s="22"/>
    </row>
    <row r="7611" spans="3:3" x14ac:dyDescent="0.35">
      <c r="C7611" s="22"/>
    </row>
    <row r="7612" spans="3:3" x14ac:dyDescent="0.35">
      <c r="C7612" s="22"/>
    </row>
    <row r="7613" spans="3:3" x14ac:dyDescent="0.35">
      <c r="C7613" s="22"/>
    </row>
    <row r="7614" spans="3:3" x14ac:dyDescent="0.35">
      <c r="C7614" s="22"/>
    </row>
    <row r="7615" spans="3:3" x14ac:dyDescent="0.35">
      <c r="C7615" s="22"/>
    </row>
    <row r="7616" spans="3:3" x14ac:dyDescent="0.35">
      <c r="C7616" s="22"/>
    </row>
    <row r="7617" spans="3:3" x14ac:dyDescent="0.35">
      <c r="C7617" s="22"/>
    </row>
    <row r="7618" spans="3:3" x14ac:dyDescent="0.35">
      <c r="C7618" s="22"/>
    </row>
    <row r="7619" spans="3:3" x14ac:dyDescent="0.35">
      <c r="C7619" s="22"/>
    </row>
    <row r="7620" spans="3:3" x14ac:dyDescent="0.35">
      <c r="C7620" s="22"/>
    </row>
    <row r="7621" spans="3:3" x14ac:dyDescent="0.35">
      <c r="C7621" s="22"/>
    </row>
    <row r="7622" spans="3:3" x14ac:dyDescent="0.35">
      <c r="C7622" s="22"/>
    </row>
    <row r="7623" spans="3:3" x14ac:dyDescent="0.35">
      <c r="C7623" s="22"/>
    </row>
    <row r="7624" spans="3:3" x14ac:dyDescent="0.35">
      <c r="C7624" s="22"/>
    </row>
    <row r="7625" spans="3:3" x14ac:dyDescent="0.35">
      <c r="C7625" s="22"/>
    </row>
    <row r="7626" spans="3:3" x14ac:dyDescent="0.35">
      <c r="C7626" s="22"/>
    </row>
    <row r="7627" spans="3:3" x14ac:dyDescent="0.35">
      <c r="C7627" s="22"/>
    </row>
    <row r="7628" spans="3:3" x14ac:dyDescent="0.35">
      <c r="C7628" s="22"/>
    </row>
    <row r="7629" spans="3:3" x14ac:dyDescent="0.35">
      <c r="C7629" s="22"/>
    </row>
    <row r="7630" spans="3:3" x14ac:dyDescent="0.35">
      <c r="C7630" s="22"/>
    </row>
    <row r="7631" spans="3:3" x14ac:dyDescent="0.35">
      <c r="C7631" s="22"/>
    </row>
    <row r="7632" spans="3:3" x14ac:dyDescent="0.35">
      <c r="C7632" s="22"/>
    </row>
    <row r="7633" spans="3:3" x14ac:dyDescent="0.35">
      <c r="C7633" s="22"/>
    </row>
    <row r="7634" spans="3:3" x14ac:dyDescent="0.35">
      <c r="C7634" s="22"/>
    </row>
    <row r="7635" spans="3:3" x14ac:dyDescent="0.35">
      <c r="C7635" s="22"/>
    </row>
    <row r="7636" spans="3:3" x14ac:dyDescent="0.35">
      <c r="C7636" s="22"/>
    </row>
    <row r="7637" spans="3:3" x14ac:dyDescent="0.35">
      <c r="C7637" s="22"/>
    </row>
    <row r="7638" spans="3:3" x14ac:dyDescent="0.35">
      <c r="C7638" s="22"/>
    </row>
    <row r="7639" spans="3:3" x14ac:dyDescent="0.35">
      <c r="C7639" s="22"/>
    </row>
    <row r="7640" spans="3:3" x14ac:dyDescent="0.35">
      <c r="C7640" s="22"/>
    </row>
    <row r="7641" spans="3:3" x14ac:dyDescent="0.35">
      <c r="C7641" s="22"/>
    </row>
    <row r="7642" spans="3:3" x14ac:dyDescent="0.35">
      <c r="C7642" s="22"/>
    </row>
    <row r="7643" spans="3:3" x14ac:dyDescent="0.35">
      <c r="C7643" s="22"/>
    </row>
    <row r="7644" spans="3:3" x14ac:dyDescent="0.35">
      <c r="C7644" s="22"/>
    </row>
    <row r="7645" spans="3:3" x14ac:dyDescent="0.35">
      <c r="C7645" s="22"/>
    </row>
    <row r="7646" spans="3:3" x14ac:dyDescent="0.35">
      <c r="C7646" s="22"/>
    </row>
    <row r="7647" spans="3:3" x14ac:dyDescent="0.35">
      <c r="C7647" s="22"/>
    </row>
    <row r="7648" spans="3:3" x14ac:dyDescent="0.35">
      <c r="C7648" s="22"/>
    </row>
    <row r="7649" spans="3:3" x14ac:dyDescent="0.35">
      <c r="C7649" s="22"/>
    </row>
    <row r="7650" spans="3:3" x14ac:dyDescent="0.35">
      <c r="C7650" s="22"/>
    </row>
    <row r="7651" spans="3:3" x14ac:dyDescent="0.35">
      <c r="C7651" s="22"/>
    </row>
    <row r="7652" spans="3:3" x14ac:dyDescent="0.35">
      <c r="C7652" s="22"/>
    </row>
    <row r="7653" spans="3:3" x14ac:dyDescent="0.35">
      <c r="C7653" s="22"/>
    </row>
    <row r="7654" spans="3:3" x14ac:dyDescent="0.35">
      <c r="C7654" s="22"/>
    </row>
    <row r="7655" spans="3:3" x14ac:dyDescent="0.35">
      <c r="C7655" s="22"/>
    </row>
    <row r="7656" spans="3:3" x14ac:dyDescent="0.35">
      <c r="C7656" s="22"/>
    </row>
    <row r="7657" spans="3:3" x14ac:dyDescent="0.35">
      <c r="C7657" s="22"/>
    </row>
    <row r="7658" spans="3:3" x14ac:dyDescent="0.35">
      <c r="C7658" s="22"/>
    </row>
    <row r="7659" spans="3:3" x14ac:dyDescent="0.35">
      <c r="C7659" s="22"/>
    </row>
    <row r="7660" spans="3:3" x14ac:dyDescent="0.35">
      <c r="C7660" s="22"/>
    </row>
    <row r="7661" spans="3:3" x14ac:dyDescent="0.35">
      <c r="C7661" s="22"/>
    </row>
    <row r="7662" spans="3:3" x14ac:dyDescent="0.35">
      <c r="C7662" s="22"/>
    </row>
    <row r="7663" spans="3:3" x14ac:dyDescent="0.35">
      <c r="C7663" s="22"/>
    </row>
    <row r="7664" spans="3:3" x14ac:dyDescent="0.35">
      <c r="C7664" s="22"/>
    </row>
    <row r="7665" spans="3:3" x14ac:dyDescent="0.35">
      <c r="C7665" s="22"/>
    </row>
    <row r="7666" spans="3:3" x14ac:dyDescent="0.35">
      <c r="C7666" s="22"/>
    </row>
    <row r="7667" spans="3:3" x14ac:dyDescent="0.35">
      <c r="C7667" s="22"/>
    </row>
    <row r="7668" spans="3:3" x14ac:dyDescent="0.35">
      <c r="C7668" s="22"/>
    </row>
    <row r="7669" spans="3:3" x14ac:dyDescent="0.35">
      <c r="C7669" s="22"/>
    </row>
    <row r="7670" spans="3:3" x14ac:dyDescent="0.35">
      <c r="C7670" s="22"/>
    </row>
    <row r="7671" spans="3:3" x14ac:dyDescent="0.35">
      <c r="C7671" s="22"/>
    </row>
    <row r="7672" spans="3:3" x14ac:dyDescent="0.35">
      <c r="C7672" s="22"/>
    </row>
    <row r="7673" spans="3:3" x14ac:dyDescent="0.35">
      <c r="C7673" s="22"/>
    </row>
    <row r="7674" spans="3:3" x14ac:dyDescent="0.35">
      <c r="C7674" s="22"/>
    </row>
    <row r="7675" spans="3:3" x14ac:dyDescent="0.35">
      <c r="C7675" s="22"/>
    </row>
    <row r="7676" spans="3:3" x14ac:dyDescent="0.35">
      <c r="C7676" s="22"/>
    </row>
    <row r="7677" spans="3:3" x14ac:dyDescent="0.35">
      <c r="C7677" s="22"/>
    </row>
    <row r="7678" spans="3:3" x14ac:dyDescent="0.35">
      <c r="C7678" s="22"/>
    </row>
    <row r="7679" spans="3:3" x14ac:dyDescent="0.35">
      <c r="C7679" s="22"/>
    </row>
    <row r="7680" spans="3:3" x14ac:dyDescent="0.35">
      <c r="C7680" s="22"/>
    </row>
    <row r="7681" spans="3:3" x14ac:dyDescent="0.35">
      <c r="C7681" s="22"/>
    </row>
    <row r="7682" spans="3:3" x14ac:dyDescent="0.35">
      <c r="C7682" s="22"/>
    </row>
    <row r="7683" spans="3:3" x14ac:dyDescent="0.35">
      <c r="C7683" s="22"/>
    </row>
    <row r="7684" spans="3:3" x14ac:dyDescent="0.35">
      <c r="C7684" s="22"/>
    </row>
    <row r="7685" spans="3:3" x14ac:dyDescent="0.35">
      <c r="C7685" s="22"/>
    </row>
    <row r="7686" spans="3:3" x14ac:dyDescent="0.35">
      <c r="C7686" s="22"/>
    </row>
    <row r="7687" spans="3:3" x14ac:dyDescent="0.35">
      <c r="C7687" s="22"/>
    </row>
    <row r="7688" spans="3:3" x14ac:dyDescent="0.35">
      <c r="C7688" s="22"/>
    </row>
    <row r="7689" spans="3:3" x14ac:dyDescent="0.35">
      <c r="C7689" s="22"/>
    </row>
    <row r="7690" spans="3:3" x14ac:dyDescent="0.35">
      <c r="C7690" s="22"/>
    </row>
    <row r="7691" spans="3:3" x14ac:dyDescent="0.35">
      <c r="C7691" s="22"/>
    </row>
    <row r="7692" spans="3:3" x14ac:dyDescent="0.35">
      <c r="C7692" s="22"/>
    </row>
    <row r="7693" spans="3:3" x14ac:dyDescent="0.35">
      <c r="C7693" s="22"/>
    </row>
    <row r="7694" spans="3:3" x14ac:dyDescent="0.35">
      <c r="C7694" s="22"/>
    </row>
    <row r="7695" spans="3:3" x14ac:dyDescent="0.35">
      <c r="C7695" s="22"/>
    </row>
    <row r="7696" spans="3:3" x14ac:dyDescent="0.35">
      <c r="C7696" s="22"/>
    </row>
    <row r="7697" spans="3:3" x14ac:dyDescent="0.35">
      <c r="C7697" s="22"/>
    </row>
    <row r="7698" spans="3:3" x14ac:dyDescent="0.35">
      <c r="C7698" s="22"/>
    </row>
    <row r="7699" spans="3:3" x14ac:dyDescent="0.35">
      <c r="C7699" s="22"/>
    </row>
    <row r="7700" spans="3:3" x14ac:dyDescent="0.35">
      <c r="C7700" s="22"/>
    </row>
    <row r="7701" spans="3:3" x14ac:dyDescent="0.35">
      <c r="C7701" s="22"/>
    </row>
    <row r="7702" spans="3:3" x14ac:dyDescent="0.35">
      <c r="C7702" s="22"/>
    </row>
    <row r="7703" spans="3:3" x14ac:dyDescent="0.35">
      <c r="C7703" s="22"/>
    </row>
    <row r="7704" spans="3:3" x14ac:dyDescent="0.35">
      <c r="C7704" s="22"/>
    </row>
    <row r="7705" spans="3:3" x14ac:dyDescent="0.35">
      <c r="C7705" s="22"/>
    </row>
    <row r="7706" spans="3:3" x14ac:dyDescent="0.35">
      <c r="C7706" s="22"/>
    </row>
    <row r="7707" spans="3:3" x14ac:dyDescent="0.35">
      <c r="C7707" s="22"/>
    </row>
    <row r="7708" spans="3:3" x14ac:dyDescent="0.35">
      <c r="C7708" s="22"/>
    </row>
    <row r="7709" spans="3:3" x14ac:dyDescent="0.35">
      <c r="C7709" s="22"/>
    </row>
    <row r="7710" spans="3:3" x14ac:dyDescent="0.35">
      <c r="C7710" s="22"/>
    </row>
    <row r="7711" spans="3:3" x14ac:dyDescent="0.35">
      <c r="C7711" s="22"/>
    </row>
    <row r="7712" spans="3:3" x14ac:dyDescent="0.35">
      <c r="C7712" s="22"/>
    </row>
    <row r="7713" spans="3:3" x14ac:dyDescent="0.35">
      <c r="C7713" s="22"/>
    </row>
    <row r="7714" spans="3:3" x14ac:dyDescent="0.35">
      <c r="C7714" s="22"/>
    </row>
    <row r="7715" spans="3:3" x14ac:dyDescent="0.35">
      <c r="C7715" s="22"/>
    </row>
    <row r="7716" spans="3:3" x14ac:dyDescent="0.35">
      <c r="C7716" s="22"/>
    </row>
    <row r="7717" spans="3:3" x14ac:dyDescent="0.35">
      <c r="C7717" s="22"/>
    </row>
    <row r="7718" spans="3:3" x14ac:dyDescent="0.35">
      <c r="C7718" s="22"/>
    </row>
    <row r="7719" spans="3:3" x14ac:dyDescent="0.35">
      <c r="C7719" s="22"/>
    </row>
    <row r="7720" spans="3:3" x14ac:dyDescent="0.35">
      <c r="C7720" s="22"/>
    </row>
    <row r="7721" spans="3:3" x14ac:dyDescent="0.35">
      <c r="C7721" s="22"/>
    </row>
    <row r="7722" spans="3:3" x14ac:dyDescent="0.35">
      <c r="C7722" s="22"/>
    </row>
    <row r="7723" spans="3:3" x14ac:dyDescent="0.35">
      <c r="C7723" s="22"/>
    </row>
    <row r="7724" spans="3:3" x14ac:dyDescent="0.35">
      <c r="C7724" s="22"/>
    </row>
    <row r="7725" spans="3:3" x14ac:dyDescent="0.35">
      <c r="C7725" s="22"/>
    </row>
    <row r="7726" spans="3:3" x14ac:dyDescent="0.35">
      <c r="C7726" s="22"/>
    </row>
    <row r="7727" spans="3:3" x14ac:dyDescent="0.35">
      <c r="C7727" s="22"/>
    </row>
    <row r="7728" spans="3:3" x14ac:dyDescent="0.35">
      <c r="C7728" s="22"/>
    </row>
    <row r="7729" spans="3:3" x14ac:dyDescent="0.35">
      <c r="C7729" s="22"/>
    </row>
    <row r="7730" spans="3:3" x14ac:dyDescent="0.35">
      <c r="C7730" s="22"/>
    </row>
    <row r="7731" spans="3:3" x14ac:dyDescent="0.35">
      <c r="C7731" s="22"/>
    </row>
    <row r="7732" spans="3:3" x14ac:dyDescent="0.35">
      <c r="C7732" s="22"/>
    </row>
    <row r="7733" spans="3:3" x14ac:dyDescent="0.35">
      <c r="C7733" s="22"/>
    </row>
    <row r="7734" spans="3:3" x14ac:dyDescent="0.35">
      <c r="C7734" s="22"/>
    </row>
    <row r="7735" spans="3:3" x14ac:dyDescent="0.35">
      <c r="C7735" s="22"/>
    </row>
    <row r="7736" spans="3:3" x14ac:dyDescent="0.35">
      <c r="C7736" s="22"/>
    </row>
    <row r="7737" spans="3:3" x14ac:dyDescent="0.35">
      <c r="C7737" s="22"/>
    </row>
    <row r="7738" spans="3:3" x14ac:dyDescent="0.35">
      <c r="C7738" s="22"/>
    </row>
    <row r="7739" spans="3:3" x14ac:dyDescent="0.35">
      <c r="C7739" s="22"/>
    </row>
    <row r="7740" spans="3:3" x14ac:dyDescent="0.35">
      <c r="C7740" s="22"/>
    </row>
    <row r="7741" spans="3:3" x14ac:dyDescent="0.35">
      <c r="C7741" s="22"/>
    </row>
    <row r="7742" spans="3:3" x14ac:dyDescent="0.35">
      <c r="C7742" s="22"/>
    </row>
    <row r="7743" spans="3:3" x14ac:dyDescent="0.35">
      <c r="C7743" s="22"/>
    </row>
    <row r="7744" spans="3:3" x14ac:dyDescent="0.35">
      <c r="C7744" s="22"/>
    </row>
    <row r="7745" spans="3:3" x14ac:dyDescent="0.35">
      <c r="C7745" s="22"/>
    </row>
    <row r="7746" spans="3:3" x14ac:dyDescent="0.35">
      <c r="C7746" s="22"/>
    </row>
    <row r="7747" spans="3:3" x14ac:dyDescent="0.35">
      <c r="C7747" s="22"/>
    </row>
    <row r="7748" spans="3:3" x14ac:dyDescent="0.35">
      <c r="C7748" s="22"/>
    </row>
    <row r="7749" spans="3:3" x14ac:dyDescent="0.35">
      <c r="C7749" s="22"/>
    </row>
    <row r="7750" spans="3:3" x14ac:dyDescent="0.35">
      <c r="C7750" s="22"/>
    </row>
    <row r="7751" spans="3:3" x14ac:dyDescent="0.35">
      <c r="C7751" s="22"/>
    </row>
    <row r="7752" spans="3:3" x14ac:dyDescent="0.35">
      <c r="C7752" s="22"/>
    </row>
    <row r="7753" spans="3:3" x14ac:dyDescent="0.35">
      <c r="C7753" s="22"/>
    </row>
    <row r="7754" spans="3:3" x14ac:dyDescent="0.35">
      <c r="C7754" s="22"/>
    </row>
    <row r="7755" spans="3:3" x14ac:dyDescent="0.35">
      <c r="C7755" s="22"/>
    </row>
    <row r="7756" spans="3:3" x14ac:dyDescent="0.35">
      <c r="C7756" s="22"/>
    </row>
    <row r="7757" spans="3:3" x14ac:dyDescent="0.35">
      <c r="C7757" s="22"/>
    </row>
    <row r="7758" spans="3:3" x14ac:dyDescent="0.35">
      <c r="C7758" s="22"/>
    </row>
    <row r="7759" spans="3:3" x14ac:dyDescent="0.35">
      <c r="C7759" s="22"/>
    </row>
    <row r="7760" spans="3:3" x14ac:dyDescent="0.35">
      <c r="C7760" s="22"/>
    </row>
    <row r="7761" spans="3:3" x14ac:dyDescent="0.35">
      <c r="C7761" s="22"/>
    </row>
    <row r="7762" spans="3:3" x14ac:dyDescent="0.35">
      <c r="C7762" s="22"/>
    </row>
    <row r="7763" spans="3:3" x14ac:dyDescent="0.35">
      <c r="C7763" s="22"/>
    </row>
    <row r="7764" spans="3:3" x14ac:dyDescent="0.35">
      <c r="C7764" s="22"/>
    </row>
    <row r="7765" spans="3:3" x14ac:dyDescent="0.35">
      <c r="C7765" s="22"/>
    </row>
    <row r="7766" spans="3:3" x14ac:dyDescent="0.35">
      <c r="C7766" s="22"/>
    </row>
    <row r="7767" spans="3:3" x14ac:dyDescent="0.35">
      <c r="C7767" s="22"/>
    </row>
    <row r="7768" spans="3:3" x14ac:dyDescent="0.35">
      <c r="C7768" s="22"/>
    </row>
    <row r="7769" spans="3:3" x14ac:dyDescent="0.35">
      <c r="C7769" s="22"/>
    </row>
    <row r="7770" spans="3:3" x14ac:dyDescent="0.35">
      <c r="C7770" s="22"/>
    </row>
    <row r="7771" spans="3:3" x14ac:dyDescent="0.35">
      <c r="C7771" s="22"/>
    </row>
    <row r="7772" spans="3:3" x14ac:dyDescent="0.35">
      <c r="C7772" s="22"/>
    </row>
    <row r="7773" spans="3:3" x14ac:dyDescent="0.35">
      <c r="C7773" s="22"/>
    </row>
    <row r="7774" spans="3:3" x14ac:dyDescent="0.35">
      <c r="C7774" s="22"/>
    </row>
    <row r="7775" spans="3:3" x14ac:dyDescent="0.35">
      <c r="C7775" s="22"/>
    </row>
    <row r="7776" spans="3:3" x14ac:dyDescent="0.35">
      <c r="C7776" s="22"/>
    </row>
    <row r="7777" spans="3:3" x14ac:dyDescent="0.35">
      <c r="C7777" s="22"/>
    </row>
    <row r="7778" spans="3:3" x14ac:dyDescent="0.35">
      <c r="C7778" s="22"/>
    </row>
    <row r="7779" spans="3:3" x14ac:dyDescent="0.35">
      <c r="C7779" s="22"/>
    </row>
    <row r="7780" spans="3:3" x14ac:dyDescent="0.35">
      <c r="C7780" s="22"/>
    </row>
    <row r="7781" spans="3:3" x14ac:dyDescent="0.35">
      <c r="C7781" s="22"/>
    </row>
    <row r="7782" spans="3:3" x14ac:dyDescent="0.35">
      <c r="C7782" s="22"/>
    </row>
    <row r="7783" spans="3:3" x14ac:dyDescent="0.35">
      <c r="C7783" s="22"/>
    </row>
    <row r="7784" spans="3:3" x14ac:dyDescent="0.35">
      <c r="C7784" s="22"/>
    </row>
    <row r="7785" spans="3:3" x14ac:dyDescent="0.35">
      <c r="C7785" s="22"/>
    </row>
    <row r="7786" spans="3:3" x14ac:dyDescent="0.35">
      <c r="C7786" s="22"/>
    </row>
    <row r="7787" spans="3:3" x14ac:dyDescent="0.35">
      <c r="C7787" s="22"/>
    </row>
    <row r="7788" spans="3:3" x14ac:dyDescent="0.35">
      <c r="C7788" s="22"/>
    </row>
    <row r="7789" spans="3:3" x14ac:dyDescent="0.35">
      <c r="C7789" s="22"/>
    </row>
    <row r="7790" spans="3:3" x14ac:dyDescent="0.35">
      <c r="C7790" s="22"/>
    </row>
    <row r="7791" spans="3:3" x14ac:dyDescent="0.35">
      <c r="C7791" s="22"/>
    </row>
    <row r="7792" spans="3:3" x14ac:dyDescent="0.35">
      <c r="C7792" s="22"/>
    </row>
    <row r="7793" spans="3:3" x14ac:dyDescent="0.35">
      <c r="C7793" s="22"/>
    </row>
    <row r="7794" spans="3:3" x14ac:dyDescent="0.35">
      <c r="C7794" s="22"/>
    </row>
    <row r="7795" spans="3:3" x14ac:dyDescent="0.35">
      <c r="C7795" s="22"/>
    </row>
    <row r="7796" spans="3:3" x14ac:dyDescent="0.35">
      <c r="C7796" s="22"/>
    </row>
    <row r="7797" spans="3:3" x14ac:dyDescent="0.35">
      <c r="C7797" s="22"/>
    </row>
    <row r="7798" spans="3:3" x14ac:dyDescent="0.35">
      <c r="C7798" s="22"/>
    </row>
    <row r="7799" spans="3:3" x14ac:dyDescent="0.35">
      <c r="C7799" s="22"/>
    </row>
    <row r="7800" spans="3:3" x14ac:dyDescent="0.35">
      <c r="C7800" s="22"/>
    </row>
    <row r="7801" spans="3:3" x14ac:dyDescent="0.35">
      <c r="C7801" s="22"/>
    </row>
    <row r="7802" spans="3:3" x14ac:dyDescent="0.35">
      <c r="C7802" s="22"/>
    </row>
    <row r="7803" spans="3:3" x14ac:dyDescent="0.35">
      <c r="C7803" s="22"/>
    </row>
    <row r="7804" spans="3:3" x14ac:dyDescent="0.35">
      <c r="C7804" s="22"/>
    </row>
    <row r="7805" spans="3:3" x14ac:dyDescent="0.35">
      <c r="C7805" s="22"/>
    </row>
    <row r="7806" spans="3:3" x14ac:dyDescent="0.35">
      <c r="C7806" s="22"/>
    </row>
    <row r="7807" spans="3:3" x14ac:dyDescent="0.35">
      <c r="C7807" s="22"/>
    </row>
    <row r="7808" spans="3:3" x14ac:dyDescent="0.35">
      <c r="C7808" s="22"/>
    </row>
    <row r="7809" spans="3:3" x14ac:dyDescent="0.35">
      <c r="C7809" s="22"/>
    </row>
    <row r="7810" spans="3:3" x14ac:dyDescent="0.35">
      <c r="C7810" s="22"/>
    </row>
    <row r="7811" spans="3:3" x14ac:dyDescent="0.35">
      <c r="C7811" s="22"/>
    </row>
    <row r="7812" spans="3:3" x14ac:dyDescent="0.35">
      <c r="C7812" s="22"/>
    </row>
    <row r="7813" spans="3:3" x14ac:dyDescent="0.35">
      <c r="C7813" s="22"/>
    </row>
    <row r="7814" spans="3:3" x14ac:dyDescent="0.35">
      <c r="C7814" s="22"/>
    </row>
    <row r="7815" spans="3:3" x14ac:dyDescent="0.35">
      <c r="C7815" s="22"/>
    </row>
    <row r="7816" spans="3:3" x14ac:dyDescent="0.35">
      <c r="C7816" s="22"/>
    </row>
    <row r="7817" spans="3:3" x14ac:dyDescent="0.35">
      <c r="C7817" s="22"/>
    </row>
    <row r="7818" spans="3:3" x14ac:dyDescent="0.35">
      <c r="C7818" s="22"/>
    </row>
    <row r="7819" spans="3:3" x14ac:dyDescent="0.35">
      <c r="C7819" s="22"/>
    </row>
    <row r="7820" spans="3:3" x14ac:dyDescent="0.35">
      <c r="C7820" s="22"/>
    </row>
    <row r="7821" spans="3:3" x14ac:dyDescent="0.35">
      <c r="C7821" s="22"/>
    </row>
    <row r="7822" spans="3:3" x14ac:dyDescent="0.35">
      <c r="C7822" s="22"/>
    </row>
    <row r="7823" spans="3:3" x14ac:dyDescent="0.35">
      <c r="C7823" s="22"/>
    </row>
    <row r="7824" spans="3:3" x14ac:dyDescent="0.35">
      <c r="C7824" s="22"/>
    </row>
    <row r="7825" spans="3:3" x14ac:dyDescent="0.35">
      <c r="C7825" s="22"/>
    </row>
    <row r="7826" spans="3:3" x14ac:dyDescent="0.35">
      <c r="C7826" s="22"/>
    </row>
    <row r="7827" spans="3:3" x14ac:dyDescent="0.35">
      <c r="C7827" s="22"/>
    </row>
    <row r="7828" spans="3:3" x14ac:dyDescent="0.35">
      <c r="C7828" s="22"/>
    </row>
    <row r="7829" spans="3:3" x14ac:dyDescent="0.35">
      <c r="C7829" s="22"/>
    </row>
    <row r="7830" spans="3:3" x14ac:dyDescent="0.35">
      <c r="C7830" s="22"/>
    </row>
    <row r="7831" spans="3:3" x14ac:dyDescent="0.35">
      <c r="C7831" s="22"/>
    </row>
    <row r="7832" spans="3:3" x14ac:dyDescent="0.35">
      <c r="C7832" s="22"/>
    </row>
    <row r="7833" spans="3:3" x14ac:dyDescent="0.35">
      <c r="C7833" s="22"/>
    </row>
    <row r="7834" spans="3:3" x14ac:dyDescent="0.35">
      <c r="C7834" s="22"/>
    </row>
    <row r="7835" spans="3:3" x14ac:dyDescent="0.35">
      <c r="C7835" s="22"/>
    </row>
    <row r="7836" spans="3:3" x14ac:dyDescent="0.35">
      <c r="C7836" s="22"/>
    </row>
    <row r="7837" spans="3:3" x14ac:dyDescent="0.35">
      <c r="C7837" s="22"/>
    </row>
    <row r="7838" spans="3:3" x14ac:dyDescent="0.35">
      <c r="C7838" s="22"/>
    </row>
    <row r="7839" spans="3:3" x14ac:dyDescent="0.35">
      <c r="C7839" s="22"/>
    </row>
    <row r="7840" spans="3:3" x14ac:dyDescent="0.35">
      <c r="C7840" s="22"/>
    </row>
    <row r="7841" spans="3:3" x14ac:dyDescent="0.35">
      <c r="C7841" s="22"/>
    </row>
    <row r="7842" spans="3:3" x14ac:dyDescent="0.35">
      <c r="C7842" s="22"/>
    </row>
    <row r="7843" spans="3:3" x14ac:dyDescent="0.35">
      <c r="C7843" s="22"/>
    </row>
    <row r="7844" spans="3:3" x14ac:dyDescent="0.35">
      <c r="C7844" s="22"/>
    </row>
    <row r="7845" spans="3:3" x14ac:dyDescent="0.35">
      <c r="C7845" s="22"/>
    </row>
    <row r="7846" spans="3:3" x14ac:dyDescent="0.35">
      <c r="C7846" s="22"/>
    </row>
    <row r="7847" spans="3:3" x14ac:dyDescent="0.35">
      <c r="C7847" s="22"/>
    </row>
    <row r="7848" spans="3:3" x14ac:dyDescent="0.35">
      <c r="C7848" s="22"/>
    </row>
    <row r="7849" spans="3:3" x14ac:dyDescent="0.35">
      <c r="C7849" s="22"/>
    </row>
    <row r="7850" spans="3:3" x14ac:dyDescent="0.35">
      <c r="C7850" s="22"/>
    </row>
    <row r="7851" spans="3:3" x14ac:dyDescent="0.35">
      <c r="C7851" s="22"/>
    </row>
    <row r="7852" spans="3:3" x14ac:dyDescent="0.35">
      <c r="C7852" s="22"/>
    </row>
    <row r="7853" spans="3:3" x14ac:dyDescent="0.35">
      <c r="C7853" s="22"/>
    </row>
    <row r="7854" spans="3:3" x14ac:dyDescent="0.35">
      <c r="C7854" s="22"/>
    </row>
    <row r="7855" spans="3:3" x14ac:dyDescent="0.35">
      <c r="C7855" s="22"/>
    </row>
    <row r="7856" spans="3:3" x14ac:dyDescent="0.35">
      <c r="C7856" s="22"/>
    </row>
    <row r="7857" spans="3:3" x14ac:dyDescent="0.35">
      <c r="C7857" s="22"/>
    </row>
    <row r="7858" spans="3:3" x14ac:dyDescent="0.35">
      <c r="C7858" s="22"/>
    </row>
    <row r="7859" spans="3:3" x14ac:dyDescent="0.35">
      <c r="C7859" s="22"/>
    </row>
    <row r="7860" spans="3:3" x14ac:dyDescent="0.35">
      <c r="C7860" s="22"/>
    </row>
    <row r="7861" spans="3:3" x14ac:dyDescent="0.35">
      <c r="C7861" s="22"/>
    </row>
    <row r="7862" spans="3:3" x14ac:dyDescent="0.35">
      <c r="C7862" s="22"/>
    </row>
    <row r="7863" spans="3:3" x14ac:dyDescent="0.35">
      <c r="C7863" s="22"/>
    </row>
    <row r="7864" spans="3:3" x14ac:dyDescent="0.35">
      <c r="C7864" s="22"/>
    </row>
    <row r="7865" spans="3:3" x14ac:dyDescent="0.35">
      <c r="C7865" s="22"/>
    </row>
    <row r="7866" spans="3:3" x14ac:dyDescent="0.35">
      <c r="C7866" s="22"/>
    </row>
    <row r="7867" spans="3:3" x14ac:dyDescent="0.35">
      <c r="C7867" s="22"/>
    </row>
    <row r="7868" spans="3:3" x14ac:dyDescent="0.35">
      <c r="C7868" s="22"/>
    </row>
    <row r="7869" spans="3:3" x14ac:dyDescent="0.35">
      <c r="C7869" s="22"/>
    </row>
    <row r="7870" spans="3:3" x14ac:dyDescent="0.35">
      <c r="C7870" s="22"/>
    </row>
    <row r="7871" spans="3:3" x14ac:dyDescent="0.35">
      <c r="C7871" s="22"/>
    </row>
    <row r="7872" spans="3:3" x14ac:dyDescent="0.35">
      <c r="C7872" s="22"/>
    </row>
    <row r="7873" spans="3:3" x14ac:dyDescent="0.35">
      <c r="C7873" s="22"/>
    </row>
    <row r="7874" spans="3:3" x14ac:dyDescent="0.35">
      <c r="C7874" s="22"/>
    </row>
    <row r="7875" spans="3:3" x14ac:dyDescent="0.35">
      <c r="C7875" s="22"/>
    </row>
    <row r="7876" spans="3:3" x14ac:dyDescent="0.35">
      <c r="C7876" s="22"/>
    </row>
    <row r="7877" spans="3:3" x14ac:dyDescent="0.35">
      <c r="C7877" s="22"/>
    </row>
    <row r="7878" spans="3:3" x14ac:dyDescent="0.35">
      <c r="C7878" s="22"/>
    </row>
    <row r="7879" spans="3:3" x14ac:dyDescent="0.35">
      <c r="C7879" s="22"/>
    </row>
    <row r="7880" spans="3:3" x14ac:dyDescent="0.35">
      <c r="C7880" s="22"/>
    </row>
    <row r="7881" spans="3:3" x14ac:dyDescent="0.35">
      <c r="C7881" s="22"/>
    </row>
    <row r="7882" spans="3:3" x14ac:dyDescent="0.35">
      <c r="C7882" s="22"/>
    </row>
    <row r="7883" spans="3:3" x14ac:dyDescent="0.35">
      <c r="C7883" s="22"/>
    </row>
    <row r="7884" spans="3:3" x14ac:dyDescent="0.35">
      <c r="C7884" s="22"/>
    </row>
    <row r="7885" spans="3:3" x14ac:dyDescent="0.35">
      <c r="C7885" s="22"/>
    </row>
    <row r="7886" spans="3:3" x14ac:dyDescent="0.35">
      <c r="C7886" s="22"/>
    </row>
    <row r="7887" spans="3:3" x14ac:dyDescent="0.35">
      <c r="C7887" s="22"/>
    </row>
    <row r="7888" spans="3:3" x14ac:dyDescent="0.35">
      <c r="C7888" s="22"/>
    </row>
    <row r="7889" spans="3:3" x14ac:dyDescent="0.35">
      <c r="C7889" s="22"/>
    </row>
    <row r="7890" spans="3:3" x14ac:dyDescent="0.35">
      <c r="C7890" s="22"/>
    </row>
    <row r="7891" spans="3:3" x14ac:dyDescent="0.35">
      <c r="C7891" s="22"/>
    </row>
    <row r="7892" spans="3:3" x14ac:dyDescent="0.35">
      <c r="C7892" s="22"/>
    </row>
    <row r="7893" spans="3:3" x14ac:dyDescent="0.35">
      <c r="C7893" s="22"/>
    </row>
    <row r="7894" spans="3:3" x14ac:dyDescent="0.35">
      <c r="C7894" s="22"/>
    </row>
    <row r="7895" spans="3:3" x14ac:dyDescent="0.35">
      <c r="C7895" s="22"/>
    </row>
    <row r="7896" spans="3:3" x14ac:dyDescent="0.35">
      <c r="C7896" s="22"/>
    </row>
    <row r="7897" spans="3:3" x14ac:dyDescent="0.35">
      <c r="C7897" s="22"/>
    </row>
    <row r="7898" spans="3:3" x14ac:dyDescent="0.35">
      <c r="C7898" s="22"/>
    </row>
    <row r="7899" spans="3:3" x14ac:dyDescent="0.35">
      <c r="C7899" s="22"/>
    </row>
    <row r="7900" spans="3:3" x14ac:dyDescent="0.35">
      <c r="C7900" s="22"/>
    </row>
    <row r="7901" spans="3:3" x14ac:dyDescent="0.35">
      <c r="C7901" s="22"/>
    </row>
    <row r="7902" spans="3:3" x14ac:dyDescent="0.35">
      <c r="C7902" s="22"/>
    </row>
    <row r="7903" spans="3:3" x14ac:dyDescent="0.35">
      <c r="C7903" s="22"/>
    </row>
    <row r="7904" spans="3:3" x14ac:dyDescent="0.35">
      <c r="C7904" s="22"/>
    </row>
    <row r="7905" spans="3:3" x14ac:dyDescent="0.35">
      <c r="C7905" s="22"/>
    </row>
    <row r="7906" spans="3:3" x14ac:dyDescent="0.35">
      <c r="C7906" s="22"/>
    </row>
    <row r="7907" spans="3:3" x14ac:dyDescent="0.35">
      <c r="C7907" s="22"/>
    </row>
    <row r="7908" spans="3:3" x14ac:dyDescent="0.35">
      <c r="C7908" s="22"/>
    </row>
    <row r="7909" spans="3:3" x14ac:dyDescent="0.35">
      <c r="C7909" s="22"/>
    </row>
    <row r="7910" spans="3:3" x14ac:dyDescent="0.35">
      <c r="C7910" s="22"/>
    </row>
    <row r="7911" spans="3:3" x14ac:dyDescent="0.35">
      <c r="C7911" s="22"/>
    </row>
    <row r="7912" spans="3:3" x14ac:dyDescent="0.35">
      <c r="C7912" s="22"/>
    </row>
    <row r="7913" spans="3:3" x14ac:dyDescent="0.35">
      <c r="C7913" s="22"/>
    </row>
    <row r="7914" spans="3:3" x14ac:dyDescent="0.35">
      <c r="C7914" s="22"/>
    </row>
    <row r="7915" spans="3:3" x14ac:dyDescent="0.35">
      <c r="C7915" s="22"/>
    </row>
    <row r="7916" spans="3:3" x14ac:dyDescent="0.35">
      <c r="C7916" s="22"/>
    </row>
    <row r="7917" spans="3:3" x14ac:dyDescent="0.35">
      <c r="C7917" s="22"/>
    </row>
    <row r="7918" spans="3:3" x14ac:dyDescent="0.35">
      <c r="C7918" s="22"/>
    </row>
    <row r="7919" spans="3:3" x14ac:dyDescent="0.35">
      <c r="C7919" s="22"/>
    </row>
    <row r="7920" spans="3:3" x14ac:dyDescent="0.35">
      <c r="C7920" s="22"/>
    </row>
    <row r="7921" spans="3:3" x14ac:dyDescent="0.35">
      <c r="C7921" s="22"/>
    </row>
    <row r="7922" spans="3:3" x14ac:dyDescent="0.35">
      <c r="C7922" s="22"/>
    </row>
    <row r="7923" spans="3:3" x14ac:dyDescent="0.35">
      <c r="C7923" s="22"/>
    </row>
    <row r="7924" spans="3:3" x14ac:dyDescent="0.35">
      <c r="C7924" s="22"/>
    </row>
    <row r="7925" spans="3:3" x14ac:dyDescent="0.35">
      <c r="C7925" s="22"/>
    </row>
    <row r="7926" spans="3:3" x14ac:dyDescent="0.35">
      <c r="C7926" s="22"/>
    </row>
    <row r="7927" spans="3:3" x14ac:dyDescent="0.35">
      <c r="C7927" s="22"/>
    </row>
    <row r="7928" spans="3:3" x14ac:dyDescent="0.35">
      <c r="C7928" s="22"/>
    </row>
    <row r="7929" spans="3:3" x14ac:dyDescent="0.35">
      <c r="C7929" s="22"/>
    </row>
    <row r="7930" spans="3:3" x14ac:dyDescent="0.35">
      <c r="C7930" s="22"/>
    </row>
    <row r="7931" spans="3:3" x14ac:dyDescent="0.35">
      <c r="C7931" s="22"/>
    </row>
    <row r="7932" spans="3:3" x14ac:dyDescent="0.35">
      <c r="C7932" s="22"/>
    </row>
    <row r="7933" spans="3:3" x14ac:dyDescent="0.35">
      <c r="C7933" s="22"/>
    </row>
    <row r="7934" spans="3:3" x14ac:dyDescent="0.35">
      <c r="C7934" s="22"/>
    </row>
    <row r="7935" spans="3:3" x14ac:dyDescent="0.35">
      <c r="C7935" s="22"/>
    </row>
    <row r="7936" spans="3:3" x14ac:dyDescent="0.35">
      <c r="C7936" s="22"/>
    </row>
    <row r="7937" spans="3:3" x14ac:dyDescent="0.35">
      <c r="C7937" s="22"/>
    </row>
    <row r="7938" spans="3:3" x14ac:dyDescent="0.35">
      <c r="C7938" s="22"/>
    </row>
    <row r="7939" spans="3:3" x14ac:dyDescent="0.35">
      <c r="C7939" s="22"/>
    </row>
    <row r="7940" spans="3:3" x14ac:dyDescent="0.35">
      <c r="C7940" s="22"/>
    </row>
    <row r="7941" spans="3:3" x14ac:dyDescent="0.35">
      <c r="C7941" s="22"/>
    </row>
    <row r="7942" spans="3:3" x14ac:dyDescent="0.35">
      <c r="C7942" s="22"/>
    </row>
    <row r="7943" spans="3:3" x14ac:dyDescent="0.35">
      <c r="C7943" s="22"/>
    </row>
    <row r="7944" spans="3:3" x14ac:dyDescent="0.35">
      <c r="C7944" s="22"/>
    </row>
    <row r="7945" spans="3:3" x14ac:dyDescent="0.35">
      <c r="C7945" s="22"/>
    </row>
    <row r="7946" spans="3:3" x14ac:dyDescent="0.35">
      <c r="C7946" s="22"/>
    </row>
    <row r="7947" spans="3:3" x14ac:dyDescent="0.35">
      <c r="C7947" s="22"/>
    </row>
    <row r="7948" spans="3:3" x14ac:dyDescent="0.35">
      <c r="C7948" s="22"/>
    </row>
    <row r="7949" spans="3:3" x14ac:dyDescent="0.35">
      <c r="C7949" s="22"/>
    </row>
    <row r="7950" spans="3:3" x14ac:dyDescent="0.35">
      <c r="C7950" s="22"/>
    </row>
    <row r="7951" spans="3:3" x14ac:dyDescent="0.35">
      <c r="C7951" s="22"/>
    </row>
    <row r="7952" spans="3:3" x14ac:dyDescent="0.35">
      <c r="C7952" s="22"/>
    </row>
    <row r="7953" spans="3:3" x14ac:dyDescent="0.35">
      <c r="C7953" s="22"/>
    </row>
    <row r="7954" spans="3:3" x14ac:dyDescent="0.35">
      <c r="C7954" s="22"/>
    </row>
    <row r="7955" spans="3:3" x14ac:dyDescent="0.35">
      <c r="C7955" s="22"/>
    </row>
    <row r="7956" spans="3:3" x14ac:dyDescent="0.35">
      <c r="C7956" s="22"/>
    </row>
    <row r="7957" spans="3:3" x14ac:dyDescent="0.35">
      <c r="C7957" s="22"/>
    </row>
    <row r="7958" spans="3:3" x14ac:dyDescent="0.35">
      <c r="C7958" s="22"/>
    </row>
    <row r="7959" spans="3:3" x14ac:dyDescent="0.35">
      <c r="C7959" s="22"/>
    </row>
    <row r="7960" spans="3:3" x14ac:dyDescent="0.35">
      <c r="C7960" s="22"/>
    </row>
    <row r="7961" spans="3:3" x14ac:dyDescent="0.35">
      <c r="C7961" s="22"/>
    </row>
    <row r="7962" spans="3:3" x14ac:dyDescent="0.35">
      <c r="C7962" s="22"/>
    </row>
    <row r="7963" spans="3:3" x14ac:dyDescent="0.35">
      <c r="C7963" s="22"/>
    </row>
    <row r="7964" spans="3:3" x14ac:dyDescent="0.35">
      <c r="C7964" s="22"/>
    </row>
    <row r="7965" spans="3:3" x14ac:dyDescent="0.35">
      <c r="C7965" s="22"/>
    </row>
    <row r="7966" spans="3:3" x14ac:dyDescent="0.35">
      <c r="C7966" s="22"/>
    </row>
    <row r="7967" spans="3:3" x14ac:dyDescent="0.35">
      <c r="C7967" s="22"/>
    </row>
    <row r="7968" spans="3:3" x14ac:dyDescent="0.35">
      <c r="C7968" s="22"/>
    </row>
    <row r="7969" spans="3:3" x14ac:dyDescent="0.35">
      <c r="C7969" s="22"/>
    </row>
    <row r="7970" spans="3:3" x14ac:dyDescent="0.35">
      <c r="C7970" s="22"/>
    </row>
    <row r="7971" spans="3:3" x14ac:dyDescent="0.35">
      <c r="C7971" s="22"/>
    </row>
    <row r="7972" spans="3:3" x14ac:dyDescent="0.35">
      <c r="C7972" s="22"/>
    </row>
    <row r="7973" spans="3:3" x14ac:dyDescent="0.35">
      <c r="C7973" s="22"/>
    </row>
    <row r="7974" spans="3:3" x14ac:dyDescent="0.35">
      <c r="C7974" s="22"/>
    </row>
    <row r="7975" spans="3:3" x14ac:dyDescent="0.35">
      <c r="C7975" s="22"/>
    </row>
    <row r="7976" spans="3:3" x14ac:dyDescent="0.35">
      <c r="C7976" s="22"/>
    </row>
    <row r="7977" spans="3:3" x14ac:dyDescent="0.35">
      <c r="C7977" s="22"/>
    </row>
    <row r="7978" spans="3:3" x14ac:dyDescent="0.35">
      <c r="C7978" s="22"/>
    </row>
    <row r="7979" spans="3:3" x14ac:dyDescent="0.35">
      <c r="C7979" s="22"/>
    </row>
    <row r="7980" spans="3:3" x14ac:dyDescent="0.35">
      <c r="C7980" s="22"/>
    </row>
    <row r="7981" spans="3:3" x14ac:dyDescent="0.35">
      <c r="C7981" s="22"/>
    </row>
    <row r="7982" spans="3:3" x14ac:dyDescent="0.35">
      <c r="C7982" s="22"/>
    </row>
    <row r="7983" spans="3:3" x14ac:dyDescent="0.35">
      <c r="C7983" s="22"/>
    </row>
    <row r="7984" spans="3:3" x14ac:dyDescent="0.35">
      <c r="C7984" s="22"/>
    </row>
    <row r="7985" spans="3:3" x14ac:dyDescent="0.35">
      <c r="C7985" s="22"/>
    </row>
    <row r="7986" spans="3:3" x14ac:dyDescent="0.35">
      <c r="C7986" s="22"/>
    </row>
    <row r="7987" spans="3:3" x14ac:dyDescent="0.35">
      <c r="C7987" s="22"/>
    </row>
    <row r="7988" spans="3:3" x14ac:dyDescent="0.35">
      <c r="C7988" s="22"/>
    </row>
    <row r="7989" spans="3:3" x14ac:dyDescent="0.35">
      <c r="C7989" s="22"/>
    </row>
    <row r="7990" spans="3:3" x14ac:dyDescent="0.35">
      <c r="C7990" s="22"/>
    </row>
    <row r="7991" spans="3:3" x14ac:dyDescent="0.35">
      <c r="C7991" s="22"/>
    </row>
    <row r="7992" spans="3:3" x14ac:dyDescent="0.35">
      <c r="C7992" s="22"/>
    </row>
    <row r="7993" spans="3:3" x14ac:dyDescent="0.35">
      <c r="C7993" s="22"/>
    </row>
    <row r="7994" spans="3:3" x14ac:dyDescent="0.35">
      <c r="C7994" s="22"/>
    </row>
    <row r="7995" spans="3:3" x14ac:dyDescent="0.35">
      <c r="C7995" s="22"/>
    </row>
    <row r="7996" spans="3:3" x14ac:dyDescent="0.35">
      <c r="C7996" s="22"/>
    </row>
    <row r="7997" spans="3:3" x14ac:dyDescent="0.35">
      <c r="C7997" s="22"/>
    </row>
    <row r="7998" spans="3:3" x14ac:dyDescent="0.35">
      <c r="C7998" s="22"/>
    </row>
    <row r="7999" spans="3:3" x14ac:dyDescent="0.35">
      <c r="C7999" s="22"/>
    </row>
    <row r="8000" spans="3:3" x14ac:dyDescent="0.35">
      <c r="C8000" s="22"/>
    </row>
    <row r="8001" spans="3:3" x14ac:dyDescent="0.35">
      <c r="C8001" s="22"/>
    </row>
    <row r="8002" spans="3:3" x14ac:dyDescent="0.35">
      <c r="C8002" s="22"/>
    </row>
    <row r="8003" spans="3:3" x14ac:dyDescent="0.35">
      <c r="C8003" s="22"/>
    </row>
    <row r="8004" spans="3:3" x14ac:dyDescent="0.35">
      <c r="C8004" s="22"/>
    </row>
    <row r="8005" spans="3:3" x14ac:dyDescent="0.35">
      <c r="C8005" s="22"/>
    </row>
    <row r="8006" spans="3:3" x14ac:dyDescent="0.35">
      <c r="C8006" s="22"/>
    </row>
    <row r="8007" spans="3:3" x14ac:dyDescent="0.35">
      <c r="C8007" s="22"/>
    </row>
    <row r="8008" spans="3:3" x14ac:dyDescent="0.35">
      <c r="C8008" s="22"/>
    </row>
    <row r="8009" spans="3:3" x14ac:dyDescent="0.35">
      <c r="C8009" s="22"/>
    </row>
    <row r="8010" spans="3:3" x14ac:dyDescent="0.35">
      <c r="C8010" s="22"/>
    </row>
    <row r="8011" spans="3:3" x14ac:dyDescent="0.35">
      <c r="C8011" s="22"/>
    </row>
    <row r="8012" spans="3:3" x14ac:dyDescent="0.35">
      <c r="C8012" s="22"/>
    </row>
    <row r="8013" spans="3:3" x14ac:dyDescent="0.35">
      <c r="C8013" s="22"/>
    </row>
    <row r="8014" spans="3:3" x14ac:dyDescent="0.35">
      <c r="C8014" s="22"/>
    </row>
    <row r="8015" spans="3:3" x14ac:dyDescent="0.35">
      <c r="C8015" s="22"/>
    </row>
    <row r="8016" spans="3:3" x14ac:dyDescent="0.35">
      <c r="C8016" s="22"/>
    </row>
    <row r="8017" spans="3:3" x14ac:dyDescent="0.35">
      <c r="C8017" s="22"/>
    </row>
    <row r="8018" spans="3:3" x14ac:dyDescent="0.35">
      <c r="C8018" s="22"/>
    </row>
    <row r="8019" spans="3:3" x14ac:dyDescent="0.35">
      <c r="C8019" s="22"/>
    </row>
    <row r="8020" spans="3:3" x14ac:dyDescent="0.35">
      <c r="C8020" s="22"/>
    </row>
    <row r="8021" spans="3:3" x14ac:dyDescent="0.35">
      <c r="C8021" s="22"/>
    </row>
    <row r="8022" spans="3:3" x14ac:dyDescent="0.35">
      <c r="C8022" s="22"/>
    </row>
    <row r="8023" spans="3:3" x14ac:dyDescent="0.35">
      <c r="C8023" s="22"/>
    </row>
    <row r="8024" spans="3:3" x14ac:dyDescent="0.35">
      <c r="C8024" s="22"/>
    </row>
    <row r="8025" spans="3:3" x14ac:dyDescent="0.35">
      <c r="C8025" s="22"/>
    </row>
    <row r="8026" spans="3:3" x14ac:dyDescent="0.35">
      <c r="C8026" s="22"/>
    </row>
    <row r="8027" spans="3:3" x14ac:dyDescent="0.35">
      <c r="C8027" s="22"/>
    </row>
    <row r="8028" spans="3:3" x14ac:dyDescent="0.35">
      <c r="C8028" s="22"/>
    </row>
    <row r="8029" spans="3:3" x14ac:dyDescent="0.35">
      <c r="C8029" s="22"/>
    </row>
    <row r="8030" spans="3:3" x14ac:dyDescent="0.35">
      <c r="C8030" s="22"/>
    </row>
    <row r="8031" spans="3:3" x14ac:dyDescent="0.35">
      <c r="C8031" s="22"/>
    </row>
    <row r="8032" spans="3:3" x14ac:dyDescent="0.35">
      <c r="C8032" s="22"/>
    </row>
    <row r="8033" spans="3:3" x14ac:dyDescent="0.35">
      <c r="C8033" s="22"/>
    </row>
    <row r="8034" spans="3:3" x14ac:dyDescent="0.35">
      <c r="C8034" s="22"/>
    </row>
    <row r="8035" spans="3:3" x14ac:dyDescent="0.35">
      <c r="C8035" s="22"/>
    </row>
    <row r="8036" spans="3:3" x14ac:dyDescent="0.35">
      <c r="C8036" s="22"/>
    </row>
    <row r="8037" spans="3:3" x14ac:dyDescent="0.35">
      <c r="C8037" s="22"/>
    </row>
    <row r="8038" spans="3:3" x14ac:dyDescent="0.35">
      <c r="C8038" s="22"/>
    </row>
    <row r="8039" spans="3:3" x14ac:dyDescent="0.35">
      <c r="C8039" s="22"/>
    </row>
    <row r="8040" spans="3:3" x14ac:dyDescent="0.35">
      <c r="C8040" s="22"/>
    </row>
    <row r="8041" spans="3:3" x14ac:dyDescent="0.35">
      <c r="C8041" s="22"/>
    </row>
    <row r="8042" spans="3:3" x14ac:dyDescent="0.35">
      <c r="C8042" s="22"/>
    </row>
    <row r="8043" spans="3:3" x14ac:dyDescent="0.35">
      <c r="C8043" s="22"/>
    </row>
    <row r="8044" spans="3:3" x14ac:dyDescent="0.35">
      <c r="C8044" s="22"/>
    </row>
    <row r="8045" spans="3:3" x14ac:dyDescent="0.35">
      <c r="C8045" s="22"/>
    </row>
    <row r="8046" spans="3:3" x14ac:dyDescent="0.35">
      <c r="C8046" s="22"/>
    </row>
    <row r="8047" spans="3:3" x14ac:dyDescent="0.35">
      <c r="C8047" s="22"/>
    </row>
    <row r="8048" spans="3:3" x14ac:dyDescent="0.35">
      <c r="C8048" s="22"/>
    </row>
    <row r="8049" spans="3:3" x14ac:dyDescent="0.35">
      <c r="C8049" s="22"/>
    </row>
    <row r="8050" spans="3:3" x14ac:dyDescent="0.35">
      <c r="C8050" s="22"/>
    </row>
    <row r="8051" spans="3:3" x14ac:dyDescent="0.35">
      <c r="C8051" s="22"/>
    </row>
    <row r="8052" spans="3:3" x14ac:dyDescent="0.35">
      <c r="C8052" s="22"/>
    </row>
    <row r="8053" spans="3:3" x14ac:dyDescent="0.35">
      <c r="C8053" s="22"/>
    </row>
    <row r="8054" spans="3:3" x14ac:dyDescent="0.35">
      <c r="C8054" s="22"/>
    </row>
    <row r="8055" spans="3:3" x14ac:dyDescent="0.35">
      <c r="C8055" s="22"/>
    </row>
    <row r="8056" spans="3:3" x14ac:dyDescent="0.35">
      <c r="C8056" s="22"/>
    </row>
    <row r="8057" spans="3:3" x14ac:dyDescent="0.35">
      <c r="C8057" s="22"/>
    </row>
    <row r="8058" spans="3:3" x14ac:dyDescent="0.35">
      <c r="C8058" s="22"/>
    </row>
    <row r="8059" spans="3:3" x14ac:dyDescent="0.35">
      <c r="C8059" s="22"/>
    </row>
    <row r="8060" spans="3:3" x14ac:dyDescent="0.35">
      <c r="C8060" s="22"/>
    </row>
    <row r="8061" spans="3:3" x14ac:dyDescent="0.35">
      <c r="C8061" s="22"/>
    </row>
    <row r="8062" spans="3:3" x14ac:dyDescent="0.35">
      <c r="C8062" s="22"/>
    </row>
    <row r="8063" spans="3:3" x14ac:dyDescent="0.35">
      <c r="C8063" s="22"/>
    </row>
    <row r="8064" spans="3:3" x14ac:dyDescent="0.35">
      <c r="C8064" s="22"/>
    </row>
    <row r="8065" spans="3:3" x14ac:dyDescent="0.35">
      <c r="C8065" s="22"/>
    </row>
    <row r="8066" spans="3:3" x14ac:dyDescent="0.35">
      <c r="C8066" s="22"/>
    </row>
    <row r="8067" spans="3:3" x14ac:dyDescent="0.35">
      <c r="C8067" s="22"/>
    </row>
    <row r="8068" spans="3:3" x14ac:dyDescent="0.35">
      <c r="C8068" s="22"/>
    </row>
    <row r="8069" spans="3:3" x14ac:dyDescent="0.35">
      <c r="C8069" s="22"/>
    </row>
    <row r="8070" spans="3:3" x14ac:dyDescent="0.35">
      <c r="C8070" s="22"/>
    </row>
    <row r="8071" spans="3:3" x14ac:dyDescent="0.35">
      <c r="C8071" s="22"/>
    </row>
    <row r="8072" spans="3:3" x14ac:dyDescent="0.35">
      <c r="C8072" s="22"/>
    </row>
    <row r="8073" spans="3:3" x14ac:dyDescent="0.35">
      <c r="C8073" s="22"/>
    </row>
    <row r="8074" spans="3:3" x14ac:dyDescent="0.35">
      <c r="C8074" s="22"/>
    </row>
    <row r="8075" spans="3:3" x14ac:dyDescent="0.35">
      <c r="C8075" s="22"/>
    </row>
    <row r="8076" spans="3:3" x14ac:dyDescent="0.35">
      <c r="C8076" s="22"/>
    </row>
    <row r="8077" spans="3:3" x14ac:dyDescent="0.35">
      <c r="C8077" s="22"/>
    </row>
    <row r="8078" spans="3:3" x14ac:dyDescent="0.35">
      <c r="C8078" s="22"/>
    </row>
    <row r="8079" spans="3:3" x14ac:dyDescent="0.35">
      <c r="C8079" s="22"/>
    </row>
    <row r="8080" spans="3:3" x14ac:dyDescent="0.35">
      <c r="C8080" s="22"/>
    </row>
    <row r="8081" spans="3:3" x14ac:dyDescent="0.35">
      <c r="C8081" s="22"/>
    </row>
    <row r="8082" spans="3:3" x14ac:dyDescent="0.35">
      <c r="C8082" s="22"/>
    </row>
    <row r="8083" spans="3:3" x14ac:dyDescent="0.35">
      <c r="C8083" s="22"/>
    </row>
    <row r="8084" spans="3:3" x14ac:dyDescent="0.35">
      <c r="C8084" s="22"/>
    </row>
    <row r="8085" spans="3:3" x14ac:dyDescent="0.35">
      <c r="C8085" s="22"/>
    </row>
    <row r="8086" spans="3:3" x14ac:dyDescent="0.35">
      <c r="C8086" s="22"/>
    </row>
    <row r="8087" spans="3:3" x14ac:dyDescent="0.35">
      <c r="C8087" s="22"/>
    </row>
    <row r="8088" spans="3:3" x14ac:dyDescent="0.35">
      <c r="C8088" s="22"/>
    </row>
    <row r="8089" spans="3:3" x14ac:dyDescent="0.35">
      <c r="C8089" s="22"/>
    </row>
    <row r="8090" spans="3:3" x14ac:dyDescent="0.35">
      <c r="C8090" s="22"/>
    </row>
    <row r="8091" spans="3:3" x14ac:dyDescent="0.35">
      <c r="C8091" s="22"/>
    </row>
    <row r="8092" spans="3:3" x14ac:dyDescent="0.35">
      <c r="C8092" s="22"/>
    </row>
    <row r="8093" spans="3:3" x14ac:dyDescent="0.35">
      <c r="C8093" s="22"/>
    </row>
    <row r="8094" spans="3:3" x14ac:dyDescent="0.35">
      <c r="C8094" s="22"/>
    </row>
    <row r="8095" spans="3:3" x14ac:dyDescent="0.35">
      <c r="C8095" s="22"/>
    </row>
    <row r="8096" spans="3:3" x14ac:dyDescent="0.35">
      <c r="C8096" s="22"/>
    </row>
    <row r="8097" spans="3:3" x14ac:dyDescent="0.35">
      <c r="C8097" s="22"/>
    </row>
    <row r="8098" spans="3:3" x14ac:dyDescent="0.35">
      <c r="C8098" s="22"/>
    </row>
    <row r="8099" spans="3:3" x14ac:dyDescent="0.35">
      <c r="C8099" s="22"/>
    </row>
    <row r="8100" spans="3:3" x14ac:dyDescent="0.35">
      <c r="C8100" s="22"/>
    </row>
    <row r="8101" spans="3:3" x14ac:dyDescent="0.35">
      <c r="C8101" s="22"/>
    </row>
    <row r="8102" spans="3:3" x14ac:dyDescent="0.35">
      <c r="C8102" s="22"/>
    </row>
    <row r="8103" spans="3:3" x14ac:dyDescent="0.35">
      <c r="C8103" s="22"/>
    </row>
    <row r="8104" spans="3:3" x14ac:dyDescent="0.35">
      <c r="C8104" s="22"/>
    </row>
    <row r="8105" spans="3:3" x14ac:dyDescent="0.35">
      <c r="C8105" s="22"/>
    </row>
    <row r="8106" spans="3:3" x14ac:dyDescent="0.35">
      <c r="C8106" s="22"/>
    </row>
    <row r="8107" spans="3:3" x14ac:dyDescent="0.35">
      <c r="C8107" s="22"/>
    </row>
    <row r="8108" spans="3:3" x14ac:dyDescent="0.35">
      <c r="C8108" s="22"/>
    </row>
    <row r="8109" spans="3:3" x14ac:dyDescent="0.35">
      <c r="C8109" s="22"/>
    </row>
    <row r="8110" spans="3:3" x14ac:dyDescent="0.35">
      <c r="C8110" s="22"/>
    </row>
    <row r="8111" spans="3:3" x14ac:dyDescent="0.35">
      <c r="C8111" s="22"/>
    </row>
    <row r="8112" spans="3:3" x14ac:dyDescent="0.35">
      <c r="C8112" s="22"/>
    </row>
    <row r="8113" spans="3:3" x14ac:dyDescent="0.35">
      <c r="C8113" s="22"/>
    </row>
    <row r="8114" spans="3:3" x14ac:dyDescent="0.35">
      <c r="C8114" s="22"/>
    </row>
    <row r="8115" spans="3:3" x14ac:dyDescent="0.35">
      <c r="C8115" s="22"/>
    </row>
    <row r="8116" spans="3:3" x14ac:dyDescent="0.35">
      <c r="C8116" s="22"/>
    </row>
    <row r="8117" spans="3:3" x14ac:dyDescent="0.35">
      <c r="C8117" s="22"/>
    </row>
    <row r="8118" spans="3:3" x14ac:dyDescent="0.35">
      <c r="C8118" s="22"/>
    </row>
    <row r="8119" spans="3:3" x14ac:dyDescent="0.35">
      <c r="C8119" s="22"/>
    </row>
    <row r="8120" spans="3:3" x14ac:dyDescent="0.35">
      <c r="C8120" s="22"/>
    </row>
    <row r="8121" spans="3:3" x14ac:dyDescent="0.35">
      <c r="C8121" s="22"/>
    </row>
    <row r="8122" spans="3:3" x14ac:dyDescent="0.35">
      <c r="C8122" s="22"/>
    </row>
    <row r="8123" spans="3:3" x14ac:dyDescent="0.35">
      <c r="C8123" s="22"/>
    </row>
    <row r="8124" spans="3:3" x14ac:dyDescent="0.35">
      <c r="C8124" s="22"/>
    </row>
    <row r="8125" spans="3:3" x14ac:dyDescent="0.35">
      <c r="C8125" s="22"/>
    </row>
    <row r="8126" spans="3:3" x14ac:dyDescent="0.35">
      <c r="C8126" s="22"/>
    </row>
    <row r="8127" spans="3:3" x14ac:dyDescent="0.35">
      <c r="C8127" s="22"/>
    </row>
    <row r="8128" spans="3:3" x14ac:dyDescent="0.35">
      <c r="C8128" s="22"/>
    </row>
    <row r="8129" spans="3:3" x14ac:dyDescent="0.35">
      <c r="C8129" s="22"/>
    </row>
    <row r="8130" spans="3:3" x14ac:dyDescent="0.35">
      <c r="C8130" s="22"/>
    </row>
    <row r="8131" spans="3:3" x14ac:dyDescent="0.35">
      <c r="C8131" s="22"/>
    </row>
    <row r="8132" spans="3:3" x14ac:dyDescent="0.35">
      <c r="C8132" s="22"/>
    </row>
    <row r="8133" spans="3:3" x14ac:dyDescent="0.35">
      <c r="C8133" s="22"/>
    </row>
    <row r="8134" spans="3:3" x14ac:dyDescent="0.35">
      <c r="C8134" s="22"/>
    </row>
    <row r="8135" spans="3:3" x14ac:dyDescent="0.35">
      <c r="C8135" s="22"/>
    </row>
    <row r="8136" spans="3:3" x14ac:dyDescent="0.35">
      <c r="C8136" s="22"/>
    </row>
    <row r="8137" spans="3:3" x14ac:dyDescent="0.35">
      <c r="C8137" s="22"/>
    </row>
    <row r="8138" spans="3:3" x14ac:dyDescent="0.35">
      <c r="C8138" s="22"/>
    </row>
    <row r="8139" spans="3:3" x14ac:dyDescent="0.35">
      <c r="C8139" s="22"/>
    </row>
    <row r="8140" spans="3:3" x14ac:dyDescent="0.35">
      <c r="C8140" s="22"/>
    </row>
    <row r="8141" spans="3:3" x14ac:dyDescent="0.35">
      <c r="C8141" s="22"/>
    </row>
    <row r="8142" spans="3:3" x14ac:dyDescent="0.35">
      <c r="C8142" s="22"/>
    </row>
    <row r="8143" spans="3:3" x14ac:dyDescent="0.35">
      <c r="C8143" s="22"/>
    </row>
    <row r="8144" spans="3:3" x14ac:dyDescent="0.35">
      <c r="C8144" s="22"/>
    </row>
    <row r="8145" spans="3:3" x14ac:dyDescent="0.35">
      <c r="C8145" s="22"/>
    </row>
    <row r="8146" spans="3:3" x14ac:dyDescent="0.35">
      <c r="C8146" s="22"/>
    </row>
    <row r="8147" spans="3:3" x14ac:dyDescent="0.35">
      <c r="C8147" s="22"/>
    </row>
    <row r="8148" spans="3:3" x14ac:dyDescent="0.35">
      <c r="C8148" s="22"/>
    </row>
    <row r="8149" spans="3:3" x14ac:dyDescent="0.35">
      <c r="C8149" s="22"/>
    </row>
    <row r="8150" spans="3:3" x14ac:dyDescent="0.35">
      <c r="C8150" s="22"/>
    </row>
    <row r="8151" spans="3:3" x14ac:dyDescent="0.35">
      <c r="C8151" s="22"/>
    </row>
    <row r="8152" spans="3:3" x14ac:dyDescent="0.35">
      <c r="C8152" s="22"/>
    </row>
    <row r="8153" spans="3:3" x14ac:dyDescent="0.35">
      <c r="C8153" s="22"/>
    </row>
    <row r="8154" spans="3:3" x14ac:dyDescent="0.35">
      <c r="C8154" s="22"/>
    </row>
    <row r="8155" spans="3:3" x14ac:dyDescent="0.35">
      <c r="C8155" s="22"/>
    </row>
    <row r="8156" spans="3:3" x14ac:dyDescent="0.35">
      <c r="C8156" s="22"/>
    </row>
    <row r="8157" spans="3:3" x14ac:dyDescent="0.35">
      <c r="C8157" s="22"/>
    </row>
    <row r="8158" spans="3:3" x14ac:dyDescent="0.35">
      <c r="C8158" s="22"/>
    </row>
    <row r="8159" spans="3:3" x14ac:dyDescent="0.35">
      <c r="C8159" s="22"/>
    </row>
    <row r="8160" spans="3:3" x14ac:dyDescent="0.35">
      <c r="C8160" s="22"/>
    </row>
    <row r="8161" spans="3:3" x14ac:dyDescent="0.35">
      <c r="C8161" s="22"/>
    </row>
    <row r="8162" spans="3:3" x14ac:dyDescent="0.35">
      <c r="C8162" s="22"/>
    </row>
    <row r="8163" spans="3:3" x14ac:dyDescent="0.35">
      <c r="C8163" s="22"/>
    </row>
    <row r="8164" spans="3:3" x14ac:dyDescent="0.35">
      <c r="C8164" s="22"/>
    </row>
    <row r="8165" spans="3:3" x14ac:dyDescent="0.35">
      <c r="C8165" s="22"/>
    </row>
    <row r="8166" spans="3:3" x14ac:dyDescent="0.35">
      <c r="C8166" s="22"/>
    </row>
    <row r="8167" spans="3:3" x14ac:dyDescent="0.35">
      <c r="C8167" s="22"/>
    </row>
    <row r="8168" spans="3:3" x14ac:dyDescent="0.35">
      <c r="C8168" s="22"/>
    </row>
    <row r="8169" spans="3:3" x14ac:dyDescent="0.35">
      <c r="C8169" s="22"/>
    </row>
    <row r="8170" spans="3:3" x14ac:dyDescent="0.35">
      <c r="C8170" s="22"/>
    </row>
    <row r="8171" spans="3:3" x14ac:dyDescent="0.35">
      <c r="C8171" s="22"/>
    </row>
    <row r="8172" spans="3:3" x14ac:dyDescent="0.35">
      <c r="C8172" s="22"/>
    </row>
    <row r="8173" spans="3:3" x14ac:dyDescent="0.35">
      <c r="C8173" s="22"/>
    </row>
    <row r="8174" spans="3:3" x14ac:dyDescent="0.35">
      <c r="C8174" s="22"/>
    </row>
    <row r="8175" spans="3:3" x14ac:dyDescent="0.35">
      <c r="C8175" s="22"/>
    </row>
    <row r="8176" spans="3:3" x14ac:dyDescent="0.35">
      <c r="C8176" s="22"/>
    </row>
    <row r="8177" spans="3:3" x14ac:dyDescent="0.35">
      <c r="C8177" s="22"/>
    </row>
    <row r="8178" spans="3:3" x14ac:dyDescent="0.35">
      <c r="C8178" s="22"/>
    </row>
    <row r="8179" spans="3:3" x14ac:dyDescent="0.35">
      <c r="C8179" s="22"/>
    </row>
    <row r="8180" spans="3:3" x14ac:dyDescent="0.35">
      <c r="C8180" s="22"/>
    </row>
    <row r="8181" spans="3:3" x14ac:dyDescent="0.35">
      <c r="C8181" s="22"/>
    </row>
    <row r="8182" spans="3:3" x14ac:dyDescent="0.35">
      <c r="C8182" s="22"/>
    </row>
    <row r="8183" spans="3:3" x14ac:dyDescent="0.35">
      <c r="C8183" s="22"/>
    </row>
    <row r="8184" spans="3:3" x14ac:dyDescent="0.35">
      <c r="C8184" s="22"/>
    </row>
    <row r="8185" spans="3:3" x14ac:dyDescent="0.35">
      <c r="C8185" s="22"/>
    </row>
    <row r="8186" spans="3:3" x14ac:dyDescent="0.35">
      <c r="C8186" s="22"/>
    </row>
    <row r="8187" spans="3:3" x14ac:dyDescent="0.35">
      <c r="C8187" s="22"/>
    </row>
    <row r="8188" spans="3:3" x14ac:dyDescent="0.35">
      <c r="C8188" s="22"/>
    </row>
    <row r="8189" spans="3:3" x14ac:dyDescent="0.35">
      <c r="C8189" s="22"/>
    </row>
    <row r="8190" spans="3:3" x14ac:dyDescent="0.35">
      <c r="C8190" s="22"/>
    </row>
    <row r="8191" spans="3:3" x14ac:dyDescent="0.35">
      <c r="C8191" s="22"/>
    </row>
    <row r="8192" spans="3:3" x14ac:dyDescent="0.35">
      <c r="C8192" s="22"/>
    </row>
    <row r="8193" spans="3:3" x14ac:dyDescent="0.35">
      <c r="C8193" s="22"/>
    </row>
    <row r="8194" spans="3:3" x14ac:dyDescent="0.35">
      <c r="C8194" s="22"/>
    </row>
    <row r="8195" spans="3:3" x14ac:dyDescent="0.35">
      <c r="C8195" s="22"/>
    </row>
    <row r="8196" spans="3:3" x14ac:dyDescent="0.35">
      <c r="C8196" s="22"/>
    </row>
    <row r="8197" spans="3:3" x14ac:dyDescent="0.35">
      <c r="C8197" s="22"/>
    </row>
    <row r="8198" spans="3:3" x14ac:dyDescent="0.35">
      <c r="C8198" s="22"/>
    </row>
    <row r="8199" spans="3:3" x14ac:dyDescent="0.35">
      <c r="C8199" s="22"/>
    </row>
    <row r="8200" spans="3:3" x14ac:dyDescent="0.35">
      <c r="C8200" s="22"/>
    </row>
    <row r="8201" spans="3:3" x14ac:dyDescent="0.35">
      <c r="C8201" s="22"/>
    </row>
    <row r="8202" spans="3:3" x14ac:dyDescent="0.35">
      <c r="C8202" s="22"/>
    </row>
    <row r="8203" spans="3:3" x14ac:dyDescent="0.35">
      <c r="C8203" s="22"/>
    </row>
    <row r="8204" spans="3:3" x14ac:dyDescent="0.35">
      <c r="C8204" s="22"/>
    </row>
    <row r="8205" spans="3:3" x14ac:dyDescent="0.35">
      <c r="C8205" s="22"/>
    </row>
    <row r="8206" spans="3:3" x14ac:dyDescent="0.35">
      <c r="C8206" s="22"/>
    </row>
    <row r="8207" spans="3:3" x14ac:dyDescent="0.35">
      <c r="C8207" s="22"/>
    </row>
    <row r="8208" spans="3:3" x14ac:dyDescent="0.35">
      <c r="C8208" s="22"/>
    </row>
    <row r="8209" spans="3:3" x14ac:dyDescent="0.35">
      <c r="C8209" s="22"/>
    </row>
    <row r="8210" spans="3:3" x14ac:dyDescent="0.35">
      <c r="C8210" s="22"/>
    </row>
    <row r="8211" spans="3:3" x14ac:dyDescent="0.35">
      <c r="C8211" s="22"/>
    </row>
    <row r="8212" spans="3:3" x14ac:dyDescent="0.35">
      <c r="C8212" s="22"/>
    </row>
    <row r="8213" spans="3:3" x14ac:dyDescent="0.35">
      <c r="C8213" s="22"/>
    </row>
    <row r="8214" spans="3:3" x14ac:dyDescent="0.35">
      <c r="C8214" s="22"/>
    </row>
    <row r="8215" spans="3:3" x14ac:dyDescent="0.35">
      <c r="C8215" s="22"/>
    </row>
    <row r="8216" spans="3:3" x14ac:dyDescent="0.35">
      <c r="C8216" s="22"/>
    </row>
    <row r="8217" spans="3:3" x14ac:dyDescent="0.35">
      <c r="C8217" s="22"/>
    </row>
    <row r="8218" spans="3:3" x14ac:dyDescent="0.35">
      <c r="C8218" s="22"/>
    </row>
    <row r="8219" spans="3:3" x14ac:dyDescent="0.35">
      <c r="C8219" s="22"/>
    </row>
    <row r="8220" spans="3:3" x14ac:dyDescent="0.35">
      <c r="C8220" s="22"/>
    </row>
    <row r="8221" spans="3:3" x14ac:dyDescent="0.35">
      <c r="C8221" s="22"/>
    </row>
    <row r="8222" spans="3:3" x14ac:dyDescent="0.35">
      <c r="C8222" s="22"/>
    </row>
    <row r="8223" spans="3:3" x14ac:dyDescent="0.35">
      <c r="C8223" s="22"/>
    </row>
    <row r="8224" spans="3:3" x14ac:dyDescent="0.35">
      <c r="C8224" s="22"/>
    </row>
    <row r="8225" spans="3:3" x14ac:dyDescent="0.35">
      <c r="C8225" s="22"/>
    </row>
    <row r="8226" spans="3:3" x14ac:dyDescent="0.35">
      <c r="C8226" s="22"/>
    </row>
    <row r="8227" spans="3:3" x14ac:dyDescent="0.35">
      <c r="C8227" s="22"/>
    </row>
    <row r="8228" spans="3:3" x14ac:dyDescent="0.35">
      <c r="C8228" s="22"/>
    </row>
    <row r="8229" spans="3:3" x14ac:dyDescent="0.35">
      <c r="C8229" s="22"/>
    </row>
    <row r="8230" spans="3:3" x14ac:dyDescent="0.35">
      <c r="C8230" s="22"/>
    </row>
    <row r="8231" spans="3:3" x14ac:dyDescent="0.35">
      <c r="C8231" s="22"/>
    </row>
    <row r="8232" spans="3:3" x14ac:dyDescent="0.35">
      <c r="C8232" s="22"/>
    </row>
    <row r="8233" spans="3:3" x14ac:dyDescent="0.35">
      <c r="C8233" s="22"/>
    </row>
    <row r="8234" spans="3:3" x14ac:dyDescent="0.35">
      <c r="C8234" s="22"/>
    </row>
    <row r="8235" spans="3:3" x14ac:dyDescent="0.35">
      <c r="C8235" s="22"/>
    </row>
    <row r="8236" spans="3:3" x14ac:dyDescent="0.35">
      <c r="C8236" s="22"/>
    </row>
    <row r="8237" spans="3:3" x14ac:dyDescent="0.35">
      <c r="C8237" s="22"/>
    </row>
    <row r="8238" spans="3:3" x14ac:dyDescent="0.35">
      <c r="C8238" s="22"/>
    </row>
    <row r="8239" spans="3:3" x14ac:dyDescent="0.35">
      <c r="C8239" s="22"/>
    </row>
    <row r="8240" spans="3:3" x14ac:dyDescent="0.35">
      <c r="C8240" s="22"/>
    </row>
    <row r="8241" spans="3:3" x14ac:dyDescent="0.35">
      <c r="C8241" s="22"/>
    </row>
    <row r="8242" spans="3:3" x14ac:dyDescent="0.35">
      <c r="C8242" s="22"/>
    </row>
    <row r="8243" spans="3:3" x14ac:dyDescent="0.35">
      <c r="C8243" s="22"/>
    </row>
    <row r="8244" spans="3:3" x14ac:dyDescent="0.35">
      <c r="C8244" s="22"/>
    </row>
    <row r="8245" spans="3:3" x14ac:dyDescent="0.35">
      <c r="C8245" s="22"/>
    </row>
    <row r="8246" spans="3:3" x14ac:dyDescent="0.35">
      <c r="C8246" s="22"/>
    </row>
    <row r="8247" spans="3:3" x14ac:dyDescent="0.35">
      <c r="C8247" s="22"/>
    </row>
    <row r="8248" spans="3:3" x14ac:dyDescent="0.35">
      <c r="C8248" s="22"/>
    </row>
    <row r="8249" spans="3:3" x14ac:dyDescent="0.35">
      <c r="C8249" s="22"/>
    </row>
    <row r="8250" spans="3:3" x14ac:dyDescent="0.35">
      <c r="C8250" s="22"/>
    </row>
    <row r="8251" spans="3:3" x14ac:dyDescent="0.35">
      <c r="C8251" s="22"/>
    </row>
    <row r="8252" spans="3:3" x14ac:dyDescent="0.35">
      <c r="C8252" s="22"/>
    </row>
    <row r="8253" spans="3:3" x14ac:dyDescent="0.35">
      <c r="C8253" s="22"/>
    </row>
    <row r="8254" spans="3:3" x14ac:dyDescent="0.35">
      <c r="C8254" s="22"/>
    </row>
    <row r="8255" spans="3:3" x14ac:dyDescent="0.35">
      <c r="C8255" s="22"/>
    </row>
    <row r="8256" spans="3:3" x14ac:dyDescent="0.35">
      <c r="C8256" s="22"/>
    </row>
    <row r="8257" spans="3:3" x14ac:dyDescent="0.35">
      <c r="C8257" s="22"/>
    </row>
    <row r="8258" spans="3:3" x14ac:dyDescent="0.35">
      <c r="C8258" s="22"/>
    </row>
    <row r="8259" spans="3:3" x14ac:dyDescent="0.35">
      <c r="C8259" s="22"/>
    </row>
    <row r="8260" spans="3:3" x14ac:dyDescent="0.35">
      <c r="C8260" s="22"/>
    </row>
    <row r="8261" spans="3:3" x14ac:dyDescent="0.35">
      <c r="C8261" s="22"/>
    </row>
    <row r="8262" spans="3:3" x14ac:dyDescent="0.35">
      <c r="C8262" s="22"/>
    </row>
    <row r="8263" spans="3:3" x14ac:dyDescent="0.35">
      <c r="C8263" s="22"/>
    </row>
    <row r="8264" spans="3:3" x14ac:dyDescent="0.35">
      <c r="C8264" s="22"/>
    </row>
    <row r="8265" spans="3:3" x14ac:dyDescent="0.35">
      <c r="C8265" s="22"/>
    </row>
    <row r="8266" spans="3:3" x14ac:dyDescent="0.35">
      <c r="C8266" s="22"/>
    </row>
    <row r="8267" spans="3:3" x14ac:dyDescent="0.35">
      <c r="C8267" s="22"/>
    </row>
    <row r="8268" spans="3:3" x14ac:dyDescent="0.35">
      <c r="C8268" s="22"/>
    </row>
    <row r="8269" spans="3:3" x14ac:dyDescent="0.35">
      <c r="C8269" s="22"/>
    </row>
    <row r="8270" spans="3:3" x14ac:dyDescent="0.35">
      <c r="C8270" s="22"/>
    </row>
    <row r="8271" spans="3:3" x14ac:dyDescent="0.35">
      <c r="C8271" s="22"/>
    </row>
    <row r="8272" spans="3:3" x14ac:dyDescent="0.35">
      <c r="C8272" s="22"/>
    </row>
    <row r="8273" spans="3:3" x14ac:dyDescent="0.35">
      <c r="C8273" s="22"/>
    </row>
    <row r="8274" spans="3:3" x14ac:dyDescent="0.35">
      <c r="C8274" s="22"/>
    </row>
    <row r="8275" spans="3:3" x14ac:dyDescent="0.35">
      <c r="C8275" s="22"/>
    </row>
    <row r="8276" spans="3:3" x14ac:dyDescent="0.35">
      <c r="C8276" s="22"/>
    </row>
    <row r="8277" spans="3:3" x14ac:dyDescent="0.35">
      <c r="C8277" s="22"/>
    </row>
    <row r="8278" spans="3:3" x14ac:dyDescent="0.35">
      <c r="C8278" s="22"/>
    </row>
    <row r="8279" spans="3:3" x14ac:dyDescent="0.35">
      <c r="C8279" s="22"/>
    </row>
    <row r="8280" spans="3:3" x14ac:dyDescent="0.35">
      <c r="C8280" s="22"/>
    </row>
    <row r="8281" spans="3:3" x14ac:dyDescent="0.35">
      <c r="C8281" s="22"/>
    </row>
    <row r="8282" spans="3:3" x14ac:dyDescent="0.35">
      <c r="C8282" s="22"/>
    </row>
    <row r="8283" spans="3:3" x14ac:dyDescent="0.35">
      <c r="C8283" s="22"/>
    </row>
    <row r="8284" spans="3:3" x14ac:dyDescent="0.35">
      <c r="C8284" s="22"/>
    </row>
    <row r="8285" spans="3:3" x14ac:dyDescent="0.35">
      <c r="C8285" s="22"/>
    </row>
    <row r="8286" spans="3:3" x14ac:dyDescent="0.35">
      <c r="C8286" s="22"/>
    </row>
    <row r="8287" spans="3:3" x14ac:dyDescent="0.35">
      <c r="C8287" s="22"/>
    </row>
    <row r="8288" spans="3:3" x14ac:dyDescent="0.35">
      <c r="C8288" s="22"/>
    </row>
    <row r="8289" spans="3:3" x14ac:dyDescent="0.35">
      <c r="C8289" s="22"/>
    </row>
    <row r="8290" spans="3:3" x14ac:dyDescent="0.35">
      <c r="C8290" s="22"/>
    </row>
    <row r="8291" spans="3:3" x14ac:dyDescent="0.35">
      <c r="C8291" s="22"/>
    </row>
    <row r="8292" spans="3:3" x14ac:dyDescent="0.35">
      <c r="C8292" s="22"/>
    </row>
    <row r="8293" spans="3:3" x14ac:dyDescent="0.35">
      <c r="C8293" s="22"/>
    </row>
    <row r="8294" spans="3:3" x14ac:dyDescent="0.35">
      <c r="C8294" s="22"/>
    </row>
    <row r="8295" spans="3:3" x14ac:dyDescent="0.35">
      <c r="C8295" s="22"/>
    </row>
    <row r="8296" spans="3:3" x14ac:dyDescent="0.35">
      <c r="C8296" s="22"/>
    </row>
    <row r="8297" spans="3:3" x14ac:dyDescent="0.35">
      <c r="C8297" s="22"/>
    </row>
    <row r="8298" spans="3:3" x14ac:dyDescent="0.35">
      <c r="C8298" s="22"/>
    </row>
    <row r="8299" spans="3:3" x14ac:dyDescent="0.35">
      <c r="C8299" s="22"/>
    </row>
    <row r="8300" spans="3:3" x14ac:dyDescent="0.35">
      <c r="C8300" s="22"/>
    </row>
    <row r="8301" spans="3:3" x14ac:dyDescent="0.35">
      <c r="C8301" s="22"/>
    </row>
    <row r="8302" spans="3:3" x14ac:dyDescent="0.35">
      <c r="C8302" s="22"/>
    </row>
    <row r="8303" spans="3:3" x14ac:dyDescent="0.35">
      <c r="C8303" s="22"/>
    </row>
    <row r="8304" spans="3:3" x14ac:dyDescent="0.35">
      <c r="C8304" s="22"/>
    </row>
    <row r="8305" spans="3:3" x14ac:dyDescent="0.35">
      <c r="C8305" s="22"/>
    </row>
    <row r="8306" spans="3:3" x14ac:dyDescent="0.35">
      <c r="C8306" s="22"/>
    </row>
    <row r="8307" spans="3:3" x14ac:dyDescent="0.35">
      <c r="C8307" s="22"/>
    </row>
    <row r="8308" spans="3:3" x14ac:dyDescent="0.35">
      <c r="C8308" s="22"/>
    </row>
    <row r="8309" spans="3:3" x14ac:dyDescent="0.35">
      <c r="C8309" s="22"/>
    </row>
    <row r="8310" spans="3:3" x14ac:dyDescent="0.35">
      <c r="C8310" s="22"/>
    </row>
    <row r="8311" spans="3:3" x14ac:dyDescent="0.35">
      <c r="C8311" s="22"/>
    </row>
    <row r="8312" spans="3:3" x14ac:dyDescent="0.35">
      <c r="C8312" s="22"/>
    </row>
    <row r="8313" spans="3:3" x14ac:dyDescent="0.35">
      <c r="C8313" s="22"/>
    </row>
    <row r="8314" spans="3:3" x14ac:dyDescent="0.35">
      <c r="C8314" s="22"/>
    </row>
    <row r="8315" spans="3:3" x14ac:dyDescent="0.35">
      <c r="C8315" s="22"/>
    </row>
    <row r="8316" spans="3:3" x14ac:dyDescent="0.35">
      <c r="C8316" s="22"/>
    </row>
    <row r="8317" spans="3:3" x14ac:dyDescent="0.35">
      <c r="C8317" s="22"/>
    </row>
    <row r="8318" spans="3:3" x14ac:dyDescent="0.35">
      <c r="C8318" s="22"/>
    </row>
    <row r="8319" spans="3:3" x14ac:dyDescent="0.35">
      <c r="C8319" s="22"/>
    </row>
    <row r="8320" spans="3:3" x14ac:dyDescent="0.35">
      <c r="C8320" s="22"/>
    </row>
    <row r="8321" spans="3:3" x14ac:dyDescent="0.35">
      <c r="C8321" s="22"/>
    </row>
    <row r="8322" spans="3:3" x14ac:dyDescent="0.35">
      <c r="C8322" s="22"/>
    </row>
    <row r="8323" spans="3:3" x14ac:dyDescent="0.35">
      <c r="C8323" s="22"/>
    </row>
    <row r="8324" spans="3:3" x14ac:dyDescent="0.35">
      <c r="C8324" s="22"/>
    </row>
    <row r="8325" spans="3:3" x14ac:dyDescent="0.35">
      <c r="C8325" s="22"/>
    </row>
    <row r="8326" spans="3:3" x14ac:dyDescent="0.35">
      <c r="C8326" s="22"/>
    </row>
    <row r="8327" spans="3:3" x14ac:dyDescent="0.35">
      <c r="C8327" s="22"/>
    </row>
    <row r="8328" spans="3:3" x14ac:dyDescent="0.35">
      <c r="C8328" s="22"/>
    </row>
    <row r="8329" spans="3:3" x14ac:dyDescent="0.35">
      <c r="C8329" s="22"/>
    </row>
    <row r="8330" spans="3:3" x14ac:dyDescent="0.35">
      <c r="C8330" s="22"/>
    </row>
    <row r="8331" spans="3:3" x14ac:dyDescent="0.35">
      <c r="C8331" s="22"/>
    </row>
    <row r="8332" spans="3:3" x14ac:dyDescent="0.35">
      <c r="C8332" s="22"/>
    </row>
    <row r="8333" spans="3:3" x14ac:dyDescent="0.35">
      <c r="C8333" s="22"/>
    </row>
    <row r="8334" spans="3:3" x14ac:dyDescent="0.35">
      <c r="C8334" s="22"/>
    </row>
    <row r="8335" spans="3:3" x14ac:dyDescent="0.35">
      <c r="C8335" s="22"/>
    </row>
    <row r="8336" spans="3:3" x14ac:dyDescent="0.35">
      <c r="C8336" s="22"/>
    </row>
    <row r="8337" spans="3:3" x14ac:dyDescent="0.35">
      <c r="C8337" s="22"/>
    </row>
    <row r="8338" spans="3:3" x14ac:dyDescent="0.35">
      <c r="C8338" s="22"/>
    </row>
    <row r="8339" spans="3:3" x14ac:dyDescent="0.35">
      <c r="C8339" s="22"/>
    </row>
    <row r="8340" spans="3:3" x14ac:dyDescent="0.35">
      <c r="C8340" s="22"/>
    </row>
    <row r="8341" spans="3:3" x14ac:dyDescent="0.35">
      <c r="C8341" s="22"/>
    </row>
    <row r="8342" spans="3:3" x14ac:dyDescent="0.35">
      <c r="C8342" s="22"/>
    </row>
    <row r="8343" spans="3:3" x14ac:dyDescent="0.35">
      <c r="C8343" s="22"/>
    </row>
    <row r="8344" spans="3:3" x14ac:dyDescent="0.35">
      <c r="C8344" s="22"/>
    </row>
    <row r="8345" spans="3:3" x14ac:dyDescent="0.35">
      <c r="C8345" s="22"/>
    </row>
    <row r="8346" spans="3:3" x14ac:dyDescent="0.35">
      <c r="C8346" s="22"/>
    </row>
    <row r="8347" spans="3:3" x14ac:dyDescent="0.35">
      <c r="C8347" s="22"/>
    </row>
    <row r="8348" spans="3:3" x14ac:dyDescent="0.35">
      <c r="C8348" s="22"/>
    </row>
    <row r="8349" spans="3:3" x14ac:dyDescent="0.35">
      <c r="C8349" s="22"/>
    </row>
    <row r="8350" spans="3:3" x14ac:dyDescent="0.35">
      <c r="C8350" s="22"/>
    </row>
    <row r="8351" spans="3:3" x14ac:dyDescent="0.35">
      <c r="C8351" s="22"/>
    </row>
    <row r="8352" spans="3:3" x14ac:dyDescent="0.35">
      <c r="C8352" s="22"/>
    </row>
    <row r="8353" spans="3:3" x14ac:dyDescent="0.35">
      <c r="C8353" s="22"/>
    </row>
    <row r="8354" spans="3:3" x14ac:dyDescent="0.35">
      <c r="C8354" s="22"/>
    </row>
    <row r="8355" spans="3:3" x14ac:dyDescent="0.35">
      <c r="C8355" s="22"/>
    </row>
    <row r="8356" spans="3:3" x14ac:dyDescent="0.35">
      <c r="C8356" s="22"/>
    </row>
    <row r="8357" spans="3:3" x14ac:dyDescent="0.35">
      <c r="C8357" s="22"/>
    </row>
    <row r="8358" spans="3:3" x14ac:dyDescent="0.35">
      <c r="C8358" s="22"/>
    </row>
    <row r="8359" spans="3:3" x14ac:dyDescent="0.35">
      <c r="C8359" s="22"/>
    </row>
    <row r="8360" spans="3:3" x14ac:dyDescent="0.35">
      <c r="C8360" s="22"/>
    </row>
    <row r="8361" spans="3:3" x14ac:dyDescent="0.35">
      <c r="C8361" s="22"/>
    </row>
    <row r="8362" spans="3:3" x14ac:dyDescent="0.35">
      <c r="C8362" s="22"/>
    </row>
    <row r="8363" spans="3:3" x14ac:dyDescent="0.35">
      <c r="C8363" s="22"/>
    </row>
    <row r="8364" spans="3:3" x14ac:dyDescent="0.35">
      <c r="C8364" s="22"/>
    </row>
    <row r="8365" spans="3:3" x14ac:dyDescent="0.35">
      <c r="C8365" s="22"/>
    </row>
    <row r="8366" spans="3:3" x14ac:dyDescent="0.35">
      <c r="C8366" s="22"/>
    </row>
    <row r="8367" spans="3:3" x14ac:dyDescent="0.35">
      <c r="C8367" s="22"/>
    </row>
    <row r="8368" spans="3:3" x14ac:dyDescent="0.35">
      <c r="C8368" s="22"/>
    </row>
    <row r="8369" spans="3:3" x14ac:dyDescent="0.35">
      <c r="C8369" s="22"/>
    </row>
    <row r="8370" spans="3:3" x14ac:dyDescent="0.35">
      <c r="C8370" s="22"/>
    </row>
    <row r="8371" spans="3:3" x14ac:dyDescent="0.35">
      <c r="C8371" s="22"/>
    </row>
    <row r="8372" spans="3:3" x14ac:dyDescent="0.35">
      <c r="C8372" s="22"/>
    </row>
    <row r="8373" spans="3:3" x14ac:dyDescent="0.35">
      <c r="C8373" s="22"/>
    </row>
    <row r="8374" spans="3:3" x14ac:dyDescent="0.35">
      <c r="C8374" s="22"/>
    </row>
    <row r="8375" spans="3:3" x14ac:dyDescent="0.35">
      <c r="C8375" s="22"/>
    </row>
    <row r="8376" spans="3:3" x14ac:dyDescent="0.35">
      <c r="C8376" s="22"/>
    </row>
    <row r="8377" spans="3:3" x14ac:dyDescent="0.35">
      <c r="C8377" s="22"/>
    </row>
    <row r="8378" spans="3:3" x14ac:dyDescent="0.35">
      <c r="C8378" s="22"/>
    </row>
    <row r="8379" spans="3:3" x14ac:dyDescent="0.35">
      <c r="C8379" s="22"/>
    </row>
    <row r="8380" spans="3:3" x14ac:dyDescent="0.35">
      <c r="C8380" s="22"/>
    </row>
    <row r="8381" spans="3:3" x14ac:dyDescent="0.35">
      <c r="C8381" s="22"/>
    </row>
    <row r="8382" spans="3:3" x14ac:dyDescent="0.35">
      <c r="C8382" s="22"/>
    </row>
    <row r="8383" spans="3:3" x14ac:dyDescent="0.35">
      <c r="C8383" s="22"/>
    </row>
    <row r="8384" spans="3:3" x14ac:dyDescent="0.35">
      <c r="C8384" s="22"/>
    </row>
    <row r="8385" spans="3:3" x14ac:dyDescent="0.35">
      <c r="C8385" s="22"/>
    </row>
    <row r="8386" spans="3:3" x14ac:dyDescent="0.35">
      <c r="C8386" s="22"/>
    </row>
    <row r="8387" spans="3:3" x14ac:dyDescent="0.35">
      <c r="C8387" s="22"/>
    </row>
    <row r="8388" spans="3:3" x14ac:dyDescent="0.35">
      <c r="C8388" s="22"/>
    </row>
    <row r="8389" spans="3:3" x14ac:dyDescent="0.35">
      <c r="C8389" s="22"/>
    </row>
    <row r="8390" spans="3:3" x14ac:dyDescent="0.35">
      <c r="C8390" s="22"/>
    </row>
    <row r="8391" spans="3:3" x14ac:dyDescent="0.35">
      <c r="C8391" s="22"/>
    </row>
    <row r="8392" spans="3:3" x14ac:dyDescent="0.35">
      <c r="C8392" s="22"/>
    </row>
    <row r="8393" spans="3:3" x14ac:dyDescent="0.35">
      <c r="C8393" s="22"/>
    </row>
    <row r="8394" spans="3:3" x14ac:dyDescent="0.35">
      <c r="C8394" s="22"/>
    </row>
    <row r="8395" spans="3:3" x14ac:dyDescent="0.35">
      <c r="C8395" s="22"/>
    </row>
    <row r="8396" spans="3:3" x14ac:dyDescent="0.35">
      <c r="C8396" s="22"/>
    </row>
    <row r="8397" spans="3:3" x14ac:dyDescent="0.35">
      <c r="C8397" s="22"/>
    </row>
    <row r="8398" spans="3:3" x14ac:dyDescent="0.35">
      <c r="C8398" s="22"/>
    </row>
    <row r="8399" spans="3:3" x14ac:dyDescent="0.35">
      <c r="C8399" s="22"/>
    </row>
    <row r="8400" spans="3:3" x14ac:dyDescent="0.35">
      <c r="C8400" s="22"/>
    </row>
    <row r="8401" spans="3:3" x14ac:dyDescent="0.35">
      <c r="C8401" s="22"/>
    </row>
    <row r="8402" spans="3:3" x14ac:dyDescent="0.35">
      <c r="C8402" s="22"/>
    </row>
    <row r="8403" spans="3:3" x14ac:dyDescent="0.35">
      <c r="C8403" s="22"/>
    </row>
    <row r="8404" spans="3:3" x14ac:dyDescent="0.35">
      <c r="C8404" s="22"/>
    </row>
    <row r="8405" spans="3:3" x14ac:dyDescent="0.35">
      <c r="C8405" s="22"/>
    </row>
    <row r="8406" spans="3:3" x14ac:dyDescent="0.35">
      <c r="C8406" s="22"/>
    </row>
    <row r="8407" spans="3:3" x14ac:dyDescent="0.35">
      <c r="C8407" s="22"/>
    </row>
    <row r="8408" spans="3:3" x14ac:dyDescent="0.35">
      <c r="C8408" s="22"/>
    </row>
    <row r="8409" spans="3:3" x14ac:dyDescent="0.35">
      <c r="C8409" s="22"/>
    </row>
    <row r="8410" spans="3:3" x14ac:dyDescent="0.35">
      <c r="C8410" s="22"/>
    </row>
    <row r="8411" spans="3:3" x14ac:dyDescent="0.35">
      <c r="C8411" s="22"/>
    </row>
    <row r="8412" spans="3:3" x14ac:dyDescent="0.35">
      <c r="C8412" s="22"/>
    </row>
    <row r="8413" spans="3:3" x14ac:dyDescent="0.35">
      <c r="C8413" s="22"/>
    </row>
    <row r="8414" spans="3:3" x14ac:dyDescent="0.35">
      <c r="C8414" s="22"/>
    </row>
    <row r="8415" spans="3:3" x14ac:dyDescent="0.35">
      <c r="C8415" s="22"/>
    </row>
    <row r="8416" spans="3:3" x14ac:dyDescent="0.35">
      <c r="C8416" s="22"/>
    </row>
    <row r="8417" spans="3:3" x14ac:dyDescent="0.35">
      <c r="C8417" s="22"/>
    </row>
    <row r="8418" spans="3:3" x14ac:dyDescent="0.35">
      <c r="C8418" s="22"/>
    </row>
    <row r="8419" spans="3:3" x14ac:dyDescent="0.35">
      <c r="C8419" s="22"/>
    </row>
    <row r="8420" spans="3:3" x14ac:dyDescent="0.35">
      <c r="C8420" s="22"/>
    </row>
    <row r="8421" spans="3:3" x14ac:dyDescent="0.35">
      <c r="C8421" s="22"/>
    </row>
    <row r="8422" spans="3:3" x14ac:dyDescent="0.35">
      <c r="C8422" s="22"/>
    </row>
    <row r="8423" spans="3:3" x14ac:dyDescent="0.35">
      <c r="C8423" s="22"/>
    </row>
    <row r="8424" spans="3:3" x14ac:dyDescent="0.35">
      <c r="C8424" s="22"/>
    </row>
    <row r="8425" spans="3:3" x14ac:dyDescent="0.35">
      <c r="C8425" s="22"/>
    </row>
    <row r="8426" spans="3:3" x14ac:dyDescent="0.35">
      <c r="C8426" s="22"/>
    </row>
    <row r="8427" spans="3:3" x14ac:dyDescent="0.35">
      <c r="C8427" s="22"/>
    </row>
    <row r="8428" spans="3:3" x14ac:dyDescent="0.35">
      <c r="C8428" s="22"/>
    </row>
    <row r="8429" spans="3:3" x14ac:dyDescent="0.35">
      <c r="C8429" s="22"/>
    </row>
    <row r="8430" spans="3:3" x14ac:dyDescent="0.35">
      <c r="C8430" s="22"/>
    </row>
    <row r="8431" spans="3:3" x14ac:dyDescent="0.35">
      <c r="C8431" s="22"/>
    </row>
    <row r="8432" spans="3:3" x14ac:dyDescent="0.35">
      <c r="C8432" s="22"/>
    </row>
    <row r="8433" spans="3:3" x14ac:dyDescent="0.35">
      <c r="C8433" s="22"/>
    </row>
    <row r="8434" spans="3:3" x14ac:dyDescent="0.35">
      <c r="C8434" s="22"/>
    </row>
    <row r="8435" spans="3:3" x14ac:dyDescent="0.35">
      <c r="C8435" s="22"/>
    </row>
    <row r="8436" spans="3:3" x14ac:dyDescent="0.35">
      <c r="C8436" s="22"/>
    </row>
    <row r="8437" spans="3:3" x14ac:dyDescent="0.35">
      <c r="C8437" s="22"/>
    </row>
    <row r="8438" spans="3:3" x14ac:dyDescent="0.35">
      <c r="C8438" s="22"/>
    </row>
    <row r="8439" spans="3:3" x14ac:dyDescent="0.35">
      <c r="C8439" s="22"/>
    </row>
    <row r="8440" spans="3:3" x14ac:dyDescent="0.35">
      <c r="C8440" s="22"/>
    </row>
    <row r="8441" spans="3:3" x14ac:dyDescent="0.35">
      <c r="C8441" s="22"/>
    </row>
    <row r="8442" spans="3:3" x14ac:dyDescent="0.35">
      <c r="C8442" s="22"/>
    </row>
    <row r="8443" spans="3:3" x14ac:dyDescent="0.35">
      <c r="C8443" s="22"/>
    </row>
    <row r="8444" spans="3:3" x14ac:dyDescent="0.35">
      <c r="C8444" s="22"/>
    </row>
    <row r="8445" spans="3:3" x14ac:dyDescent="0.35">
      <c r="C8445" s="22"/>
    </row>
    <row r="8446" spans="3:3" x14ac:dyDescent="0.35">
      <c r="C8446" s="22"/>
    </row>
    <row r="8447" spans="3:3" x14ac:dyDescent="0.35">
      <c r="C8447" s="22"/>
    </row>
    <row r="8448" spans="3:3" x14ac:dyDescent="0.35">
      <c r="C8448" s="22"/>
    </row>
    <row r="8449" spans="3:3" x14ac:dyDescent="0.35">
      <c r="C8449" s="22"/>
    </row>
    <row r="8450" spans="3:3" x14ac:dyDescent="0.35">
      <c r="C8450" s="22"/>
    </row>
    <row r="8451" spans="3:3" x14ac:dyDescent="0.35">
      <c r="C8451" s="22"/>
    </row>
    <row r="8452" spans="3:3" x14ac:dyDescent="0.35">
      <c r="C8452" s="22"/>
    </row>
    <row r="8453" spans="3:3" x14ac:dyDescent="0.35">
      <c r="C8453" s="22"/>
    </row>
    <row r="8454" spans="3:3" x14ac:dyDescent="0.35">
      <c r="C8454" s="22"/>
    </row>
    <row r="8455" spans="3:3" x14ac:dyDescent="0.35">
      <c r="C8455" s="22"/>
    </row>
    <row r="8456" spans="3:3" x14ac:dyDescent="0.35">
      <c r="C8456" s="22"/>
    </row>
    <row r="8457" spans="3:3" x14ac:dyDescent="0.35">
      <c r="C8457" s="22"/>
    </row>
    <row r="8458" spans="3:3" x14ac:dyDescent="0.35">
      <c r="C8458" s="22"/>
    </row>
    <row r="8459" spans="3:3" x14ac:dyDescent="0.35">
      <c r="C8459" s="22"/>
    </row>
    <row r="8460" spans="3:3" x14ac:dyDescent="0.35">
      <c r="C8460" s="22"/>
    </row>
    <row r="8461" spans="3:3" x14ac:dyDescent="0.35">
      <c r="C8461" s="22"/>
    </row>
    <row r="8462" spans="3:3" x14ac:dyDescent="0.35">
      <c r="C8462" s="22"/>
    </row>
    <row r="8463" spans="3:3" x14ac:dyDescent="0.35">
      <c r="C8463" s="22"/>
    </row>
    <row r="8464" spans="3:3" x14ac:dyDescent="0.35">
      <c r="C8464" s="22"/>
    </row>
    <row r="8465" spans="3:3" x14ac:dyDescent="0.35">
      <c r="C8465" s="22"/>
    </row>
    <row r="8466" spans="3:3" x14ac:dyDescent="0.35">
      <c r="C8466" s="22"/>
    </row>
    <row r="8467" spans="3:3" x14ac:dyDescent="0.35">
      <c r="C8467" s="22"/>
    </row>
    <row r="8468" spans="3:3" x14ac:dyDescent="0.35">
      <c r="C8468" s="22"/>
    </row>
    <row r="8469" spans="3:3" x14ac:dyDescent="0.35">
      <c r="C8469" s="22"/>
    </row>
    <row r="8470" spans="3:3" x14ac:dyDescent="0.35">
      <c r="C8470" s="22"/>
    </row>
    <row r="8471" spans="3:3" x14ac:dyDescent="0.35">
      <c r="C8471" s="22"/>
    </row>
    <row r="8472" spans="3:3" x14ac:dyDescent="0.35">
      <c r="C8472" s="22"/>
    </row>
    <row r="8473" spans="3:3" x14ac:dyDescent="0.35">
      <c r="C8473" s="22"/>
    </row>
    <row r="8474" spans="3:3" x14ac:dyDescent="0.35">
      <c r="C8474" s="22"/>
    </row>
    <row r="8475" spans="3:3" x14ac:dyDescent="0.35">
      <c r="C8475" s="22"/>
    </row>
    <row r="8476" spans="3:3" x14ac:dyDescent="0.35">
      <c r="C8476" s="22"/>
    </row>
    <row r="8477" spans="3:3" x14ac:dyDescent="0.35">
      <c r="C8477" s="22"/>
    </row>
    <row r="8478" spans="3:3" x14ac:dyDescent="0.35">
      <c r="C8478" s="22"/>
    </row>
    <row r="8479" spans="3:3" x14ac:dyDescent="0.35">
      <c r="C8479" s="22"/>
    </row>
    <row r="8480" spans="3:3" x14ac:dyDescent="0.35">
      <c r="C8480" s="22"/>
    </row>
    <row r="8481" spans="3:3" x14ac:dyDescent="0.35">
      <c r="C8481" s="22"/>
    </row>
    <row r="8482" spans="3:3" x14ac:dyDescent="0.35">
      <c r="C8482" s="22"/>
    </row>
    <row r="8483" spans="3:3" x14ac:dyDescent="0.35">
      <c r="C8483" s="22"/>
    </row>
    <row r="8484" spans="3:3" x14ac:dyDescent="0.35">
      <c r="C8484" s="22"/>
    </row>
    <row r="8485" spans="3:3" x14ac:dyDescent="0.35">
      <c r="C8485" s="22"/>
    </row>
    <row r="8486" spans="3:3" x14ac:dyDescent="0.35">
      <c r="C8486" s="22"/>
    </row>
    <row r="8487" spans="3:3" x14ac:dyDescent="0.35">
      <c r="C8487" s="22"/>
    </row>
    <row r="8488" spans="3:3" x14ac:dyDescent="0.35">
      <c r="C8488" s="22"/>
    </row>
    <row r="8489" spans="3:3" x14ac:dyDescent="0.35">
      <c r="C8489" s="22"/>
    </row>
    <row r="8490" spans="3:3" x14ac:dyDescent="0.35">
      <c r="C8490" s="22"/>
    </row>
    <row r="8491" spans="3:3" x14ac:dyDescent="0.35">
      <c r="C8491" s="22"/>
    </row>
    <row r="8492" spans="3:3" x14ac:dyDescent="0.35">
      <c r="C8492" s="22"/>
    </row>
    <row r="8493" spans="3:3" x14ac:dyDescent="0.35">
      <c r="C8493" s="22"/>
    </row>
    <row r="8494" spans="3:3" x14ac:dyDescent="0.35">
      <c r="C8494" s="22"/>
    </row>
    <row r="8495" spans="3:3" x14ac:dyDescent="0.35">
      <c r="C8495" s="22"/>
    </row>
    <row r="8496" spans="3:3" x14ac:dyDescent="0.35">
      <c r="C8496" s="22"/>
    </row>
    <row r="8497" spans="3:3" x14ac:dyDescent="0.35">
      <c r="C8497" s="22"/>
    </row>
    <row r="8498" spans="3:3" x14ac:dyDescent="0.35">
      <c r="C8498" s="22"/>
    </row>
    <row r="8499" spans="3:3" x14ac:dyDescent="0.35">
      <c r="C8499" s="22"/>
    </row>
    <row r="8500" spans="3:3" x14ac:dyDescent="0.35">
      <c r="C8500" s="22"/>
    </row>
    <row r="8501" spans="3:3" x14ac:dyDescent="0.35">
      <c r="C8501" s="22"/>
    </row>
    <row r="8502" spans="3:3" x14ac:dyDescent="0.35">
      <c r="C8502" s="22"/>
    </row>
    <row r="8503" spans="3:3" x14ac:dyDescent="0.35">
      <c r="C8503" s="22"/>
    </row>
    <row r="8504" spans="3:3" x14ac:dyDescent="0.35">
      <c r="C8504" s="22"/>
    </row>
    <row r="8505" spans="3:3" x14ac:dyDescent="0.35">
      <c r="C8505" s="22"/>
    </row>
    <row r="8506" spans="3:3" x14ac:dyDescent="0.35">
      <c r="C8506" s="22"/>
    </row>
    <row r="8507" spans="3:3" x14ac:dyDescent="0.35">
      <c r="C8507" s="22"/>
    </row>
    <row r="8508" spans="3:3" x14ac:dyDescent="0.35">
      <c r="C8508" s="22"/>
    </row>
    <row r="8509" spans="3:3" x14ac:dyDescent="0.35">
      <c r="C8509" s="22"/>
    </row>
    <row r="8510" spans="3:3" x14ac:dyDescent="0.35">
      <c r="C8510" s="22"/>
    </row>
    <row r="8511" spans="3:3" x14ac:dyDescent="0.35">
      <c r="C8511" s="22"/>
    </row>
    <row r="8512" spans="3:3" x14ac:dyDescent="0.35">
      <c r="C8512" s="22"/>
    </row>
    <row r="8513" spans="3:3" x14ac:dyDescent="0.35">
      <c r="C8513" s="22"/>
    </row>
    <row r="8514" spans="3:3" x14ac:dyDescent="0.35">
      <c r="C8514" s="22"/>
    </row>
    <row r="8515" spans="3:3" x14ac:dyDescent="0.35">
      <c r="C8515" s="22"/>
    </row>
    <row r="8516" spans="3:3" x14ac:dyDescent="0.35">
      <c r="C8516" s="22"/>
    </row>
    <row r="8517" spans="3:3" x14ac:dyDescent="0.35">
      <c r="C8517" s="22"/>
    </row>
    <row r="8518" spans="3:3" x14ac:dyDescent="0.35">
      <c r="C8518" s="22"/>
    </row>
    <row r="8519" spans="3:3" x14ac:dyDescent="0.35">
      <c r="C8519" s="22"/>
    </row>
    <row r="8520" spans="3:3" x14ac:dyDescent="0.35">
      <c r="C8520" s="22"/>
    </row>
    <row r="8521" spans="3:3" x14ac:dyDescent="0.35">
      <c r="C8521" s="22"/>
    </row>
    <row r="8522" spans="3:3" x14ac:dyDescent="0.35">
      <c r="C8522" s="22"/>
    </row>
    <row r="8523" spans="3:3" x14ac:dyDescent="0.35">
      <c r="C8523" s="22"/>
    </row>
    <row r="8524" spans="3:3" x14ac:dyDescent="0.35">
      <c r="C8524" s="22"/>
    </row>
    <row r="8525" spans="3:3" x14ac:dyDescent="0.35">
      <c r="C8525" s="22"/>
    </row>
    <row r="8526" spans="3:3" x14ac:dyDescent="0.35">
      <c r="C8526" s="22"/>
    </row>
    <row r="8527" spans="3:3" x14ac:dyDescent="0.35">
      <c r="C8527" s="22"/>
    </row>
    <row r="8528" spans="3:3" x14ac:dyDescent="0.35">
      <c r="C8528" s="22"/>
    </row>
    <row r="8529" spans="3:3" x14ac:dyDescent="0.35">
      <c r="C8529" s="22"/>
    </row>
    <row r="8530" spans="3:3" x14ac:dyDescent="0.35">
      <c r="C8530" s="22"/>
    </row>
    <row r="8531" spans="3:3" x14ac:dyDescent="0.35">
      <c r="C8531" s="22"/>
    </row>
    <row r="8532" spans="3:3" x14ac:dyDescent="0.35">
      <c r="C8532" s="22"/>
    </row>
    <row r="8533" spans="3:3" x14ac:dyDescent="0.35">
      <c r="C8533" s="22"/>
    </row>
    <row r="8534" spans="3:3" x14ac:dyDescent="0.35">
      <c r="C8534" s="22"/>
    </row>
    <row r="8535" spans="3:3" x14ac:dyDescent="0.35">
      <c r="C8535" s="22"/>
    </row>
    <row r="8536" spans="3:3" x14ac:dyDescent="0.35">
      <c r="C8536" s="22"/>
    </row>
    <row r="8537" spans="3:3" x14ac:dyDescent="0.35">
      <c r="C8537" s="22"/>
    </row>
    <row r="8538" spans="3:3" x14ac:dyDescent="0.35">
      <c r="C8538" s="22"/>
    </row>
    <row r="8539" spans="3:3" x14ac:dyDescent="0.35">
      <c r="C8539" s="22"/>
    </row>
    <row r="8540" spans="3:3" x14ac:dyDescent="0.35">
      <c r="C8540" s="22"/>
    </row>
    <row r="8541" spans="3:3" x14ac:dyDescent="0.35">
      <c r="C8541" s="22"/>
    </row>
    <row r="8542" spans="3:3" x14ac:dyDescent="0.35">
      <c r="C8542" s="22"/>
    </row>
    <row r="8543" spans="3:3" x14ac:dyDescent="0.35">
      <c r="C8543" s="22"/>
    </row>
    <row r="8544" spans="3:3" x14ac:dyDescent="0.35">
      <c r="C8544" s="22"/>
    </row>
    <row r="8545" spans="3:3" x14ac:dyDescent="0.35">
      <c r="C8545" s="22"/>
    </row>
    <row r="8546" spans="3:3" x14ac:dyDescent="0.35">
      <c r="C8546" s="22"/>
    </row>
    <row r="8547" spans="3:3" x14ac:dyDescent="0.35">
      <c r="C8547" s="22"/>
    </row>
    <row r="8548" spans="3:3" x14ac:dyDescent="0.35">
      <c r="C8548" s="22"/>
    </row>
    <row r="8549" spans="3:3" x14ac:dyDescent="0.35">
      <c r="C8549" s="22"/>
    </row>
    <row r="8550" spans="3:3" x14ac:dyDescent="0.35">
      <c r="C8550" s="22"/>
    </row>
    <row r="8551" spans="3:3" x14ac:dyDescent="0.35">
      <c r="C8551" s="22"/>
    </row>
    <row r="8552" spans="3:3" x14ac:dyDescent="0.35">
      <c r="C8552" s="22"/>
    </row>
    <row r="8553" spans="3:3" x14ac:dyDescent="0.35">
      <c r="C8553" s="22"/>
    </row>
    <row r="8554" spans="3:3" x14ac:dyDescent="0.35">
      <c r="C8554" s="22"/>
    </row>
    <row r="8555" spans="3:3" x14ac:dyDescent="0.35">
      <c r="C8555" s="22"/>
    </row>
    <row r="8556" spans="3:3" x14ac:dyDescent="0.35">
      <c r="C8556" s="22"/>
    </row>
    <row r="8557" spans="3:3" x14ac:dyDescent="0.35">
      <c r="C8557" s="22"/>
    </row>
    <row r="8558" spans="3:3" x14ac:dyDescent="0.35">
      <c r="C8558" s="22"/>
    </row>
    <row r="8559" spans="3:3" x14ac:dyDescent="0.35">
      <c r="C8559" s="22"/>
    </row>
    <row r="8560" spans="3:3" x14ac:dyDescent="0.35">
      <c r="C8560" s="22"/>
    </row>
    <row r="8561" spans="3:3" x14ac:dyDescent="0.35">
      <c r="C8561" s="22"/>
    </row>
    <row r="8562" spans="3:3" x14ac:dyDescent="0.35">
      <c r="C8562" s="22"/>
    </row>
    <row r="8563" spans="3:3" x14ac:dyDescent="0.35">
      <c r="C8563" s="22"/>
    </row>
    <row r="8564" spans="3:3" x14ac:dyDescent="0.35">
      <c r="C8564" s="22"/>
    </row>
    <row r="8565" spans="3:3" x14ac:dyDescent="0.35">
      <c r="C8565" s="22"/>
    </row>
    <row r="8566" spans="3:3" x14ac:dyDescent="0.35">
      <c r="C8566" s="22"/>
    </row>
    <row r="8567" spans="3:3" x14ac:dyDescent="0.35">
      <c r="C8567" s="22"/>
    </row>
    <row r="8568" spans="3:3" x14ac:dyDescent="0.35">
      <c r="C8568" s="22"/>
    </row>
    <row r="8569" spans="3:3" x14ac:dyDescent="0.35">
      <c r="C8569" s="22"/>
    </row>
    <row r="8570" spans="3:3" x14ac:dyDescent="0.35">
      <c r="C8570" s="22"/>
    </row>
    <row r="8571" spans="3:3" x14ac:dyDescent="0.35">
      <c r="C8571" s="22"/>
    </row>
    <row r="8572" spans="3:3" x14ac:dyDescent="0.35">
      <c r="C8572" s="22"/>
    </row>
    <row r="8573" spans="3:3" x14ac:dyDescent="0.35">
      <c r="C8573" s="22"/>
    </row>
    <row r="8574" spans="3:3" x14ac:dyDescent="0.35">
      <c r="C8574" s="22"/>
    </row>
    <row r="8575" spans="3:3" x14ac:dyDescent="0.35">
      <c r="C8575" s="22"/>
    </row>
    <row r="8576" spans="3:3" x14ac:dyDescent="0.35">
      <c r="C8576" s="22"/>
    </row>
    <row r="8577" spans="3:3" x14ac:dyDescent="0.35">
      <c r="C8577" s="22"/>
    </row>
    <row r="8578" spans="3:3" x14ac:dyDescent="0.35">
      <c r="C8578" s="22"/>
    </row>
    <row r="8579" spans="3:3" x14ac:dyDescent="0.35">
      <c r="C8579" s="22"/>
    </row>
    <row r="8580" spans="3:3" x14ac:dyDescent="0.35">
      <c r="C8580" s="22"/>
    </row>
    <row r="8581" spans="3:3" x14ac:dyDescent="0.35">
      <c r="C8581" s="22"/>
    </row>
    <row r="8582" spans="3:3" x14ac:dyDescent="0.35">
      <c r="C8582" s="22"/>
    </row>
    <row r="8583" spans="3:3" x14ac:dyDescent="0.35">
      <c r="C8583" s="22"/>
    </row>
    <row r="8584" spans="3:3" x14ac:dyDescent="0.35">
      <c r="C8584" s="22"/>
    </row>
    <row r="8585" spans="3:3" x14ac:dyDescent="0.35">
      <c r="C8585" s="22"/>
    </row>
    <row r="8586" spans="3:3" x14ac:dyDescent="0.35">
      <c r="C8586" s="22"/>
    </row>
    <row r="8587" spans="3:3" x14ac:dyDescent="0.35">
      <c r="C8587" s="22"/>
    </row>
    <row r="8588" spans="3:3" x14ac:dyDescent="0.35">
      <c r="C8588" s="22"/>
    </row>
    <row r="8589" spans="3:3" x14ac:dyDescent="0.35">
      <c r="C8589" s="22"/>
    </row>
    <row r="8590" spans="3:3" x14ac:dyDescent="0.35">
      <c r="C8590" s="22"/>
    </row>
    <row r="8591" spans="3:3" x14ac:dyDescent="0.35">
      <c r="C8591" s="22"/>
    </row>
    <row r="8592" spans="3:3" x14ac:dyDescent="0.35">
      <c r="C8592" s="22"/>
    </row>
    <row r="8593" spans="3:3" x14ac:dyDescent="0.35">
      <c r="C8593" s="22"/>
    </row>
    <row r="8594" spans="3:3" x14ac:dyDescent="0.35">
      <c r="C8594" s="22"/>
    </row>
    <row r="8595" spans="3:3" x14ac:dyDescent="0.35">
      <c r="C8595" s="22"/>
    </row>
    <row r="8596" spans="3:3" x14ac:dyDescent="0.35">
      <c r="C8596" s="22"/>
    </row>
    <row r="8597" spans="3:3" x14ac:dyDescent="0.35">
      <c r="C8597" s="22"/>
    </row>
    <row r="8598" spans="3:3" x14ac:dyDescent="0.35">
      <c r="C8598" s="22"/>
    </row>
    <row r="8599" spans="3:3" x14ac:dyDescent="0.35">
      <c r="C8599" s="22"/>
    </row>
    <row r="8600" spans="3:3" x14ac:dyDescent="0.35">
      <c r="C8600" s="22"/>
    </row>
    <row r="8601" spans="3:3" x14ac:dyDescent="0.35">
      <c r="C8601" s="22"/>
    </row>
    <row r="8602" spans="3:3" x14ac:dyDescent="0.35">
      <c r="C8602" s="22"/>
    </row>
    <row r="8603" spans="3:3" x14ac:dyDescent="0.35">
      <c r="C8603" s="22"/>
    </row>
    <row r="8604" spans="3:3" x14ac:dyDescent="0.35">
      <c r="C8604" s="22"/>
    </row>
    <row r="8605" spans="3:3" x14ac:dyDescent="0.35">
      <c r="C8605" s="22"/>
    </row>
    <row r="8606" spans="3:3" x14ac:dyDescent="0.35">
      <c r="C8606" s="22"/>
    </row>
    <row r="8607" spans="3:3" x14ac:dyDescent="0.35">
      <c r="C8607" s="22"/>
    </row>
    <row r="8608" spans="3:3" x14ac:dyDescent="0.35">
      <c r="C8608" s="22"/>
    </row>
    <row r="8609" spans="3:3" x14ac:dyDescent="0.35">
      <c r="C8609" s="22"/>
    </row>
    <row r="8610" spans="3:3" x14ac:dyDescent="0.35">
      <c r="C8610" s="22"/>
    </row>
    <row r="8611" spans="3:3" x14ac:dyDescent="0.35">
      <c r="C8611" s="22"/>
    </row>
    <row r="8612" spans="3:3" x14ac:dyDescent="0.35">
      <c r="C8612" s="22"/>
    </row>
    <row r="8613" spans="3:3" x14ac:dyDescent="0.35">
      <c r="C8613" s="22"/>
    </row>
    <row r="8614" spans="3:3" x14ac:dyDescent="0.35">
      <c r="C8614" s="22"/>
    </row>
    <row r="8615" spans="3:3" x14ac:dyDescent="0.35">
      <c r="C8615" s="22"/>
    </row>
    <row r="8616" spans="3:3" x14ac:dyDescent="0.35">
      <c r="C8616" s="22"/>
    </row>
    <row r="8617" spans="3:3" x14ac:dyDescent="0.35">
      <c r="C8617" s="22"/>
    </row>
    <row r="8618" spans="3:3" x14ac:dyDescent="0.35">
      <c r="C8618" s="22"/>
    </row>
    <row r="8619" spans="3:3" x14ac:dyDescent="0.35">
      <c r="C8619" s="22"/>
    </row>
    <row r="8620" spans="3:3" x14ac:dyDescent="0.35">
      <c r="C8620" s="22"/>
    </row>
    <row r="8621" spans="3:3" x14ac:dyDescent="0.35">
      <c r="C8621" s="22"/>
    </row>
    <row r="8622" spans="3:3" x14ac:dyDescent="0.35">
      <c r="C8622" s="22"/>
    </row>
    <row r="8623" spans="3:3" x14ac:dyDescent="0.35">
      <c r="C8623" s="22"/>
    </row>
    <row r="8624" spans="3:3" x14ac:dyDescent="0.35">
      <c r="C8624" s="22"/>
    </row>
    <row r="8625" spans="3:3" x14ac:dyDescent="0.35">
      <c r="C8625" s="22"/>
    </row>
    <row r="8626" spans="3:3" x14ac:dyDescent="0.35">
      <c r="C8626" s="22"/>
    </row>
    <row r="8627" spans="3:3" x14ac:dyDescent="0.35">
      <c r="C8627" s="22"/>
    </row>
    <row r="8628" spans="3:3" x14ac:dyDescent="0.35">
      <c r="C8628" s="22"/>
    </row>
    <row r="8629" spans="3:3" x14ac:dyDescent="0.35">
      <c r="C8629" s="22"/>
    </row>
    <row r="8630" spans="3:3" x14ac:dyDescent="0.35">
      <c r="C8630" s="22"/>
    </row>
    <row r="8631" spans="3:3" x14ac:dyDescent="0.35">
      <c r="C8631" s="22"/>
    </row>
    <row r="8632" spans="3:3" x14ac:dyDescent="0.35">
      <c r="C8632" s="22"/>
    </row>
    <row r="8633" spans="3:3" x14ac:dyDescent="0.35">
      <c r="C8633" s="22"/>
    </row>
    <row r="8634" spans="3:3" x14ac:dyDescent="0.35">
      <c r="C8634" s="22"/>
    </row>
    <row r="8635" spans="3:3" x14ac:dyDescent="0.35">
      <c r="C8635" s="22"/>
    </row>
    <row r="8636" spans="3:3" x14ac:dyDescent="0.35">
      <c r="C8636" s="22"/>
    </row>
    <row r="8637" spans="3:3" x14ac:dyDescent="0.35">
      <c r="C8637" s="22"/>
    </row>
    <row r="8638" spans="3:3" x14ac:dyDescent="0.35">
      <c r="C8638" s="22"/>
    </row>
    <row r="8639" spans="3:3" x14ac:dyDescent="0.35">
      <c r="C8639" s="22"/>
    </row>
    <row r="8640" spans="3:3" x14ac:dyDescent="0.35">
      <c r="C8640" s="22"/>
    </row>
    <row r="8641" spans="3:3" x14ac:dyDescent="0.35">
      <c r="C8641" s="22"/>
    </row>
    <row r="8642" spans="3:3" x14ac:dyDescent="0.35">
      <c r="C8642" s="22"/>
    </row>
    <row r="8643" spans="3:3" x14ac:dyDescent="0.35">
      <c r="C8643" s="22"/>
    </row>
    <row r="8644" spans="3:3" x14ac:dyDescent="0.35">
      <c r="C8644" s="22"/>
    </row>
    <row r="8645" spans="3:3" x14ac:dyDescent="0.35">
      <c r="C8645" s="22"/>
    </row>
    <row r="8646" spans="3:3" x14ac:dyDescent="0.35">
      <c r="C8646" s="22"/>
    </row>
    <row r="8647" spans="3:3" x14ac:dyDescent="0.35">
      <c r="C8647" s="22"/>
    </row>
    <row r="8648" spans="3:3" x14ac:dyDescent="0.35">
      <c r="C8648" s="22"/>
    </row>
    <row r="8649" spans="3:3" x14ac:dyDescent="0.35">
      <c r="C8649" s="22"/>
    </row>
    <row r="8650" spans="3:3" x14ac:dyDescent="0.35">
      <c r="C8650" s="22"/>
    </row>
    <row r="8651" spans="3:3" x14ac:dyDescent="0.35">
      <c r="C8651" s="22"/>
    </row>
    <row r="8652" spans="3:3" x14ac:dyDescent="0.35">
      <c r="C8652" s="22"/>
    </row>
    <row r="8653" spans="3:3" x14ac:dyDescent="0.35">
      <c r="C8653" s="22"/>
    </row>
    <row r="8654" spans="3:3" x14ac:dyDescent="0.35">
      <c r="C8654" s="22"/>
    </row>
    <row r="8655" spans="3:3" x14ac:dyDescent="0.35">
      <c r="C8655" s="22"/>
    </row>
    <row r="8656" spans="3:3" x14ac:dyDescent="0.35">
      <c r="C8656" s="22"/>
    </row>
    <row r="8657" spans="3:3" x14ac:dyDescent="0.35">
      <c r="C8657" s="22"/>
    </row>
    <row r="8658" spans="3:3" x14ac:dyDescent="0.35">
      <c r="C8658" s="22"/>
    </row>
    <row r="8659" spans="3:3" x14ac:dyDescent="0.35">
      <c r="C8659" s="22"/>
    </row>
    <row r="8660" spans="3:3" x14ac:dyDescent="0.35">
      <c r="C8660" s="22"/>
    </row>
    <row r="8661" spans="3:3" x14ac:dyDescent="0.35">
      <c r="C8661" s="22"/>
    </row>
    <row r="8662" spans="3:3" x14ac:dyDescent="0.35">
      <c r="C8662" s="22"/>
    </row>
    <row r="8663" spans="3:3" x14ac:dyDescent="0.35">
      <c r="C8663" s="22"/>
    </row>
    <row r="8664" spans="3:3" x14ac:dyDescent="0.35">
      <c r="C8664" s="22"/>
    </row>
    <row r="8665" spans="3:3" x14ac:dyDescent="0.35">
      <c r="C8665" s="22"/>
    </row>
    <row r="8666" spans="3:3" x14ac:dyDescent="0.35">
      <c r="C8666" s="22"/>
    </row>
    <row r="8667" spans="3:3" x14ac:dyDescent="0.35">
      <c r="C8667" s="22"/>
    </row>
    <row r="8668" spans="3:3" x14ac:dyDescent="0.35">
      <c r="C8668" s="22"/>
    </row>
    <row r="8669" spans="3:3" x14ac:dyDescent="0.35">
      <c r="C8669" s="22"/>
    </row>
    <row r="8670" spans="3:3" x14ac:dyDescent="0.35">
      <c r="C8670" s="22"/>
    </row>
    <row r="8671" spans="3:3" x14ac:dyDescent="0.35">
      <c r="C8671" s="22"/>
    </row>
    <row r="8672" spans="3:3" x14ac:dyDescent="0.35">
      <c r="C8672" s="22"/>
    </row>
    <row r="8673" spans="3:3" x14ac:dyDescent="0.35">
      <c r="C8673" s="22"/>
    </row>
    <row r="8674" spans="3:3" x14ac:dyDescent="0.35">
      <c r="C8674" s="22"/>
    </row>
    <row r="8675" spans="3:3" x14ac:dyDescent="0.35">
      <c r="C8675" s="22"/>
    </row>
    <row r="8676" spans="3:3" x14ac:dyDescent="0.35">
      <c r="C8676" s="22"/>
    </row>
    <row r="8677" spans="3:3" x14ac:dyDescent="0.35">
      <c r="C8677" s="22"/>
    </row>
    <row r="8678" spans="3:3" x14ac:dyDescent="0.35">
      <c r="C8678" s="22"/>
    </row>
    <row r="8679" spans="3:3" x14ac:dyDescent="0.35">
      <c r="C8679" s="22"/>
    </row>
    <row r="8680" spans="3:3" x14ac:dyDescent="0.35">
      <c r="C8680" s="22"/>
    </row>
    <row r="8681" spans="3:3" x14ac:dyDescent="0.35">
      <c r="C8681" s="22"/>
    </row>
    <row r="8682" spans="3:3" x14ac:dyDescent="0.35">
      <c r="C8682" s="22"/>
    </row>
    <row r="8683" spans="3:3" x14ac:dyDescent="0.35">
      <c r="C8683" s="22"/>
    </row>
    <row r="8684" spans="3:3" x14ac:dyDescent="0.35">
      <c r="C8684" s="22"/>
    </row>
    <row r="8685" spans="3:3" x14ac:dyDescent="0.35">
      <c r="C8685" s="22"/>
    </row>
    <row r="8686" spans="3:3" x14ac:dyDescent="0.35">
      <c r="C8686" s="22"/>
    </row>
    <row r="8687" spans="3:3" x14ac:dyDescent="0.35">
      <c r="C8687" s="22"/>
    </row>
    <row r="8688" spans="3:3" x14ac:dyDescent="0.35">
      <c r="C8688" s="22"/>
    </row>
    <row r="8689" spans="3:3" x14ac:dyDescent="0.35">
      <c r="C8689" s="22"/>
    </row>
    <row r="8690" spans="3:3" x14ac:dyDescent="0.35">
      <c r="C8690" s="22"/>
    </row>
    <row r="8691" spans="3:3" x14ac:dyDescent="0.35">
      <c r="C8691" s="22"/>
    </row>
    <row r="8692" spans="3:3" x14ac:dyDescent="0.35">
      <c r="C8692" s="22"/>
    </row>
    <row r="8693" spans="3:3" x14ac:dyDescent="0.35">
      <c r="C8693" s="22"/>
    </row>
    <row r="8694" spans="3:3" x14ac:dyDescent="0.35">
      <c r="C8694" s="22"/>
    </row>
    <row r="8695" spans="3:3" x14ac:dyDescent="0.35">
      <c r="C8695" s="22"/>
    </row>
    <row r="8696" spans="3:3" x14ac:dyDescent="0.35">
      <c r="C8696" s="22"/>
    </row>
    <row r="8697" spans="3:3" x14ac:dyDescent="0.35">
      <c r="C8697" s="22"/>
    </row>
    <row r="8698" spans="3:3" x14ac:dyDescent="0.35">
      <c r="C8698" s="22"/>
    </row>
    <row r="8699" spans="3:3" x14ac:dyDescent="0.35">
      <c r="C8699" s="22"/>
    </row>
    <row r="8700" spans="3:3" x14ac:dyDescent="0.35">
      <c r="C8700" s="22"/>
    </row>
    <row r="8701" spans="3:3" x14ac:dyDescent="0.35">
      <c r="C8701" s="22"/>
    </row>
    <row r="8702" spans="3:3" x14ac:dyDescent="0.35">
      <c r="C8702" s="22"/>
    </row>
    <row r="8703" spans="3:3" x14ac:dyDescent="0.35">
      <c r="C8703" s="22"/>
    </row>
    <row r="8704" spans="3:3" x14ac:dyDescent="0.35">
      <c r="C8704" s="22"/>
    </row>
    <row r="8705" spans="3:3" x14ac:dyDescent="0.35">
      <c r="C8705" s="22"/>
    </row>
    <row r="8706" spans="3:3" x14ac:dyDescent="0.35">
      <c r="C8706" s="22"/>
    </row>
    <row r="8707" spans="3:3" x14ac:dyDescent="0.35">
      <c r="C8707" s="22"/>
    </row>
    <row r="8708" spans="3:3" x14ac:dyDescent="0.35">
      <c r="C8708" s="22"/>
    </row>
    <row r="8709" spans="3:3" x14ac:dyDescent="0.35">
      <c r="C8709" s="22"/>
    </row>
    <row r="8710" spans="3:3" x14ac:dyDescent="0.35">
      <c r="C8710" s="22"/>
    </row>
    <row r="8711" spans="3:3" x14ac:dyDescent="0.35">
      <c r="C8711" s="22"/>
    </row>
    <row r="8712" spans="3:3" x14ac:dyDescent="0.35">
      <c r="C8712" s="22"/>
    </row>
    <row r="8713" spans="3:3" x14ac:dyDescent="0.35">
      <c r="C8713" s="22"/>
    </row>
    <row r="8714" spans="3:3" x14ac:dyDescent="0.35">
      <c r="C8714" s="22"/>
    </row>
    <row r="8715" spans="3:3" x14ac:dyDescent="0.35">
      <c r="C8715" s="22"/>
    </row>
    <row r="8716" spans="3:3" x14ac:dyDescent="0.35">
      <c r="C8716" s="22"/>
    </row>
    <row r="8717" spans="3:3" x14ac:dyDescent="0.35">
      <c r="C8717" s="22"/>
    </row>
    <row r="8718" spans="3:3" x14ac:dyDescent="0.35">
      <c r="C8718" s="22"/>
    </row>
    <row r="8719" spans="3:3" x14ac:dyDescent="0.35">
      <c r="C8719" s="22"/>
    </row>
    <row r="8720" spans="3:3" x14ac:dyDescent="0.35">
      <c r="C8720" s="22"/>
    </row>
    <row r="8721" spans="3:3" x14ac:dyDescent="0.35">
      <c r="C8721" s="22"/>
    </row>
    <row r="8722" spans="3:3" x14ac:dyDescent="0.35">
      <c r="C8722" s="22"/>
    </row>
    <row r="8723" spans="3:3" x14ac:dyDescent="0.35">
      <c r="C8723" s="22"/>
    </row>
    <row r="8724" spans="3:3" x14ac:dyDescent="0.35">
      <c r="C8724" s="22"/>
    </row>
    <row r="8725" spans="3:3" x14ac:dyDescent="0.35">
      <c r="C8725" s="22"/>
    </row>
    <row r="8726" spans="3:3" x14ac:dyDescent="0.35">
      <c r="C8726" s="22"/>
    </row>
    <row r="8727" spans="3:3" x14ac:dyDescent="0.35">
      <c r="C8727" s="22"/>
    </row>
    <row r="8728" spans="3:3" x14ac:dyDescent="0.35">
      <c r="C8728" s="22"/>
    </row>
    <row r="8729" spans="3:3" x14ac:dyDescent="0.35">
      <c r="C8729" s="22"/>
    </row>
    <row r="8730" spans="3:3" x14ac:dyDescent="0.35">
      <c r="C8730" s="22"/>
    </row>
    <row r="8731" spans="3:3" x14ac:dyDescent="0.35">
      <c r="C8731" s="22"/>
    </row>
    <row r="8732" spans="3:3" x14ac:dyDescent="0.35">
      <c r="C8732" s="22"/>
    </row>
    <row r="8733" spans="3:3" x14ac:dyDescent="0.35">
      <c r="C8733" s="22"/>
    </row>
    <row r="8734" spans="3:3" x14ac:dyDescent="0.35">
      <c r="C8734" s="22"/>
    </row>
    <row r="8735" spans="3:3" x14ac:dyDescent="0.35">
      <c r="C8735" s="22"/>
    </row>
    <row r="8736" spans="3:3" x14ac:dyDescent="0.35">
      <c r="C8736" s="22"/>
    </row>
    <row r="8737" spans="3:3" x14ac:dyDescent="0.35">
      <c r="C8737" s="22"/>
    </row>
    <row r="8738" spans="3:3" x14ac:dyDescent="0.35">
      <c r="C8738" s="22"/>
    </row>
    <row r="8739" spans="3:3" x14ac:dyDescent="0.35">
      <c r="C8739" s="22"/>
    </row>
    <row r="8740" spans="3:3" x14ac:dyDescent="0.35">
      <c r="C8740" s="22"/>
    </row>
    <row r="8741" spans="3:3" x14ac:dyDescent="0.35">
      <c r="C8741" s="22"/>
    </row>
    <row r="8742" spans="3:3" x14ac:dyDescent="0.35">
      <c r="C8742" s="22"/>
    </row>
    <row r="8743" spans="3:3" x14ac:dyDescent="0.35">
      <c r="C8743" s="22"/>
    </row>
    <row r="8744" spans="3:3" x14ac:dyDescent="0.35">
      <c r="C8744" s="22"/>
    </row>
    <row r="8745" spans="3:3" x14ac:dyDescent="0.35">
      <c r="C8745" s="22"/>
    </row>
    <row r="8746" spans="3:3" x14ac:dyDescent="0.35">
      <c r="C8746" s="22"/>
    </row>
    <row r="8747" spans="3:3" x14ac:dyDescent="0.35">
      <c r="C8747" s="22"/>
    </row>
    <row r="8748" spans="3:3" x14ac:dyDescent="0.35">
      <c r="C8748" s="22"/>
    </row>
    <row r="8749" spans="3:3" x14ac:dyDescent="0.35">
      <c r="C8749" s="22"/>
    </row>
    <row r="8750" spans="3:3" x14ac:dyDescent="0.35">
      <c r="C8750" s="22"/>
    </row>
    <row r="8751" spans="3:3" x14ac:dyDescent="0.35">
      <c r="C8751" s="22"/>
    </row>
    <row r="8752" spans="3:3" x14ac:dyDescent="0.35">
      <c r="C8752" s="22"/>
    </row>
    <row r="8753" spans="3:3" x14ac:dyDescent="0.35">
      <c r="C8753" s="22"/>
    </row>
    <row r="8754" spans="3:3" x14ac:dyDescent="0.35">
      <c r="C8754" s="22"/>
    </row>
    <row r="8755" spans="3:3" x14ac:dyDescent="0.35">
      <c r="C8755" s="22"/>
    </row>
    <row r="8756" spans="3:3" x14ac:dyDescent="0.35">
      <c r="C8756" s="22"/>
    </row>
    <row r="8757" spans="3:3" x14ac:dyDescent="0.35">
      <c r="C8757" s="22"/>
    </row>
    <row r="8758" spans="3:3" x14ac:dyDescent="0.35">
      <c r="C8758" s="22"/>
    </row>
    <row r="8759" spans="3:3" x14ac:dyDescent="0.35">
      <c r="C8759" s="22"/>
    </row>
    <row r="8760" spans="3:3" x14ac:dyDescent="0.35">
      <c r="C8760" s="22"/>
    </row>
    <row r="8761" spans="3:3" x14ac:dyDescent="0.35">
      <c r="C8761" s="22"/>
    </row>
    <row r="8762" spans="3:3" x14ac:dyDescent="0.35">
      <c r="C8762" s="22"/>
    </row>
    <row r="8763" spans="3:3" x14ac:dyDescent="0.35">
      <c r="C8763" s="22"/>
    </row>
    <row r="8764" spans="3:3" x14ac:dyDescent="0.35">
      <c r="C8764" s="22"/>
    </row>
    <row r="8765" spans="3:3" x14ac:dyDescent="0.35">
      <c r="C8765" s="22"/>
    </row>
    <row r="8766" spans="3:3" x14ac:dyDescent="0.35">
      <c r="C8766" s="22"/>
    </row>
    <row r="8767" spans="3:3" x14ac:dyDescent="0.35">
      <c r="C8767" s="22"/>
    </row>
    <row r="8768" spans="3:3" x14ac:dyDescent="0.35">
      <c r="C8768" s="22"/>
    </row>
    <row r="8769" spans="3:3" x14ac:dyDescent="0.35">
      <c r="C8769" s="22"/>
    </row>
    <row r="8770" spans="3:3" x14ac:dyDescent="0.35">
      <c r="C8770" s="22"/>
    </row>
    <row r="8771" spans="3:3" x14ac:dyDescent="0.35">
      <c r="C8771" s="22"/>
    </row>
    <row r="8772" spans="3:3" x14ac:dyDescent="0.35">
      <c r="C8772" s="22"/>
    </row>
    <row r="8773" spans="3:3" x14ac:dyDescent="0.35">
      <c r="C8773" s="22"/>
    </row>
    <row r="8774" spans="3:3" x14ac:dyDescent="0.35">
      <c r="C8774" s="22"/>
    </row>
    <row r="8775" spans="3:3" x14ac:dyDescent="0.35">
      <c r="C8775" s="22"/>
    </row>
    <row r="8776" spans="3:3" x14ac:dyDescent="0.35">
      <c r="C8776" s="22"/>
    </row>
    <row r="8777" spans="3:3" x14ac:dyDescent="0.35">
      <c r="C8777" s="22"/>
    </row>
    <row r="8778" spans="3:3" x14ac:dyDescent="0.35">
      <c r="C8778" s="22"/>
    </row>
    <row r="8779" spans="3:3" x14ac:dyDescent="0.35">
      <c r="C8779" s="22"/>
    </row>
    <row r="8780" spans="3:3" x14ac:dyDescent="0.35">
      <c r="C8780" s="22"/>
    </row>
    <row r="8781" spans="3:3" x14ac:dyDescent="0.35">
      <c r="C8781" s="22"/>
    </row>
    <row r="8782" spans="3:3" x14ac:dyDescent="0.35">
      <c r="C8782" s="22"/>
    </row>
    <row r="8783" spans="3:3" x14ac:dyDescent="0.35">
      <c r="C8783" s="22"/>
    </row>
    <row r="8784" spans="3:3" x14ac:dyDescent="0.35">
      <c r="C8784" s="22"/>
    </row>
    <row r="8785" spans="3:3" x14ac:dyDescent="0.35">
      <c r="C8785" s="22"/>
    </row>
    <row r="8786" spans="3:3" x14ac:dyDescent="0.35">
      <c r="C8786" s="22"/>
    </row>
    <row r="8787" spans="3:3" x14ac:dyDescent="0.35">
      <c r="C8787" s="22"/>
    </row>
    <row r="8788" spans="3:3" x14ac:dyDescent="0.35">
      <c r="C8788" s="22"/>
    </row>
    <row r="8789" spans="3:3" x14ac:dyDescent="0.35">
      <c r="C8789" s="22"/>
    </row>
    <row r="8790" spans="3:3" x14ac:dyDescent="0.35">
      <c r="C8790" s="22"/>
    </row>
    <row r="8791" spans="3:3" x14ac:dyDescent="0.35">
      <c r="C8791" s="22"/>
    </row>
    <row r="8792" spans="3:3" x14ac:dyDescent="0.35">
      <c r="C8792" s="22"/>
    </row>
    <row r="8793" spans="3:3" x14ac:dyDescent="0.35">
      <c r="C8793" s="22"/>
    </row>
    <row r="8794" spans="3:3" x14ac:dyDescent="0.35">
      <c r="C8794" s="22"/>
    </row>
    <row r="8795" spans="3:3" x14ac:dyDescent="0.35">
      <c r="C8795" s="22"/>
    </row>
    <row r="8796" spans="3:3" x14ac:dyDescent="0.35">
      <c r="C8796" s="22"/>
    </row>
    <row r="8797" spans="3:3" x14ac:dyDescent="0.35">
      <c r="C8797" s="22"/>
    </row>
    <row r="8798" spans="3:3" x14ac:dyDescent="0.35">
      <c r="C8798" s="22"/>
    </row>
    <row r="8799" spans="3:3" x14ac:dyDescent="0.35">
      <c r="C8799" s="22"/>
    </row>
    <row r="8800" spans="3:3" x14ac:dyDescent="0.35">
      <c r="C8800" s="22"/>
    </row>
    <row r="8801" spans="3:3" x14ac:dyDescent="0.35">
      <c r="C8801" s="22"/>
    </row>
    <row r="8802" spans="3:3" x14ac:dyDescent="0.35">
      <c r="C8802" s="22"/>
    </row>
    <row r="8803" spans="3:3" x14ac:dyDescent="0.35">
      <c r="C8803" s="22"/>
    </row>
    <row r="8804" spans="3:3" x14ac:dyDescent="0.35">
      <c r="C8804" s="22"/>
    </row>
    <row r="8805" spans="3:3" x14ac:dyDescent="0.35">
      <c r="C8805" s="22"/>
    </row>
    <row r="8806" spans="3:3" x14ac:dyDescent="0.35">
      <c r="C8806" s="22"/>
    </row>
    <row r="8807" spans="3:3" x14ac:dyDescent="0.35">
      <c r="C8807" s="22"/>
    </row>
    <row r="8808" spans="3:3" x14ac:dyDescent="0.35">
      <c r="C8808" s="22"/>
    </row>
    <row r="8809" spans="3:3" x14ac:dyDescent="0.35">
      <c r="C8809" s="22"/>
    </row>
    <row r="8810" spans="3:3" x14ac:dyDescent="0.35">
      <c r="C8810" s="22"/>
    </row>
    <row r="8811" spans="3:3" x14ac:dyDescent="0.35">
      <c r="C8811" s="22"/>
    </row>
    <row r="8812" spans="3:3" x14ac:dyDescent="0.35">
      <c r="C8812" s="22"/>
    </row>
    <row r="8813" spans="3:3" x14ac:dyDescent="0.35">
      <c r="C8813" s="22"/>
    </row>
    <row r="8814" spans="3:3" x14ac:dyDescent="0.35">
      <c r="C8814" s="22"/>
    </row>
    <row r="8815" spans="3:3" x14ac:dyDescent="0.35">
      <c r="C8815" s="22"/>
    </row>
    <row r="8816" spans="3:3" x14ac:dyDescent="0.35">
      <c r="C8816" s="22"/>
    </row>
    <row r="8817" spans="3:3" x14ac:dyDescent="0.35">
      <c r="C8817" s="22"/>
    </row>
    <row r="8818" spans="3:3" x14ac:dyDescent="0.35">
      <c r="C8818" s="22"/>
    </row>
    <row r="8819" spans="3:3" x14ac:dyDescent="0.35">
      <c r="C8819" s="22"/>
    </row>
    <row r="8820" spans="3:3" x14ac:dyDescent="0.35">
      <c r="C8820" s="22"/>
    </row>
    <row r="8821" spans="3:3" x14ac:dyDescent="0.35">
      <c r="C8821" s="22"/>
    </row>
    <row r="8822" spans="3:3" x14ac:dyDescent="0.35">
      <c r="C8822" s="22"/>
    </row>
    <row r="8823" spans="3:3" x14ac:dyDescent="0.35">
      <c r="C8823" s="22"/>
    </row>
    <row r="8824" spans="3:3" x14ac:dyDescent="0.35">
      <c r="C8824" s="22"/>
    </row>
    <row r="8825" spans="3:3" x14ac:dyDescent="0.35">
      <c r="C8825" s="22"/>
    </row>
    <row r="8826" spans="3:3" x14ac:dyDescent="0.35">
      <c r="C8826" s="22"/>
    </row>
    <row r="8827" spans="3:3" x14ac:dyDescent="0.35">
      <c r="C8827" s="22"/>
    </row>
    <row r="8828" spans="3:3" x14ac:dyDescent="0.35">
      <c r="C8828" s="22"/>
    </row>
    <row r="8829" spans="3:3" x14ac:dyDescent="0.35">
      <c r="C8829" s="22"/>
    </row>
    <row r="8830" spans="3:3" x14ac:dyDescent="0.35">
      <c r="C8830" s="22"/>
    </row>
    <row r="8831" spans="3:3" x14ac:dyDescent="0.35">
      <c r="C8831" s="22"/>
    </row>
    <row r="8832" spans="3:3" x14ac:dyDescent="0.35">
      <c r="C8832" s="22"/>
    </row>
    <row r="8833" spans="3:3" x14ac:dyDescent="0.35">
      <c r="C8833" s="22"/>
    </row>
    <row r="8834" spans="3:3" x14ac:dyDescent="0.35">
      <c r="C8834" s="22"/>
    </row>
    <row r="8835" spans="3:3" x14ac:dyDescent="0.35">
      <c r="C8835" s="22"/>
    </row>
    <row r="8836" spans="3:3" x14ac:dyDescent="0.35">
      <c r="C8836" s="22"/>
    </row>
    <row r="8837" spans="3:3" x14ac:dyDescent="0.35">
      <c r="C8837" s="22"/>
    </row>
    <row r="8838" spans="3:3" x14ac:dyDescent="0.35">
      <c r="C8838" s="22"/>
    </row>
    <row r="8839" spans="3:3" x14ac:dyDescent="0.35">
      <c r="C8839" s="22"/>
    </row>
    <row r="8840" spans="3:3" x14ac:dyDescent="0.35">
      <c r="C8840" s="22"/>
    </row>
    <row r="8841" spans="3:3" x14ac:dyDescent="0.35">
      <c r="C8841" s="22"/>
    </row>
    <row r="8842" spans="3:3" x14ac:dyDescent="0.35">
      <c r="C8842" s="22"/>
    </row>
    <row r="8843" spans="3:3" x14ac:dyDescent="0.35">
      <c r="C8843" s="22"/>
    </row>
    <row r="8844" spans="3:3" x14ac:dyDescent="0.35">
      <c r="C8844" s="22"/>
    </row>
    <row r="8845" spans="3:3" x14ac:dyDescent="0.35">
      <c r="C8845" s="22"/>
    </row>
    <row r="8846" spans="3:3" x14ac:dyDescent="0.35">
      <c r="C8846" s="22"/>
    </row>
    <row r="8847" spans="3:3" x14ac:dyDescent="0.35">
      <c r="C8847" s="22"/>
    </row>
    <row r="8848" spans="3:3" x14ac:dyDescent="0.35">
      <c r="C8848" s="22"/>
    </row>
    <row r="8849" spans="3:3" x14ac:dyDescent="0.35">
      <c r="C8849" s="22"/>
    </row>
    <row r="8850" spans="3:3" x14ac:dyDescent="0.35">
      <c r="C8850" s="22"/>
    </row>
    <row r="8851" spans="3:3" x14ac:dyDescent="0.35">
      <c r="C8851" s="22"/>
    </row>
    <row r="8852" spans="3:3" x14ac:dyDescent="0.35">
      <c r="C8852" s="22"/>
    </row>
    <row r="8853" spans="3:3" x14ac:dyDescent="0.35">
      <c r="C8853" s="22"/>
    </row>
    <row r="8854" spans="3:3" x14ac:dyDescent="0.35">
      <c r="C8854" s="22"/>
    </row>
    <row r="8855" spans="3:3" x14ac:dyDescent="0.35">
      <c r="C8855" s="22"/>
    </row>
    <row r="8856" spans="3:3" x14ac:dyDescent="0.35">
      <c r="C8856" s="22"/>
    </row>
    <row r="8857" spans="3:3" x14ac:dyDescent="0.35">
      <c r="C8857" s="22"/>
    </row>
    <row r="8858" spans="3:3" x14ac:dyDescent="0.35">
      <c r="C8858" s="22"/>
    </row>
    <row r="8859" spans="3:3" x14ac:dyDescent="0.35">
      <c r="C8859" s="22"/>
    </row>
    <row r="8860" spans="3:3" x14ac:dyDescent="0.35">
      <c r="C8860" s="22"/>
    </row>
    <row r="8861" spans="3:3" x14ac:dyDescent="0.35">
      <c r="C8861" s="22"/>
    </row>
    <row r="8862" spans="3:3" x14ac:dyDescent="0.35">
      <c r="C8862" s="22"/>
    </row>
    <row r="8863" spans="3:3" x14ac:dyDescent="0.35">
      <c r="C8863" s="22"/>
    </row>
    <row r="8864" spans="3:3" x14ac:dyDescent="0.35">
      <c r="C8864" s="22"/>
    </row>
    <row r="8865" spans="3:3" x14ac:dyDescent="0.35">
      <c r="C8865" s="22"/>
    </row>
    <row r="8866" spans="3:3" x14ac:dyDescent="0.35">
      <c r="C8866" s="22"/>
    </row>
    <row r="8867" spans="3:3" x14ac:dyDescent="0.35">
      <c r="C8867" s="22"/>
    </row>
    <row r="8868" spans="3:3" x14ac:dyDescent="0.35">
      <c r="C8868" s="22"/>
    </row>
    <row r="8869" spans="3:3" x14ac:dyDescent="0.35">
      <c r="C8869" s="22"/>
    </row>
    <row r="8870" spans="3:3" x14ac:dyDescent="0.35">
      <c r="C8870" s="22"/>
    </row>
    <row r="8871" spans="3:3" x14ac:dyDescent="0.35">
      <c r="C8871" s="22"/>
    </row>
    <row r="8872" spans="3:3" x14ac:dyDescent="0.35">
      <c r="C8872" s="22"/>
    </row>
    <row r="8873" spans="3:3" x14ac:dyDescent="0.35">
      <c r="C8873" s="22"/>
    </row>
    <row r="8874" spans="3:3" x14ac:dyDescent="0.35">
      <c r="C8874" s="22"/>
    </row>
    <row r="8875" spans="3:3" x14ac:dyDescent="0.35">
      <c r="C8875" s="22"/>
    </row>
    <row r="8876" spans="3:3" x14ac:dyDescent="0.35">
      <c r="C8876" s="22"/>
    </row>
    <row r="8877" spans="3:3" x14ac:dyDescent="0.35">
      <c r="C8877" s="22"/>
    </row>
    <row r="8878" spans="3:3" x14ac:dyDescent="0.35">
      <c r="C8878" s="22"/>
    </row>
    <row r="8879" spans="3:3" x14ac:dyDescent="0.35">
      <c r="C8879" s="22"/>
    </row>
    <row r="8880" spans="3:3" x14ac:dyDescent="0.35">
      <c r="C8880" s="22"/>
    </row>
    <row r="8881" spans="3:3" x14ac:dyDescent="0.35">
      <c r="C8881" s="22"/>
    </row>
    <row r="8882" spans="3:3" x14ac:dyDescent="0.35">
      <c r="C8882" s="22"/>
    </row>
    <row r="8883" spans="3:3" x14ac:dyDescent="0.35">
      <c r="C8883" s="22"/>
    </row>
    <row r="8884" spans="3:3" x14ac:dyDescent="0.35">
      <c r="C8884" s="22"/>
    </row>
    <row r="8885" spans="3:3" x14ac:dyDescent="0.35">
      <c r="C8885" s="22"/>
    </row>
    <row r="8886" spans="3:3" x14ac:dyDescent="0.35">
      <c r="C8886" s="22"/>
    </row>
    <row r="8887" spans="3:3" x14ac:dyDescent="0.35">
      <c r="C8887" s="22"/>
    </row>
    <row r="8888" spans="3:3" x14ac:dyDescent="0.35">
      <c r="C8888" s="22"/>
    </row>
    <row r="8889" spans="3:3" x14ac:dyDescent="0.35">
      <c r="C8889" s="22"/>
    </row>
    <row r="8890" spans="3:3" x14ac:dyDescent="0.35">
      <c r="C8890" s="22"/>
    </row>
    <row r="8891" spans="3:3" x14ac:dyDescent="0.35">
      <c r="C8891" s="22"/>
    </row>
    <row r="8892" spans="3:3" x14ac:dyDescent="0.35">
      <c r="C8892" s="22"/>
    </row>
    <row r="8893" spans="3:3" x14ac:dyDescent="0.35">
      <c r="C8893" s="22"/>
    </row>
    <row r="8894" spans="3:3" x14ac:dyDescent="0.35">
      <c r="C8894" s="22"/>
    </row>
    <row r="8895" spans="3:3" x14ac:dyDescent="0.35">
      <c r="C8895" s="22"/>
    </row>
    <row r="8896" spans="3:3" x14ac:dyDescent="0.35">
      <c r="C8896" s="22"/>
    </row>
    <row r="8897" spans="3:3" x14ac:dyDescent="0.35">
      <c r="C8897" s="22"/>
    </row>
    <row r="8898" spans="3:3" x14ac:dyDescent="0.35">
      <c r="C8898" s="22"/>
    </row>
    <row r="8899" spans="3:3" x14ac:dyDescent="0.35">
      <c r="C8899" s="22"/>
    </row>
    <row r="8900" spans="3:3" x14ac:dyDescent="0.35">
      <c r="C8900" s="22"/>
    </row>
    <row r="8901" spans="3:3" x14ac:dyDescent="0.35">
      <c r="C8901" s="22"/>
    </row>
    <row r="8902" spans="3:3" x14ac:dyDescent="0.35">
      <c r="C8902" s="22"/>
    </row>
    <row r="8903" spans="3:3" x14ac:dyDescent="0.35">
      <c r="C8903" s="22"/>
    </row>
    <row r="8904" spans="3:3" x14ac:dyDescent="0.35">
      <c r="C8904" s="22"/>
    </row>
    <row r="8905" spans="3:3" x14ac:dyDescent="0.35">
      <c r="C8905" s="22"/>
    </row>
    <row r="8906" spans="3:3" x14ac:dyDescent="0.35">
      <c r="C8906" s="22"/>
    </row>
    <row r="8907" spans="3:3" x14ac:dyDescent="0.35">
      <c r="C8907" s="22"/>
    </row>
    <row r="8908" spans="3:3" x14ac:dyDescent="0.35">
      <c r="C8908" s="22"/>
    </row>
    <row r="8909" spans="3:3" x14ac:dyDescent="0.35">
      <c r="C8909" s="22"/>
    </row>
    <row r="8910" spans="3:3" x14ac:dyDescent="0.35">
      <c r="C8910" s="22"/>
    </row>
    <row r="8911" spans="3:3" x14ac:dyDescent="0.35">
      <c r="C8911" s="22"/>
    </row>
    <row r="8912" spans="3:3" x14ac:dyDescent="0.35">
      <c r="C8912" s="22"/>
    </row>
    <row r="8913" spans="3:3" x14ac:dyDescent="0.35">
      <c r="C8913" s="22"/>
    </row>
    <row r="8914" spans="3:3" x14ac:dyDescent="0.35">
      <c r="C8914" s="22"/>
    </row>
    <row r="8915" spans="3:3" x14ac:dyDescent="0.35">
      <c r="C8915" s="22"/>
    </row>
    <row r="8916" spans="3:3" x14ac:dyDescent="0.35">
      <c r="C8916" s="22"/>
    </row>
    <row r="8917" spans="3:3" x14ac:dyDescent="0.35">
      <c r="C8917" s="22"/>
    </row>
    <row r="8918" spans="3:3" x14ac:dyDescent="0.35">
      <c r="C8918" s="22"/>
    </row>
    <row r="8919" spans="3:3" x14ac:dyDescent="0.35">
      <c r="C8919" s="22"/>
    </row>
    <row r="8920" spans="3:3" x14ac:dyDescent="0.35">
      <c r="C8920" s="22"/>
    </row>
    <row r="8921" spans="3:3" x14ac:dyDescent="0.35">
      <c r="C8921" s="22"/>
    </row>
    <row r="8922" spans="3:3" x14ac:dyDescent="0.35">
      <c r="C8922" s="22"/>
    </row>
    <row r="8923" spans="3:3" x14ac:dyDescent="0.35">
      <c r="C8923" s="22"/>
    </row>
    <row r="8924" spans="3:3" x14ac:dyDescent="0.35">
      <c r="C8924" s="22"/>
    </row>
    <row r="8925" spans="3:3" x14ac:dyDescent="0.35">
      <c r="C8925" s="22"/>
    </row>
    <row r="8926" spans="3:3" x14ac:dyDescent="0.35">
      <c r="C8926" s="22"/>
    </row>
    <row r="8927" spans="3:3" x14ac:dyDescent="0.35">
      <c r="C8927" s="22"/>
    </row>
    <row r="8928" spans="3:3" x14ac:dyDescent="0.35">
      <c r="C8928" s="22"/>
    </row>
    <row r="8929" spans="3:3" x14ac:dyDescent="0.35">
      <c r="C8929" s="22"/>
    </row>
    <row r="8930" spans="3:3" x14ac:dyDescent="0.35">
      <c r="C8930" s="22"/>
    </row>
    <row r="8931" spans="3:3" x14ac:dyDescent="0.35">
      <c r="C8931" s="22"/>
    </row>
    <row r="8932" spans="3:3" x14ac:dyDescent="0.35">
      <c r="C8932" s="22"/>
    </row>
    <row r="8933" spans="3:3" x14ac:dyDescent="0.35">
      <c r="C8933" s="22"/>
    </row>
    <row r="8934" spans="3:3" x14ac:dyDescent="0.35">
      <c r="C8934" s="22"/>
    </row>
    <row r="8935" spans="3:3" x14ac:dyDescent="0.35">
      <c r="C8935" s="22"/>
    </row>
    <row r="8936" spans="3:3" x14ac:dyDescent="0.35">
      <c r="C8936" s="22"/>
    </row>
    <row r="8937" spans="3:3" x14ac:dyDescent="0.35">
      <c r="C8937" s="22"/>
    </row>
    <row r="8938" spans="3:3" x14ac:dyDescent="0.35">
      <c r="C8938" s="22"/>
    </row>
    <row r="8939" spans="3:3" x14ac:dyDescent="0.35">
      <c r="C8939" s="22"/>
    </row>
    <row r="8940" spans="3:3" x14ac:dyDescent="0.35">
      <c r="C8940" s="22"/>
    </row>
    <row r="8941" spans="3:3" x14ac:dyDescent="0.35">
      <c r="C8941" s="22"/>
    </row>
    <row r="8942" spans="3:3" x14ac:dyDescent="0.35">
      <c r="C8942" s="22"/>
    </row>
    <row r="8943" spans="3:3" x14ac:dyDescent="0.35">
      <c r="C8943" s="22"/>
    </row>
    <row r="8944" spans="3:3" x14ac:dyDescent="0.35">
      <c r="C8944" s="22"/>
    </row>
    <row r="8945" spans="3:3" x14ac:dyDescent="0.35">
      <c r="C8945" s="22"/>
    </row>
    <row r="8946" spans="3:3" x14ac:dyDescent="0.35">
      <c r="C8946" s="22"/>
    </row>
    <row r="8947" spans="3:3" x14ac:dyDescent="0.35">
      <c r="C8947" s="22"/>
    </row>
    <row r="8948" spans="3:3" x14ac:dyDescent="0.35">
      <c r="C8948" s="22"/>
    </row>
    <row r="8949" spans="3:3" x14ac:dyDescent="0.35">
      <c r="C8949" s="22"/>
    </row>
    <row r="8950" spans="3:3" x14ac:dyDescent="0.35">
      <c r="C8950" s="22"/>
    </row>
    <row r="8951" spans="3:3" x14ac:dyDescent="0.35">
      <c r="C8951" s="22"/>
    </row>
    <row r="8952" spans="3:3" x14ac:dyDescent="0.35">
      <c r="C8952" s="22"/>
    </row>
    <row r="8953" spans="3:3" x14ac:dyDescent="0.35">
      <c r="C8953" s="22"/>
    </row>
    <row r="8954" spans="3:3" x14ac:dyDescent="0.35">
      <c r="C8954" s="22"/>
    </row>
    <row r="8955" spans="3:3" x14ac:dyDescent="0.35">
      <c r="C8955" s="22"/>
    </row>
    <row r="8956" spans="3:3" x14ac:dyDescent="0.35">
      <c r="C8956" s="22"/>
    </row>
    <row r="8957" spans="3:3" x14ac:dyDescent="0.35">
      <c r="C8957" s="22"/>
    </row>
    <row r="8958" spans="3:3" x14ac:dyDescent="0.35">
      <c r="C8958" s="22"/>
    </row>
    <row r="8959" spans="3:3" x14ac:dyDescent="0.35">
      <c r="C8959" s="22"/>
    </row>
    <row r="8960" spans="3:3" x14ac:dyDescent="0.35">
      <c r="C8960" s="22"/>
    </row>
    <row r="8961" spans="3:3" x14ac:dyDescent="0.35">
      <c r="C8961" s="22"/>
    </row>
    <row r="8962" spans="3:3" x14ac:dyDescent="0.35">
      <c r="C8962" s="22"/>
    </row>
    <row r="8963" spans="3:3" x14ac:dyDescent="0.35">
      <c r="C8963" s="22"/>
    </row>
    <row r="8964" spans="3:3" x14ac:dyDescent="0.35">
      <c r="C8964" s="22"/>
    </row>
    <row r="8965" spans="3:3" x14ac:dyDescent="0.35">
      <c r="C8965" s="22"/>
    </row>
    <row r="8966" spans="3:3" x14ac:dyDescent="0.35">
      <c r="C8966" s="22"/>
    </row>
    <row r="8967" spans="3:3" x14ac:dyDescent="0.35">
      <c r="C8967" s="22"/>
    </row>
    <row r="8968" spans="3:3" x14ac:dyDescent="0.35">
      <c r="C8968" s="22"/>
    </row>
    <row r="8969" spans="3:3" x14ac:dyDescent="0.35">
      <c r="C8969" s="22"/>
    </row>
    <row r="8970" spans="3:3" x14ac:dyDescent="0.35">
      <c r="C8970" s="22"/>
    </row>
    <row r="8971" spans="3:3" x14ac:dyDescent="0.35">
      <c r="C8971" s="22"/>
    </row>
    <row r="8972" spans="3:3" x14ac:dyDescent="0.35">
      <c r="C8972" s="22"/>
    </row>
    <row r="8973" spans="3:3" x14ac:dyDescent="0.35">
      <c r="C8973" s="22"/>
    </row>
    <row r="8974" spans="3:3" x14ac:dyDescent="0.35">
      <c r="C8974" s="22"/>
    </row>
    <row r="8975" spans="3:3" x14ac:dyDescent="0.35">
      <c r="C8975" s="22"/>
    </row>
    <row r="8976" spans="3:3" x14ac:dyDescent="0.35">
      <c r="C8976" s="22"/>
    </row>
    <row r="8977" spans="3:3" x14ac:dyDescent="0.35">
      <c r="C8977" s="22"/>
    </row>
    <row r="8978" spans="3:3" x14ac:dyDescent="0.35">
      <c r="C8978" s="22"/>
    </row>
    <row r="8979" spans="3:3" x14ac:dyDescent="0.35">
      <c r="C8979" s="22"/>
    </row>
    <row r="8980" spans="3:3" x14ac:dyDescent="0.35">
      <c r="C8980" s="22"/>
    </row>
    <row r="8981" spans="3:3" x14ac:dyDescent="0.35">
      <c r="C8981" s="22"/>
    </row>
    <row r="8982" spans="3:3" x14ac:dyDescent="0.35">
      <c r="C8982" s="22"/>
    </row>
    <row r="8983" spans="3:3" x14ac:dyDescent="0.35">
      <c r="C8983" s="22"/>
    </row>
    <row r="8984" spans="3:3" x14ac:dyDescent="0.35">
      <c r="C8984" s="22"/>
    </row>
    <row r="8985" spans="3:3" x14ac:dyDescent="0.35">
      <c r="C8985" s="22"/>
    </row>
    <row r="8986" spans="3:3" x14ac:dyDescent="0.35">
      <c r="C8986" s="22"/>
    </row>
    <row r="8987" spans="3:3" x14ac:dyDescent="0.35">
      <c r="C8987" s="22"/>
    </row>
    <row r="8988" spans="3:3" x14ac:dyDescent="0.35">
      <c r="C8988" s="22"/>
    </row>
    <row r="8989" spans="3:3" x14ac:dyDescent="0.35">
      <c r="C8989" s="22"/>
    </row>
    <row r="8990" spans="3:3" x14ac:dyDescent="0.35">
      <c r="C8990" s="22"/>
    </row>
    <row r="8991" spans="3:3" x14ac:dyDescent="0.35">
      <c r="C8991" s="22"/>
    </row>
    <row r="8992" spans="3:3" x14ac:dyDescent="0.35">
      <c r="C8992" s="22"/>
    </row>
    <row r="8993" spans="3:3" x14ac:dyDescent="0.35">
      <c r="C8993" s="22"/>
    </row>
    <row r="8994" spans="3:3" x14ac:dyDescent="0.35">
      <c r="C8994" s="22"/>
    </row>
    <row r="8995" spans="3:3" x14ac:dyDescent="0.35">
      <c r="C8995" s="22"/>
    </row>
    <row r="8996" spans="3:3" x14ac:dyDescent="0.35">
      <c r="C8996" s="22"/>
    </row>
    <row r="8997" spans="3:3" x14ac:dyDescent="0.35">
      <c r="C8997" s="22"/>
    </row>
    <row r="8998" spans="3:3" x14ac:dyDescent="0.35">
      <c r="C8998" s="22"/>
    </row>
    <row r="8999" spans="3:3" x14ac:dyDescent="0.35">
      <c r="C8999" s="22"/>
    </row>
    <row r="9000" spans="3:3" x14ac:dyDescent="0.35">
      <c r="C9000" s="22"/>
    </row>
    <row r="9001" spans="3:3" x14ac:dyDescent="0.35">
      <c r="C9001" s="22"/>
    </row>
    <row r="9002" spans="3:3" x14ac:dyDescent="0.35">
      <c r="C9002" s="22"/>
    </row>
    <row r="9003" spans="3:3" x14ac:dyDescent="0.35">
      <c r="C9003" s="22"/>
    </row>
    <row r="9004" spans="3:3" x14ac:dyDescent="0.35">
      <c r="C9004" s="22"/>
    </row>
    <row r="9005" spans="3:3" x14ac:dyDescent="0.35">
      <c r="C9005" s="22"/>
    </row>
    <row r="9006" spans="3:3" x14ac:dyDescent="0.35">
      <c r="C9006" s="22"/>
    </row>
    <row r="9007" spans="3:3" x14ac:dyDescent="0.35">
      <c r="C9007" s="22"/>
    </row>
    <row r="9008" spans="3:3" x14ac:dyDescent="0.35">
      <c r="C9008" s="22"/>
    </row>
    <row r="9009" spans="3:3" x14ac:dyDescent="0.35">
      <c r="C9009" s="22"/>
    </row>
    <row r="9010" spans="3:3" x14ac:dyDescent="0.35">
      <c r="C9010" s="22"/>
    </row>
    <row r="9011" spans="3:3" x14ac:dyDescent="0.35">
      <c r="C9011" s="22"/>
    </row>
    <row r="9012" spans="3:3" x14ac:dyDescent="0.35">
      <c r="C9012" s="22"/>
    </row>
    <row r="9013" spans="3:3" x14ac:dyDescent="0.35">
      <c r="C9013" s="22"/>
    </row>
    <row r="9014" spans="3:3" x14ac:dyDescent="0.35">
      <c r="C9014" s="22"/>
    </row>
    <row r="9015" spans="3:3" x14ac:dyDescent="0.35">
      <c r="C9015" s="22"/>
    </row>
    <row r="9016" spans="3:3" x14ac:dyDescent="0.35">
      <c r="C9016" s="22"/>
    </row>
    <row r="9017" spans="3:3" x14ac:dyDescent="0.35">
      <c r="C9017" s="22"/>
    </row>
    <row r="9018" spans="3:3" x14ac:dyDescent="0.35">
      <c r="C9018" s="22"/>
    </row>
    <row r="9019" spans="3:3" x14ac:dyDescent="0.35">
      <c r="C9019" s="22"/>
    </row>
    <row r="9020" spans="3:3" x14ac:dyDescent="0.35">
      <c r="C9020" s="22"/>
    </row>
    <row r="9021" spans="3:3" x14ac:dyDescent="0.35">
      <c r="C9021" s="22"/>
    </row>
    <row r="9022" spans="3:3" x14ac:dyDescent="0.35">
      <c r="C9022" s="22"/>
    </row>
    <row r="9023" spans="3:3" x14ac:dyDescent="0.35">
      <c r="C9023" s="22"/>
    </row>
    <row r="9024" spans="3:3" x14ac:dyDescent="0.35">
      <c r="C9024" s="22"/>
    </row>
    <row r="9025" spans="3:3" x14ac:dyDescent="0.35">
      <c r="C9025" s="22"/>
    </row>
    <row r="9026" spans="3:3" x14ac:dyDescent="0.35">
      <c r="C9026" s="22"/>
    </row>
    <row r="9027" spans="3:3" x14ac:dyDescent="0.35">
      <c r="C9027" s="22"/>
    </row>
    <row r="9028" spans="3:3" x14ac:dyDescent="0.35">
      <c r="C9028" s="22"/>
    </row>
    <row r="9029" spans="3:3" x14ac:dyDescent="0.35">
      <c r="C9029" s="22"/>
    </row>
    <row r="9030" spans="3:3" x14ac:dyDescent="0.35">
      <c r="C9030" s="22"/>
    </row>
    <row r="9031" spans="3:3" x14ac:dyDescent="0.35">
      <c r="C9031" s="22"/>
    </row>
    <row r="9032" spans="3:3" x14ac:dyDescent="0.35">
      <c r="C9032" s="22"/>
    </row>
    <row r="9033" spans="3:3" x14ac:dyDescent="0.35">
      <c r="C9033" s="22"/>
    </row>
    <row r="9034" spans="3:3" x14ac:dyDescent="0.35">
      <c r="C9034" s="22"/>
    </row>
    <row r="9035" spans="3:3" x14ac:dyDescent="0.35">
      <c r="C9035" s="22"/>
    </row>
    <row r="9036" spans="3:3" x14ac:dyDescent="0.35">
      <c r="C9036" s="22"/>
    </row>
    <row r="9037" spans="3:3" x14ac:dyDescent="0.35">
      <c r="C9037" s="22"/>
    </row>
    <row r="9038" spans="3:3" x14ac:dyDescent="0.35">
      <c r="C9038" s="22"/>
    </row>
    <row r="9039" spans="3:3" x14ac:dyDescent="0.35">
      <c r="C9039" s="22"/>
    </row>
    <row r="9040" spans="3:3" x14ac:dyDescent="0.35">
      <c r="C9040" s="22"/>
    </row>
    <row r="9041" spans="3:3" x14ac:dyDescent="0.35">
      <c r="C9041" s="22"/>
    </row>
    <row r="9042" spans="3:3" x14ac:dyDescent="0.35">
      <c r="C9042" s="22"/>
    </row>
    <row r="9043" spans="3:3" x14ac:dyDescent="0.35">
      <c r="C9043" s="22"/>
    </row>
    <row r="9044" spans="3:3" x14ac:dyDescent="0.35">
      <c r="C9044" s="22"/>
    </row>
    <row r="9045" spans="3:3" x14ac:dyDescent="0.35">
      <c r="C9045" s="22"/>
    </row>
    <row r="9046" spans="3:3" x14ac:dyDescent="0.35">
      <c r="C9046" s="22"/>
    </row>
    <row r="9047" spans="3:3" x14ac:dyDescent="0.35">
      <c r="C9047" s="22"/>
    </row>
    <row r="9048" spans="3:3" x14ac:dyDescent="0.35">
      <c r="C9048" s="22"/>
    </row>
    <row r="9049" spans="3:3" x14ac:dyDescent="0.35">
      <c r="C9049" s="22"/>
    </row>
    <row r="9050" spans="3:3" x14ac:dyDescent="0.35">
      <c r="C9050" s="22"/>
    </row>
    <row r="9051" spans="3:3" x14ac:dyDescent="0.35">
      <c r="C9051" s="22"/>
    </row>
    <row r="9052" spans="3:3" x14ac:dyDescent="0.35">
      <c r="C9052" s="22"/>
    </row>
    <row r="9053" spans="3:3" x14ac:dyDescent="0.35">
      <c r="C9053" s="22"/>
    </row>
    <row r="9054" spans="3:3" x14ac:dyDescent="0.35">
      <c r="C9054" s="22"/>
    </row>
    <row r="9055" spans="3:3" x14ac:dyDescent="0.35">
      <c r="C9055" s="22"/>
    </row>
    <row r="9056" spans="3:3" x14ac:dyDescent="0.35">
      <c r="C9056" s="22"/>
    </row>
    <row r="9057" spans="3:3" x14ac:dyDescent="0.35">
      <c r="C9057" s="22"/>
    </row>
    <row r="9058" spans="3:3" x14ac:dyDescent="0.35">
      <c r="C9058" s="22"/>
    </row>
    <row r="9059" spans="3:3" x14ac:dyDescent="0.35">
      <c r="C9059" s="22"/>
    </row>
    <row r="9060" spans="3:3" x14ac:dyDescent="0.35">
      <c r="C9060" s="22"/>
    </row>
    <row r="9061" spans="3:3" x14ac:dyDescent="0.35">
      <c r="C9061" s="22"/>
    </row>
    <row r="9062" spans="3:3" x14ac:dyDescent="0.35">
      <c r="C9062" s="22"/>
    </row>
    <row r="9063" spans="3:3" x14ac:dyDescent="0.35">
      <c r="C9063" s="22"/>
    </row>
    <row r="9064" spans="3:3" x14ac:dyDescent="0.35">
      <c r="C9064" s="22"/>
    </row>
    <row r="9065" spans="3:3" x14ac:dyDescent="0.35">
      <c r="C9065" s="22"/>
    </row>
    <row r="9066" spans="3:3" x14ac:dyDescent="0.35">
      <c r="C9066" s="22"/>
    </row>
    <row r="9067" spans="3:3" x14ac:dyDescent="0.35">
      <c r="C9067" s="22"/>
    </row>
    <row r="9068" spans="3:3" x14ac:dyDescent="0.35">
      <c r="C9068" s="22"/>
    </row>
    <row r="9069" spans="3:3" x14ac:dyDescent="0.35">
      <c r="C9069" s="22"/>
    </row>
    <row r="9070" spans="3:3" x14ac:dyDescent="0.35">
      <c r="C9070" s="22"/>
    </row>
    <row r="9071" spans="3:3" x14ac:dyDescent="0.35">
      <c r="C9071" s="22"/>
    </row>
    <row r="9072" spans="3:3" x14ac:dyDescent="0.35">
      <c r="C9072" s="22"/>
    </row>
    <row r="9073" spans="3:3" x14ac:dyDescent="0.35">
      <c r="C9073" s="22"/>
    </row>
    <row r="9074" spans="3:3" x14ac:dyDescent="0.35">
      <c r="C9074" s="22"/>
    </row>
    <row r="9075" spans="3:3" x14ac:dyDescent="0.35">
      <c r="C9075" s="22"/>
    </row>
    <row r="9076" spans="3:3" x14ac:dyDescent="0.35">
      <c r="C9076" s="22"/>
    </row>
    <row r="9077" spans="3:3" x14ac:dyDescent="0.35">
      <c r="C9077" s="22"/>
    </row>
    <row r="9078" spans="3:3" x14ac:dyDescent="0.35">
      <c r="C9078" s="22"/>
    </row>
    <row r="9079" spans="3:3" x14ac:dyDescent="0.35">
      <c r="C9079" s="22"/>
    </row>
    <row r="9080" spans="3:3" x14ac:dyDescent="0.35">
      <c r="C9080" s="22"/>
    </row>
    <row r="9081" spans="3:3" x14ac:dyDescent="0.35">
      <c r="C9081" s="22"/>
    </row>
    <row r="9082" spans="3:3" x14ac:dyDescent="0.35">
      <c r="C9082" s="22"/>
    </row>
    <row r="9083" spans="3:3" x14ac:dyDescent="0.35">
      <c r="C9083" s="22"/>
    </row>
    <row r="9084" spans="3:3" x14ac:dyDescent="0.35">
      <c r="C9084" s="22"/>
    </row>
    <row r="9085" spans="3:3" x14ac:dyDescent="0.35">
      <c r="C9085" s="22"/>
    </row>
    <row r="9086" spans="3:3" x14ac:dyDescent="0.35">
      <c r="C9086" s="22"/>
    </row>
    <row r="9087" spans="3:3" x14ac:dyDescent="0.35">
      <c r="C9087" s="22"/>
    </row>
    <row r="9088" spans="3:3" x14ac:dyDescent="0.35">
      <c r="C9088" s="22"/>
    </row>
    <row r="9089" spans="3:3" x14ac:dyDescent="0.35">
      <c r="C9089" s="22"/>
    </row>
    <row r="9090" spans="3:3" x14ac:dyDescent="0.35">
      <c r="C9090" s="22"/>
    </row>
    <row r="9091" spans="3:3" x14ac:dyDescent="0.35">
      <c r="C9091" s="22"/>
    </row>
    <row r="9092" spans="3:3" x14ac:dyDescent="0.35">
      <c r="C9092" s="22"/>
    </row>
    <row r="9093" spans="3:3" x14ac:dyDescent="0.35">
      <c r="C9093" s="22"/>
    </row>
    <row r="9094" spans="3:3" x14ac:dyDescent="0.35">
      <c r="C9094" s="22"/>
    </row>
    <row r="9095" spans="3:3" x14ac:dyDescent="0.35">
      <c r="C9095" s="22"/>
    </row>
    <row r="9096" spans="3:3" x14ac:dyDescent="0.35">
      <c r="C9096" s="22"/>
    </row>
    <row r="9097" spans="3:3" x14ac:dyDescent="0.35">
      <c r="C9097" s="22"/>
    </row>
    <row r="9098" spans="3:3" x14ac:dyDescent="0.35">
      <c r="C9098" s="22"/>
    </row>
    <row r="9099" spans="3:3" x14ac:dyDescent="0.35">
      <c r="C9099" s="22"/>
    </row>
    <row r="9100" spans="3:3" x14ac:dyDescent="0.35">
      <c r="C9100" s="22"/>
    </row>
    <row r="9101" spans="3:3" x14ac:dyDescent="0.35">
      <c r="C9101" s="22"/>
    </row>
    <row r="9102" spans="3:3" x14ac:dyDescent="0.35">
      <c r="C9102" s="22"/>
    </row>
    <row r="9103" spans="3:3" x14ac:dyDescent="0.35">
      <c r="C9103" s="22"/>
    </row>
    <row r="9104" spans="3:3" x14ac:dyDescent="0.35">
      <c r="C9104" s="22"/>
    </row>
    <row r="9105" spans="3:3" x14ac:dyDescent="0.35">
      <c r="C9105" s="22"/>
    </row>
    <row r="9106" spans="3:3" x14ac:dyDescent="0.35">
      <c r="C9106" s="22"/>
    </row>
    <row r="9107" spans="3:3" x14ac:dyDescent="0.35">
      <c r="C9107" s="22"/>
    </row>
    <row r="9108" spans="3:3" x14ac:dyDescent="0.35">
      <c r="C9108" s="22"/>
    </row>
    <row r="9109" spans="3:3" x14ac:dyDescent="0.35">
      <c r="C9109" s="22"/>
    </row>
    <row r="9110" spans="3:3" x14ac:dyDescent="0.35">
      <c r="C9110" s="22"/>
    </row>
    <row r="9111" spans="3:3" x14ac:dyDescent="0.35">
      <c r="C9111" s="22"/>
    </row>
    <row r="9112" spans="3:3" x14ac:dyDescent="0.35">
      <c r="C9112" s="22"/>
    </row>
    <row r="9113" spans="3:3" x14ac:dyDescent="0.35">
      <c r="C9113" s="22"/>
    </row>
    <row r="9114" spans="3:3" x14ac:dyDescent="0.35">
      <c r="C9114" s="22"/>
    </row>
    <row r="9115" spans="3:3" x14ac:dyDescent="0.35">
      <c r="C9115" s="22"/>
    </row>
    <row r="9116" spans="3:3" x14ac:dyDescent="0.35">
      <c r="C9116" s="22"/>
    </row>
    <row r="9117" spans="3:3" x14ac:dyDescent="0.35">
      <c r="C9117" s="22"/>
    </row>
    <row r="9118" spans="3:3" x14ac:dyDescent="0.35">
      <c r="C9118" s="22"/>
    </row>
    <row r="9119" spans="3:3" x14ac:dyDescent="0.35">
      <c r="C9119" s="22"/>
    </row>
    <row r="9120" spans="3:3" x14ac:dyDescent="0.35">
      <c r="C9120" s="22"/>
    </row>
    <row r="9121" spans="3:3" x14ac:dyDescent="0.35">
      <c r="C9121" s="22"/>
    </row>
    <row r="9122" spans="3:3" x14ac:dyDescent="0.35">
      <c r="C9122" s="22"/>
    </row>
    <row r="9123" spans="3:3" x14ac:dyDescent="0.35">
      <c r="C9123" s="22"/>
    </row>
    <row r="9124" spans="3:3" x14ac:dyDescent="0.35">
      <c r="C9124" s="22"/>
    </row>
    <row r="9125" spans="3:3" x14ac:dyDescent="0.35">
      <c r="C9125" s="22"/>
    </row>
    <row r="9126" spans="3:3" x14ac:dyDescent="0.35">
      <c r="C9126" s="22"/>
    </row>
    <row r="9127" spans="3:3" x14ac:dyDescent="0.35">
      <c r="C9127" s="22"/>
    </row>
    <row r="9128" spans="3:3" x14ac:dyDescent="0.35">
      <c r="C9128" s="22"/>
    </row>
    <row r="9129" spans="3:3" x14ac:dyDescent="0.35">
      <c r="C9129" s="22"/>
    </row>
    <row r="9130" spans="3:3" x14ac:dyDescent="0.35">
      <c r="C9130" s="22"/>
    </row>
    <row r="9131" spans="3:3" x14ac:dyDescent="0.35">
      <c r="C9131" s="22"/>
    </row>
    <row r="9132" spans="3:3" x14ac:dyDescent="0.35">
      <c r="C9132" s="22"/>
    </row>
    <row r="9133" spans="3:3" x14ac:dyDescent="0.35">
      <c r="C9133" s="22"/>
    </row>
    <row r="9134" spans="3:3" x14ac:dyDescent="0.35">
      <c r="C9134" s="22"/>
    </row>
    <row r="9135" spans="3:3" x14ac:dyDescent="0.35">
      <c r="C9135" s="22"/>
    </row>
    <row r="9136" spans="3:3" x14ac:dyDescent="0.35">
      <c r="C9136" s="22"/>
    </row>
    <row r="9137" spans="3:3" x14ac:dyDescent="0.35">
      <c r="C9137" s="22"/>
    </row>
    <row r="9138" spans="3:3" x14ac:dyDescent="0.35">
      <c r="C9138" s="22"/>
    </row>
    <row r="9139" spans="3:3" x14ac:dyDescent="0.35">
      <c r="C9139" s="22"/>
    </row>
    <row r="9140" spans="3:3" x14ac:dyDescent="0.35">
      <c r="C9140" s="22"/>
    </row>
    <row r="9141" spans="3:3" x14ac:dyDescent="0.35">
      <c r="C9141" s="22"/>
    </row>
    <row r="9142" spans="3:3" x14ac:dyDescent="0.35">
      <c r="C9142" s="22"/>
    </row>
    <row r="9143" spans="3:3" x14ac:dyDescent="0.35">
      <c r="C9143" s="22"/>
    </row>
    <row r="9144" spans="3:3" x14ac:dyDescent="0.35">
      <c r="C9144" s="22"/>
    </row>
    <row r="9145" spans="3:3" x14ac:dyDescent="0.35">
      <c r="C9145" s="22"/>
    </row>
    <row r="9146" spans="3:3" x14ac:dyDescent="0.35">
      <c r="C9146" s="22"/>
    </row>
    <row r="9147" spans="3:3" x14ac:dyDescent="0.35">
      <c r="C9147" s="22"/>
    </row>
    <row r="9148" spans="3:3" x14ac:dyDescent="0.35">
      <c r="C9148" s="22"/>
    </row>
    <row r="9149" spans="3:3" x14ac:dyDescent="0.35">
      <c r="C9149" s="22"/>
    </row>
    <row r="9150" spans="3:3" x14ac:dyDescent="0.35">
      <c r="C9150" s="22"/>
    </row>
    <row r="9151" spans="3:3" x14ac:dyDescent="0.35">
      <c r="C9151" s="22"/>
    </row>
    <row r="9152" spans="3:3" x14ac:dyDescent="0.35">
      <c r="C9152" s="22"/>
    </row>
    <row r="9153" spans="3:3" x14ac:dyDescent="0.35">
      <c r="C9153" s="22"/>
    </row>
    <row r="9154" spans="3:3" x14ac:dyDescent="0.35">
      <c r="C9154" s="22"/>
    </row>
    <row r="9155" spans="3:3" x14ac:dyDescent="0.35">
      <c r="C9155" s="22"/>
    </row>
    <row r="9156" spans="3:3" x14ac:dyDescent="0.35">
      <c r="C9156" s="22"/>
    </row>
    <row r="9157" spans="3:3" x14ac:dyDescent="0.35">
      <c r="C9157" s="22"/>
    </row>
    <row r="9158" spans="3:3" x14ac:dyDescent="0.35">
      <c r="C9158" s="22"/>
    </row>
    <row r="9159" spans="3:3" x14ac:dyDescent="0.35">
      <c r="C9159" s="22"/>
    </row>
    <row r="9160" spans="3:3" x14ac:dyDescent="0.35">
      <c r="C9160" s="22"/>
    </row>
    <row r="9161" spans="3:3" x14ac:dyDescent="0.35">
      <c r="C9161" s="22"/>
    </row>
    <row r="9162" spans="3:3" x14ac:dyDescent="0.35">
      <c r="C9162" s="22"/>
    </row>
    <row r="9163" spans="3:3" x14ac:dyDescent="0.35">
      <c r="C9163" s="22"/>
    </row>
    <row r="9164" spans="3:3" x14ac:dyDescent="0.35">
      <c r="C9164" s="22"/>
    </row>
    <row r="9165" spans="3:3" x14ac:dyDescent="0.35">
      <c r="C9165" s="22"/>
    </row>
    <row r="9166" spans="3:3" x14ac:dyDescent="0.35">
      <c r="C9166" s="22"/>
    </row>
    <row r="9167" spans="3:3" x14ac:dyDescent="0.35">
      <c r="C9167" s="22"/>
    </row>
    <row r="9168" spans="3:3" x14ac:dyDescent="0.35">
      <c r="C9168" s="22"/>
    </row>
    <row r="9169" spans="3:3" x14ac:dyDescent="0.35">
      <c r="C9169" s="22"/>
    </row>
    <row r="9170" spans="3:3" x14ac:dyDescent="0.35">
      <c r="C9170" s="22"/>
    </row>
    <row r="9171" spans="3:3" x14ac:dyDescent="0.35">
      <c r="C9171" s="22"/>
    </row>
    <row r="9172" spans="3:3" x14ac:dyDescent="0.35">
      <c r="C9172" s="22"/>
    </row>
    <row r="9173" spans="3:3" x14ac:dyDescent="0.35">
      <c r="C9173" s="22"/>
    </row>
    <row r="9174" spans="3:3" x14ac:dyDescent="0.35">
      <c r="C9174" s="22"/>
    </row>
    <row r="9175" spans="3:3" x14ac:dyDescent="0.35">
      <c r="C9175" s="22"/>
    </row>
    <row r="9176" spans="3:3" x14ac:dyDescent="0.35">
      <c r="C9176" s="22"/>
    </row>
    <row r="9177" spans="3:3" x14ac:dyDescent="0.35">
      <c r="C9177" s="22"/>
    </row>
    <row r="9178" spans="3:3" x14ac:dyDescent="0.35">
      <c r="C9178" s="22"/>
    </row>
    <row r="9179" spans="3:3" x14ac:dyDescent="0.35">
      <c r="C9179" s="22"/>
    </row>
    <row r="9180" spans="3:3" x14ac:dyDescent="0.35">
      <c r="C9180" s="22"/>
    </row>
    <row r="9181" spans="3:3" x14ac:dyDescent="0.35">
      <c r="C9181" s="22"/>
    </row>
    <row r="9182" spans="3:3" x14ac:dyDescent="0.35">
      <c r="C9182" s="22"/>
    </row>
    <row r="9183" spans="3:3" x14ac:dyDescent="0.35">
      <c r="C9183" s="22"/>
    </row>
    <row r="9184" spans="3:3" x14ac:dyDescent="0.35">
      <c r="C9184" s="22"/>
    </row>
    <row r="9185" spans="3:3" x14ac:dyDescent="0.35">
      <c r="C9185" s="22"/>
    </row>
    <row r="9186" spans="3:3" x14ac:dyDescent="0.35">
      <c r="C9186" s="22"/>
    </row>
    <row r="9187" spans="3:3" x14ac:dyDescent="0.35">
      <c r="C9187" s="22"/>
    </row>
    <row r="9188" spans="3:3" x14ac:dyDescent="0.35">
      <c r="C9188" s="22"/>
    </row>
    <row r="9189" spans="3:3" x14ac:dyDescent="0.35">
      <c r="C9189" s="22"/>
    </row>
    <row r="9190" spans="3:3" x14ac:dyDescent="0.35">
      <c r="C9190" s="22"/>
    </row>
    <row r="9191" spans="3:3" x14ac:dyDescent="0.35">
      <c r="C9191" s="22"/>
    </row>
    <row r="9192" spans="3:3" x14ac:dyDescent="0.35">
      <c r="C9192" s="22"/>
    </row>
    <row r="9193" spans="3:3" x14ac:dyDescent="0.35">
      <c r="C9193" s="22"/>
    </row>
    <row r="9194" spans="3:3" x14ac:dyDescent="0.35">
      <c r="C9194" s="22"/>
    </row>
    <row r="9195" spans="3:3" x14ac:dyDescent="0.35">
      <c r="C9195" s="22"/>
    </row>
    <row r="9196" spans="3:3" x14ac:dyDescent="0.35">
      <c r="C9196" s="22"/>
    </row>
    <row r="9197" spans="3:3" x14ac:dyDescent="0.35">
      <c r="C9197" s="22"/>
    </row>
    <row r="9198" spans="3:3" x14ac:dyDescent="0.35">
      <c r="C9198" s="22"/>
    </row>
    <row r="9199" spans="3:3" x14ac:dyDescent="0.35">
      <c r="C9199" s="22"/>
    </row>
    <row r="9200" spans="3:3" x14ac:dyDescent="0.35">
      <c r="C9200" s="22"/>
    </row>
    <row r="9201" spans="3:3" x14ac:dyDescent="0.35">
      <c r="C9201" s="22"/>
    </row>
    <row r="9202" spans="3:3" x14ac:dyDescent="0.35">
      <c r="C9202" s="22"/>
    </row>
    <row r="9203" spans="3:3" x14ac:dyDescent="0.35">
      <c r="C9203" s="22"/>
    </row>
    <row r="9204" spans="3:3" x14ac:dyDescent="0.35">
      <c r="C9204" s="22"/>
    </row>
    <row r="9205" spans="3:3" x14ac:dyDescent="0.35">
      <c r="C9205" s="22"/>
    </row>
    <row r="9206" spans="3:3" x14ac:dyDescent="0.35">
      <c r="C9206" s="22"/>
    </row>
    <row r="9207" spans="3:3" x14ac:dyDescent="0.35">
      <c r="C9207" s="22"/>
    </row>
    <row r="9208" spans="3:3" x14ac:dyDescent="0.35">
      <c r="C9208" s="22"/>
    </row>
    <row r="9209" spans="3:3" x14ac:dyDescent="0.35">
      <c r="C9209" s="22"/>
    </row>
    <row r="9210" spans="3:3" x14ac:dyDescent="0.35">
      <c r="C9210" s="22"/>
    </row>
    <row r="9211" spans="3:3" x14ac:dyDescent="0.35">
      <c r="C9211" s="22"/>
    </row>
    <row r="9212" spans="3:3" x14ac:dyDescent="0.35">
      <c r="C9212" s="22"/>
    </row>
    <row r="9213" spans="3:3" x14ac:dyDescent="0.35">
      <c r="C9213" s="22"/>
    </row>
    <row r="9214" spans="3:3" x14ac:dyDescent="0.35">
      <c r="C9214" s="22"/>
    </row>
    <row r="9215" spans="3:3" x14ac:dyDescent="0.35">
      <c r="C9215" s="22"/>
    </row>
    <row r="9216" spans="3:3" x14ac:dyDescent="0.35">
      <c r="C9216" s="22"/>
    </row>
    <row r="9217" spans="3:3" x14ac:dyDescent="0.35">
      <c r="C9217" s="22"/>
    </row>
    <row r="9218" spans="3:3" x14ac:dyDescent="0.35">
      <c r="C9218" s="22"/>
    </row>
    <row r="9219" spans="3:3" x14ac:dyDescent="0.35">
      <c r="C9219" s="22"/>
    </row>
    <row r="9220" spans="3:3" x14ac:dyDescent="0.35">
      <c r="C9220" s="22"/>
    </row>
    <row r="9221" spans="3:3" x14ac:dyDescent="0.35">
      <c r="C9221" s="22"/>
    </row>
    <row r="9222" spans="3:3" x14ac:dyDescent="0.35">
      <c r="C9222" s="22"/>
    </row>
    <row r="9223" spans="3:3" x14ac:dyDescent="0.35">
      <c r="C9223" s="22"/>
    </row>
    <row r="9224" spans="3:3" x14ac:dyDescent="0.35">
      <c r="C9224" s="22"/>
    </row>
    <row r="9225" spans="3:3" x14ac:dyDescent="0.35">
      <c r="C9225" s="22"/>
    </row>
    <row r="9226" spans="3:3" x14ac:dyDescent="0.35">
      <c r="C9226" s="22"/>
    </row>
    <row r="9227" spans="3:3" x14ac:dyDescent="0.35">
      <c r="C9227" s="22"/>
    </row>
    <row r="9228" spans="3:3" x14ac:dyDescent="0.35">
      <c r="C9228" s="22"/>
    </row>
    <row r="9229" spans="3:3" x14ac:dyDescent="0.35">
      <c r="C9229" s="22"/>
    </row>
    <row r="9230" spans="3:3" x14ac:dyDescent="0.35">
      <c r="C9230" s="22"/>
    </row>
    <row r="9231" spans="3:3" x14ac:dyDescent="0.35">
      <c r="C9231" s="22"/>
    </row>
    <row r="9232" spans="3:3" x14ac:dyDescent="0.35">
      <c r="C9232" s="22"/>
    </row>
    <row r="9233" spans="3:3" x14ac:dyDescent="0.35">
      <c r="C9233" s="22"/>
    </row>
    <row r="9234" spans="3:3" x14ac:dyDescent="0.35">
      <c r="C9234" s="22"/>
    </row>
    <row r="9235" spans="3:3" x14ac:dyDescent="0.35">
      <c r="C9235" s="22"/>
    </row>
    <row r="9236" spans="3:3" x14ac:dyDescent="0.35">
      <c r="C9236" s="22"/>
    </row>
    <row r="9237" spans="3:3" x14ac:dyDescent="0.35">
      <c r="C9237" s="22"/>
    </row>
    <row r="9238" spans="3:3" x14ac:dyDescent="0.35">
      <c r="C9238" s="22"/>
    </row>
    <row r="9239" spans="3:3" x14ac:dyDescent="0.35">
      <c r="C9239" s="22"/>
    </row>
    <row r="9240" spans="3:3" x14ac:dyDescent="0.35">
      <c r="C9240" s="22"/>
    </row>
    <row r="9241" spans="3:3" x14ac:dyDescent="0.35">
      <c r="C9241" s="22"/>
    </row>
    <row r="9242" spans="3:3" x14ac:dyDescent="0.35">
      <c r="C9242" s="22"/>
    </row>
    <row r="9243" spans="3:3" x14ac:dyDescent="0.35">
      <c r="C9243" s="22"/>
    </row>
    <row r="9244" spans="3:3" x14ac:dyDescent="0.35">
      <c r="C9244" s="22"/>
    </row>
    <row r="9245" spans="3:3" x14ac:dyDescent="0.35">
      <c r="C9245" s="22"/>
    </row>
    <row r="9246" spans="3:3" x14ac:dyDescent="0.35">
      <c r="C9246" s="22"/>
    </row>
    <row r="9247" spans="3:3" x14ac:dyDescent="0.35">
      <c r="C9247" s="22"/>
    </row>
    <row r="9248" spans="3:3" x14ac:dyDescent="0.35">
      <c r="C9248" s="22"/>
    </row>
    <row r="9249" spans="3:3" x14ac:dyDescent="0.35">
      <c r="C9249" s="22"/>
    </row>
    <row r="9250" spans="3:3" x14ac:dyDescent="0.35">
      <c r="C9250" s="22"/>
    </row>
    <row r="9251" spans="3:3" x14ac:dyDescent="0.35">
      <c r="C9251" s="22"/>
    </row>
    <row r="9252" spans="3:3" x14ac:dyDescent="0.35">
      <c r="C9252" s="22"/>
    </row>
    <row r="9253" spans="3:3" x14ac:dyDescent="0.35">
      <c r="C9253" s="22"/>
    </row>
    <row r="9254" spans="3:3" x14ac:dyDescent="0.35">
      <c r="C9254" s="22"/>
    </row>
    <row r="9255" spans="3:3" x14ac:dyDescent="0.35">
      <c r="C9255" s="22"/>
    </row>
    <row r="9256" spans="3:3" x14ac:dyDescent="0.35">
      <c r="C9256" s="22"/>
    </row>
    <row r="9257" spans="3:3" x14ac:dyDescent="0.35">
      <c r="C9257" s="22"/>
    </row>
    <row r="9258" spans="3:3" x14ac:dyDescent="0.35">
      <c r="C9258" s="22"/>
    </row>
    <row r="9259" spans="3:3" x14ac:dyDescent="0.35">
      <c r="C9259" s="22"/>
    </row>
    <row r="9260" spans="3:3" x14ac:dyDescent="0.35">
      <c r="C9260" s="22"/>
    </row>
    <row r="9261" spans="3:3" x14ac:dyDescent="0.35">
      <c r="C9261" s="22"/>
    </row>
    <row r="9262" spans="3:3" x14ac:dyDescent="0.35">
      <c r="C9262" s="22"/>
    </row>
    <row r="9263" spans="3:3" x14ac:dyDescent="0.35">
      <c r="C9263" s="22"/>
    </row>
    <row r="9264" spans="3:3" x14ac:dyDescent="0.35">
      <c r="C9264" s="22"/>
    </row>
    <row r="9265" spans="3:3" x14ac:dyDescent="0.35">
      <c r="C9265" s="22"/>
    </row>
    <row r="9266" spans="3:3" x14ac:dyDescent="0.35">
      <c r="C9266" s="22"/>
    </row>
    <row r="9267" spans="3:3" x14ac:dyDescent="0.35">
      <c r="C9267" s="22"/>
    </row>
    <row r="9268" spans="3:3" x14ac:dyDescent="0.35">
      <c r="C9268" s="22"/>
    </row>
    <row r="9269" spans="3:3" x14ac:dyDescent="0.35">
      <c r="C9269" s="22"/>
    </row>
    <row r="9270" spans="3:3" x14ac:dyDescent="0.35">
      <c r="C9270" s="22"/>
    </row>
    <row r="9271" spans="3:3" x14ac:dyDescent="0.35">
      <c r="C9271" s="22"/>
    </row>
    <row r="9272" spans="3:3" x14ac:dyDescent="0.35">
      <c r="C9272" s="22"/>
    </row>
    <row r="9273" spans="3:3" x14ac:dyDescent="0.35">
      <c r="C9273" s="22"/>
    </row>
    <row r="9274" spans="3:3" x14ac:dyDescent="0.35">
      <c r="C9274" s="22"/>
    </row>
    <row r="9275" spans="3:3" x14ac:dyDescent="0.35">
      <c r="C9275" s="22"/>
    </row>
    <row r="9276" spans="3:3" x14ac:dyDescent="0.35">
      <c r="C9276" s="22"/>
    </row>
    <row r="9277" spans="3:3" x14ac:dyDescent="0.35">
      <c r="C9277" s="22"/>
    </row>
    <row r="9278" spans="3:3" x14ac:dyDescent="0.35">
      <c r="C9278" s="22"/>
    </row>
    <row r="9279" spans="3:3" x14ac:dyDescent="0.35">
      <c r="C9279" s="22"/>
    </row>
    <row r="9280" spans="3:3" x14ac:dyDescent="0.35">
      <c r="C9280" s="22"/>
    </row>
    <row r="9281" spans="3:3" x14ac:dyDescent="0.35">
      <c r="C9281" s="22"/>
    </row>
    <row r="9282" spans="3:3" x14ac:dyDescent="0.35">
      <c r="C9282" s="22"/>
    </row>
    <row r="9283" spans="3:3" x14ac:dyDescent="0.35">
      <c r="C9283" s="22"/>
    </row>
    <row r="9284" spans="3:3" x14ac:dyDescent="0.35">
      <c r="C9284" s="22"/>
    </row>
    <row r="9285" spans="3:3" x14ac:dyDescent="0.35">
      <c r="C9285" s="22"/>
    </row>
    <row r="9286" spans="3:3" x14ac:dyDescent="0.35">
      <c r="C9286" s="22"/>
    </row>
    <row r="9287" spans="3:3" x14ac:dyDescent="0.35">
      <c r="C9287" s="22"/>
    </row>
    <row r="9288" spans="3:3" x14ac:dyDescent="0.35">
      <c r="C9288" s="22"/>
    </row>
    <row r="9289" spans="3:3" x14ac:dyDescent="0.35">
      <c r="C9289" s="22"/>
    </row>
    <row r="9290" spans="3:3" x14ac:dyDescent="0.35">
      <c r="C9290" s="22"/>
    </row>
    <row r="9291" spans="3:3" x14ac:dyDescent="0.35">
      <c r="C9291" s="22"/>
    </row>
    <row r="9292" spans="3:3" x14ac:dyDescent="0.35">
      <c r="C9292" s="22"/>
    </row>
    <row r="9293" spans="3:3" x14ac:dyDescent="0.35">
      <c r="C9293" s="22"/>
    </row>
    <row r="9294" spans="3:3" x14ac:dyDescent="0.35">
      <c r="C9294" s="22"/>
    </row>
    <row r="9295" spans="3:3" x14ac:dyDescent="0.35">
      <c r="C9295" s="22"/>
    </row>
    <row r="9296" spans="3:3" x14ac:dyDescent="0.35">
      <c r="C9296" s="22"/>
    </row>
    <row r="9297" spans="3:3" x14ac:dyDescent="0.35">
      <c r="C9297" s="22"/>
    </row>
    <row r="9298" spans="3:3" x14ac:dyDescent="0.35">
      <c r="C9298" s="22"/>
    </row>
    <row r="9299" spans="3:3" x14ac:dyDescent="0.35">
      <c r="C9299" s="22"/>
    </row>
    <row r="9300" spans="3:3" x14ac:dyDescent="0.35">
      <c r="C9300" s="22"/>
    </row>
    <row r="9301" spans="3:3" x14ac:dyDescent="0.35">
      <c r="C9301" s="22"/>
    </row>
    <row r="9302" spans="3:3" x14ac:dyDescent="0.35">
      <c r="C9302" s="22"/>
    </row>
    <row r="9303" spans="3:3" x14ac:dyDescent="0.35">
      <c r="C9303" s="22"/>
    </row>
    <row r="9304" spans="3:3" x14ac:dyDescent="0.35">
      <c r="C9304" s="22"/>
    </row>
    <row r="9305" spans="3:3" x14ac:dyDescent="0.35">
      <c r="C9305" s="22"/>
    </row>
    <row r="9306" spans="3:3" x14ac:dyDescent="0.35">
      <c r="C9306" s="22"/>
    </row>
    <row r="9307" spans="3:3" x14ac:dyDescent="0.35">
      <c r="C9307" s="22"/>
    </row>
    <row r="9308" spans="3:3" x14ac:dyDescent="0.35">
      <c r="C9308" s="22"/>
    </row>
    <row r="9309" spans="3:3" x14ac:dyDescent="0.35">
      <c r="C9309" s="22"/>
    </row>
    <row r="9310" spans="3:3" x14ac:dyDescent="0.35">
      <c r="C9310" s="22"/>
    </row>
    <row r="9311" spans="3:3" x14ac:dyDescent="0.35">
      <c r="C9311" s="22"/>
    </row>
    <row r="9312" spans="3:3" x14ac:dyDescent="0.35">
      <c r="C9312" s="22"/>
    </row>
    <row r="9313" spans="3:3" x14ac:dyDescent="0.35">
      <c r="C9313" s="22"/>
    </row>
    <row r="9314" spans="3:3" x14ac:dyDescent="0.35">
      <c r="C9314" s="22"/>
    </row>
    <row r="9315" spans="3:3" x14ac:dyDescent="0.35">
      <c r="C9315" s="22"/>
    </row>
    <row r="9316" spans="3:3" x14ac:dyDescent="0.35">
      <c r="C9316" s="22"/>
    </row>
    <row r="9317" spans="3:3" x14ac:dyDescent="0.35">
      <c r="C9317" s="22"/>
    </row>
    <row r="9318" spans="3:3" x14ac:dyDescent="0.35">
      <c r="C9318" s="22"/>
    </row>
    <row r="9319" spans="3:3" x14ac:dyDescent="0.35">
      <c r="C9319" s="22"/>
    </row>
    <row r="9320" spans="3:3" x14ac:dyDescent="0.35">
      <c r="C9320" s="22"/>
    </row>
    <row r="9321" spans="3:3" x14ac:dyDescent="0.35">
      <c r="C9321" s="22"/>
    </row>
    <row r="9322" spans="3:3" x14ac:dyDescent="0.35">
      <c r="C9322" s="22"/>
    </row>
    <row r="9323" spans="3:3" x14ac:dyDescent="0.35">
      <c r="C9323" s="22"/>
    </row>
    <row r="9324" spans="3:3" x14ac:dyDescent="0.35">
      <c r="C9324" s="22"/>
    </row>
    <row r="9325" spans="3:3" x14ac:dyDescent="0.35">
      <c r="C9325" s="22"/>
    </row>
    <row r="9326" spans="3:3" x14ac:dyDescent="0.35">
      <c r="C9326" s="22"/>
    </row>
    <row r="9327" spans="3:3" x14ac:dyDescent="0.35">
      <c r="C9327" s="22"/>
    </row>
    <row r="9328" spans="3:3" x14ac:dyDescent="0.35">
      <c r="C9328" s="22"/>
    </row>
    <row r="9329" spans="3:3" x14ac:dyDescent="0.35">
      <c r="C9329" s="22"/>
    </row>
    <row r="9330" spans="3:3" x14ac:dyDescent="0.35">
      <c r="C9330" s="22"/>
    </row>
    <row r="9331" spans="3:3" x14ac:dyDescent="0.35">
      <c r="C9331" s="22"/>
    </row>
    <row r="9332" spans="3:3" x14ac:dyDescent="0.35">
      <c r="C9332" s="22"/>
    </row>
    <row r="9333" spans="3:3" x14ac:dyDescent="0.35">
      <c r="C9333" s="22"/>
    </row>
    <row r="9334" spans="3:3" x14ac:dyDescent="0.35">
      <c r="C9334" s="22"/>
    </row>
    <row r="9335" spans="3:3" x14ac:dyDescent="0.35">
      <c r="C9335" s="22"/>
    </row>
    <row r="9336" spans="3:3" x14ac:dyDescent="0.35">
      <c r="C9336" s="22"/>
    </row>
    <row r="9337" spans="3:3" x14ac:dyDescent="0.35">
      <c r="C9337" s="22"/>
    </row>
    <row r="9338" spans="3:3" x14ac:dyDescent="0.35">
      <c r="C9338" s="22"/>
    </row>
    <row r="9339" spans="3:3" x14ac:dyDescent="0.35">
      <c r="C9339" s="22"/>
    </row>
    <row r="9340" spans="3:3" x14ac:dyDescent="0.35">
      <c r="C9340" s="22"/>
    </row>
    <row r="9341" spans="3:3" x14ac:dyDescent="0.35">
      <c r="C9341" s="22"/>
    </row>
    <row r="9342" spans="3:3" x14ac:dyDescent="0.35">
      <c r="C9342" s="22"/>
    </row>
    <row r="9343" spans="3:3" x14ac:dyDescent="0.35">
      <c r="C9343" s="22"/>
    </row>
    <row r="9344" spans="3:3" x14ac:dyDescent="0.35">
      <c r="C9344" s="22"/>
    </row>
    <row r="9345" spans="3:3" x14ac:dyDescent="0.35">
      <c r="C9345" s="22"/>
    </row>
    <row r="9346" spans="3:3" x14ac:dyDescent="0.35">
      <c r="C9346" s="22"/>
    </row>
    <row r="9347" spans="3:3" x14ac:dyDescent="0.35">
      <c r="C9347" s="22"/>
    </row>
    <row r="9348" spans="3:3" x14ac:dyDescent="0.35">
      <c r="C9348" s="22"/>
    </row>
    <row r="9349" spans="3:3" x14ac:dyDescent="0.35">
      <c r="C9349" s="22"/>
    </row>
    <row r="9350" spans="3:3" x14ac:dyDescent="0.35">
      <c r="C9350" s="22"/>
    </row>
    <row r="9351" spans="3:3" x14ac:dyDescent="0.35">
      <c r="C9351" s="22"/>
    </row>
    <row r="9352" spans="3:3" x14ac:dyDescent="0.35">
      <c r="C9352" s="22"/>
    </row>
    <row r="9353" spans="3:3" x14ac:dyDescent="0.35">
      <c r="C9353" s="22"/>
    </row>
    <row r="9354" spans="3:3" x14ac:dyDescent="0.35">
      <c r="C9354" s="22"/>
    </row>
    <row r="9355" spans="3:3" x14ac:dyDescent="0.35">
      <c r="C9355" s="22"/>
    </row>
    <row r="9356" spans="3:3" x14ac:dyDescent="0.35">
      <c r="C9356" s="22"/>
    </row>
    <row r="9357" spans="3:3" x14ac:dyDescent="0.35">
      <c r="C9357" s="22"/>
    </row>
    <row r="9358" spans="3:3" x14ac:dyDescent="0.35">
      <c r="C9358" s="22"/>
    </row>
    <row r="9359" spans="3:3" x14ac:dyDescent="0.35">
      <c r="C9359" s="22"/>
    </row>
    <row r="9360" spans="3:3" x14ac:dyDescent="0.35">
      <c r="C9360" s="22"/>
    </row>
    <row r="9361" spans="3:3" x14ac:dyDescent="0.35">
      <c r="C9361" s="22"/>
    </row>
    <row r="9362" spans="3:3" x14ac:dyDescent="0.35">
      <c r="C9362" s="22"/>
    </row>
    <row r="9363" spans="3:3" x14ac:dyDescent="0.35">
      <c r="C9363" s="22"/>
    </row>
    <row r="9364" spans="3:3" x14ac:dyDescent="0.35">
      <c r="C9364" s="22"/>
    </row>
    <row r="9365" spans="3:3" x14ac:dyDescent="0.35">
      <c r="C9365" s="22"/>
    </row>
    <row r="9366" spans="3:3" x14ac:dyDescent="0.35">
      <c r="C9366" s="22"/>
    </row>
    <row r="9367" spans="3:3" x14ac:dyDescent="0.35">
      <c r="C9367" s="22"/>
    </row>
    <row r="9368" spans="3:3" x14ac:dyDescent="0.35">
      <c r="C9368" s="22"/>
    </row>
    <row r="9369" spans="3:3" x14ac:dyDescent="0.35">
      <c r="C9369" s="22"/>
    </row>
    <row r="9370" spans="3:3" x14ac:dyDescent="0.35">
      <c r="C9370" s="22"/>
    </row>
    <row r="9371" spans="3:3" x14ac:dyDescent="0.35">
      <c r="C9371" s="22"/>
    </row>
    <row r="9372" spans="3:3" x14ac:dyDescent="0.35">
      <c r="C9372" s="22"/>
    </row>
    <row r="9373" spans="3:3" x14ac:dyDescent="0.35">
      <c r="C9373" s="22"/>
    </row>
    <row r="9374" spans="3:3" x14ac:dyDescent="0.35">
      <c r="C9374" s="22"/>
    </row>
    <row r="9375" spans="3:3" x14ac:dyDescent="0.35">
      <c r="C9375" s="22"/>
    </row>
    <row r="9376" spans="3:3" x14ac:dyDescent="0.35">
      <c r="C9376" s="22"/>
    </row>
    <row r="9377" spans="3:3" x14ac:dyDescent="0.35">
      <c r="C9377" s="22"/>
    </row>
    <row r="9378" spans="3:3" x14ac:dyDescent="0.35">
      <c r="C9378" s="22"/>
    </row>
    <row r="9379" spans="3:3" x14ac:dyDescent="0.35">
      <c r="C9379" s="22"/>
    </row>
    <row r="9380" spans="3:3" x14ac:dyDescent="0.35">
      <c r="C9380" s="22"/>
    </row>
    <row r="9381" spans="3:3" x14ac:dyDescent="0.35">
      <c r="C9381" s="22"/>
    </row>
    <row r="9382" spans="3:3" x14ac:dyDescent="0.35">
      <c r="C9382" s="22"/>
    </row>
    <row r="9383" spans="3:3" x14ac:dyDescent="0.35">
      <c r="C9383" s="22"/>
    </row>
    <row r="9384" spans="3:3" x14ac:dyDescent="0.35">
      <c r="C9384" s="22"/>
    </row>
    <row r="9385" spans="3:3" x14ac:dyDescent="0.35">
      <c r="C9385" s="22"/>
    </row>
    <row r="9386" spans="3:3" x14ac:dyDescent="0.35">
      <c r="C9386" s="22"/>
    </row>
    <row r="9387" spans="3:3" x14ac:dyDescent="0.35">
      <c r="C9387" s="22"/>
    </row>
    <row r="9388" spans="3:3" x14ac:dyDescent="0.35">
      <c r="C9388" s="22"/>
    </row>
    <row r="9389" spans="3:3" x14ac:dyDescent="0.35">
      <c r="C9389" s="22"/>
    </row>
    <row r="9390" spans="3:3" x14ac:dyDescent="0.35">
      <c r="C9390" s="22"/>
    </row>
    <row r="9391" spans="3:3" x14ac:dyDescent="0.35">
      <c r="C9391" s="22"/>
    </row>
    <row r="9392" spans="3:3" x14ac:dyDescent="0.35">
      <c r="C9392" s="22"/>
    </row>
    <row r="9393" spans="3:3" x14ac:dyDescent="0.35">
      <c r="C9393" s="22"/>
    </row>
    <row r="9394" spans="3:3" x14ac:dyDescent="0.35">
      <c r="C9394" s="22"/>
    </row>
    <row r="9395" spans="3:3" x14ac:dyDescent="0.35">
      <c r="C9395" s="22"/>
    </row>
    <row r="9396" spans="3:3" x14ac:dyDescent="0.35">
      <c r="C9396" s="22"/>
    </row>
    <row r="9397" spans="3:3" x14ac:dyDescent="0.35">
      <c r="C9397" s="22"/>
    </row>
    <row r="9398" spans="3:3" x14ac:dyDescent="0.35">
      <c r="C9398" s="22"/>
    </row>
    <row r="9399" spans="3:3" x14ac:dyDescent="0.35">
      <c r="C9399" s="22"/>
    </row>
    <row r="9400" spans="3:3" x14ac:dyDescent="0.35">
      <c r="C9400" s="22"/>
    </row>
    <row r="9401" spans="3:3" x14ac:dyDescent="0.35">
      <c r="C9401" s="22"/>
    </row>
    <row r="9402" spans="3:3" x14ac:dyDescent="0.35">
      <c r="C9402" s="22"/>
    </row>
    <row r="9403" spans="3:3" x14ac:dyDescent="0.35">
      <c r="C9403" s="22"/>
    </row>
    <row r="9404" spans="3:3" x14ac:dyDescent="0.35">
      <c r="C9404" s="22"/>
    </row>
    <row r="9405" spans="3:3" x14ac:dyDescent="0.35">
      <c r="C9405" s="22"/>
    </row>
    <row r="9406" spans="3:3" x14ac:dyDescent="0.35">
      <c r="C9406" s="22"/>
    </row>
    <row r="9407" spans="3:3" x14ac:dyDescent="0.35">
      <c r="C9407" s="22"/>
    </row>
    <row r="9408" spans="3:3" x14ac:dyDescent="0.35">
      <c r="C9408" s="22"/>
    </row>
    <row r="9409" spans="3:3" x14ac:dyDescent="0.35">
      <c r="C9409" s="22"/>
    </row>
    <row r="9410" spans="3:3" x14ac:dyDescent="0.35">
      <c r="C9410" s="22"/>
    </row>
    <row r="9411" spans="3:3" x14ac:dyDescent="0.35">
      <c r="C9411" s="22"/>
    </row>
    <row r="9412" spans="3:3" x14ac:dyDescent="0.35">
      <c r="C9412" s="22"/>
    </row>
    <row r="9413" spans="3:3" x14ac:dyDescent="0.35">
      <c r="C9413" s="22"/>
    </row>
    <row r="9414" spans="3:3" x14ac:dyDescent="0.35">
      <c r="C9414" s="22"/>
    </row>
    <row r="9415" spans="3:3" x14ac:dyDescent="0.35">
      <c r="C9415" s="22"/>
    </row>
    <row r="9416" spans="3:3" x14ac:dyDescent="0.35">
      <c r="C9416" s="22"/>
    </row>
    <row r="9417" spans="3:3" x14ac:dyDescent="0.35">
      <c r="C9417" s="22"/>
    </row>
    <row r="9418" spans="3:3" x14ac:dyDescent="0.35">
      <c r="C9418" s="22"/>
    </row>
    <row r="9419" spans="3:3" x14ac:dyDescent="0.35">
      <c r="C9419" s="22"/>
    </row>
    <row r="9420" spans="3:3" x14ac:dyDescent="0.35">
      <c r="C9420" s="22"/>
    </row>
    <row r="9421" spans="3:3" x14ac:dyDescent="0.35">
      <c r="C9421" s="22"/>
    </row>
    <row r="9422" spans="3:3" x14ac:dyDescent="0.35">
      <c r="C9422" s="22"/>
    </row>
    <row r="9423" spans="3:3" x14ac:dyDescent="0.35">
      <c r="C9423" s="22"/>
    </row>
    <row r="9424" spans="3:3" x14ac:dyDescent="0.35">
      <c r="C9424" s="22"/>
    </row>
    <row r="9425" spans="3:3" x14ac:dyDescent="0.35">
      <c r="C9425" s="22"/>
    </row>
    <row r="9426" spans="3:3" x14ac:dyDescent="0.35">
      <c r="C9426" s="22"/>
    </row>
    <row r="9427" spans="3:3" x14ac:dyDescent="0.35">
      <c r="C9427" s="22"/>
    </row>
    <row r="9428" spans="3:3" x14ac:dyDescent="0.35">
      <c r="C9428" s="22"/>
    </row>
    <row r="9429" spans="3:3" x14ac:dyDescent="0.35">
      <c r="C9429" s="22"/>
    </row>
    <row r="9430" spans="3:3" x14ac:dyDescent="0.35">
      <c r="C9430" s="22"/>
    </row>
    <row r="9431" spans="3:3" x14ac:dyDescent="0.35">
      <c r="C9431" s="22"/>
    </row>
    <row r="9432" spans="3:3" x14ac:dyDescent="0.35">
      <c r="C9432" s="22"/>
    </row>
    <row r="9433" spans="3:3" x14ac:dyDescent="0.35">
      <c r="C9433" s="22"/>
    </row>
    <row r="9434" spans="3:3" x14ac:dyDescent="0.35">
      <c r="C9434" s="22"/>
    </row>
    <row r="9435" spans="3:3" x14ac:dyDescent="0.35">
      <c r="C9435" s="22"/>
    </row>
    <row r="9436" spans="3:3" x14ac:dyDescent="0.35">
      <c r="C9436" s="22"/>
    </row>
    <row r="9437" spans="3:3" x14ac:dyDescent="0.35">
      <c r="C9437" s="22"/>
    </row>
    <row r="9438" spans="3:3" x14ac:dyDescent="0.35">
      <c r="C9438" s="22"/>
    </row>
    <row r="9439" spans="3:3" x14ac:dyDescent="0.35">
      <c r="C9439" s="22"/>
    </row>
    <row r="9440" spans="3:3" x14ac:dyDescent="0.35">
      <c r="C9440" s="22"/>
    </row>
    <row r="9441" spans="3:3" x14ac:dyDescent="0.35">
      <c r="C9441" s="22"/>
    </row>
    <row r="9442" spans="3:3" x14ac:dyDescent="0.35">
      <c r="C9442" s="22"/>
    </row>
    <row r="9443" spans="3:3" x14ac:dyDescent="0.35">
      <c r="C9443" s="22"/>
    </row>
    <row r="9444" spans="3:3" x14ac:dyDescent="0.35">
      <c r="C9444" s="22"/>
    </row>
    <row r="9445" spans="3:3" x14ac:dyDescent="0.35">
      <c r="C9445" s="22"/>
    </row>
    <row r="9446" spans="3:3" x14ac:dyDescent="0.35">
      <c r="C9446" s="22"/>
    </row>
    <row r="9447" spans="3:3" x14ac:dyDescent="0.35">
      <c r="C9447" s="22"/>
    </row>
    <row r="9448" spans="3:3" x14ac:dyDescent="0.35">
      <c r="C9448" s="22"/>
    </row>
    <row r="9449" spans="3:3" x14ac:dyDescent="0.35">
      <c r="C9449" s="22"/>
    </row>
    <row r="9450" spans="3:3" x14ac:dyDescent="0.35">
      <c r="C9450" s="22"/>
    </row>
    <row r="9451" spans="3:3" x14ac:dyDescent="0.35">
      <c r="C9451" s="22"/>
    </row>
    <row r="9452" spans="3:3" x14ac:dyDescent="0.35">
      <c r="C9452" s="22"/>
    </row>
    <row r="9453" spans="3:3" x14ac:dyDescent="0.35">
      <c r="C9453" s="22"/>
    </row>
    <row r="9454" spans="3:3" x14ac:dyDescent="0.35">
      <c r="C9454" s="22"/>
    </row>
    <row r="9455" spans="3:3" x14ac:dyDescent="0.35">
      <c r="C9455" s="22"/>
    </row>
    <row r="9456" spans="3:3" x14ac:dyDescent="0.35">
      <c r="C9456" s="22"/>
    </row>
    <row r="9457" spans="3:3" x14ac:dyDescent="0.35">
      <c r="C9457" s="22"/>
    </row>
    <row r="9458" spans="3:3" x14ac:dyDescent="0.35">
      <c r="C9458" s="22"/>
    </row>
    <row r="9459" spans="3:3" x14ac:dyDescent="0.35">
      <c r="C9459" s="22"/>
    </row>
    <row r="9460" spans="3:3" x14ac:dyDescent="0.35">
      <c r="C9460" s="22"/>
    </row>
    <row r="9461" spans="3:3" x14ac:dyDescent="0.35">
      <c r="C9461" s="22"/>
    </row>
    <row r="9462" spans="3:3" x14ac:dyDescent="0.35">
      <c r="C9462" s="22"/>
    </row>
    <row r="9463" spans="3:3" x14ac:dyDescent="0.35">
      <c r="C9463" s="22"/>
    </row>
    <row r="9464" spans="3:3" x14ac:dyDescent="0.35">
      <c r="C9464" s="22"/>
    </row>
    <row r="9465" spans="3:3" x14ac:dyDescent="0.35">
      <c r="C9465" s="22"/>
    </row>
    <row r="9466" spans="3:3" x14ac:dyDescent="0.35">
      <c r="C9466" s="22"/>
    </row>
    <row r="9467" spans="3:3" x14ac:dyDescent="0.35">
      <c r="C9467" s="22"/>
    </row>
    <row r="9468" spans="3:3" x14ac:dyDescent="0.35">
      <c r="C9468" s="22"/>
    </row>
    <row r="9469" spans="3:3" x14ac:dyDescent="0.35">
      <c r="C9469" s="22"/>
    </row>
    <row r="9470" spans="3:3" x14ac:dyDescent="0.35">
      <c r="C9470" s="22"/>
    </row>
    <row r="9471" spans="3:3" x14ac:dyDescent="0.35">
      <c r="C9471" s="22"/>
    </row>
    <row r="9472" spans="3:3" x14ac:dyDescent="0.35">
      <c r="C9472" s="22"/>
    </row>
    <row r="9473" spans="3:3" x14ac:dyDescent="0.35">
      <c r="C9473" s="22"/>
    </row>
    <row r="9474" spans="3:3" x14ac:dyDescent="0.35">
      <c r="C9474" s="22"/>
    </row>
    <row r="9475" spans="3:3" x14ac:dyDescent="0.35">
      <c r="C9475" s="22"/>
    </row>
    <row r="9476" spans="3:3" x14ac:dyDescent="0.35">
      <c r="C9476" s="22"/>
    </row>
    <row r="9477" spans="3:3" x14ac:dyDescent="0.35">
      <c r="C9477" s="22"/>
    </row>
    <row r="9478" spans="3:3" x14ac:dyDescent="0.35">
      <c r="C9478" s="22"/>
    </row>
    <row r="9479" spans="3:3" x14ac:dyDescent="0.35">
      <c r="C9479" s="22"/>
    </row>
    <row r="9480" spans="3:3" x14ac:dyDescent="0.35">
      <c r="C9480" s="22"/>
    </row>
    <row r="9481" spans="3:3" x14ac:dyDescent="0.35">
      <c r="C9481" s="22"/>
    </row>
    <row r="9482" spans="3:3" x14ac:dyDescent="0.35">
      <c r="C9482" s="22"/>
    </row>
    <row r="9483" spans="3:3" x14ac:dyDescent="0.35">
      <c r="C9483" s="22"/>
    </row>
    <row r="9484" spans="3:3" x14ac:dyDescent="0.35">
      <c r="C9484" s="22"/>
    </row>
    <row r="9485" spans="3:3" x14ac:dyDescent="0.35">
      <c r="C9485" s="22"/>
    </row>
    <row r="9486" spans="3:3" x14ac:dyDescent="0.35">
      <c r="C9486" s="22"/>
    </row>
    <row r="9487" spans="3:3" x14ac:dyDescent="0.35">
      <c r="C9487" s="22"/>
    </row>
    <row r="9488" spans="3:3" x14ac:dyDescent="0.35">
      <c r="C9488" s="22"/>
    </row>
    <row r="9489" spans="3:3" x14ac:dyDescent="0.35">
      <c r="C9489" s="22"/>
    </row>
    <row r="9490" spans="3:3" x14ac:dyDescent="0.35">
      <c r="C9490" s="22"/>
    </row>
    <row r="9491" spans="3:3" x14ac:dyDescent="0.35">
      <c r="C9491" s="22"/>
    </row>
    <row r="9492" spans="3:3" x14ac:dyDescent="0.35">
      <c r="C9492" s="22"/>
    </row>
    <row r="9493" spans="3:3" x14ac:dyDescent="0.35">
      <c r="C9493" s="22"/>
    </row>
    <row r="9494" spans="3:3" x14ac:dyDescent="0.35">
      <c r="C9494" s="22"/>
    </row>
    <row r="9495" spans="3:3" x14ac:dyDescent="0.35">
      <c r="C9495" s="22"/>
    </row>
    <row r="9496" spans="3:3" x14ac:dyDescent="0.35">
      <c r="C9496" s="22"/>
    </row>
    <row r="9497" spans="3:3" x14ac:dyDescent="0.35">
      <c r="C9497" s="22"/>
    </row>
    <row r="9498" spans="3:3" x14ac:dyDescent="0.35">
      <c r="C9498" s="22"/>
    </row>
    <row r="9499" spans="3:3" x14ac:dyDescent="0.35">
      <c r="C9499" s="22"/>
    </row>
    <row r="9500" spans="3:3" x14ac:dyDescent="0.35">
      <c r="C9500" s="22"/>
    </row>
    <row r="9501" spans="3:3" x14ac:dyDescent="0.35">
      <c r="C9501" s="22"/>
    </row>
    <row r="9502" spans="3:3" x14ac:dyDescent="0.35">
      <c r="C9502" s="22"/>
    </row>
    <row r="9503" spans="3:3" x14ac:dyDescent="0.35">
      <c r="C9503" s="22"/>
    </row>
    <row r="9504" spans="3:3" x14ac:dyDescent="0.35">
      <c r="C9504" s="22"/>
    </row>
    <row r="9505" spans="3:3" x14ac:dyDescent="0.35">
      <c r="C9505" s="22"/>
    </row>
    <row r="9506" spans="3:3" x14ac:dyDescent="0.35">
      <c r="C9506" s="22"/>
    </row>
    <row r="9507" spans="3:3" x14ac:dyDescent="0.35">
      <c r="C9507" s="22"/>
    </row>
    <row r="9508" spans="3:3" x14ac:dyDescent="0.35">
      <c r="C9508" s="22"/>
    </row>
    <row r="9509" spans="3:3" x14ac:dyDescent="0.35">
      <c r="C9509" s="22"/>
    </row>
    <row r="9510" spans="3:3" x14ac:dyDescent="0.35">
      <c r="C9510" s="22"/>
    </row>
    <row r="9511" spans="3:3" x14ac:dyDescent="0.35">
      <c r="C9511" s="22"/>
    </row>
    <row r="9512" spans="3:3" x14ac:dyDescent="0.35">
      <c r="C9512" s="22"/>
    </row>
    <row r="9513" spans="3:3" x14ac:dyDescent="0.35">
      <c r="C9513" s="22"/>
    </row>
    <row r="9514" spans="3:3" x14ac:dyDescent="0.35">
      <c r="C9514" s="22"/>
    </row>
    <row r="9515" spans="3:3" x14ac:dyDescent="0.35">
      <c r="C9515" s="22"/>
    </row>
    <row r="9516" spans="3:3" x14ac:dyDescent="0.35">
      <c r="C9516" s="22"/>
    </row>
    <row r="9517" spans="3:3" x14ac:dyDescent="0.35">
      <c r="C9517" s="22"/>
    </row>
    <row r="9518" spans="3:3" x14ac:dyDescent="0.35">
      <c r="C9518" s="22"/>
    </row>
    <row r="9519" spans="3:3" x14ac:dyDescent="0.35">
      <c r="C9519" s="22"/>
    </row>
    <row r="9520" spans="3:3" x14ac:dyDescent="0.35">
      <c r="C9520" s="22"/>
    </row>
    <row r="9521" spans="3:3" x14ac:dyDescent="0.35">
      <c r="C9521" s="22"/>
    </row>
    <row r="9522" spans="3:3" x14ac:dyDescent="0.35">
      <c r="C9522" s="22"/>
    </row>
    <row r="9523" spans="3:3" x14ac:dyDescent="0.35">
      <c r="C9523" s="22"/>
    </row>
    <row r="9524" spans="3:3" x14ac:dyDescent="0.35">
      <c r="C9524" s="22"/>
    </row>
    <row r="9525" spans="3:3" x14ac:dyDescent="0.35">
      <c r="C9525" s="22"/>
    </row>
    <row r="9526" spans="3:3" x14ac:dyDescent="0.35">
      <c r="C9526" s="22"/>
    </row>
    <row r="9527" spans="3:3" x14ac:dyDescent="0.35">
      <c r="C9527" s="22"/>
    </row>
    <row r="9528" spans="3:3" x14ac:dyDescent="0.35">
      <c r="C9528" s="22"/>
    </row>
    <row r="9529" spans="3:3" x14ac:dyDescent="0.35">
      <c r="C9529" s="22"/>
    </row>
    <row r="9530" spans="3:3" x14ac:dyDescent="0.35">
      <c r="C9530" s="22"/>
    </row>
    <row r="9531" spans="3:3" x14ac:dyDescent="0.35">
      <c r="C9531" s="22"/>
    </row>
    <row r="9532" spans="3:3" x14ac:dyDescent="0.35">
      <c r="C9532" s="22"/>
    </row>
    <row r="9533" spans="3:3" x14ac:dyDescent="0.35">
      <c r="C9533" s="22"/>
    </row>
    <row r="9534" spans="3:3" x14ac:dyDescent="0.35">
      <c r="C9534" s="22"/>
    </row>
    <row r="9535" spans="3:3" x14ac:dyDescent="0.35">
      <c r="C9535" s="22"/>
    </row>
    <row r="9536" spans="3:3" x14ac:dyDescent="0.35">
      <c r="C9536" s="22"/>
    </row>
    <row r="9537" spans="3:3" x14ac:dyDescent="0.35">
      <c r="C9537" s="22"/>
    </row>
    <row r="9538" spans="3:3" x14ac:dyDescent="0.35">
      <c r="C9538" s="22"/>
    </row>
    <row r="9539" spans="3:3" x14ac:dyDescent="0.35">
      <c r="C9539" s="22"/>
    </row>
    <row r="9540" spans="3:3" x14ac:dyDescent="0.35">
      <c r="C9540" s="22"/>
    </row>
    <row r="9541" spans="3:3" x14ac:dyDescent="0.35">
      <c r="C9541" s="22"/>
    </row>
    <row r="9542" spans="3:3" x14ac:dyDescent="0.35">
      <c r="C9542" s="22"/>
    </row>
    <row r="9543" spans="3:3" x14ac:dyDescent="0.35">
      <c r="C9543" s="22"/>
    </row>
    <row r="9544" spans="3:3" x14ac:dyDescent="0.35">
      <c r="C9544" s="22"/>
    </row>
    <row r="9545" spans="3:3" x14ac:dyDescent="0.35">
      <c r="C9545" s="22"/>
    </row>
    <row r="9546" spans="3:3" x14ac:dyDescent="0.35">
      <c r="C9546" s="22"/>
    </row>
    <row r="9547" spans="3:3" x14ac:dyDescent="0.35">
      <c r="C9547" s="22"/>
    </row>
    <row r="9548" spans="3:3" x14ac:dyDescent="0.35">
      <c r="C9548" s="22"/>
    </row>
    <row r="9549" spans="3:3" x14ac:dyDescent="0.35">
      <c r="C9549" s="22"/>
    </row>
    <row r="9550" spans="3:3" x14ac:dyDescent="0.35">
      <c r="C9550" s="22"/>
    </row>
    <row r="9551" spans="3:3" x14ac:dyDescent="0.35">
      <c r="C9551" s="22"/>
    </row>
    <row r="9552" spans="3:3" x14ac:dyDescent="0.35">
      <c r="C9552" s="22"/>
    </row>
    <row r="9553" spans="3:3" x14ac:dyDescent="0.35">
      <c r="C9553" s="22"/>
    </row>
    <row r="9554" spans="3:3" x14ac:dyDescent="0.35">
      <c r="C9554" s="22"/>
    </row>
    <row r="9555" spans="3:3" x14ac:dyDescent="0.35">
      <c r="C9555" s="22"/>
    </row>
    <row r="9556" spans="3:3" x14ac:dyDescent="0.35">
      <c r="C9556" s="22"/>
    </row>
    <row r="9557" spans="3:3" x14ac:dyDescent="0.35">
      <c r="C9557" s="22"/>
    </row>
    <row r="9558" spans="3:3" x14ac:dyDescent="0.35">
      <c r="C9558" s="22"/>
    </row>
    <row r="9559" spans="3:3" x14ac:dyDescent="0.35">
      <c r="C9559" s="22"/>
    </row>
    <row r="9560" spans="3:3" x14ac:dyDescent="0.35">
      <c r="C9560" s="22"/>
    </row>
    <row r="9561" spans="3:3" x14ac:dyDescent="0.35">
      <c r="C9561" s="22"/>
    </row>
    <row r="9562" spans="3:3" x14ac:dyDescent="0.35">
      <c r="C9562" s="22"/>
    </row>
    <row r="9563" spans="3:3" x14ac:dyDescent="0.35">
      <c r="C9563" s="22"/>
    </row>
    <row r="9564" spans="3:3" x14ac:dyDescent="0.35">
      <c r="C9564" s="22"/>
    </row>
    <row r="9565" spans="3:3" x14ac:dyDescent="0.35">
      <c r="C9565" s="22"/>
    </row>
    <row r="9566" spans="3:3" x14ac:dyDescent="0.35">
      <c r="C9566" s="22"/>
    </row>
    <row r="9567" spans="3:3" x14ac:dyDescent="0.35">
      <c r="C9567" s="22"/>
    </row>
    <row r="9568" spans="3:3" x14ac:dyDescent="0.35">
      <c r="C9568" s="22"/>
    </row>
    <row r="9569" spans="3:3" x14ac:dyDescent="0.35">
      <c r="C9569" s="22"/>
    </row>
    <row r="9570" spans="3:3" x14ac:dyDescent="0.35">
      <c r="C9570" s="22"/>
    </row>
    <row r="9571" spans="3:3" x14ac:dyDescent="0.35">
      <c r="C9571" s="22"/>
    </row>
    <row r="9572" spans="3:3" x14ac:dyDescent="0.35">
      <c r="C9572" s="22"/>
    </row>
    <row r="9573" spans="3:3" x14ac:dyDescent="0.35">
      <c r="C9573" s="22"/>
    </row>
    <row r="9574" spans="3:3" x14ac:dyDescent="0.35">
      <c r="C9574" s="22"/>
    </row>
    <row r="9575" spans="3:3" x14ac:dyDescent="0.35">
      <c r="C9575" s="22"/>
    </row>
    <row r="9576" spans="3:3" x14ac:dyDescent="0.35">
      <c r="C9576" s="22"/>
    </row>
    <row r="9577" spans="3:3" x14ac:dyDescent="0.35">
      <c r="C9577" s="22"/>
    </row>
    <row r="9578" spans="3:3" x14ac:dyDescent="0.35">
      <c r="C9578" s="22"/>
    </row>
    <row r="9579" spans="3:3" x14ac:dyDescent="0.35">
      <c r="C9579" s="22"/>
    </row>
    <row r="9580" spans="3:3" x14ac:dyDescent="0.35">
      <c r="C9580" s="22"/>
    </row>
    <row r="9581" spans="3:3" x14ac:dyDescent="0.35">
      <c r="C9581" s="22"/>
    </row>
    <row r="9582" spans="3:3" x14ac:dyDescent="0.35">
      <c r="C9582" s="22"/>
    </row>
    <row r="9583" spans="3:3" x14ac:dyDescent="0.35">
      <c r="C9583" s="22"/>
    </row>
    <row r="9584" spans="3:3" x14ac:dyDescent="0.35">
      <c r="C9584" s="22"/>
    </row>
    <row r="9585" spans="3:3" x14ac:dyDescent="0.35">
      <c r="C9585" s="22"/>
    </row>
    <row r="9586" spans="3:3" x14ac:dyDescent="0.35">
      <c r="C9586" s="22"/>
    </row>
    <row r="9587" spans="3:3" x14ac:dyDescent="0.35">
      <c r="C9587" s="22"/>
    </row>
    <row r="9588" spans="3:3" x14ac:dyDescent="0.35">
      <c r="C9588" s="22"/>
    </row>
    <row r="9589" spans="3:3" x14ac:dyDescent="0.35">
      <c r="C9589" s="22"/>
    </row>
    <row r="9590" spans="3:3" x14ac:dyDescent="0.35">
      <c r="C9590" s="22"/>
    </row>
    <row r="9591" spans="3:3" x14ac:dyDescent="0.35">
      <c r="C9591" s="22"/>
    </row>
    <row r="9592" spans="3:3" x14ac:dyDescent="0.35">
      <c r="C9592" s="22"/>
    </row>
    <row r="9593" spans="3:3" x14ac:dyDescent="0.35">
      <c r="C9593" s="22"/>
    </row>
    <row r="9594" spans="3:3" x14ac:dyDescent="0.35">
      <c r="C9594" s="22"/>
    </row>
    <row r="9595" spans="3:3" x14ac:dyDescent="0.35">
      <c r="C9595" s="22"/>
    </row>
    <row r="9596" spans="3:3" x14ac:dyDescent="0.35">
      <c r="C9596" s="22"/>
    </row>
    <row r="9597" spans="3:3" x14ac:dyDescent="0.35">
      <c r="C9597" s="22"/>
    </row>
    <row r="9598" spans="3:3" x14ac:dyDescent="0.35">
      <c r="C9598" s="22"/>
    </row>
    <row r="9599" spans="3:3" x14ac:dyDescent="0.35">
      <c r="C9599" s="22"/>
    </row>
    <row r="9600" spans="3:3" x14ac:dyDescent="0.35">
      <c r="C9600" s="22"/>
    </row>
    <row r="9601" spans="3:3" x14ac:dyDescent="0.35">
      <c r="C9601" s="22"/>
    </row>
    <row r="9602" spans="3:3" x14ac:dyDescent="0.35">
      <c r="C9602" s="22"/>
    </row>
    <row r="9603" spans="3:3" x14ac:dyDescent="0.35">
      <c r="C9603" s="22"/>
    </row>
    <row r="9604" spans="3:3" x14ac:dyDescent="0.35">
      <c r="C9604" s="22"/>
    </row>
    <row r="9605" spans="3:3" x14ac:dyDescent="0.35">
      <c r="C9605" s="22"/>
    </row>
    <row r="9606" spans="3:3" x14ac:dyDescent="0.35">
      <c r="C9606" s="22"/>
    </row>
    <row r="9607" spans="3:3" x14ac:dyDescent="0.35">
      <c r="C9607" s="22"/>
    </row>
    <row r="9608" spans="3:3" x14ac:dyDescent="0.35">
      <c r="C9608" s="22"/>
    </row>
    <row r="9609" spans="3:3" x14ac:dyDescent="0.35">
      <c r="C9609" s="22"/>
    </row>
    <row r="9610" spans="3:3" x14ac:dyDescent="0.35">
      <c r="C9610" s="22"/>
    </row>
    <row r="9611" spans="3:3" x14ac:dyDescent="0.35">
      <c r="C9611" s="22"/>
    </row>
    <row r="9612" spans="3:3" x14ac:dyDescent="0.35">
      <c r="C9612" s="22"/>
    </row>
    <row r="9613" spans="3:3" x14ac:dyDescent="0.35">
      <c r="C9613" s="22"/>
    </row>
    <row r="9614" spans="3:3" x14ac:dyDescent="0.35">
      <c r="C9614" s="22"/>
    </row>
    <row r="9615" spans="3:3" x14ac:dyDescent="0.35">
      <c r="C9615" s="22"/>
    </row>
    <row r="9616" spans="3:3" x14ac:dyDescent="0.35">
      <c r="C9616" s="22"/>
    </row>
    <row r="9617" spans="3:3" x14ac:dyDescent="0.35">
      <c r="C9617" s="22"/>
    </row>
    <row r="9618" spans="3:3" x14ac:dyDescent="0.35">
      <c r="C9618" s="22"/>
    </row>
    <row r="9619" spans="3:3" x14ac:dyDescent="0.35">
      <c r="C9619" s="22"/>
    </row>
    <row r="9620" spans="3:3" x14ac:dyDescent="0.35">
      <c r="C9620" s="22"/>
    </row>
    <row r="9621" spans="3:3" x14ac:dyDescent="0.35">
      <c r="C9621" s="22"/>
    </row>
    <row r="9622" spans="3:3" x14ac:dyDescent="0.35">
      <c r="C9622" s="22"/>
    </row>
    <row r="9623" spans="3:3" x14ac:dyDescent="0.35">
      <c r="C9623" s="22"/>
    </row>
    <row r="9624" spans="3:3" x14ac:dyDescent="0.35">
      <c r="C9624" s="22"/>
    </row>
    <row r="9625" spans="3:3" x14ac:dyDescent="0.35">
      <c r="C9625" s="22"/>
    </row>
    <row r="9626" spans="3:3" x14ac:dyDescent="0.35">
      <c r="C9626" s="22"/>
    </row>
    <row r="9627" spans="3:3" x14ac:dyDescent="0.35">
      <c r="C9627" s="22"/>
    </row>
    <row r="9628" spans="3:3" x14ac:dyDescent="0.35">
      <c r="C9628" s="22"/>
    </row>
    <row r="9629" spans="3:3" x14ac:dyDescent="0.35">
      <c r="C9629" s="22"/>
    </row>
    <row r="9630" spans="3:3" x14ac:dyDescent="0.35">
      <c r="C9630" s="22"/>
    </row>
    <row r="9631" spans="3:3" x14ac:dyDescent="0.35">
      <c r="C9631" s="22"/>
    </row>
    <row r="9632" spans="3:3" x14ac:dyDescent="0.35">
      <c r="C9632" s="22"/>
    </row>
    <row r="9633" spans="3:3" x14ac:dyDescent="0.35">
      <c r="C9633" s="22"/>
    </row>
    <row r="9634" spans="3:3" x14ac:dyDescent="0.35">
      <c r="C9634" s="22"/>
    </row>
    <row r="9635" spans="3:3" x14ac:dyDescent="0.35">
      <c r="C9635" s="22"/>
    </row>
    <row r="9636" spans="3:3" x14ac:dyDescent="0.35">
      <c r="C9636" s="22"/>
    </row>
    <row r="9637" spans="3:3" x14ac:dyDescent="0.35">
      <c r="C9637" s="22"/>
    </row>
    <row r="9638" spans="3:3" x14ac:dyDescent="0.35">
      <c r="C9638" s="22"/>
    </row>
    <row r="9639" spans="3:3" x14ac:dyDescent="0.35">
      <c r="C9639" s="22"/>
    </row>
    <row r="9640" spans="3:3" x14ac:dyDescent="0.35">
      <c r="C9640" s="22"/>
    </row>
    <row r="9641" spans="3:3" x14ac:dyDescent="0.35">
      <c r="C9641" s="22"/>
    </row>
    <row r="9642" spans="3:3" x14ac:dyDescent="0.35">
      <c r="C9642" s="22"/>
    </row>
    <row r="9643" spans="3:3" x14ac:dyDescent="0.35">
      <c r="C9643" s="22"/>
    </row>
    <row r="9644" spans="3:3" x14ac:dyDescent="0.35">
      <c r="C9644" s="22"/>
    </row>
    <row r="9645" spans="3:3" x14ac:dyDescent="0.35">
      <c r="C9645" s="22"/>
    </row>
    <row r="9646" spans="3:3" x14ac:dyDescent="0.35">
      <c r="C9646" s="22"/>
    </row>
    <row r="9647" spans="3:3" x14ac:dyDescent="0.35">
      <c r="C9647" s="22"/>
    </row>
    <row r="9648" spans="3:3" x14ac:dyDescent="0.35">
      <c r="C9648" s="22"/>
    </row>
    <row r="9649" spans="3:3" x14ac:dyDescent="0.35">
      <c r="C9649" s="22"/>
    </row>
    <row r="9650" spans="3:3" x14ac:dyDescent="0.35">
      <c r="C9650" s="22"/>
    </row>
    <row r="9651" spans="3:3" x14ac:dyDescent="0.35">
      <c r="C9651" s="22"/>
    </row>
    <row r="9652" spans="3:3" x14ac:dyDescent="0.35">
      <c r="C9652" s="22"/>
    </row>
    <row r="9653" spans="3:3" x14ac:dyDescent="0.35">
      <c r="C9653" s="22"/>
    </row>
    <row r="9654" spans="3:3" x14ac:dyDescent="0.35">
      <c r="C9654" s="22"/>
    </row>
    <row r="9655" spans="3:3" x14ac:dyDescent="0.35">
      <c r="C9655" s="22"/>
    </row>
    <row r="9656" spans="3:3" x14ac:dyDescent="0.35">
      <c r="C9656" s="22"/>
    </row>
    <row r="9657" spans="3:3" x14ac:dyDescent="0.35">
      <c r="C9657" s="22"/>
    </row>
    <row r="9658" spans="3:3" x14ac:dyDescent="0.35">
      <c r="C9658" s="22"/>
    </row>
    <row r="9659" spans="3:3" x14ac:dyDescent="0.35">
      <c r="C9659" s="22"/>
    </row>
    <row r="9660" spans="3:3" x14ac:dyDescent="0.35">
      <c r="C9660" s="22"/>
    </row>
    <row r="9661" spans="3:3" x14ac:dyDescent="0.35">
      <c r="C9661" s="22"/>
    </row>
    <row r="9662" spans="3:3" x14ac:dyDescent="0.35">
      <c r="C9662" s="22"/>
    </row>
    <row r="9663" spans="3:3" x14ac:dyDescent="0.35">
      <c r="C9663" s="22"/>
    </row>
    <row r="9664" spans="3:3" x14ac:dyDescent="0.35">
      <c r="C9664" s="22"/>
    </row>
    <row r="9665" spans="3:3" x14ac:dyDescent="0.35">
      <c r="C9665" s="22"/>
    </row>
    <row r="9666" spans="3:3" x14ac:dyDescent="0.35">
      <c r="C9666" s="22"/>
    </row>
    <row r="9667" spans="3:3" x14ac:dyDescent="0.35">
      <c r="C9667" s="22"/>
    </row>
    <row r="9668" spans="3:3" x14ac:dyDescent="0.35">
      <c r="C9668" s="22"/>
    </row>
    <row r="9669" spans="3:3" x14ac:dyDescent="0.35">
      <c r="C9669" s="22"/>
    </row>
    <row r="9670" spans="3:3" x14ac:dyDescent="0.35">
      <c r="C9670" s="22"/>
    </row>
    <row r="9671" spans="3:3" x14ac:dyDescent="0.35">
      <c r="C9671" s="22"/>
    </row>
    <row r="9672" spans="3:3" x14ac:dyDescent="0.35">
      <c r="C9672" s="22"/>
    </row>
    <row r="9673" spans="3:3" x14ac:dyDescent="0.35">
      <c r="C9673" s="22"/>
    </row>
    <row r="9674" spans="3:3" x14ac:dyDescent="0.35">
      <c r="C9674" s="22"/>
    </row>
    <row r="9675" spans="3:3" x14ac:dyDescent="0.35">
      <c r="C9675" s="22"/>
    </row>
    <row r="9676" spans="3:3" x14ac:dyDescent="0.35">
      <c r="C9676" s="22"/>
    </row>
    <row r="9677" spans="3:3" x14ac:dyDescent="0.35">
      <c r="C9677" s="22"/>
    </row>
    <row r="9678" spans="3:3" x14ac:dyDescent="0.35">
      <c r="C9678" s="22"/>
    </row>
    <row r="9679" spans="3:3" x14ac:dyDescent="0.35">
      <c r="C9679" s="22"/>
    </row>
    <row r="9680" spans="3:3" x14ac:dyDescent="0.35">
      <c r="C9680" s="22"/>
    </row>
    <row r="9681" spans="3:3" x14ac:dyDescent="0.35">
      <c r="C9681" s="22"/>
    </row>
    <row r="9682" spans="3:3" x14ac:dyDescent="0.35">
      <c r="C9682" s="22"/>
    </row>
    <row r="9683" spans="3:3" x14ac:dyDescent="0.35">
      <c r="C9683" s="22"/>
    </row>
    <row r="9684" spans="3:3" x14ac:dyDescent="0.35">
      <c r="C9684" s="22"/>
    </row>
    <row r="9685" spans="3:3" x14ac:dyDescent="0.35">
      <c r="C9685" s="22"/>
    </row>
    <row r="9686" spans="3:3" x14ac:dyDescent="0.35">
      <c r="C9686" s="22"/>
    </row>
    <row r="9687" spans="3:3" x14ac:dyDescent="0.35">
      <c r="C9687" s="22"/>
    </row>
    <row r="9688" spans="3:3" x14ac:dyDescent="0.35">
      <c r="C9688" s="22"/>
    </row>
    <row r="9689" spans="3:3" x14ac:dyDescent="0.35">
      <c r="C9689" s="22"/>
    </row>
    <row r="9690" spans="3:3" x14ac:dyDescent="0.35">
      <c r="C9690" s="22"/>
    </row>
    <row r="9691" spans="3:3" x14ac:dyDescent="0.35">
      <c r="C9691" s="22"/>
    </row>
    <row r="9692" spans="3:3" x14ac:dyDescent="0.35">
      <c r="C9692" s="22"/>
    </row>
    <row r="9693" spans="3:3" x14ac:dyDescent="0.35">
      <c r="C9693" s="22"/>
    </row>
    <row r="9694" spans="3:3" x14ac:dyDescent="0.35">
      <c r="C9694" s="22"/>
    </row>
    <row r="9695" spans="3:3" x14ac:dyDescent="0.35">
      <c r="C9695" s="22"/>
    </row>
    <row r="9696" spans="3:3" x14ac:dyDescent="0.35">
      <c r="C9696" s="22"/>
    </row>
    <row r="9697" spans="3:3" x14ac:dyDescent="0.35">
      <c r="C9697" s="22"/>
    </row>
    <row r="9698" spans="3:3" x14ac:dyDescent="0.35">
      <c r="C9698" s="22"/>
    </row>
    <row r="9699" spans="3:3" x14ac:dyDescent="0.35">
      <c r="C9699" s="22"/>
    </row>
    <row r="9700" spans="3:3" x14ac:dyDescent="0.35">
      <c r="C9700" s="22"/>
    </row>
    <row r="9701" spans="3:3" x14ac:dyDescent="0.35">
      <c r="C9701" s="22"/>
    </row>
    <row r="9702" spans="3:3" x14ac:dyDescent="0.35">
      <c r="C9702" s="22"/>
    </row>
    <row r="9703" spans="3:3" x14ac:dyDescent="0.35">
      <c r="C9703" s="22"/>
    </row>
    <row r="9704" spans="3:3" x14ac:dyDescent="0.35">
      <c r="C9704" s="22"/>
    </row>
    <row r="9705" spans="3:3" x14ac:dyDescent="0.35">
      <c r="C9705" s="22"/>
    </row>
    <row r="9706" spans="3:3" x14ac:dyDescent="0.35">
      <c r="C9706" s="22"/>
    </row>
    <row r="9707" spans="3:3" x14ac:dyDescent="0.35">
      <c r="C9707" s="22"/>
    </row>
    <row r="9708" spans="3:3" x14ac:dyDescent="0.35">
      <c r="C9708" s="22"/>
    </row>
    <row r="9709" spans="3:3" x14ac:dyDescent="0.35">
      <c r="C9709" s="22"/>
    </row>
    <row r="9710" spans="3:3" x14ac:dyDescent="0.35">
      <c r="C9710" s="22"/>
    </row>
    <row r="9711" spans="3:3" x14ac:dyDescent="0.35">
      <c r="C9711" s="22"/>
    </row>
    <row r="9712" spans="3:3" x14ac:dyDescent="0.35">
      <c r="C9712" s="22"/>
    </row>
    <row r="9713" spans="3:3" x14ac:dyDescent="0.35">
      <c r="C9713" s="22"/>
    </row>
    <row r="9714" spans="3:3" x14ac:dyDescent="0.35">
      <c r="C9714" s="22"/>
    </row>
    <row r="9715" spans="3:3" x14ac:dyDescent="0.35">
      <c r="C9715" s="22"/>
    </row>
    <row r="9716" spans="3:3" x14ac:dyDescent="0.35">
      <c r="C9716" s="22"/>
    </row>
    <row r="9717" spans="3:3" x14ac:dyDescent="0.35">
      <c r="C9717" s="22"/>
    </row>
    <row r="9718" spans="3:3" x14ac:dyDescent="0.35">
      <c r="C9718" s="22"/>
    </row>
    <row r="9719" spans="3:3" x14ac:dyDescent="0.35">
      <c r="C9719" s="22"/>
    </row>
    <row r="9720" spans="3:3" x14ac:dyDescent="0.35">
      <c r="C9720" s="22"/>
    </row>
    <row r="9721" spans="3:3" x14ac:dyDescent="0.35">
      <c r="C9721" s="22"/>
    </row>
    <row r="9722" spans="3:3" x14ac:dyDescent="0.35">
      <c r="C9722" s="22"/>
    </row>
    <row r="9723" spans="3:3" x14ac:dyDescent="0.35">
      <c r="C9723" s="22"/>
    </row>
    <row r="9724" spans="3:3" x14ac:dyDescent="0.35">
      <c r="C9724" s="22"/>
    </row>
    <row r="9725" spans="3:3" x14ac:dyDescent="0.35">
      <c r="C9725" s="22"/>
    </row>
    <row r="9726" spans="3:3" x14ac:dyDescent="0.35">
      <c r="C9726" s="22"/>
    </row>
    <row r="9727" spans="3:3" x14ac:dyDescent="0.35">
      <c r="C9727" s="22"/>
    </row>
    <row r="9728" spans="3:3" x14ac:dyDescent="0.35">
      <c r="C9728" s="22"/>
    </row>
    <row r="9729" spans="3:3" x14ac:dyDescent="0.35">
      <c r="C9729" s="22"/>
    </row>
    <row r="9730" spans="3:3" x14ac:dyDescent="0.35">
      <c r="C9730" s="22"/>
    </row>
    <row r="9731" spans="3:3" x14ac:dyDescent="0.35">
      <c r="C9731" s="22"/>
    </row>
    <row r="9732" spans="3:3" x14ac:dyDescent="0.35">
      <c r="C9732" s="22"/>
    </row>
    <row r="9733" spans="3:3" x14ac:dyDescent="0.35">
      <c r="C9733" s="22"/>
    </row>
    <row r="9734" spans="3:3" x14ac:dyDescent="0.35">
      <c r="C9734" s="22"/>
    </row>
    <row r="9735" spans="3:3" x14ac:dyDescent="0.35">
      <c r="C9735" s="22"/>
    </row>
    <row r="9736" spans="3:3" x14ac:dyDescent="0.35">
      <c r="C9736" s="22"/>
    </row>
    <row r="9737" spans="3:3" x14ac:dyDescent="0.35">
      <c r="C9737" s="22"/>
    </row>
    <row r="9738" spans="3:3" x14ac:dyDescent="0.35">
      <c r="C9738" s="22"/>
    </row>
    <row r="9739" spans="3:3" x14ac:dyDescent="0.35">
      <c r="C9739" s="22"/>
    </row>
    <row r="9740" spans="3:3" x14ac:dyDescent="0.35">
      <c r="C9740" s="22"/>
    </row>
    <row r="9741" spans="3:3" x14ac:dyDescent="0.35">
      <c r="C9741" s="22"/>
    </row>
    <row r="9742" spans="3:3" x14ac:dyDescent="0.35">
      <c r="C9742" s="22"/>
    </row>
    <row r="9743" spans="3:3" x14ac:dyDescent="0.35">
      <c r="C9743" s="22"/>
    </row>
    <row r="9744" spans="3:3" x14ac:dyDescent="0.35">
      <c r="C9744" s="22"/>
    </row>
    <row r="9745" spans="3:3" x14ac:dyDescent="0.35">
      <c r="C9745" s="22"/>
    </row>
    <row r="9746" spans="3:3" x14ac:dyDescent="0.35">
      <c r="C9746" s="22"/>
    </row>
    <row r="9747" spans="3:3" x14ac:dyDescent="0.35">
      <c r="C9747" s="22"/>
    </row>
    <row r="9748" spans="3:3" x14ac:dyDescent="0.35">
      <c r="C9748" s="22"/>
    </row>
    <row r="9749" spans="3:3" x14ac:dyDescent="0.35">
      <c r="C9749" s="22"/>
    </row>
    <row r="9750" spans="3:3" x14ac:dyDescent="0.35">
      <c r="C9750" s="22"/>
    </row>
    <row r="9751" spans="3:3" x14ac:dyDescent="0.35">
      <c r="C9751" s="22"/>
    </row>
    <row r="9752" spans="3:3" x14ac:dyDescent="0.35">
      <c r="C9752" s="22"/>
    </row>
    <row r="9753" spans="3:3" x14ac:dyDescent="0.35">
      <c r="C9753" s="22"/>
    </row>
    <row r="9754" spans="3:3" x14ac:dyDescent="0.35">
      <c r="C9754" s="22"/>
    </row>
    <row r="9755" spans="3:3" x14ac:dyDescent="0.35">
      <c r="C9755" s="22"/>
    </row>
    <row r="9756" spans="3:3" x14ac:dyDescent="0.35">
      <c r="C9756" s="22"/>
    </row>
    <row r="9757" spans="3:3" x14ac:dyDescent="0.35">
      <c r="C9757" s="22"/>
    </row>
    <row r="9758" spans="3:3" x14ac:dyDescent="0.35">
      <c r="C9758" s="22"/>
    </row>
    <row r="9759" spans="3:3" x14ac:dyDescent="0.35">
      <c r="C9759" s="22"/>
    </row>
    <row r="9760" spans="3:3" x14ac:dyDescent="0.35">
      <c r="C9760" s="22"/>
    </row>
    <row r="9761" spans="3:3" x14ac:dyDescent="0.35">
      <c r="C9761" s="22"/>
    </row>
    <row r="9762" spans="3:3" x14ac:dyDescent="0.35">
      <c r="C9762" s="22"/>
    </row>
    <row r="9763" spans="3:3" x14ac:dyDescent="0.35">
      <c r="C9763" s="22"/>
    </row>
    <row r="9764" spans="3:3" x14ac:dyDescent="0.35">
      <c r="C9764" s="22"/>
    </row>
    <row r="9765" spans="3:3" x14ac:dyDescent="0.35">
      <c r="C9765" s="22"/>
    </row>
    <row r="9766" spans="3:3" x14ac:dyDescent="0.35">
      <c r="C9766" s="22"/>
    </row>
    <row r="9767" spans="3:3" x14ac:dyDescent="0.35">
      <c r="C9767" s="22"/>
    </row>
    <row r="9768" spans="3:3" x14ac:dyDescent="0.35">
      <c r="C9768" s="22"/>
    </row>
    <row r="9769" spans="3:3" x14ac:dyDescent="0.35">
      <c r="C9769" s="22"/>
    </row>
    <row r="9770" spans="3:3" x14ac:dyDescent="0.35">
      <c r="C9770" s="22"/>
    </row>
    <row r="9771" spans="3:3" x14ac:dyDescent="0.35">
      <c r="C9771" s="22"/>
    </row>
    <row r="9772" spans="3:3" x14ac:dyDescent="0.35">
      <c r="C9772" s="22"/>
    </row>
    <row r="9773" spans="3:3" x14ac:dyDescent="0.35">
      <c r="C9773" s="22"/>
    </row>
    <row r="9774" spans="3:3" x14ac:dyDescent="0.35">
      <c r="C9774" s="22"/>
    </row>
    <row r="9775" spans="3:3" x14ac:dyDescent="0.35">
      <c r="C9775" s="22"/>
    </row>
    <row r="9776" spans="3:3" x14ac:dyDescent="0.35">
      <c r="C9776" s="22"/>
    </row>
    <row r="9777" spans="3:3" x14ac:dyDescent="0.35">
      <c r="C9777" s="22"/>
    </row>
    <row r="9778" spans="3:3" x14ac:dyDescent="0.35">
      <c r="C9778" s="22"/>
    </row>
    <row r="9779" spans="3:3" x14ac:dyDescent="0.35">
      <c r="C9779" s="22"/>
    </row>
    <row r="9780" spans="3:3" x14ac:dyDescent="0.35">
      <c r="C9780" s="22"/>
    </row>
    <row r="9781" spans="3:3" x14ac:dyDescent="0.35">
      <c r="C9781" s="22"/>
    </row>
    <row r="9782" spans="3:3" x14ac:dyDescent="0.35">
      <c r="C9782" s="22"/>
    </row>
    <row r="9783" spans="3:3" x14ac:dyDescent="0.35">
      <c r="C9783" s="22"/>
    </row>
    <row r="9784" spans="3:3" x14ac:dyDescent="0.35">
      <c r="C9784" s="22"/>
    </row>
    <row r="9785" spans="3:3" x14ac:dyDescent="0.35">
      <c r="C9785" s="22"/>
    </row>
    <row r="9786" spans="3:3" x14ac:dyDescent="0.35">
      <c r="C9786" s="22"/>
    </row>
    <row r="9787" spans="3:3" x14ac:dyDescent="0.35">
      <c r="C9787" s="22"/>
    </row>
    <row r="9788" spans="3:3" x14ac:dyDescent="0.35">
      <c r="C9788" s="22"/>
    </row>
    <row r="9789" spans="3:3" x14ac:dyDescent="0.35">
      <c r="C9789" s="22"/>
    </row>
    <row r="9790" spans="3:3" x14ac:dyDescent="0.35">
      <c r="C9790" s="22"/>
    </row>
    <row r="9791" spans="3:3" x14ac:dyDescent="0.35">
      <c r="C9791" s="22"/>
    </row>
    <row r="9792" spans="3:3" x14ac:dyDescent="0.35">
      <c r="C9792" s="22"/>
    </row>
    <row r="9793" spans="3:3" x14ac:dyDescent="0.35">
      <c r="C9793" s="22"/>
    </row>
    <row r="9794" spans="3:3" x14ac:dyDescent="0.35">
      <c r="C9794" s="22"/>
    </row>
    <row r="9795" spans="3:3" x14ac:dyDescent="0.35">
      <c r="C9795" s="22"/>
    </row>
    <row r="9796" spans="3:3" x14ac:dyDescent="0.35">
      <c r="C9796" s="22"/>
    </row>
    <row r="9797" spans="3:3" x14ac:dyDescent="0.35">
      <c r="C9797" s="22"/>
    </row>
    <row r="9798" spans="3:3" x14ac:dyDescent="0.35">
      <c r="C9798" s="22"/>
    </row>
    <row r="9799" spans="3:3" x14ac:dyDescent="0.35">
      <c r="C9799" s="22"/>
    </row>
    <row r="9800" spans="3:3" x14ac:dyDescent="0.35">
      <c r="C9800" s="22"/>
    </row>
    <row r="9801" spans="3:3" x14ac:dyDescent="0.35">
      <c r="C9801" s="22"/>
    </row>
    <row r="9802" spans="3:3" x14ac:dyDescent="0.35">
      <c r="C9802" s="22"/>
    </row>
    <row r="9803" spans="3:3" x14ac:dyDescent="0.35">
      <c r="C9803" s="22"/>
    </row>
    <row r="9804" spans="3:3" x14ac:dyDescent="0.35">
      <c r="C9804" s="22"/>
    </row>
    <row r="9805" spans="3:3" x14ac:dyDescent="0.35">
      <c r="C9805" s="22"/>
    </row>
    <row r="9806" spans="3:3" x14ac:dyDescent="0.35">
      <c r="C9806" s="22"/>
    </row>
    <row r="9807" spans="3:3" x14ac:dyDescent="0.35">
      <c r="C9807" s="22"/>
    </row>
    <row r="9808" spans="3:3" x14ac:dyDescent="0.35">
      <c r="C9808" s="22"/>
    </row>
    <row r="9809" spans="3:3" x14ac:dyDescent="0.35">
      <c r="C9809" s="22"/>
    </row>
    <row r="9810" spans="3:3" x14ac:dyDescent="0.35">
      <c r="C9810" s="22"/>
    </row>
    <row r="9811" spans="3:3" x14ac:dyDescent="0.35">
      <c r="C9811" s="22"/>
    </row>
    <row r="9812" spans="3:3" x14ac:dyDescent="0.35">
      <c r="C9812" s="22"/>
    </row>
    <row r="9813" spans="3:3" x14ac:dyDescent="0.35">
      <c r="C9813" s="22"/>
    </row>
    <row r="9814" spans="3:3" x14ac:dyDescent="0.35">
      <c r="C9814" s="22"/>
    </row>
    <row r="9815" spans="3:3" x14ac:dyDescent="0.35">
      <c r="C9815" s="22"/>
    </row>
    <row r="9816" spans="3:3" x14ac:dyDescent="0.35">
      <c r="C9816" s="22"/>
    </row>
    <row r="9817" spans="3:3" x14ac:dyDescent="0.35">
      <c r="C9817" s="22"/>
    </row>
    <row r="9818" spans="3:3" x14ac:dyDescent="0.35">
      <c r="C9818" s="22"/>
    </row>
    <row r="9819" spans="3:3" x14ac:dyDescent="0.35">
      <c r="C9819" s="22"/>
    </row>
    <row r="9820" spans="3:3" x14ac:dyDescent="0.35">
      <c r="C9820" s="22"/>
    </row>
    <row r="9821" spans="3:3" x14ac:dyDescent="0.35">
      <c r="C9821" s="22"/>
    </row>
    <row r="9822" spans="3:3" x14ac:dyDescent="0.35">
      <c r="C9822" s="22"/>
    </row>
    <row r="9823" spans="3:3" x14ac:dyDescent="0.35">
      <c r="C9823" s="22"/>
    </row>
    <row r="9824" spans="3:3" x14ac:dyDescent="0.35">
      <c r="C9824" s="22"/>
    </row>
    <row r="9825" spans="3:3" x14ac:dyDescent="0.35">
      <c r="C9825" s="22"/>
    </row>
    <row r="9826" spans="3:3" x14ac:dyDescent="0.35">
      <c r="C9826" s="22"/>
    </row>
    <row r="9827" spans="3:3" x14ac:dyDescent="0.35">
      <c r="C9827" s="22"/>
    </row>
    <row r="9828" spans="3:3" x14ac:dyDescent="0.35">
      <c r="C9828" s="22"/>
    </row>
    <row r="9829" spans="3:3" x14ac:dyDescent="0.35">
      <c r="C9829" s="22"/>
    </row>
    <row r="9830" spans="3:3" x14ac:dyDescent="0.35">
      <c r="C9830" s="22"/>
    </row>
    <row r="9831" spans="3:3" x14ac:dyDescent="0.35">
      <c r="C9831" s="22"/>
    </row>
    <row r="9832" spans="3:3" x14ac:dyDescent="0.35">
      <c r="C9832" s="22"/>
    </row>
    <row r="9833" spans="3:3" x14ac:dyDescent="0.35">
      <c r="C9833" s="22"/>
    </row>
    <row r="9834" spans="3:3" x14ac:dyDescent="0.35">
      <c r="C9834" s="22"/>
    </row>
    <row r="9835" spans="3:3" x14ac:dyDescent="0.35">
      <c r="C9835" s="22"/>
    </row>
    <row r="9836" spans="3:3" x14ac:dyDescent="0.35">
      <c r="C9836" s="22"/>
    </row>
    <row r="9837" spans="3:3" x14ac:dyDescent="0.35">
      <c r="C9837" s="22"/>
    </row>
    <row r="9838" spans="3:3" x14ac:dyDescent="0.35">
      <c r="C9838" s="22"/>
    </row>
    <row r="9839" spans="3:3" x14ac:dyDescent="0.35">
      <c r="C9839" s="22"/>
    </row>
    <row r="9840" spans="3:3" x14ac:dyDescent="0.35">
      <c r="C9840" s="22"/>
    </row>
    <row r="9841" spans="3:3" x14ac:dyDescent="0.35">
      <c r="C9841" s="22"/>
    </row>
    <row r="9842" spans="3:3" x14ac:dyDescent="0.35">
      <c r="C9842" s="22"/>
    </row>
    <row r="9843" spans="3:3" x14ac:dyDescent="0.35">
      <c r="C9843" s="22"/>
    </row>
    <row r="9844" spans="3:3" x14ac:dyDescent="0.35">
      <c r="C9844" s="22"/>
    </row>
    <row r="9845" spans="3:3" x14ac:dyDescent="0.35">
      <c r="C9845" s="22"/>
    </row>
    <row r="9846" spans="3:3" x14ac:dyDescent="0.35">
      <c r="C9846" s="22"/>
    </row>
    <row r="9847" spans="3:3" x14ac:dyDescent="0.35">
      <c r="C9847" s="22"/>
    </row>
    <row r="9848" spans="3:3" x14ac:dyDescent="0.35">
      <c r="C9848" s="22"/>
    </row>
    <row r="9849" spans="3:3" x14ac:dyDescent="0.35">
      <c r="C9849" s="22"/>
    </row>
    <row r="9850" spans="3:3" x14ac:dyDescent="0.35">
      <c r="C9850" s="22"/>
    </row>
    <row r="9851" spans="3:3" x14ac:dyDescent="0.35">
      <c r="C9851" s="22"/>
    </row>
    <row r="9852" spans="3:3" x14ac:dyDescent="0.35">
      <c r="C9852" s="22"/>
    </row>
    <row r="9853" spans="3:3" x14ac:dyDescent="0.35">
      <c r="C9853" s="22"/>
    </row>
    <row r="9854" spans="3:3" x14ac:dyDescent="0.35">
      <c r="C9854" s="22"/>
    </row>
    <row r="9855" spans="3:3" x14ac:dyDescent="0.35">
      <c r="C9855" s="22"/>
    </row>
    <row r="9856" spans="3:3" x14ac:dyDescent="0.35">
      <c r="C9856" s="22"/>
    </row>
    <row r="9857" spans="3:3" x14ac:dyDescent="0.35">
      <c r="C9857" s="22"/>
    </row>
    <row r="9858" spans="3:3" x14ac:dyDescent="0.35">
      <c r="C9858" s="22"/>
    </row>
    <row r="9859" spans="3:3" x14ac:dyDescent="0.35">
      <c r="C9859" s="22"/>
    </row>
    <row r="9860" spans="3:3" x14ac:dyDescent="0.35">
      <c r="C9860" s="22"/>
    </row>
    <row r="9861" spans="3:3" x14ac:dyDescent="0.35">
      <c r="C9861" s="22"/>
    </row>
    <row r="9862" spans="3:3" x14ac:dyDescent="0.35">
      <c r="C9862" s="22"/>
    </row>
    <row r="9863" spans="3:3" x14ac:dyDescent="0.35">
      <c r="C9863" s="22"/>
    </row>
    <row r="9864" spans="3:3" x14ac:dyDescent="0.35">
      <c r="C9864" s="22"/>
    </row>
    <row r="9865" spans="3:3" x14ac:dyDescent="0.35">
      <c r="C9865" s="22"/>
    </row>
    <row r="9866" spans="3:3" x14ac:dyDescent="0.35">
      <c r="C9866" s="22"/>
    </row>
    <row r="9867" spans="3:3" x14ac:dyDescent="0.35">
      <c r="C9867" s="22"/>
    </row>
    <row r="9868" spans="3:3" x14ac:dyDescent="0.35">
      <c r="C9868" s="22"/>
    </row>
    <row r="9869" spans="3:3" x14ac:dyDescent="0.35">
      <c r="C9869" s="22"/>
    </row>
    <row r="9870" spans="3:3" x14ac:dyDescent="0.35">
      <c r="C9870" s="22"/>
    </row>
    <row r="9871" spans="3:3" x14ac:dyDescent="0.35">
      <c r="C9871" s="22"/>
    </row>
    <row r="9872" spans="3:3" x14ac:dyDescent="0.35">
      <c r="C9872" s="22"/>
    </row>
    <row r="9873" spans="3:3" x14ac:dyDescent="0.35">
      <c r="C9873" s="22"/>
    </row>
    <row r="9874" spans="3:3" x14ac:dyDescent="0.35">
      <c r="C9874" s="22"/>
    </row>
    <row r="9875" spans="3:3" x14ac:dyDescent="0.35">
      <c r="C9875" s="22"/>
    </row>
    <row r="9876" spans="3:3" x14ac:dyDescent="0.35">
      <c r="C9876" s="22"/>
    </row>
    <row r="9877" spans="3:3" x14ac:dyDescent="0.35">
      <c r="C9877" s="22"/>
    </row>
    <row r="9878" spans="3:3" x14ac:dyDescent="0.35">
      <c r="C9878" s="22"/>
    </row>
    <row r="9879" spans="3:3" x14ac:dyDescent="0.35">
      <c r="C9879" s="22"/>
    </row>
    <row r="9880" spans="3:3" x14ac:dyDescent="0.35">
      <c r="C9880" s="22"/>
    </row>
    <row r="9881" spans="3:3" x14ac:dyDescent="0.35">
      <c r="C9881" s="22"/>
    </row>
    <row r="9882" spans="3:3" x14ac:dyDescent="0.35">
      <c r="C9882" s="22"/>
    </row>
    <row r="9883" spans="3:3" x14ac:dyDescent="0.35">
      <c r="C9883" s="22"/>
    </row>
    <row r="9884" spans="3:3" x14ac:dyDescent="0.35">
      <c r="C9884" s="22"/>
    </row>
    <row r="9885" spans="3:3" x14ac:dyDescent="0.35">
      <c r="C9885" s="22"/>
    </row>
    <row r="9886" spans="3:3" x14ac:dyDescent="0.35">
      <c r="C9886" s="22"/>
    </row>
    <row r="9887" spans="3:3" x14ac:dyDescent="0.35">
      <c r="C9887" s="22"/>
    </row>
    <row r="9888" spans="3:3" x14ac:dyDescent="0.35">
      <c r="C9888" s="22"/>
    </row>
    <row r="9889" spans="3:3" x14ac:dyDescent="0.35">
      <c r="C9889" s="22"/>
    </row>
    <row r="9890" spans="3:3" x14ac:dyDescent="0.35">
      <c r="C9890" s="22"/>
    </row>
    <row r="9891" spans="3:3" x14ac:dyDescent="0.35">
      <c r="C9891" s="22"/>
    </row>
    <row r="9892" spans="3:3" x14ac:dyDescent="0.35">
      <c r="C9892" s="22"/>
    </row>
    <row r="9893" spans="3:3" x14ac:dyDescent="0.35">
      <c r="C9893" s="22"/>
    </row>
    <row r="9894" spans="3:3" x14ac:dyDescent="0.35">
      <c r="C9894" s="22"/>
    </row>
    <row r="9895" spans="3:3" x14ac:dyDescent="0.35">
      <c r="C9895" s="22"/>
    </row>
    <row r="9896" spans="3:3" x14ac:dyDescent="0.35">
      <c r="C9896" s="22"/>
    </row>
    <row r="9897" spans="3:3" x14ac:dyDescent="0.35">
      <c r="C9897" s="22"/>
    </row>
    <row r="9898" spans="3:3" x14ac:dyDescent="0.35">
      <c r="C9898" s="22"/>
    </row>
    <row r="9899" spans="3:3" x14ac:dyDescent="0.35">
      <c r="C9899" s="22"/>
    </row>
    <row r="9900" spans="3:3" x14ac:dyDescent="0.35">
      <c r="C9900" s="22"/>
    </row>
    <row r="9901" spans="3:3" x14ac:dyDescent="0.35">
      <c r="C9901" s="22"/>
    </row>
    <row r="9902" spans="3:3" x14ac:dyDescent="0.35">
      <c r="C9902" s="22"/>
    </row>
    <row r="9903" spans="3:3" x14ac:dyDescent="0.35">
      <c r="C9903" s="22"/>
    </row>
    <row r="9904" spans="3:3" x14ac:dyDescent="0.35">
      <c r="C9904" s="22"/>
    </row>
    <row r="9905" spans="3:3" x14ac:dyDescent="0.35">
      <c r="C9905" s="22"/>
    </row>
    <row r="9906" spans="3:3" x14ac:dyDescent="0.35">
      <c r="C9906" s="22"/>
    </row>
    <row r="9907" spans="3:3" x14ac:dyDescent="0.35">
      <c r="C9907" s="22"/>
    </row>
    <row r="9908" spans="3:3" x14ac:dyDescent="0.35">
      <c r="C9908" s="22"/>
    </row>
    <row r="9909" spans="3:3" x14ac:dyDescent="0.35">
      <c r="C9909" s="22"/>
    </row>
    <row r="9910" spans="3:3" x14ac:dyDescent="0.35">
      <c r="C9910" s="22"/>
    </row>
    <row r="9911" spans="3:3" x14ac:dyDescent="0.35">
      <c r="C9911" s="22"/>
    </row>
    <row r="9912" spans="3:3" x14ac:dyDescent="0.35">
      <c r="C9912" s="22"/>
    </row>
    <row r="9913" spans="3:3" x14ac:dyDescent="0.35">
      <c r="C9913" s="22"/>
    </row>
    <row r="9914" spans="3:3" x14ac:dyDescent="0.35">
      <c r="C9914" s="22"/>
    </row>
    <row r="9915" spans="3:3" x14ac:dyDescent="0.35">
      <c r="C9915" s="22"/>
    </row>
    <row r="9916" spans="3:3" x14ac:dyDescent="0.35">
      <c r="C9916" s="22"/>
    </row>
    <row r="9917" spans="3:3" x14ac:dyDescent="0.35">
      <c r="C9917" s="22"/>
    </row>
    <row r="9918" spans="3:3" x14ac:dyDescent="0.35">
      <c r="C9918" s="22"/>
    </row>
    <row r="9919" spans="3:3" x14ac:dyDescent="0.35">
      <c r="C9919" s="22"/>
    </row>
    <row r="9920" spans="3:3" x14ac:dyDescent="0.35">
      <c r="C9920" s="22"/>
    </row>
    <row r="9921" spans="3:3" x14ac:dyDescent="0.35">
      <c r="C9921" s="22"/>
    </row>
    <row r="9922" spans="3:3" x14ac:dyDescent="0.35">
      <c r="C9922" s="22"/>
    </row>
    <row r="9923" spans="3:3" x14ac:dyDescent="0.35">
      <c r="C9923" s="22"/>
    </row>
    <row r="9924" spans="3:3" x14ac:dyDescent="0.35">
      <c r="C9924" s="22"/>
    </row>
    <row r="9925" spans="3:3" x14ac:dyDescent="0.35">
      <c r="C9925" s="22"/>
    </row>
    <row r="9926" spans="3:3" x14ac:dyDescent="0.35">
      <c r="C9926" s="22"/>
    </row>
    <row r="9927" spans="3:3" x14ac:dyDescent="0.35">
      <c r="C9927" s="22"/>
    </row>
    <row r="9928" spans="3:3" x14ac:dyDescent="0.35">
      <c r="C9928" s="22"/>
    </row>
    <row r="9929" spans="3:3" x14ac:dyDescent="0.35">
      <c r="C9929" s="22"/>
    </row>
    <row r="9930" spans="3:3" x14ac:dyDescent="0.35">
      <c r="C9930" s="22"/>
    </row>
    <row r="9931" spans="3:3" x14ac:dyDescent="0.35">
      <c r="C9931" s="22"/>
    </row>
    <row r="9932" spans="3:3" x14ac:dyDescent="0.35">
      <c r="C9932" s="22"/>
    </row>
    <row r="9933" spans="3:3" x14ac:dyDescent="0.35">
      <c r="C9933" s="22"/>
    </row>
    <row r="9934" spans="3:3" x14ac:dyDescent="0.35">
      <c r="C9934" s="22"/>
    </row>
    <row r="9935" spans="3:3" x14ac:dyDescent="0.35">
      <c r="C9935" s="22"/>
    </row>
    <row r="9936" spans="3:3" x14ac:dyDescent="0.35">
      <c r="C9936" s="22"/>
    </row>
    <row r="9937" spans="3:3" x14ac:dyDescent="0.35">
      <c r="C9937" s="22"/>
    </row>
    <row r="9938" spans="3:3" x14ac:dyDescent="0.35">
      <c r="C9938" s="22"/>
    </row>
    <row r="9939" spans="3:3" x14ac:dyDescent="0.35">
      <c r="C9939" s="22"/>
    </row>
    <row r="9940" spans="3:3" x14ac:dyDescent="0.35">
      <c r="C9940" s="22"/>
    </row>
    <row r="9941" spans="3:3" x14ac:dyDescent="0.35">
      <c r="C9941" s="22"/>
    </row>
    <row r="9942" spans="3:3" x14ac:dyDescent="0.35">
      <c r="C9942" s="22"/>
    </row>
    <row r="9943" spans="3:3" x14ac:dyDescent="0.35">
      <c r="C9943" s="22"/>
    </row>
    <row r="9944" spans="3:3" x14ac:dyDescent="0.35">
      <c r="C9944" s="22"/>
    </row>
    <row r="9945" spans="3:3" x14ac:dyDescent="0.35">
      <c r="C9945" s="22"/>
    </row>
    <row r="9946" spans="3:3" x14ac:dyDescent="0.35">
      <c r="C9946" s="22"/>
    </row>
    <row r="9947" spans="3:3" x14ac:dyDescent="0.35">
      <c r="C9947" s="22"/>
    </row>
    <row r="9948" spans="3:3" x14ac:dyDescent="0.35">
      <c r="C9948" s="22"/>
    </row>
    <row r="9949" spans="3:3" x14ac:dyDescent="0.35">
      <c r="C9949" s="22"/>
    </row>
    <row r="9950" spans="3:3" x14ac:dyDescent="0.35">
      <c r="C9950" s="22"/>
    </row>
    <row r="9951" spans="3:3" x14ac:dyDescent="0.35">
      <c r="C9951" s="22"/>
    </row>
    <row r="9952" spans="3:3" x14ac:dyDescent="0.35">
      <c r="C9952" s="22"/>
    </row>
    <row r="9953" spans="3:3" x14ac:dyDescent="0.35">
      <c r="C9953" s="22"/>
    </row>
    <row r="9954" spans="3:3" x14ac:dyDescent="0.35">
      <c r="C9954" s="22"/>
    </row>
    <row r="9955" spans="3:3" x14ac:dyDescent="0.35">
      <c r="C9955" s="22"/>
    </row>
    <row r="9956" spans="3:3" x14ac:dyDescent="0.35">
      <c r="C9956" s="22"/>
    </row>
    <row r="9957" spans="3:3" x14ac:dyDescent="0.35">
      <c r="C9957" s="22"/>
    </row>
    <row r="9958" spans="3:3" x14ac:dyDescent="0.35">
      <c r="C9958" s="22"/>
    </row>
    <row r="9959" spans="3:3" x14ac:dyDescent="0.35">
      <c r="C9959" s="22"/>
    </row>
    <row r="9960" spans="3:3" x14ac:dyDescent="0.35">
      <c r="C9960" s="22"/>
    </row>
    <row r="9961" spans="3:3" x14ac:dyDescent="0.35">
      <c r="C9961" s="22"/>
    </row>
    <row r="9962" spans="3:3" x14ac:dyDescent="0.35">
      <c r="C9962" s="22"/>
    </row>
    <row r="9963" spans="3:3" x14ac:dyDescent="0.35">
      <c r="C9963" s="22"/>
    </row>
    <row r="9964" spans="3:3" x14ac:dyDescent="0.35">
      <c r="C9964" s="22"/>
    </row>
    <row r="9965" spans="3:3" x14ac:dyDescent="0.35">
      <c r="C9965" s="22"/>
    </row>
    <row r="9966" spans="3:3" x14ac:dyDescent="0.35">
      <c r="C9966" s="22"/>
    </row>
    <row r="9967" spans="3:3" x14ac:dyDescent="0.35">
      <c r="C9967" s="22"/>
    </row>
    <row r="9968" spans="3:3" x14ac:dyDescent="0.35">
      <c r="C9968" s="22"/>
    </row>
    <row r="9969" spans="3:3" x14ac:dyDescent="0.35">
      <c r="C9969" s="22"/>
    </row>
    <row r="9970" spans="3:3" x14ac:dyDescent="0.35">
      <c r="C9970" s="22"/>
    </row>
    <row r="9971" spans="3:3" x14ac:dyDescent="0.35">
      <c r="C9971" s="22"/>
    </row>
    <row r="9972" spans="3:3" x14ac:dyDescent="0.35">
      <c r="C9972" s="22"/>
    </row>
    <row r="9973" spans="3:3" x14ac:dyDescent="0.35">
      <c r="C9973" s="22"/>
    </row>
    <row r="9974" spans="3:3" x14ac:dyDescent="0.35">
      <c r="C9974" s="22"/>
    </row>
    <row r="9975" spans="3:3" x14ac:dyDescent="0.35">
      <c r="C9975" s="22"/>
    </row>
    <row r="9976" spans="3:3" x14ac:dyDescent="0.35">
      <c r="C9976" s="22"/>
    </row>
    <row r="9977" spans="3:3" x14ac:dyDescent="0.35">
      <c r="C9977" s="22"/>
    </row>
    <row r="9978" spans="3:3" x14ac:dyDescent="0.35">
      <c r="C9978" s="22"/>
    </row>
    <row r="9979" spans="3:3" x14ac:dyDescent="0.35">
      <c r="C9979" s="22"/>
    </row>
    <row r="9980" spans="3:3" x14ac:dyDescent="0.35">
      <c r="C9980" s="22"/>
    </row>
    <row r="9981" spans="3:3" x14ac:dyDescent="0.35">
      <c r="C9981" s="22"/>
    </row>
    <row r="9982" spans="3:3" x14ac:dyDescent="0.35">
      <c r="C9982" s="22"/>
    </row>
    <row r="9983" spans="3:3" x14ac:dyDescent="0.35">
      <c r="C9983" s="22"/>
    </row>
    <row r="9984" spans="3:3" x14ac:dyDescent="0.35">
      <c r="C9984" s="22"/>
    </row>
    <row r="9985" spans="3:3" x14ac:dyDescent="0.35">
      <c r="C9985" s="22"/>
    </row>
    <row r="9986" spans="3:3" x14ac:dyDescent="0.35">
      <c r="C9986" s="22"/>
    </row>
    <row r="9987" spans="3:3" x14ac:dyDescent="0.35">
      <c r="C9987" s="22"/>
    </row>
    <row r="9988" spans="3:3" x14ac:dyDescent="0.35">
      <c r="C9988" s="22"/>
    </row>
    <row r="9989" spans="3:3" x14ac:dyDescent="0.35">
      <c r="C9989" s="22"/>
    </row>
    <row r="9990" spans="3:3" x14ac:dyDescent="0.35">
      <c r="C9990" s="22"/>
    </row>
    <row r="9991" spans="3:3" x14ac:dyDescent="0.35">
      <c r="C9991" s="22"/>
    </row>
    <row r="9992" spans="3:3" x14ac:dyDescent="0.35">
      <c r="C9992" s="22"/>
    </row>
    <row r="9993" spans="3:3" x14ac:dyDescent="0.35">
      <c r="C9993" s="22"/>
    </row>
    <row r="9994" spans="3:3" x14ac:dyDescent="0.35">
      <c r="C9994" s="22"/>
    </row>
    <row r="9995" spans="3:3" x14ac:dyDescent="0.35">
      <c r="C9995" s="22"/>
    </row>
    <row r="9996" spans="3:3" x14ac:dyDescent="0.35">
      <c r="C9996" s="22"/>
    </row>
    <row r="9997" spans="3:3" x14ac:dyDescent="0.35">
      <c r="C9997" s="22"/>
    </row>
    <row r="9998" spans="3:3" x14ac:dyDescent="0.35">
      <c r="C9998" s="22"/>
    </row>
    <row r="9999" spans="3:3" x14ac:dyDescent="0.35">
      <c r="C9999" s="22"/>
    </row>
    <row r="10000" spans="3:3" x14ac:dyDescent="0.35">
      <c r="C10000" s="22"/>
    </row>
    <row r="10001" spans="3:3" x14ac:dyDescent="0.35">
      <c r="C10001" s="22"/>
    </row>
    <row r="10002" spans="3:3" x14ac:dyDescent="0.35">
      <c r="C10002" s="22"/>
    </row>
    <row r="10003" spans="3:3" x14ac:dyDescent="0.35">
      <c r="C10003" s="22"/>
    </row>
    <row r="10004" spans="3:3" x14ac:dyDescent="0.35">
      <c r="C10004" s="22"/>
    </row>
    <row r="10005" spans="3:3" x14ac:dyDescent="0.35">
      <c r="C10005" s="22"/>
    </row>
    <row r="10006" spans="3:3" x14ac:dyDescent="0.35">
      <c r="C10006" s="22"/>
    </row>
    <row r="10007" spans="3:3" x14ac:dyDescent="0.35">
      <c r="C10007" s="22"/>
    </row>
    <row r="10008" spans="3:3" x14ac:dyDescent="0.35">
      <c r="C10008" s="22"/>
    </row>
    <row r="10009" spans="3:3" x14ac:dyDescent="0.35">
      <c r="C10009" s="22"/>
    </row>
    <row r="10010" spans="3:3" x14ac:dyDescent="0.35">
      <c r="C10010" s="22"/>
    </row>
    <row r="10011" spans="3:3" x14ac:dyDescent="0.35">
      <c r="C10011" s="22"/>
    </row>
    <row r="10012" spans="3:3" x14ac:dyDescent="0.35">
      <c r="C10012" s="22"/>
    </row>
    <row r="10013" spans="3:3" x14ac:dyDescent="0.35">
      <c r="C10013" s="22"/>
    </row>
    <row r="10014" spans="3:3" x14ac:dyDescent="0.35">
      <c r="C10014" s="22"/>
    </row>
    <row r="10015" spans="3:3" x14ac:dyDescent="0.35">
      <c r="C10015" s="22"/>
    </row>
    <row r="10016" spans="3:3" x14ac:dyDescent="0.35">
      <c r="C10016" s="22"/>
    </row>
    <row r="10017" spans="3:3" x14ac:dyDescent="0.35">
      <c r="C10017" s="22"/>
    </row>
    <row r="10018" spans="3:3" x14ac:dyDescent="0.35">
      <c r="C10018" s="22"/>
    </row>
    <row r="10019" spans="3:3" x14ac:dyDescent="0.35">
      <c r="C10019" s="22"/>
    </row>
    <row r="10020" spans="3:3" x14ac:dyDescent="0.35">
      <c r="C10020" s="22"/>
    </row>
    <row r="10021" spans="3:3" x14ac:dyDescent="0.35">
      <c r="C10021" s="22"/>
    </row>
    <row r="10022" spans="3:3" x14ac:dyDescent="0.35">
      <c r="C10022" s="22"/>
    </row>
    <row r="10023" spans="3:3" x14ac:dyDescent="0.35">
      <c r="C10023" s="22"/>
    </row>
    <row r="10024" spans="3:3" x14ac:dyDescent="0.35">
      <c r="C10024" s="22"/>
    </row>
    <row r="10025" spans="3:3" x14ac:dyDescent="0.35">
      <c r="C10025" s="22"/>
    </row>
    <row r="10026" spans="3:3" x14ac:dyDescent="0.35">
      <c r="C10026" s="22"/>
    </row>
    <row r="10027" spans="3:3" x14ac:dyDescent="0.35">
      <c r="C10027" s="22"/>
    </row>
    <row r="10028" spans="3:3" x14ac:dyDescent="0.35">
      <c r="C10028" s="22"/>
    </row>
    <row r="10029" spans="3:3" x14ac:dyDescent="0.35">
      <c r="C10029" s="22"/>
    </row>
    <row r="10030" spans="3:3" x14ac:dyDescent="0.35">
      <c r="C10030" s="22"/>
    </row>
    <row r="10031" spans="3:3" x14ac:dyDescent="0.35">
      <c r="C10031" s="22"/>
    </row>
    <row r="10032" spans="3:3" x14ac:dyDescent="0.35">
      <c r="C10032" s="22"/>
    </row>
    <row r="10033" spans="3:3" x14ac:dyDescent="0.35">
      <c r="C10033" s="22"/>
    </row>
    <row r="10034" spans="3:3" x14ac:dyDescent="0.35">
      <c r="C10034" s="22"/>
    </row>
    <row r="10035" spans="3:3" x14ac:dyDescent="0.35">
      <c r="C10035" s="22"/>
    </row>
    <row r="10036" spans="3:3" x14ac:dyDescent="0.35">
      <c r="C10036" s="22"/>
    </row>
    <row r="10037" spans="3:3" x14ac:dyDescent="0.35">
      <c r="C10037" s="22"/>
    </row>
    <row r="10038" spans="3:3" x14ac:dyDescent="0.35">
      <c r="C10038" s="22"/>
    </row>
    <row r="10039" spans="3:3" x14ac:dyDescent="0.35">
      <c r="C10039" s="22"/>
    </row>
    <row r="10040" spans="3:3" x14ac:dyDescent="0.35">
      <c r="C10040" s="22"/>
    </row>
    <row r="10041" spans="3:3" x14ac:dyDescent="0.35">
      <c r="C10041" s="22"/>
    </row>
    <row r="10042" spans="3:3" x14ac:dyDescent="0.35">
      <c r="C10042" s="22"/>
    </row>
    <row r="10043" spans="3:3" x14ac:dyDescent="0.35">
      <c r="C10043" s="22"/>
    </row>
    <row r="10044" spans="3:3" x14ac:dyDescent="0.35">
      <c r="C10044" s="22"/>
    </row>
    <row r="10045" spans="3:3" x14ac:dyDescent="0.35">
      <c r="C10045" s="22"/>
    </row>
    <row r="10046" spans="3:3" x14ac:dyDescent="0.35">
      <c r="C10046" s="22"/>
    </row>
    <row r="10047" spans="3:3" x14ac:dyDescent="0.35">
      <c r="C10047" s="22"/>
    </row>
    <row r="10048" spans="3:3" x14ac:dyDescent="0.35">
      <c r="C10048" s="22"/>
    </row>
    <row r="10049" spans="3:3" x14ac:dyDescent="0.35">
      <c r="C10049" s="22"/>
    </row>
    <row r="10050" spans="3:3" x14ac:dyDescent="0.35">
      <c r="C10050" s="22"/>
    </row>
    <row r="10051" spans="3:3" x14ac:dyDescent="0.35">
      <c r="C10051" s="22"/>
    </row>
    <row r="10052" spans="3:3" x14ac:dyDescent="0.35">
      <c r="C10052" s="22"/>
    </row>
    <row r="10053" spans="3:3" x14ac:dyDescent="0.35">
      <c r="C10053" s="22"/>
    </row>
    <row r="10054" spans="3:3" x14ac:dyDescent="0.35">
      <c r="C10054" s="22"/>
    </row>
    <row r="10055" spans="3:3" x14ac:dyDescent="0.35">
      <c r="C10055" s="22"/>
    </row>
    <row r="10056" spans="3:3" x14ac:dyDescent="0.35">
      <c r="C10056" s="22"/>
    </row>
    <row r="10057" spans="3:3" x14ac:dyDescent="0.35">
      <c r="C10057" s="22"/>
    </row>
    <row r="10058" spans="3:3" x14ac:dyDescent="0.35">
      <c r="C10058" s="22"/>
    </row>
    <row r="10059" spans="3:3" x14ac:dyDescent="0.35">
      <c r="C10059" s="22"/>
    </row>
    <row r="10060" spans="3:3" x14ac:dyDescent="0.35">
      <c r="C10060" s="22"/>
    </row>
    <row r="10061" spans="3:3" x14ac:dyDescent="0.35">
      <c r="C10061" s="22"/>
    </row>
    <row r="10062" spans="3:3" x14ac:dyDescent="0.35">
      <c r="C10062" s="22"/>
    </row>
    <row r="10063" spans="3:3" x14ac:dyDescent="0.35">
      <c r="C10063" s="22"/>
    </row>
    <row r="10064" spans="3:3" x14ac:dyDescent="0.35">
      <c r="C10064" s="22"/>
    </row>
    <row r="10065" spans="3:3" x14ac:dyDescent="0.35">
      <c r="C10065" s="22"/>
    </row>
    <row r="10066" spans="3:3" x14ac:dyDescent="0.35">
      <c r="C10066" s="22"/>
    </row>
    <row r="10067" spans="3:3" x14ac:dyDescent="0.35">
      <c r="C10067" s="22"/>
    </row>
    <row r="10068" spans="3:3" x14ac:dyDescent="0.35">
      <c r="C10068" s="22"/>
    </row>
    <row r="10069" spans="3:3" x14ac:dyDescent="0.35">
      <c r="C10069" s="22"/>
    </row>
    <row r="10070" spans="3:3" x14ac:dyDescent="0.35">
      <c r="C10070" s="22"/>
    </row>
    <row r="10071" spans="3:3" x14ac:dyDescent="0.35">
      <c r="C10071" s="22"/>
    </row>
    <row r="10072" spans="3:3" x14ac:dyDescent="0.35">
      <c r="C10072" s="22"/>
    </row>
    <row r="10073" spans="3:3" x14ac:dyDescent="0.35">
      <c r="C10073" s="22"/>
    </row>
    <row r="10074" spans="3:3" x14ac:dyDescent="0.35">
      <c r="C10074" s="22"/>
    </row>
    <row r="10075" spans="3:3" x14ac:dyDescent="0.35">
      <c r="C10075" s="22"/>
    </row>
    <row r="10076" spans="3:3" x14ac:dyDescent="0.35">
      <c r="C10076" s="22"/>
    </row>
    <row r="10077" spans="3:3" x14ac:dyDescent="0.35">
      <c r="C10077" s="22"/>
    </row>
    <row r="10078" spans="3:3" x14ac:dyDescent="0.35">
      <c r="C10078" s="22"/>
    </row>
    <row r="10079" spans="3:3" x14ac:dyDescent="0.35">
      <c r="C10079" s="22"/>
    </row>
    <row r="10080" spans="3:3" x14ac:dyDescent="0.35">
      <c r="C10080" s="22"/>
    </row>
    <row r="10081" spans="3:3" x14ac:dyDescent="0.35">
      <c r="C10081" s="22"/>
    </row>
    <row r="10082" spans="3:3" x14ac:dyDescent="0.35">
      <c r="C10082" s="22"/>
    </row>
    <row r="10083" spans="3:3" x14ac:dyDescent="0.35">
      <c r="C10083" s="22"/>
    </row>
    <row r="10084" spans="3:3" x14ac:dyDescent="0.35">
      <c r="C10084" s="22"/>
    </row>
    <row r="10085" spans="3:3" x14ac:dyDescent="0.35">
      <c r="C10085" s="22"/>
    </row>
    <row r="10086" spans="3:3" x14ac:dyDescent="0.35">
      <c r="C10086" s="22"/>
    </row>
    <row r="10087" spans="3:3" x14ac:dyDescent="0.35">
      <c r="C10087" s="22"/>
    </row>
    <row r="10088" spans="3:3" x14ac:dyDescent="0.35">
      <c r="C10088" s="22"/>
    </row>
    <row r="10089" spans="3:3" x14ac:dyDescent="0.35">
      <c r="C10089" s="22"/>
    </row>
    <row r="10090" spans="3:3" x14ac:dyDescent="0.35">
      <c r="C10090" s="22"/>
    </row>
    <row r="10091" spans="3:3" x14ac:dyDescent="0.35">
      <c r="C10091" s="22"/>
    </row>
    <row r="10092" spans="3:3" x14ac:dyDescent="0.35">
      <c r="C10092" s="22"/>
    </row>
    <row r="10093" spans="3:3" x14ac:dyDescent="0.35">
      <c r="C10093" s="22"/>
    </row>
    <row r="10094" spans="3:3" x14ac:dyDescent="0.35">
      <c r="C10094" s="22"/>
    </row>
    <row r="10095" spans="3:3" x14ac:dyDescent="0.35">
      <c r="C10095" s="22"/>
    </row>
    <row r="10096" spans="3:3" x14ac:dyDescent="0.35">
      <c r="C10096" s="22"/>
    </row>
    <row r="10097" spans="3:3" x14ac:dyDescent="0.35">
      <c r="C10097" s="22"/>
    </row>
    <row r="10098" spans="3:3" x14ac:dyDescent="0.35">
      <c r="C10098" s="22"/>
    </row>
    <row r="10099" spans="3:3" x14ac:dyDescent="0.35">
      <c r="C10099" s="22"/>
    </row>
    <row r="10100" spans="3:3" x14ac:dyDescent="0.35">
      <c r="C10100" s="22"/>
    </row>
    <row r="10101" spans="3:3" x14ac:dyDescent="0.35">
      <c r="C10101" s="22"/>
    </row>
    <row r="10102" spans="3:3" x14ac:dyDescent="0.35">
      <c r="C10102" s="22"/>
    </row>
    <row r="10103" spans="3:3" x14ac:dyDescent="0.35">
      <c r="C10103" s="22"/>
    </row>
    <row r="10104" spans="3:3" x14ac:dyDescent="0.35">
      <c r="C10104" s="22"/>
    </row>
    <row r="10105" spans="3:3" x14ac:dyDescent="0.35">
      <c r="C10105" s="22"/>
    </row>
    <row r="10106" spans="3:3" x14ac:dyDescent="0.35">
      <c r="C10106" s="22"/>
    </row>
    <row r="10107" spans="3:3" x14ac:dyDescent="0.35">
      <c r="C10107" s="22"/>
    </row>
    <row r="10108" spans="3:3" x14ac:dyDescent="0.35">
      <c r="C10108" s="22"/>
    </row>
    <row r="10109" spans="3:3" x14ac:dyDescent="0.35">
      <c r="C10109" s="22"/>
    </row>
    <row r="10110" spans="3:3" x14ac:dyDescent="0.35">
      <c r="C10110" s="22"/>
    </row>
    <row r="10111" spans="3:3" x14ac:dyDescent="0.35">
      <c r="C10111" s="22"/>
    </row>
    <row r="10112" spans="3:3" x14ac:dyDescent="0.35">
      <c r="C10112" s="22"/>
    </row>
    <row r="10113" spans="3:3" x14ac:dyDescent="0.35">
      <c r="C10113" s="22"/>
    </row>
    <row r="10114" spans="3:3" x14ac:dyDescent="0.35">
      <c r="C10114" s="22"/>
    </row>
    <row r="10115" spans="3:3" x14ac:dyDescent="0.35">
      <c r="C10115" s="22"/>
    </row>
    <row r="10116" spans="3:3" x14ac:dyDescent="0.35">
      <c r="C10116" s="22"/>
    </row>
    <row r="10117" spans="3:3" x14ac:dyDescent="0.35">
      <c r="C10117" s="22"/>
    </row>
    <row r="10118" spans="3:3" x14ac:dyDescent="0.35">
      <c r="C10118" s="22"/>
    </row>
    <row r="10119" spans="3:3" x14ac:dyDescent="0.35">
      <c r="C10119" s="22"/>
    </row>
    <row r="10120" spans="3:3" x14ac:dyDescent="0.35">
      <c r="C10120" s="22"/>
    </row>
    <row r="10121" spans="3:3" x14ac:dyDescent="0.35">
      <c r="C10121" s="22"/>
    </row>
    <row r="10122" spans="3:3" x14ac:dyDescent="0.35">
      <c r="C10122" s="22"/>
    </row>
    <row r="10123" spans="3:3" x14ac:dyDescent="0.35">
      <c r="C10123" s="22"/>
    </row>
    <row r="10124" spans="3:3" x14ac:dyDescent="0.35">
      <c r="C10124" s="22"/>
    </row>
    <row r="10125" spans="3:3" x14ac:dyDescent="0.35">
      <c r="C10125" s="22"/>
    </row>
    <row r="10126" spans="3:3" x14ac:dyDescent="0.35">
      <c r="C10126" s="22"/>
    </row>
    <row r="10127" spans="3:3" x14ac:dyDescent="0.35">
      <c r="C10127" s="22"/>
    </row>
    <row r="10128" spans="3:3" x14ac:dyDescent="0.35">
      <c r="C10128" s="22"/>
    </row>
    <row r="10129" spans="3:3" x14ac:dyDescent="0.35">
      <c r="C10129" s="22"/>
    </row>
    <row r="10130" spans="3:3" x14ac:dyDescent="0.35">
      <c r="C10130" s="22"/>
    </row>
    <row r="10131" spans="3:3" x14ac:dyDescent="0.35">
      <c r="C10131" s="22"/>
    </row>
    <row r="10132" spans="3:3" x14ac:dyDescent="0.35">
      <c r="C10132" s="22"/>
    </row>
    <row r="10133" spans="3:3" x14ac:dyDescent="0.35">
      <c r="C10133" s="22"/>
    </row>
    <row r="10134" spans="3:3" x14ac:dyDescent="0.35">
      <c r="C10134" s="22"/>
    </row>
    <row r="10135" spans="3:3" x14ac:dyDescent="0.35">
      <c r="C10135" s="22"/>
    </row>
    <row r="10136" spans="3:3" x14ac:dyDescent="0.35">
      <c r="C10136" s="22"/>
    </row>
    <row r="10137" spans="3:3" x14ac:dyDescent="0.35">
      <c r="C10137" s="22"/>
    </row>
    <row r="10138" spans="3:3" x14ac:dyDescent="0.35">
      <c r="C10138" s="22"/>
    </row>
    <row r="10139" spans="3:3" x14ac:dyDescent="0.35">
      <c r="C10139" s="22"/>
    </row>
    <row r="10140" spans="3:3" x14ac:dyDescent="0.35">
      <c r="C10140" s="22"/>
    </row>
    <row r="10141" spans="3:3" x14ac:dyDescent="0.35">
      <c r="C10141" s="22"/>
    </row>
    <row r="10142" spans="3:3" x14ac:dyDescent="0.35">
      <c r="C10142" s="22"/>
    </row>
    <row r="10143" spans="3:3" x14ac:dyDescent="0.35">
      <c r="C10143" s="22"/>
    </row>
    <row r="10144" spans="3:3" x14ac:dyDescent="0.35">
      <c r="C10144" s="22"/>
    </row>
    <row r="10145" spans="3:3" x14ac:dyDescent="0.35">
      <c r="C10145" s="22"/>
    </row>
    <row r="10146" spans="3:3" x14ac:dyDescent="0.35">
      <c r="C10146" s="22"/>
    </row>
    <row r="10147" spans="3:3" x14ac:dyDescent="0.35">
      <c r="C10147" s="22"/>
    </row>
    <row r="10148" spans="3:3" x14ac:dyDescent="0.35">
      <c r="C10148" s="22"/>
    </row>
    <row r="10149" spans="3:3" x14ac:dyDescent="0.35">
      <c r="C10149" s="22"/>
    </row>
    <row r="10150" spans="3:3" x14ac:dyDescent="0.35">
      <c r="C10150" s="22"/>
    </row>
    <row r="10151" spans="3:3" x14ac:dyDescent="0.35">
      <c r="C10151" s="22"/>
    </row>
    <row r="10152" spans="3:3" x14ac:dyDescent="0.35">
      <c r="C10152" s="22"/>
    </row>
    <row r="10153" spans="3:3" x14ac:dyDescent="0.35">
      <c r="C10153" s="22"/>
    </row>
    <row r="10154" spans="3:3" x14ac:dyDescent="0.35">
      <c r="C10154" s="22"/>
    </row>
    <row r="10155" spans="3:3" x14ac:dyDescent="0.35">
      <c r="C10155" s="22"/>
    </row>
    <row r="10156" spans="3:3" x14ac:dyDescent="0.35">
      <c r="C10156" s="22"/>
    </row>
    <row r="10157" spans="3:3" x14ac:dyDescent="0.35">
      <c r="C10157" s="22"/>
    </row>
    <row r="10158" spans="3:3" x14ac:dyDescent="0.35">
      <c r="C10158" s="22"/>
    </row>
    <row r="10159" spans="3:3" x14ac:dyDescent="0.35">
      <c r="C10159" s="22"/>
    </row>
    <row r="10160" spans="3:3" x14ac:dyDescent="0.35">
      <c r="C10160" s="22"/>
    </row>
    <row r="10161" spans="3:3" x14ac:dyDescent="0.35">
      <c r="C10161" s="22"/>
    </row>
    <row r="10162" spans="3:3" x14ac:dyDescent="0.35">
      <c r="C10162" s="22"/>
    </row>
    <row r="10163" spans="3:3" x14ac:dyDescent="0.35">
      <c r="C10163" s="22"/>
    </row>
    <row r="10164" spans="3:3" x14ac:dyDescent="0.35">
      <c r="C10164" s="22"/>
    </row>
    <row r="10165" spans="3:3" x14ac:dyDescent="0.35">
      <c r="C10165" s="22"/>
    </row>
    <row r="10166" spans="3:3" x14ac:dyDescent="0.35">
      <c r="C10166" s="22"/>
    </row>
    <row r="10167" spans="3:3" x14ac:dyDescent="0.35">
      <c r="C10167" s="22"/>
    </row>
    <row r="10168" spans="3:3" x14ac:dyDescent="0.35">
      <c r="C10168" s="22"/>
    </row>
    <row r="10169" spans="3:3" x14ac:dyDescent="0.35">
      <c r="C10169" s="22"/>
    </row>
    <row r="10170" spans="3:3" x14ac:dyDescent="0.35">
      <c r="C10170" s="22"/>
    </row>
    <row r="10171" spans="3:3" x14ac:dyDescent="0.35">
      <c r="C10171" s="22"/>
    </row>
    <row r="10172" spans="3:3" x14ac:dyDescent="0.35">
      <c r="C10172" s="22"/>
    </row>
    <row r="10173" spans="3:3" x14ac:dyDescent="0.35">
      <c r="C10173" s="22"/>
    </row>
    <row r="10174" spans="3:3" x14ac:dyDescent="0.35">
      <c r="C10174" s="22"/>
    </row>
    <row r="10175" spans="3:3" x14ac:dyDescent="0.35">
      <c r="C10175" s="22"/>
    </row>
    <row r="10176" spans="3:3" x14ac:dyDescent="0.35">
      <c r="C10176" s="22"/>
    </row>
    <row r="10177" spans="3:3" x14ac:dyDescent="0.35">
      <c r="C10177" s="22"/>
    </row>
    <row r="10178" spans="3:3" x14ac:dyDescent="0.35">
      <c r="C10178" s="22"/>
    </row>
    <row r="10179" spans="3:3" x14ac:dyDescent="0.35">
      <c r="C10179" s="22"/>
    </row>
    <row r="10180" spans="3:3" x14ac:dyDescent="0.35">
      <c r="C10180" s="22"/>
    </row>
    <row r="10181" spans="3:3" x14ac:dyDescent="0.35">
      <c r="C10181" s="22"/>
    </row>
    <row r="10182" spans="3:3" x14ac:dyDescent="0.35">
      <c r="C10182" s="22"/>
    </row>
    <row r="10183" spans="3:3" x14ac:dyDescent="0.35">
      <c r="C10183" s="22"/>
    </row>
    <row r="10184" spans="3:3" x14ac:dyDescent="0.35">
      <c r="C10184" s="22"/>
    </row>
    <row r="10185" spans="3:3" x14ac:dyDescent="0.35">
      <c r="C10185" s="22"/>
    </row>
    <row r="10186" spans="3:3" x14ac:dyDescent="0.35">
      <c r="C10186" s="22"/>
    </row>
    <row r="10187" spans="3:3" x14ac:dyDescent="0.35">
      <c r="C10187" s="22"/>
    </row>
    <row r="10188" spans="3:3" x14ac:dyDescent="0.35">
      <c r="C10188" s="22"/>
    </row>
    <row r="10189" spans="3:3" x14ac:dyDescent="0.35">
      <c r="C10189" s="22"/>
    </row>
    <row r="10190" spans="3:3" x14ac:dyDescent="0.35">
      <c r="C10190" s="22"/>
    </row>
    <row r="10191" spans="3:3" x14ac:dyDescent="0.35">
      <c r="C10191" s="22"/>
    </row>
    <row r="10192" spans="3:3" x14ac:dyDescent="0.35">
      <c r="C10192" s="22"/>
    </row>
    <row r="10193" spans="3:3" x14ac:dyDescent="0.35">
      <c r="C10193" s="22"/>
    </row>
    <row r="10194" spans="3:3" x14ac:dyDescent="0.35">
      <c r="C10194" s="22"/>
    </row>
    <row r="10195" spans="3:3" x14ac:dyDescent="0.35">
      <c r="C10195" s="22"/>
    </row>
    <row r="10196" spans="3:3" x14ac:dyDescent="0.35">
      <c r="C10196" s="22"/>
    </row>
    <row r="10197" spans="3:3" x14ac:dyDescent="0.35">
      <c r="C10197" s="22"/>
    </row>
    <row r="10198" spans="3:3" x14ac:dyDescent="0.35">
      <c r="C10198" s="22"/>
    </row>
    <row r="10199" spans="3:3" x14ac:dyDescent="0.35">
      <c r="C10199" s="22"/>
    </row>
    <row r="10200" spans="3:3" x14ac:dyDescent="0.35">
      <c r="C10200" s="22"/>
    </row>
    <row r="10201" spans="3:3" x14ac:dyDescent="0.35">
      <c r="C10201" s="22"/>
    </row>
    <row r="10202" spans="3:3" x14ac:dyDescent="0.35">
      <c r="C10202" s="22"/>
    </row>
    <row r="10203" spans="3:3" x14ac:dyDescent="0.35">
      <c r="C10203" s="22"/>
    </row>
    <row r="10204" spans="3:3" x14ac:dyDescent="0.35">
      <c r="C10204" s="22"/>
    </row>
    <row r="10205" spans="3:3" x14ac:dyDescent="0.35">
      <c r="C10205" s="22"/>
    </row>
    <row r="10206" spans="3:3" x14ac:dyDescent="0.35">
      <c r="C10206" s="22"/>
    </row>
    <row r="10207" spans="3:3" x14ac:dyDescent="0.35">
      <c r="C10207" s="22"/>
    </row>
    <row r="10208" spans="3:3" x14ac:dyDescent="0.35">
      <c r="C10208" s="22"/>
    </row>
    <row r="10209" spans="3:3" x14ac:dyDescent="0.35">
      <c r="C10209" s="22"/>
    </row>
    <row r="10210" spans="3:3" x14ac:dyDescent="0.35">
      <c r="C10210" s="22"/>
    </row>
    <row r="10211" spans="3:3" x14ac:dyDescent="0.35">
      <c r="C10211" s="22"/>
    </row>
    <row r="10212" spans="3:3" x14ac:dyDescent="0.35">
      <c r="C10212" s="22"/>
    </row>
    <row r="10213" spans="3:3" x14ac:dyDescent="0.35">
      <c r="C10213" s="22"/>
    </row>
    <row r="10214" spans="3:3" x14ac:dyDescent="0.35">
      <c r="C10214" s="22"/>
    </row>
    <row r="10215" spans="3:3" x14ac:dyDescent="0.35">
      <c r="C10215" s="22"/>
    </row>
    <row r="10216" spans="3:3" x14ac:dyDescent="0.35">
      <c r="C10216" s="22"/>
    </row>
    <row r="10217" spans="3:3" x14ac:dyDescent="0.35">
      <c r="C10217" s="22"/>
    </row>
    <row r="10218" spans="3:3" x14ac:dyDescent="0.35">
      <c r="C10218" s="22"/>
    </row>
    <row r="10219" spans="3:3" x14ac:dyDescent="0.35">
      <c r="C10219" s="22"/>
    </row>
    <row r="10220" spans="3:3" x14ac:dyDescent="0.35">
      <c r="C10220" s="22"/>
    </row>
    <row r="10221" spans="3:3" x14ac:dyDescent="0.35">
      <c r="C10221" s="22"/>
    </row>
    <row r="10222" spans="3:3" x14ac:dyDescent="0.35">
      <c r="C10222" s="22"/>
    </row>
    <row r="10223" spans="3:3" x14ac:dyDescent="0.35">
      <c r="C10223" s="22"/>
    </row>
    <row r="10224" spans="3:3" x14ac:dyDescent="0.35">
      <c r="C10224" s="22"/>
    </row>
    <row r="10225" spans="3:3" x14ac:dyDescent="0.35">
      <c r="C10225" s="22"/>
    </row>
    <row r="10226" spans="3:3" x14ac:dyDescent="0.35">
      <c r="C10226" s="22"/>
    </row>
    <row r="10227" spans="3:3" x14ac:dyDescent="0.35">
      <c r="C10227" s="22"/>
    </row>
    <row r="10228" spans="3:3" x14ac:dyDescent="0.35">
      <c r="C10228" s="22"/>
    </row>
    <row r="10229" spans="3:3" x14ac:dyDescent="0.35">
      <c r="C10229" s="22"/>
    </row>
    <row r="10230" spans="3:3" x14ac:dyDescent="0.35">
      <c r="C10230" s="22"/>
    </row>
    <row r="10231" spans="3:3" x14ac:dyDescent="0.35">
      <c r="C10231" s="22"/>
    </row>
    <row r="10232" spans="3:3" x14ac:dyDescent="0.35">
      <c r="C10232" s="22"/>
    </row>
    <row r="10233" spans="3:3" x14ac:dyDescent="0.35">
      <c r="C10233" s="22"/>
    </row>
    <row r="10234" spans="3:3" x14ac:dyDescent="0.35">
      <c r="C10234" s="22"/>
    </row>
    <row r="10235" spans="3:3" x14ac:dyDescent="0.35">
      <c r="C10235" s="22"/>
    </row>
    <row r="10236" spans="3:3" x14ac:dyDescent="0.35">
      <c r="C10236" s="22"/>
    </row>
    <row r="10237" spans="3:3" x14ac:dyDescent="0.35">
      <c r="C10237" s="22"/>
    </row>
    <row r="10238" spans="3:3" x14ac:dyDescent="0.35">
      <c r="C10238" s="22"/>
    </row>
    <row r="10239" spans="3:3" x14ac:dyDescent="0.35">
      <c r="C10239" s="22"/>
    </row>
    <row r="10240" spans="3:3" x14ac:dyDescent="0.35">
      <c r="C10240" s="22"/>
    </row>
    <row r="10241" spans="3:3" x14ac:dyDescent="0.35">
      <c r="C10241" s="22"/>
    </row>
    <row r="10242" spans="3:3" x14ac:dyDescent="0.35">
      <c r="C10242" s="22"/>
    </row>
    <row r="10243" spans="3:3" x14ac:dyDescent="0.35">
      <c r="C10243" s="22"/>
    </row>
    <row r="10244" spans="3:3" x14ac:dyDescent="0.35">
      <c r="C10244" s="22"/>
    </row>
    <row r="10245" spans="3:3" x14ac:dyDescent="0.35">
      <c r="C10245" s="22"/>
    </row>
    <row r="10246" spans="3:3" x14ac:dyDescent="0.35">
      <c r="C10246" s="22"/>
    </row>
    <row r="10247" spans="3:3" x14ac:dyDescent="0.35">
      <c r="C10247" s="22"/>
    </row>
    <row r="10248" spans="3:3" x14ac:dyDescent="0.35">
      <c r="C10248" s="22"/>
    </row>
    <row r="10249" spans="3:3" x14ac:dyDescent="0.35">
      <c r="C10249" s="22"/>
    </row>
    <row r="10250" spans="3:3" x14ac:dyDescent="0.35">
      <c r="C10250" s="22"/>
    </row>
    <row r="10251" spans="3:3" x14ac:dyDescent="0.35">
      <c r="C10251" s="22"/>
    </row>
    <row r="10252" spans="3:3" x14ac:dyDescent="0.35">
      <c r="C10252" s="22"/>
    </row>
    <row r="10253" spans="3:3" x14ac:dyDescent="0.35">
      <c r="C10253" s="22"/>
    </row>
    <row r="10254" spans="3:3" x14ac:dyDescent="0.35">
      <c r="C10254" s="22"/>
    </row>
    <row r="10255" spans="3:3" x14ac:dyDescent="0.35">
      <c r="C10255" s="22"/>
    </row>
    <row r="10256" spans="3:3" x14ac:dyDescent="0.35">
      <c r="C10256" s="22"/>
    </row>
    <row r="10257" spans="3:3" x14ac:dyDescent="0.35">
      <c r="C10257" s="22"/>
    </row>
    <row r="10258" spans="3:3" x14ac:dyDescent="0.35">
      <c r="C10258" s="22"/>
    </row>
    <row r="10259" spans="3:3" x14ac:dyDescent="0.35">
      <c r="C10259" s="22"/>
    </row>
    <row r="10260" spans="3:3" x14ac:dyDescent="0.35">
      <c r="C10260" s="22"/>
    </row>
    <row r="10261" spans="3:3" x14ac:dyDescent="0.35">
      <c r="C10261" s="22"/>
    </row>
    <row r="10262" spans="3:3" x14ac:dyDescent="0.35">
      <c r="C10262" s="22"/>
    </row>
    <row r="10263" spans="3:3" x14ac:dyDescent="0.35">
      <c r="C10263" s="22"/>
    </row>
    <row r="10264" spans="3:3" x14ac:dyDescent="0.35">
      <c r="C10264" s="22"/>
    </row>
    <row r="10265" spans="3:3" x14ac:dyDescent="0.35">
      <c r="C10265" s="22"/>
    </row>
    <row r="10266" spans="3:3" x14ac:dyDescent="0.35">
      <c r="C10266" s="22"/>
    </row>
    <row r="10267" spans="3:3" x14ac:dyDescent="0.35">
      <c r="C10267" s="22"/>
    </row>
    <row r="10268" spans="3:3" x14ac:dyDescent="0.35">
      <c r="C10268" s="22"/>
    </row>
    <row r="10269" spans="3:3" x14ac:dyDescent="0.35">
      <c r="C10269" s="22"/>
    </row>
    <row r="10270" spans="3:3" x14ac:dyDescent="0.35">
      <c r="C10270" s="22"/>
    </row>
    <row r="10271" spans="3:3" x14ac:dyDescent="0.35">
      <c r="C10271" s="22"/>
    </row>
    <row r="10272" spans="3:3" x14ac:dyDescent="0.35">
      <c r="C10272" s="22"/>
    </row>
    <row r="10273" spans="3:3" x14ac:dyDescent="0.35">
      <c r="C10273" s="22"/>
    </row>
    <row r="10274" spans="3:3" x14ac:dyDescent="0.35">
      <c r="C10274" s="22"/>
    </row>
    <row r="10275" spans="3:3" x14ac:dyDescent="0.35">
      <c r="C10275" s="22"/>
    </row>
    <row r="10276" spans="3:3" x14ac:dyDescent="0.35">
      <c r="C10276" s="22"/>
    </row>
    <row r="10277" spans="3:3" x14ac:dyDescent="0.35">
      <c r="C10277" s="22"/>
    </row>
    <row r="10278" spans="3:3" x14ac:dyDescent="0.35">
      <c r="C10278" s="22"/>
    </row>
    <row r="10279" spans="3:3" x14ac:dyDescent="0.35">
      <c r="C10279" s="22"/>
    </row>
    <row r="10280" spans="3:3" x14ac:dyDescent="0.35">
      <c r="C10280" s="22"/>
    </row>
    <row r="10281" spans="3:3" x14ac:dyDescent="0.35">
      <c r="C10281" s="22"/>
    </row>
    <row r="10282" spans="3:3" x14ac:dyDescent="0.35">
      <c r="C10282" s="22"/>
    </row>
    <row r="10283" spans="3:3" x14ac:dyDescent="0.35">
      <c r="C10283" s="22"/>
    </row>
    <row r="10284" spans="3:3" x14ac:dyDescent="0.35">
      <c r="C10284" s="22"/>
    </row>
    <row r="10285" spans="3:3" x14ac:dyDescent="0.35">
      <c r="C10285" s="22"/>
    </row>
    <row r="10286" spans="3:3" x14ac:dyDescent="0.35">
      <c r="C10286" s="22"/>
    </row>
    <row r="10287" spans="3:3" x14ac:dyDescent="0.35">
      <c r="C10287" s="22"/>
    </row>
    <row r="10288" spans="3:3" x14ac:dyDescent="0.35">
      <c r="C10288" s="22"/>
    </row>
    <row r="10289" spans="3:3" x14ac:dyDescent="0.35">
      <c r="C10289" s="22"/>
    </row>
    <row r="10290" spans="3:3" x14ac:dyDescent="0.35">
      <c r="C10290" s="22"/>
    </row>
    <row r="10291" spans="3:3" x14ac:dyDescent="0.35">
      <c r="C10291" s="22"/>
    </row>
    <row r="10292" spans="3:3" x14ac:dyDescent="0.35">
      <c r="C10292" s="22"/>
    </row>
    <row r="10293" spans="3:3" x14ac:dyDescent="0.35">
      <c r="C10293" s="22"/>
    </row>
    <row r="10294" spans="3:3" x14ac:dyDescent="0.35">
      <c r="C10294" s="22"/>
    </row>
    <row r="10295" spans="3:3" x14ac:dyDescent="0.35">
      <c r="C10295" s="22"/>
    </row>
    <row r="10296" spans="3:3" x14ac:dyDescent="0.35">
      <c r="C10296" s="22"/>
    </row>
    <row r="10297" spans="3:3" x14ac:dyDescent="0.35">
      <c r="C10297" s="22"/>
    </row>
    <row r="10298" spans="3:3" x14ac:dyDescent="0.35">
      <c r="C10298" s="22"/>
    </row>
    <row r="10299" spans="3:3" x14ac:dyDescent="0.35">
      <c r="C10299" s="22"/>
    </row>
    <row r="10300" spans="3:3" x14ac:dyDescent="0.35">
      <c r="C10300" s="22"/>
    </row>
    <row r="10301" spans="3:3" x14ac:dyDescent="0.35">
      <c r="C10301" s="22"/>
    </row>
    <row r="10302" spans="3:3" x14ac:dyDescent="0.35">
      <c r="C10302" s="22"/>
    </row>
    <row r="10303" spans="3:3" x14ac:dyDescent="0.35">
      <c r="C10303" s="22"/>
    </row>
    <row r="10304" spans="3:3" x14ac:dyDescent="0.35">
      <c r="C10304" s="22"/>
    </row>
    <row r="10305" spans="3:3" x14ac:dyDescent="0.35">
      <c r="C10305" s="22"/>
    </row>
    <row r="10306" spans="3:3" x14ac:dyDescent="0.35">
      <c r="C10306" s="22"/>
    </row>
    <row r="10307" spans="3:3" x14ac:dyDescent="0.35">
      <c r="C10307" s="22"/>
    </row>
    <row r="10308" spans="3:3" x14ac:dyDescent="0.35">
      <c r="C10308" s="22"/>
    </row>
    <row r="10309" spans="3:3" x14ac:dyDescent="0.35">
      <c r="C10309" s="22"/>
    </row>
    <row r="10310" spans="3:3" x14ac:dyDescent="0.35">
      <c r="C10310" s="22"/>
    </row>
    <row r="10311" spans="3:3" x14ac:dyDescent="0.35">
      <c r="C10311" s="22"/>
    </row>
    <row r="10312" spans="3:3" x14ac:dyDescent="0.35">
      <c r="C10312" s="22"/>
    </row>
    <row r="10313" spans="3:3" x14ac:dyDescent="0.35">
      <c r="C10313" s="22"/>
    </row>
    <row r="10314" spans="3:3" x14ac:dyDescent="0.35">
      <c r="C10314" s="22"/>
    </row>
    <row r="10315" spans="3:3" x14ac:dyDescent="0.35">
      <c r="C10315" s="22"/>
    </row>
    <row r="10316" spans="3:3" x14ac:dyDescent="0.35">
      <c r="C10316" s="22"/>
    </row>
    <row r="10317" spans="3:3" x14ac:dyDescent="0.35">
      <c r="C10317" s="22"/>
    </row>
    <row r="10318" spans="3:3" x14ac:dyDescent="0.35">
      <c r="C10318" s="22"/>
    </row>
    <row r="10319" spans="3:3" x14ac:dyDescent="0.35">
      <c r="C10319" s="22"/>
    </row>
    <row r="10320" spans="3:3" x14ac:dyDescent="0.35">
      <c r="C10320" s="22"/>
    </row>
    <row r="10321" spans="3:3" x14ac:dyDescent="0.35">
      <c r="C10321" s="22"/>
    </row>
    <row r="10322" spans="3:3" x14ac:dyDescent="0.35">
      <c r="C10322" s="22"/>
    </row>
    <row r="10323" spans="3:3" x14ac:dyDescent="0.35">
      <c r="C10323" s="22"/>
    </row>
    <row r="10324" spans="3:3" x14ac:dyDescent="0.35">
      <c r="C10324" s="22"/>
    </row>
    <row r="10325" spans="3:3" x14ac:dyDescent="0.35">
      <c r="C10325" s="22"/>
    </row>
    <row r="10326" spans="3:3" x14ac:dyDescent="0.35">
      <c r="C10326" s="22"/>
    </row>
    <row r="10327" spans="3:3" x14ac:dyDescent="0.35">
      <c r="C10327" s="22"/>
    </row>
    <row r="10328" spans="3:3" x14ac:dyDescent="0.35">
      <c r="C10328" s="22"/>
    </row>
    <row r="10329" spans="3:3" x14ac:dyDescent="0.35">
      <c r="C10329" s="22"/>
    </row>
    <row r="10330" spans="3:3" x14ac:dyDescent="0.35">
      <c r="C10330" s="22"/>
    </row>
    <row r="10331" spans="3:3" x14ac:dyDescent="0.35">
      <c r="C10331" s="22"/>
    </row>
    <row r="10332" spans="3:3" x14ac:dyDescent="0.35">
      <c r="C10332" s="22"/>
    </row>
    <row r="10333" spans="3:3" x14ac:dyDescent="0.35">
      <c r="C10333" s="22"/>
    </row>
    <row r="10334" spans="3:3" x14ac:dyDescent="0.35">
      <c r="C10334" s="22"/>
    </row>
    <row r="10335" spans="3:3" x14ac:dyDescent="0.35">
      <c r="C10335" s="22"/>
    </row>
    <row r="10336" spans="3:3" x14ac:dyDescent="0.35">
      <c r="C10336" s="22"/>
    </row>
    <row r="10337" spans="3:3" x14ac:dyDescent="0.35">
      <c r="C10337" s="22"/>
    </row>
    <row r="10338" spans="3:3" x14ac:dyDescent="0.35">
      <c r="C10338" s="22"/>
    </row>
    <row r="10339" spans="3:3" x14ac:dyDescent="0.35">
      <c r="C10339" s="22"/>
    </row>
    <row r="10340" spans="3:3" x14ac:dyDescent="0.35">
      <c r="C10340" s="22"/>
    </row>
    <row r="10341" spans="3:3" x14ac:dyDescent="0.35">
      <c r="C10341" s="22"/>
    </row>
    <row r="10342" spans="3:3" x14ac:dyDescent="0.35">
      <c r="C10342" s="22"/>
    </row>
    <row r="10343" spans="3:3" x14ac:dyDescent="0.35">
      <c r="C10343" s="22"/>
    </row>
    <row r="10344" spans="3:3" x14ac:dyDescent="0.35">
      <c r="C10344" s="22"/>
    </row>
    <row r="10345" spans="3:3" x14ac:dyDescent="0.35">
      <c r="C10345" s="22"/>
    </row>
    <row r="10346" spans="3:3" x14ac:dyDescent="0.35">
      <c r="C10346" s="22"/>
    </row>
    <row r="10347" spans="3:3" x14ac:dyDescent="0.35">
      <c r="C10347" s="22"/>
    </row>
    <row r="10348" spans="3:3" x14ac:dyDescent="0.35">
      <c r="C10348" s="22"/>
    </row>
    <row r="10349" spans="3:3" x14ac:dyDescent="0.35">
      <c r="C10349" s="22"/>
    </row>
    <row r="10350" spans="3:3" x14ac:dyDescent="0.35">
      <c r="C10350" s="22"/>
    </row>
    <row r="10351" spans="3:3" x14ac:dyDescent="0.35">
      <c r="C10351" s="22"/>
    </row>
    <row r="10352" spans="3:3" x14ac:dyDescent="0.35">
      <c r="C10352" s="22"/>
    </row>
    <row r="10353" spans="3:3" x14ac:dyDescent="0.35">
      <c r="C10353" s="22"/>
    </row>
    <row r="10354" spans="3:3" x14ac:dyDescent="0.35">
      <c r="C10354" s="22"/>
    </row>
    <row r="10355" spans="3:3" x14ac:dyDescent="0.35">
      <c r="C10355" s="22"/>
    </row>
    <row r="10356" spans="3:3" x14ac:dyDescent="0.35">
      <c r="C10356" s="22"/>
    </row>
    <row r="10357" spans="3:3" x14ac:dyDescent="0.35">
      <c r="C10357" s="22"/>
    </row>
    <row r="10358" spans="3:3" x14ac:dyDescent="0.35">
      <c r="C10358" s="22"/>
    </row>
    <row r="10359" spans="3:3" x14ac:dyDescent="0.35">
      <c r="C10359" s="22"/>
    </row>
    <row r="10360" spans="3:3" x14ac:dyDescent="0.35">
      <c r="C10360" s="22"/>
    </row>
    <row r="10361" spans="3:3" x14ac:dyDescent="0.35">
      <c r="C10361" s="22"/>
    </row>
    <row r="10362" spans="3:3" x14ac:dyDescent="0.35">
      <c r="C10362" s="22"/>
    </row>
    <row r="10363" spans="3:3" x14ac:dyDescent="0.35">
      <c r="C10363" s="22"/>
    </row>
    <row r="10364" spans="3:3" x14ac:dyDescent="0.35">
      <c r="C10364" s="22"/>
    </row>
    <row r="10365" spans="3:3" x14ac:dyDescent="0.35">
      <c r="C10365" s="22"/>
    </row>
    <row r="10366" spans="3:3" x14ac:dyDescent="0.35">
      <c r="C10366" s="22"/>
    </row>
    <row r="10367" spans="3:3" x14ac:dyDescent="0.35">
      <c r="C10367" s="22"/>
    </row>
    <row r="10368" spans="3:3" x14ac:dyDescent="0.35">
      <c r="C10368" s="22"/>
    </row>
    <row r="10369" spans="3:3" x14ac:dyDescent="0.35">
      <c r="C10369" s="22"/>
    </row>
    <row r="10370" spans="3:3" x14ac:dyDescent="0.35">
      <c r="C10370" s="22"/>
    </row>
    <row r="10371" spans="3:3" x14ac:dyDescent="0.35">
      <c r="C10371" s="22"/>
    </row>
    <row r="10372" spans="3:3" x14ac:dyDescent="0.35">
      <c r="C10372" s="22"/>
    </row>
    <row r="10373" spans="3:3" x14ac:dyDescent="0.35">
      <c r="C10373" s="22"/>
    </row>
    <row r="10374" spans="3:3" x14ac:dyDescent="0.35">
      <c r="C10374" s="22"/>
    </row>
    <row r="10375" spans="3:3" x14ac:dyDescent="0.35">
      <c r="C10375" s="22"/>
    </row>
    <row r="10376" spans="3:3" x14ac:dyDescent="0.35">
      <c r="C10376" s="22"/>
    </row>
    <row r="10377" spans="3:3" x14ac:dyDescent="0.35">
      <c r="C10377" s="22"/>
    </row>
    <row r="10378" spans="3:3" x14ac:dyDescent="0.35">
      <c r="C10378" s="22"/>
    </row>
    <row r="10379" spans="3:3" x14ac:dyDescent="0.35">
      <c r="C10379" s="22"/>
    </row>
    <row r="10380" spans="3:3" x14ac:dyDescent="0.35">
      <c r="C10380" s="22"/>
    </row>
    <row r="10381" spans="3:3" x14ac:dyDescent="0.35">
      <c r="C10381" s="22"/>
    </row>
    <row r="10382" spans="3:3" x14ac:dyDescent="0.35">
      <c r="C10382" s="22"/>
    </row>
    <row r="10383" spans="3:3" x14ac:dyDescent="0.35">
      <c r="C10383" s="22"/>
    </row>
    <row r="10384" spans="3:3" x14ac:dyDescent="0.35">
      <c r="C10384" s="22"/>
    </row>
    <row r="10385" spans="3:3" x14ac:dyDescent="0.35">
      <c r="C10385" s="22"/>
    </row>
    <row r="10386" spans="3:3" x14ac:dyDescent="0.35">
      <c r="C10386" s="22"/>
    </row>
    <row r="10387" spans="3:3" x14ac:dyDescent="0.35">
      <c r="C10387" s="22"/>
    </row>
    <row r="10388" spans="3:3" x14ac:dyDescent="0.35">
      <c r="C10388" s="22"/>
    </row>
    <row r="10389" spans="3:3" x14ac:dyDescent="0.35">
      <c r="C10389" s="22"/>
    </row>
    <row r="10390" spans="3:3" x14ac:dyDescent="0.35">
      <c r="C10390" s="22"/>
    </row>
    <row r="10391" spans="3:3" x14ac:dyDescent="0.35">
      <c r="C10391" s="22"/>
    </row>
    <row r="10392" spans="3:3" x14ac:dyDescent="0.35">
      <c r="C10392" s="22"/>
    </row>
    <row r="10393" spans="3:3" x14ac:dyDescent="0.35">
      <c r="C10393" s="22"/>
    </row>
    <row r="10394" spans="3:3" x14ac:dyDescent="0.35">
      <c r="C10394" s="22"/>
    </row>
    <row r="10395" spans="3:3" x14ac:dyDescent="0.35">
      <c r="C10395" s="22"/>
    </row>
    <row r="10396" spans="3:3" x14ac:dyDescent="0.35">
      <c r="C10396" s="22"/>
    </row>
    <row r="10397" spans="3:3" x14ac:dyDescent="0.35">
      <c r="C10397" s="22"/>
    </row>
    <row r="10398" spans="3:3" x14ac:dyDescent="0.35">
      <c r="C10398" s="22"/>
    </row>
    <row r="10399" spans="3:3" x14ac:dyDescent="0.35">
      <c r="C10399" s="22"/>
    </row>
    <row r="10400" spans="3:3" x14ac:dyDescent="0.35">
      <c r="C10400" s="22"/>
    </row>
    <row r="10401" spans="3:3" x14ac:dyDescent="0.35">
      <c r="C10401" s="22"/>
    </row>
    <row r="10402" spans="3:3" x14ac:dyDescent="0.35">
      <c r="C10402" s="22"/>
    </row>
    <row r="10403" spans="3:3" x14ac:dyDescent="0.35">
      <c r="C10403" s="22"/>
    </row>
    <row r="10404" spans="3:3" x14ac:dyDescent="0.35">
      <c r="C10404" s="22"/>
    </row>
    <row r="10405" spans="3:3" x14ac:dyDescent="0.35">
      <c r="C10405" s="22"/>
    </row>
    <row r="10406" spans="3:3" x14ac:dyDescent="0.35">
      <c r="C10406" s="22"/>
    </row>
    <row r="10407" spans="3:3" x14ac:dyDescent="0.35">
      <c r="C10407" s="22"/>
    </row>
    <row r="10408" spans="3:3" x14ac:dyDescent="0.35">
      <c r="C10408" s="22"/>
    </row>
    <row r="10409" spans="3:3" x14ac:dyDescent="0.35">
      <c r="C10409" s="22"/>
    </row>
    <row r="10410" spans="3:3" x14ac:dyDescent="0.35">
      <c r="C10410" s="22"/>
    </row>
    <row r="10411" spans="3:3" x14ac:dyDescent="0.35">
      <c r="C10411" s="22"/>
    </row>
    <row r="10412" spans="3:3" x14ac:dyDescent="0.35">
      <c r="C10412" s="22"/>
    </row>
    <row r="10413" spans="3:3" x14ac:dyDescent="0.35">
      <c r="C10413" s="22"/>
    </row>
    <row r="10414" spans="3:3" x14ac:dyDescent="0.35">
      <c r="C10414" s="22"/>
    </row>
    <row r="10415" spans="3:3" x14ac:dyDescent="0.35">
      <c r="C10415" s="22"/>
    </row>
    <row r="10416" spans="3:3" x14ac:dyDescent="0.35">
      <c r="C10416" s="22"/>
    </row>
    <row r="10417" spans="3:3" x14ac:dyDescent="0.35">
      <c r="C10417" s="22"/>
    </row>
    <row r="10418" spans="3:3" x14ac:dyDescent="0.35">
      <c r="C10418" s="22"/>
    </row>
    <row r="10419" spans="3:3" x14ac:dyDescent="0.35">
      <c r="C10419" s="22"/>
    </row>
    <row r="10420" spans="3:3" x14ac:dyDescent="0.35">
      <c r="C10420" s="22"/>
    </row>
    <row r="10421" spans="3:3" x14ac:dyDescent="0.35">
      <c r="C10421" s="22"/>
    </row>
    <row r="10422" spans="3:3" x14ac:dyDescent="0.35">
      <c r="C10422" s="22"/>
    </row>
    <row r="10423" spans="3:3" x14ac:dyDescent="0.35">
      <c r="C10423" s="22"/>
    </row>
    <row r="10424" spans="3:3" x14ac:dyDescent="0.35">
      <c r="C10424" s="22"/>
    </row>
    <row r="10425" spans="3:3" x14ac:dyDescent="0.35">
      <c r="C10425" s="22"/>
    </row>
    <row r="10426" spans="3:3" x14ac:dyDescent="0.35">
      <c r="C10426" s="22"/>
    </row>
    <row r="10427" spans="3:3" x14ac:dyDescent="0.35">
      <c r="C10427" s="22"/>
    </row>
    <row r="10428" spans="3:3" x14ac:dyDescent="0.35">
      <c r="C10428" s="22"/>
    </row>
    <row r="10429" spans="3:3" x14ac:dyDescent="0.35">
      <c r="C10429" s="22"/>
    </row>
    <row r="10430" spans="3:3" x14ac:dyDescent="0.35">
      <c r="C10430" s="22"/>
    </row>
    <row r="10431" spans="3:3" x14ac:dyDescent="0.35">
      <c r="C10431" s="22"/>
    </row>
    <row r="10432" spans="3:3" x14ac:dyDescent="0.35">
      <c r="C10432" s="22"/>
    </row>
    <row r="10433" spans="3:3" x14ac:dyDescent="0.35">
      <c r="C10433" s="22"/>
    </row>
    <row r="10434" spans="3:3" x14ac:dyDescent="0.35">
      <c r="C10434" s="22"/>
    </row>
    <row r="10435" spans="3:3" x14ac:dyDescent="0.35">
      <c r="C10435" s="22"/>
    </row>
    <row r="10436" spans="3:3" x14ac:dyDescent="0.35">
      <c r="C10436" s="22"/>
    </row>
    <row r="10437" spans="3:3" x14ac:dyDescent="0.35">
      <c r="C10437" s="22"/>
    </row>
    <row r="10438" spans="3:3" x14ac:dyDescent="0.35">
      <c r="C10438" s="22"/>
    </row>
    <row r="10439" spans="3:3" x14ac:dyDescent="0.35">
      <c r="C10439" s="22"/>
    </row>
    <row r="10440" spans="3:3" x14ac:dyDescent="0.35">
      <c r="C10440" s="22"/>
    </row>
    <row r="10441" spans="3:3" x14ac:dyDescent="0.35">
      <c r="C10441" s="22"/>
    </row>
    <row r="10442" spans="3:3" x14ac:dyDescent="0.35">
      <c r="C10442" s="22"/>
    </row>
    <row r="10443" spans="3:3" x14ac:dyDescent="0.35">
      <c r="C10443" s="22"/>
    </row>
    <row r="10444" spans="3:3" x14ac:dyDescent="0.35">
      <c r="C10444" s="22"/>
    </row>
    <row r="10445" spans="3:3" x14ac:dyDescent="0.35">
      <c r="C10445" s="22"/>
    </row>
    <row r="10446" spans="3:3" x14ac:dyDescent="0.35">
      <c r="C10446" s="22"/>
    </row>
    <row r="10447" spans="3:3" x14ac:dyDescent="0.35">
      <c r="C10447" s="22"/>
    </row>
    <row r="10448" spans="3:3" x14ac:dyDescent="0.35">
      <c r="C10448" s="22"/>
    </row>
    <row r="10449" spans="3:3" x14ac:dyDescent="0.35">
      <c r="C10449" s="22"/>
    </row>
    <row r="10450" spans="3:3" x14ac:dyDescent="0.35">
      <c r="C10450" s="22"/>
    </row>
    <row r="10451" spans="3:3" x14ac:dyDescent="0.35">
      <c r="C10451" s="22"/>
    </row>
    <row r="10452" spans="3:3" x14ac:dyDescent="0.35">
      <c r="C10452" s="22"/>
    </row>
    <row r="10453" spans="3:3" x14ac:dyDescent="0.35">
      <c r="C10453" s="22"/>
    </row>
    <row r="10454" spans="3:3" x14ac:dyDescent="0.35">
      <c r="C10454" s="22"/>
    </row>
    <row r="10455" spans="3:3" x14ac:dyDescent="0.35">
      <c r="C10455" s="22"/>
    </row>
    <row r="10456" spans="3:3" x14ac:dyDescent="0.35">
      <c r="C10456" s="22"/>
    </row>
    <row r="10457" spans="3:3" x14ac:dyDescent="0.35">
      <c r="C10457" s="22"/>
    </row>
    <row r="10458" spans="3:3" x14ac:dyDescent="0.35">
      <c r="C10458" s="22"/>
    </row>
    <row r="10459" spans="3:3" x14ac:dyDescent="0.35">
      <c r="C10459" s="22"/>
    </row>
    <row r="10460" spans="3:3" x14ac:dyDescent="0.35">
      <c r="C10460" s="22"/>
    </row>
    <row r="10461" spans="3:3" x14ac:dyDescent="0.35">
      <c r="C10461" s="22"/>
    </row>
    <row r="10462" spans="3:3" x14ac:dyDescent="0.35">
      <c r="C10462" s="22"/>
    </row>
    <row r="10463" spans="3:3" x14ac:dyDescent="0.35">
      <c r="C10463" s="22"/>
    </row>
    <row r="10464" spans="3:3" x14ac:dyDescent="0.35">
      <c r="C10464" s="22"/>
    </row>
    <row r="10465" spans="3:3" x14ac:dyDescent="0.35">
      <c r="C10465" s="22"/>
    </row>
    <row r="10466" spans="3:3" x14ac:dyDescent="0.35">
      <c r="C10466" s="22"/>
    </row>
    <row r="10467" spans="3:3" x14ac:dyDescent="0.35">
      <c r="C10467" s="22"/>
    </row>
    <row r="10468" spans="3:3" x14ac:dyDescent="0.35">
      <c r="C10468" s="22"/>
    </row>
    <row r="10469" spans="3:3" x14ac:dyDescent="0.35">
      <c r="C10469" s="22"/>
    </row>
    <row r="10470" spans="3:3" x14ac:dyDescent="0.35">
      <c r="C10470" s="22"/>
    </row>
    <row r="10471" spans="3:3" x14ac:dyDescent="0.35">
      <c r="C10471" s="22"/>
    </row>
    <row r="10472" spans="3:3" x14ac:dyDescent="0.35">
      <c r="C10472" s="22"/>
    </row>
    <row r="10473" spans="3:3" x14ac:dyDescent="0.35">
      <c r="C10473" s="22"/>
    </row>
    <row r="10474" spans="3:3" x14ac:dyDescent="0.35">
      <c r="C10474" s="22"/>
    </row>
    <row r="10475" spans="3:3" x14ac:dyDescent="0.35">
      <c r="C10475" s="22"/>
    </row>
    <row r="10476" spans="3:3" x14ac:dyDescent="0.35">
      <c r="C10476" s="22"/>
    </row>
    <row r="10477" spans="3:3" x14ac:dyDescent="0.35">
      <c r="C10477" s="22"/>
    </row>
    <row r="10478" spans="3:3" x14ac:dyDescent="0.35">
      <c r="C10478" s="22"/>
    </row>
    <row r="10479" spans="3:3" x14ac:dyDescent="0.35">
      <c r="C10479" s="22"/>
    </row>
    <row r="10480" spans="3:3" x14ac:dyDescent="0.35">
      <c r="C10480" s="22"/>
    </row>
    <row r="10481" spans="3:3" x14ac:dyDescent="0.35">
      <c r="C10481" s="22"/>
    </row>
    <row r="10482" spans="3:3" x14ac:dyDescent="0.35">
      <c r="C10482" s="22"/>
    </row>
    <row r="10483" spans="3:3" x14ac:dyDescent="0.35">
      <c r="C10483" s="22"/>
    </row>
    <row r="10484" spans="3:3" x14ac:dyDescent="0.35">
      <c r="C10484" s="22"/>
    </row>
    <row r="10485" spans="3:3" x14ac:dyDescent="0.35">
      <c r="C10485" s="22"/>
    </row>
    <row r="10486" spans="3:3" x14ac:dyDescent="0.35">
      <c r="C10486" s="22"/>
    </row>
    <row r="10487" spans="3:3" x14ac:dyDescent="0.35">
      <c r="C10487" s="22"/>
    </row>
    <row r="10488" spans="3:3" x14ac:dyDescent="0.35">
      <c r="C10488" s="22"/>
    </row>
    <row r="10489" spans="3:3" x14ac:dyDescent="0.35">
      <c r="C10489" s="22"/>
    </row>
    <row r="10490" spans="3:3" x14ac:dyDescent="0.35">
      <c r="C10490" s="22"/>
    </row>
    <row r="10491" spans="3:3" x14ac:dyDescent="0.35">
      <c r="C10491" s="22"/>
    </row>
    <row r="10492" spans="3:3" x14ac:dyDescent="0.35">
      <c r="C10492" s="22"/>
    </row>
    <row r="10493" spans="3:3" x14ac:dyDescent="0.35">
      <c r="C10493" s="22"/>
    </row>
    <row r="10494" spans="3:3" x14ac:dyDescent="0.35">
      <c r="C10494" s="22"/>
    </row>
    <row r="10495" spans="3:3" x14ac:dyDescent="0.35">
      <c r="C10495" s="22"/>
    </row>
    <row r="10496" spans="3:3" x14ac:dyDescent="0.35">
      <c r="C10496" s="22"/>
    </row>
    <row r="10497" spans="3:3" x14ac:dyDescent="0.35">
      <c r="C10497" s="22"/>
    </row>
    <row r="10498" spans="3:3" x14ac:dyDescent="0.35">
      <c r="C10498" s="22"/>
    </row>
    <row r="10499" spans="3:3" x14ac:dyDescent="0.35">
      <c r="C10499" s="22"/>
    </row>
    <row r="10500" spans="3:3" x14ac:dyDescent="0.35">
      <c r="C10500" s="22"/>
    </row>
    <row r="10501" spans="3:3" x14ac:dyDescent="0.35">
      <c r="C10501" s="22"/>
    </row>
    <row r="10502" spans="3:3" x14ac:dyDescent="0.35">
      <c r="C10502" s="22"/>
    </row>
    <row r="10503" spans="3:3" x14ac:dyDescent="0.35">
      <c r="C10503" s="22"/>
    </row>
    <row r="10504" spans="3:3" x14ac:dyDescent="0.35">
      <c r="C10504" s="22"/>
    </row>
    <row r="10505" spans="3:3" x14ac:dyDescent="0.35">
      <c r="C10505" s="22"/>
    </row>
    <row r="10506" spans="3:3" x14ac:dyDescent="0.35">
      <c r="C10506" s="22"/>
    </row>
    <row r="10507" spans="3:3" x14ac:dyDescent="0.35">
      <c r="C10507" s="22"/>
    </row>
    <row r="10508" spans="3:3" x14ac:dyDescent="0.35">
      <c r="C10508" s="22"/>
    </row>
    <row r="10509" spans="3:3" x14ac:dyDescent="0.35">
      <c r="C10509" s="22"/>
    </row>
    <row r="10510" spans="3:3" x14ac:dyDescent="0.35">
      <c r="C10510" s="22"/>
    </row>
    <row r="10511" spans="3:3" x14ac:dyDescent="0.35">
      <c r="C10511" s="22"/>
    </row>
    <row r="10512" spans="3:3" x14ac:dyDescent="0.35">
      <c r="C10512" s="22"/>
    </row>
    <row r="10513" spans="3:3" x14ac:dyDescent="0.35">
      <c r="C10513" s="22"/>
    </row>
    <row r="10514" spans="3:3" x14ac:dyDescent="0.35">
      <c r="C10514" s="22"/>
    </row>
    <row r="10515" spans="3:3" x14ac:dyDescent="0.35">
      <c r="C10515" s="22"/>
    </row>
    <row r="10516" spans="3:3" x14ac:dyDescent="0.35">
      <c r="C10516" s="22"/>
    </row>
    <row r="10517" spans="3:3" x14ac:dyDescent="0.35">
      <c r="C10517" s="22"/>
    </row>
    <row r="10518" spans="3:3" x14ac:dyDescent="0.35">
      <c r="C10518" s="22"/>
    </row>
    <row r="10519" spans="3:3" x14ac:dyDescent="0.35">
      <c r="C10519" s="22"/>
    </row>
    <row r="10520" spans="3:3" x14ac:dyDescent="0.35">
      <c r="C10520" s="22"/>
    </row>
    <row r="10521" spans="3:3" x14ac:dyDescent="0.35">
      <c r="C10521" s="22"/>
    </row>
    <row r="10522" spans="3:3" x14ac:dyDescent="0.35">
      <c r="C10522" s="22"/>
    </row>
    <row r="10523" spans="3:3" x14ac:dyDescent="0.35">
      <c r="C10523" s="22"/>
    </row>
    <row r="10524" spans="3:3" x14ac:dyDescent="0.35">
      <c r="C10524" s="22"/>
    </row>
    <row r="10525" spans="3:3" x14ac:dyDescent="0.35">
      <c r="C10525" s="22"/>
    </row>
    <row r="10526" spans="3:3" x14ac:dyDescent="0.35">
      <c r="C10526" s="22"/>
    </row>
    <row r="10527" spans="3:3" x14ac:dyDescent="0.35">
      <c r="C10527" s="22"/>
    </row>
    <row r="10528" spans="3:3" x14ac:dyDescent="0.35">
      <c r="C10528" s="22"/>
    </row>
    <row r="10529" spans="3:3" x14ac:dyDescent="0.35">
      <c r="C10529" s="22"/>
    </row>
    <row r="10530" spans="3:3" x14ac:dyDescent="0.35">
      <c r="C10530" s="22"/>
    </row>
    <row r="10531" spans="3:3" x14ac:dyDescent="0.35">
      <c r="C10531" s="22"/>
    </row>
    <row r="10532" spans="3:3" x14ac:dyDescent="0.35">
      <c r="C10532" s="22"/>
    </row>
    <row r="10533" spans="3:3" x14ac:dyDescent="0.35">
      <c r="C10533" s="22"/>
    </row>
    <row r="10534" spans="3:3" x14ac:dyDescent="0.35">
      <c r="C10534" s="22"/>
    </row>
    <row r="10535" spans="3:3" x14ac:dyDescent="0.35">
      <c r="C10535" s="22"/>
    </row>
    <row r="10536" spans="3:3" x14ac:dyDescent="0.35">
      <c r="C10536" s="22"/>
    </row>
    <row r="10537" spans="3:3" x14ac:dyDescent="0.35">
      <c r="C10537" s="22"/>
    </row>
    <row r="10538" spans="3:3" x14ac:dyDescent="0.35">
      <c r="C10538" s="22"/>
    </row>
    <row r="10539" spans="3:3" x14ac:dyDescent="0.35">
      <c r="C10539" s="22"/>
    </row>
    <row r="10540" spans="3:3" x14ac:dyDescent="0.35">
      <c r="C10540" s="22"/>
    </row>
    <row r="10541" spans="3:3" x14ac:dyDescent="0.35">
      <c r="C10541" s="22"/>
    </row>
    <row r="10542" spans="3:3" x14ac:dyDescent="0.35">
      <c r="C10542" s="22"/>
    </row>
    <row r="10543" spans="3:3" x14ac:dyDescent="0.35">
      <c r="C10543" s="22"/>
    </row>
    <row r="10544" spans="3:3" x14ac:dyDescent="0.35">
      <c r="C10544" s="22"/>
    </row>
    <row r="10545" spans="3:3" x14ac:dyDescent="0.35">
      <c r="C10545" s="22"/>
    </row>
    <row r="10546" spans="3:3" x14ac:dyDescent="0.35">
      <c r="C10546" s="22"/>
    </row>
    <row r="10547" spans="3:3" x14ac:dyDescent="0.35">
      <c r="C10547" s="22"/>
    </row>
    <row r="10548" spans="3:3" x14ac:dyDescent="0.35">
      <c r="C10548" s="22"/>
    </row>
    <row r="10549" spans="3:3" x14ac:dyDescent="0.35">
      <c r="C10549" s="22"/>
    </row>
    <row r="10550" spans="3:3" x14ac:dyDescent="0.35">
      <c r="C10550" s="22"/>
    </row>
    <row r="10551" spans="3:3" x14ac:dyDescent="0.35">
      <c r="C10551" s="22"/>
    </row>
    <row r="10552" spans="3:3" x14ac:dyDescent="0.35">
      <c r="C10552" s="22"/>
    </row>
    <row r="10553" spans="3:3" x14ac:dyDescent="0.35">
      <c r="C10553" s="22"/>
    </row>
    <row r="10554" spans="3:3" x14ac:dyDescent="0.35">
      <c r="C10554" s="22"/>
    </row>
    <row r="10555" spans="3:3" x14ac:dyDescent="0.35">
      <c r="C10555" s="22"/>
    </row>
    <row r="10556" spans="3:3" x14ac:dyDescent="0.35">
      <c r="C10556" s="22"/>
    </row>
    <row r="10557" spans="3:3" x14ac:dyDescent="0.35">
      <c r="C10557" s="22"/>
    </row>
    <row r="10558" spans="3:3" x14ac:dyDescent="0.35">
      <c r="C10558" s="22"/>
    </row>
    <row r="10559" spans="3:3" x14ac:dyDescent="0.35">
      <c r="C10559" s="22"/>
    </row>
    <row r="10560" spans="3:3" x14ac:dyDescent="0.35">
      <c r="C10560" s="22"/>
    </row>
    <row r="10561" spans="3:3" x14ac:dyDescent="0.35">
      <c r="C10561" s="22"/>
    </row>
    <row r="10562" spans="3:3" x14ac:dyDescent="0.35">
      <c r="C10562" s="22"/>
    </row>
    <row r="10563" spans="3:3" x14ac:dyDescent="0.35">
      <c r="C10563" s="22"/>
    </row>
    <row r="10564" spans="3:3" x14ac:dyDescent="0.35">
      <c r="C10564" s="22"/>
    </row>
    <row r="10565" spans="3:3" x14ac:dyDescent="0.35">
      <c r="C10565" s="22"/>
    </row>
    <row r="10566" spans="3:3" x14ac:dyDescent="0.35">
      <c r="C10566" s="22"/>
    </row>
    <row r="10567" spans="3:3" x14ac:dyDescent="0.35">
      <c r="C10567" s="22"/>
    </row>
    <row r="10568" spans="3:3" x14ac:dyDescent="0.35">
      <c r="C10568" s="22"/>
    </row>
    <row r="10569" spans="3:3" x14ac:dyDescent="0.35">
      <c r="C10569" s="22"/>
    </row>
    <row r="10570" spans="3:3" x14ac:dyDescent="0.35">
      <c r="C10570" s="22"/>
    </row>
    <row r="10571" spans="3:3" x14ac:dyDescent="0.35">
      <c r="C10571" s="22"/>
    </row>
    <row r="10572" spans="3:3" x14ac:dyDescent="0.35">
      <c r="C10572" s="22"/>
    </row>
    <row r="10573" spans="3:3" x14ac:dyDescent="0.35">
      <c r="C10573" s="22"/>
    </row>
    <row r="10574" spans="3:3" x14ac:dyDescent="0.35">
      <c r="C10574" s="22"/>
    </row>
    <row r="10575" spans="3:3" x14ac:dyDescent="0.35">
      <c r="C10575" s="22"/>
    </row>
    <row r="10576" spans="3:3" x14ac:dyDescent="0.35">
      <c r="C10576" s="22"/>
    </row>
    <row r="10577" spans="3:3" x14ac:dyDescent="0.35">
      <c r="C10577" s="22"/>
    </row>
    <row r="10578" spans="3:3" x14ac:dyDescent="0.35">
      <c r="C10578" s="22"/>
    </row>
    <row r="10579" spans="3:3" x14ac:dyDescent="0.35">
      <c r="C10579" s="22"/>
    </row>
    <row r="10580" spans="3:3" x14ac:dyDescent="0.35">
      <c r="C10580" s="22"/>
    </row>
    <row r="10581" spans="3:3" x14ac:dyDescent="0.35">
      <c r="C10581" s="22"/>
    </row>
    <row r="10582" spans="3:3" x14ac:dyDescent="0.35">
      <c r="C10582" s="22"/>
    </row>
    <row r="10583" spans="3:3" x14ac:dyDescent="0.35">
      <c r="C10583" s="22"/>
    </row>
    <row r="10584" spans="3:3" x14ac:dyDescent="0.35">
      <c r="C10584" s="22"/>
    </row>
    <row r="10585" spans="3:3" x14ac:dyDescent="0.35">
      <c r="C10585" s="22"/>
    </row>
    <row r="10586" spans="3:3" x14ac:dyDescent="0.35">
      <c r="C10586" s="22"/>
    </row>
    <row r="10587" spans="3:3" x14ac:dyDescent="0.35">
      <c r="C10587" s="22"/>
    </row>
    <row r="10588" spans="3:3" x14ac:dyDescent="0.35">
      <c r="C10588" s="22"/>
    </row>
    <row r="10589" spans="3:3" x14ac:dyDescent="0.35">
      <c r="C10589" s="22"/>
    </row>
    <row r="10590" spans="3:3" x14ac:dyDescent="0.35">
      <c r="C10590" s="22"/>
    </row>
    <row r="10591" spans="3:3" x14ac:dyDescent="0.35">
      <c r="C10591" s="22"/>
    </row>
    <row r="10592" spans="3:3" x14ac:dyDescent="0.35">
      <c r="C10592" s="22"/>
    </row>
    <row r="10593" spans="3:3" x14ac:dyDescent="0.35">
      <c r="C10593" s="22"/>
    </row>
    <row r="10594" spans="3:3" x14ac:dyDescent="0.35">
      <c r="C10594" s="22"/>
    </row>
    <row r="10595" spans="3:3" x14ac:dyDescent="0.35">
      <c r="C10595" s="22"/>
    </row>
    <row r="10596" spans="3:3" x14ac:dyDescent="0.35">
      <c r="C10596" s="22"/>
    </row>
    <row r="10597" spans="3:3" x14ac:dyDescent="0.35">
      <c r="C10597" s="22"/>
    </row>
    <row r="10598" spans="3:3" x14ac:dyDescent="0.35">
      <c r="C10598" s="22"/>
    </row>
    <row r="10599" spans="3:3" x14ac:dyDescent="0.35">
      <c r="C10599" s="22"/>
    </row>
    <row r="10600" spans="3:3" x14ac:dyDescent="0.35">
      <c r="C10600" s="22"/>
    </row>
    <row r="10601" spans="3:3" x14ac:dyDescent="0.35">
      <c r="C10601" s="22"/>
    </row>
    <row r="10602" spans="3:3" x14ac:dyDescent="0.35">
      <c r="C10602" s="22"/>
    </row>
    <row r="10603" spans="3:3" x14ac:dyDescent="0.35">
      <c r="C10603" s="22"/>
    </row>
    <row r="10604" spans="3:3" x14ac:dyDescent="0.35">
      <c r="C10604" s="22"/>
    </row>
    <row r="10605" spans="3:3" x14ac:dyDescent="0.35">
      <c r="C10605" s="22"/>
    </row>
    <row r="10606" spans="3:3" x14ac:dyDescent="0.35">
      <c r="C10606" s="22"/>
    </row>
    <row r="10607" spans="3:3" x14ac:dyDescent="0.35">
      <c r="C10607" s="22"/>
    </row>
    <row r="10608" spans="3:3" x14ac:dyDescent="0.35">
      <c r="C10608" s="22"/>
    </row>
    <row r="10609" spans="3:3" x14ac:dyDescent="0.35">
      <c r="C10609" s="22"/>
    </row>
    <row r="10610" spans="3:3" x14ac:dyDescent="0.35">
      <c r="C10610" s="22"/>
    </row>
    <row r="10611" spans="3:3" x14ac:dyDescent="0.35">
      <c r="C10611" s="22"/>
    </row>
    <row r="10612" spans="3:3" x14ac:dyDescent="0.35">
      <c r="C10612" s="22"/>
    </row>
    <row r="10613" spans="3:3" x14ac:dyDescent="0.35">
      <c r="C10613" s="22"/>
    </row>
    <row r="10614" spans="3:3" x14ac:dyDescent="0.35">
      <c r="C10614" s="22"/>
    </row>
    <row r="10615" spans="3:3" x14ac:dyDescent="0.35">
      <c r="C10615" s="22"/>
    </row>
    <row r="10616" spans="3:3" x14ac:dyDescent="0.35">
      <c r="C10616" s="22"/>
    </row>
    <row r="10617" spans="3:3" x14ac:dyDescent="0.35">
      <c r="C10617" s="22"/>
    </row>
    <row r="10618" spans="3:3" x14ac:dyDescent="0.35">
      <c r="C10618" s="22"/>
    </row>
    <row r="10619" spans="3:3" x14ac:dyDescent="0.35">
      <c r="C10619" s="22"/>
    </row>
    <row r="10620" spans="3:3" x14ac:dyDescent="0.35">
      <c r="C10620" s="22"/>
    </row>
    <row r="10621" spans="3:3" x14ac:dyDescent="0.35">
      <c r="C10621" s="22"/>
    </row>
    <row r="10622" spans="3:3" x14ac:dyDescent="0.35">
      <c r="C10622" s="22"/>
    </row>
    <row r="10623" spans="3:3" x14ac:dyDescent="0.35">
      <c r="C10623" s="22"/>
    </row>
    <row r="10624" spans="3:3" x14ac:dyDescent="0.35">
      <c r="C10624" s="22"/>
    </row>
    <row r="10625" spans="3:3" x14ac:dyDescent="0.35">
      <c r="C10625" s="22"/>
    </row>
    <row r="10626" spans="3:3" x14ac:dyDescent="0.35">
      <c r="C10626" s="22"/>
    </row>
    <row r="10627" spans="3:3" x14ac:dyDescent="0.35">
      <c r="C10627" s="22"/>
    </row>
    <row r="10628" spans="3:3" x14ac:dyDescent="0.35">
      <c r="C10628" s="22"/>
    </row>
    <row r="10629" spans="3:3" x14ac:dyDescent="0.35">
      <c r="C10629" s="22"/>
    </row>
    <row r="10630" spans="3:3" x14ac:dyDescent="0.35">
      <c r="C10630" s="22"/>
    </row>
    <row r="10631" spans="3:3" x14ac:dyDescent="0.35">
      <c r="C10631" s="22"/>
    </row>
    <row r="10632" spans="3:3" x14ac:dyDescent="0.35">
      <c r="C10632" s="22"/>
    </row>
    <row r="10633" spans="3:3" x14ac:dyDescent="0.35">
      <c r="C10633" s="22"/>
    </row>
    <row r="10634" spans="3:3" x14ac:dyDescent="0.35">
      <c r="C10634" s="22"/>
    </row>
    <row r="10635" spans="3:3" x14ac:dyDescent="0.35">
      <c r="C10635" s="22"/>
    </row>
    <row r="10636" spans="3:3" x14ac:dyDescent="0.35">
      <c r="C10636" s="22"/>
    </row>
    <row r="10637" spans="3:3" x14ac:dyDescent="0.35">
      <c r="C10637" s="22"/>
    </row>
    <row r="10638" spans="3:3" x14ac:dyDescent="0.35">
      <c r="C10638" s="22"/>
    </row>
    <row r="10639" spans="3:3" x14ac:dyDescent="0.35">
      <c r="C10639" s="22"/>
    </row>
    <row r="10640" spans="3:3" x14ac:dyDescent="0.35">
      <c r="C10640" s="22"/>
    </row>
    <row r="10641" spans="3:3" x14ac:dyDescent="0.35">
      <c r="C10641" s="22"/>
    </row>
    <row r="10642" spans="3:3" x14ac:dyDescent="0.35">
      <c r="C10642" s="22"/>
    </row>
    <row r="10643" spans="3:3" x14ac:dyDescent="0.35">
      <c r="C10643" s="22"/>
    </row>
    <row r="10644" spans="3:3" x14ac:dyDescent="0.35">
      <c r="C10644" s="22"/>
    </row>
    <row r="10645" spans="3:3" x14ac:dyDescent="0.35">
      <c r="C10645" s="22"/>
    </row>
    <row r="10646" spans="3:3" x14ac:dyDescent="0.35">
      <c r="C10646" s="22"/>
    </row>
    <row r="10647" spans="3:3" x14ac:dyDescent="0.35">
      <c r="C10647" s="22"/>
    </row>
    <row r="10648" spans="3:3" x14ac:dyDescent="0.35">
      <c r="C10648" s="22"/>
    </row>
    <row r="10649" spans="3:3" x14ac:dyDescent="0.35">
      <c r="C10649" s="22"/>
    </row>
    <row r="10650" spans="3:3" x14ac:dyDescent="0.35">
      <c r="C10650" s="22"/>
    </row>
    <row r="10651" spans="3:3" x14ac:dyDescent="0.35">
      <c r="C10651" s="22"/>
    </row>
    <row r="10652" spans="3:3" x14ac:dyDescent="0.35">
      <c r="C10652" s="22"/>
    </row>
    <row r="10653" spans="3:3" x14ac:dyDescent="0.35">
      <c r="C10653" s="22"/>
    </row>
    <row r="10654" spans="3:3" x14ac:dyDescent="0.35">
      <c r="C10654" s="22"/>
    </row>
    <row r="10655" spans="3:3" x14ac:dyDescent="0.35">
      <c r="C10655" s="22"/>
    </row>
    <row r="10656" spans="3:3" x14ac:dyDescent="0.35">
      <c r="C10656" s="22"/>
    </row>
    <row r="10657" spans="3:3" x14ac:dyDescent="0.35">
      <c r="C10657" s="22"/>
    </row>
    <row r="10658" spans="3:3" x14ac:dyDescent="0.35">
      <c r="C10658" s="22"/>
    </row>
    <row r="10659" spans="3:3" x14ac:dyDescent="0.35">
      <c r="C10659" s="22"/>
    </row>
    <row r="10660" spans="3:3" x14ac:dyDescent="0.35">
      <c r="C10660" s="22"/>
    </row>
    <row r="10661" spans="3:3" x14ac:dyDescent="0.35">
      <c r="C10661" s="22"/>
    </row>
    <row r="10662" spans="3:3" x14ac:dyDescent="0.35">
      <c r="C10662" s="22"/>
    </row>
    <row r="10663" spans="3:3" x14ac:dyDescent="0.35">
      <c r="C10663" s="22"/>
    </row>
    <row r="10664" spans="3:3" x14ac:dyDescent="0.35">
      <c r="C10664" s="22"/>
    </row>
    <row r="10665" spans="3:3" x14ac:dyDescent="0.35">
      <c r="C10665" s="22"/>
    </row>
    <row r="10666" spans="3:3" x14ac:dyDescent="0.35">
      <c r="C10666" s="22"/>
    </row>
    <row r="10667" spans="3:3" x14ac:dyDescent="0.35">
      <c r="C10667" s="22"/>
    </row>
    <row r="10668" spans="3:3" x14ac:dyDescent="0.35">
      <c r="C10668" s="22"/>
    </row>
    <row r="10669" spans="3:3" x14ac:dyDescent="0.35">
      <c r="C10669" s="22"/>
    </row>
    <row r="10670" spans="3:3" x14ac:dyDescent="0.35">
      <c r="C10670" s="22"/>
    </row>
    <row r="10671" spans="3:3" x14ac:dyDescent="0.35">
      <c r="C10671" s="22"/>
    </row>
    <row r="10672" spans="3:3" x14ac:dyDescent="0.35">
      <c r="C10672" s="22"/>
    </row>
    <row r="10673" spans="3:3" x14ac:dyDescent="0.35">
      <c r="C10673" s="22"/>
    </row>
    <row r="10674" spans="3:3" x14ac:dyDescent="0.35">
      <c r="C10674" s="22"/>
    </row>
    <row r="10675" spans="3:3" x14ac:dyDescent="0.35">
      <c r="C10675" s="22"/>
    </row>
    <row r="10676" spans="3:3" x14ac:dyDescent="0.35">
      <c r="C10676" s="22"/>
    </row>
    <row r="10677" spans="3:3" x14ac:dyDescent="0.35">
      <c r="C10677" s="22"/>
    </row>
    <row r="10678" spans="3:3" x14ac:dyDescent="0.35">
      <c r="C10678" s="22"/>
    </row>
    <row r="10679" spans="3:3" x14ac:dyDescent="0.35">
      <c r="C10679" s="22"/>
    </row>
    <row r="10680" spans="3:3" x14ac:dyDescent="0.35">
      <c r="C10680" s="22"/>
    </row>
    <row r="10681" spans="3:3" x14ac:dyDescent="0.35">
      <c r="C10681" s="22"/>
    </row>
    <row r="10682" spans="3:3" x14ac:dyDescent="0.35">
      <c r="C10682" s="22"/>
    </row>
    <row r="10683" spans="3:3" x14ac:dyDescent="0.35">
      <c r="C10683" s="22"/>
    </row>
    <row r="10684" spans="3:3" x14ac:dyDescent="0.35">
      <c r="C10684" s="22"/>
    </row>
    <row r="10685" spans="3:3" x14ac:dyDescent="0.35">
      <c r="C10685" s="22"/>
    </row>
    <row r="10686" spans="3:3" x14ac:dyDescent="0.35">
      <c r="C10686" s="22"/>
    </row>
    <row r="10687" spans="3:3" x14ac:dyDescent="0.35">
      <c r="C10687" s="22"/>
    </row>
    <row r="10688" spans="3:3" x14ac:dyDescent="0.35">
      <c r="C10688" s="22"/>
    </row>
    <row r="10689" spans="3:3" x14ac:dyDescent="0.35">
      <c r="C10689" s="22"/>
    </row>
    <row r="10690" spans="3:3" x14ac:dyDescent="0.35">
      <c r="C10690" s="22"/>
    </row>
    <row r="10691" spans="3:3" x14ac:dyDescent="0.35">
      <c r="C10691" s="22"/>
    </row>
    <row r="10692" spans="3:3" x14ac:dyDescent="0.35">
      <c r="C10692" s="22"/>
    </row>
    <row r="10693" spans="3:3" x14ac:dyDescent="0.35">
      <c r="C10693" s="22"/>
    </row>
    <row r="10694" spans="3:3" x14ac:dyDescent="0.35">
      <c r="C10694" s="22"/>
    </row>
    <row r="10695" spans="3:3" x14ac:dyDescent="0.35">
      <c r="C10695" s="22"/>
    </row>
    <row r="10696" spans="3:3" x14ac:dyDescent="0.35">
      <c r="C10696" s="22"/>
    </row>
    <row r="10697" spans="3:3" x14ac:dyDescent="0.35">
      <c r="C10697" s="22"/>
    </row>
    <row r="10698" spans="3:3" x14ac:dyDescent="0.35">
      <c r="C10698" s="22"/>
    </row>
    <row r="10699" spans="3:3" x14ac:dyDescent="0.35">
      <c r="C10699" s="22"/>
    </row>
    <row r="10700" spans="3:3" x14ac:dyDescent="0.35">
      <c r="C10700" s="22"/>
    </row>
    <row r="10701" spans="3:3" x14ac:dyDescent="0.35">
      <c r="C10701" s="22"/>
    </row>
    <row r="10702" spans="3:3" x14ac:dyDescent="0.35">
      <c r="C10702" s="22"/>
    </row>
    <row r="10703" spans="3:3" x14ac:dyDescent="0.35">
      <c r="C10703" s="22"/>
    </row>
    <row r="10704" spans="3:3" x14ac:dyDescent="0.35">
      <c r="C10704" s="22"/>
    </row>
    <row r="10705" spans="3:3" x14ac:dyDescent="0.35">
      <c r="C10705" s="22"/>
    </row>
    <row r="10706" spans="3:3" x14ac:dyDescent="0.35">
      <c r="C10706" s="22"/>
    </row>
    <row r="10707" spans="3:3" x14ac:dyDescent="0.35">
      <c r="C10707" s="22"/>
    </row>
    <row r="10708" spans="3:3" x14ac:dyDescent="0.35">
      <c r="C10708" s="22"/>
    </row>
    <row r="10709" spans="3:3" x14ac:dyDescent="0.35">
      <c r="C10709" s="22"/>
    </row>
    <row r="10710" spans="3:3" x14ac:dyDescent="0.35">
      <c r="C10710" s="22"/>
    </row>
    <row r="10711" spans="3:3" x14ac:dyDescent="0.35">
      <c r="C10711" s="22"/>
    </row>
    <row r="10712" spans="3:3" x14ac:dyDescent="0.35">
      <c r="C10712" s="22"/>
    </row>
    <row r="10713" spans="3:3" x14ac:dyDescent="0.35">
      <c r="C10713" s="22"/>
    </row>
    <row r="10714" spans="3:3" x14ac:dyDescent="0.35">
      <c r="C10714" s="22"/>
    </row>
    <row r="10715" spans="3:3" x14ac:dyDescent="0.35">
      <c r="C10715" s="22"/>
    </row>
    <row r="10716" spans="3:3" x14ac:dyDescent="0.35">
      <c r="C10716" s="22"/>
    </row>
    <row r="10717" spans="3:3" x14ac:dyDescent="0.35">
      <c r="C10717" s="22"/>
    </row>
    <row r="10718" spans="3:3" x14ac:dyDescent="0.35">
      <c r="C10718" s="22"/>
    </row>
    <row r="10719" spans="3:3" x14ac:dyDescent="0.35">
      <c r="C10719" s="22"/>
    </row>
    <row r="10720" spans="3:3" x14ac:dyDescent="0.35">
      <c r="C10720" s="22"/>
    </row>
    <row r="10721" spans="3:3" x14ac:dyDescent="0.35">
      <c r="C10721" s="22"/>
    </row>
    <row r="10722" spans="3:3" x14ac:dyDescent="0.35">
      <c r="C10722" s="22"/>
    </row>
    <row r="10723" spans="3:3" x14ac:dyDescent="0.35">
      <c r="C10723" s="22"/>
    </row>
    <row r="10724" spans="3:3" x14ac:dyDescent="0.35">
      <c r="C10724" s="22"/>
    </row>
    <row r="10725" spans="3:3" x14ac:dyDescent="0.35">
      <c r="C10725" s="22"/>
    </row>
    <row r="10726" spans="3:3" x14ac:dyDescent="0.35">
      <c r="C10726" s="22"/>
    </row>
    <row r="10727" spans="3:3" x14ac:dyDescent="0.35">
      <c r="C10727" s="22"/>
    </row>
    <row r="10728" spans="3:3" x14ac:dyDescent="0.35">
      <c r="C10728" s="22"/>
    </row>
    <row r="10729" spans="3:3" x14ac:dyDescent="0.35">
      <c r="C10729" s="22"/>
    </row>
    <row r="10730" spans="3:3" x14ac:dyDescent="0.35">
      <c r="C10730" s="22"/>
    </row>
    <row r="10731" spans="3:3" x14ac:dyDescent="0.35">
      <c r="C10731" s="22"/>
    </row>
    <row r="10732" spans="3:3" x14ac:dyDescent="0.35">
      <c r="C10732" s="22"/>
    </row>
    <row r="10733" spans="3:3" x14ac:dyDescent="0.35">
      <c r="C10733" s="22"/>
    </row>
    <row r="10734" spans="3:3" x14ac:dyDescent="0.35">
      <c r="C10734" s="22"/>
    </row>
    <row r="10735" spans="3:3" x14ac:dyDescent="0.35">
      <c r="C10735" s="22"/>
    </row>
    <row r="10736" spans="3:3" x14ac:dyDescent="0.35">
      <c r="C10736" s="22"/>
    </row>
    <row r="10737" spans="3:3" x14ac:dyDescent="0.35">
      <c r="C10737" s="22"/>
    </row>
    <row r="10738" spans="3:3" x14ac:dyDescent="0.35">
      <c r="C10738" s="22"/>
    </row>
    <row r="10739" spans="3:3" x14ac:dyDescent="0.35">
      <c r="C10739" s="22"/>
    </row>
    <row r="10740" spans="3:3" x14ac:dyDescent="0.35">
      <c r="C10740" s="22"/>
    </row>
    <row r="10741" spans="3:3" x14ac:dyDescent="0.35">
      <c r="C10741" s="22"/>
    </row>
    <row r="10742" spans="3:3" x14ac:dyDescent="0.35">
      <c r="C10742" s="22"/>
    </row>
    <row r="10743" spans="3:3" x14ac:dyDescent="0.35">
      <c r="C10743" s="22"/>
    </row>
    <row r="10744" spans="3:3" x14ac:dyDescent="0.35">
      <c r="C10744" s="22"/>
    </row>
    <row r="10745" spans="3:3" x14ac:dyDescent="0.35">
      <c r="C10745" s="22"/>
    </row>
    <row r="10746" spans="3:3" x14ac:dyDescent="0.35">
      <c r="C10746" s="22"/>
    </row>
    <row r="10747" spans="3:3" x14ac:dyDescent="0.35">
      <c r="C10747" s="22"/>
    </row>
    <row r="10748" spans="3:3" x14ac:dyDescent="0.35">
      <c r="C10748" s="22"/>
    </row>
    <row r="10749" spans="3:3" x14ac:dyDescent="0.35">
      <c r="C10749" s="22"/>
    </row>
    <row r="10750" spans="3:3" x14ac:dyDescent="0.35">
      <c r="C10750" s="22"/>
    </row>
    <row r="10751" spans="3:3" x14ac:dyDescent="0.35">
      <c r="C10751" s="22"/>
    </row>
    <row r="10752" spans="3:3" x14ac:dyDescent="0.35">
      <c r="C10752" s="22"/>
    </row>
    <row r="10753" spans="3:3" x14ac:dyDescent="0.35">
      <c r="C10753" s="22"/>
    </row>
    <row r="10754" spans="3:3" x14ac:dyDescent="0.35">
      <c r="C10754" s="22"/>
    </row>
    <row r="10755" spans="3:3" x14ac:dyDescent="0.35">
      <c r="C10755" s="22"/>
    </row>
    <row r="10756" spans="3:3" x14ac:dyDescent="0.35">
      <c r="C10756" s="22"/>
    </row>
    <row r="10757" spans="3:3" x14ac:dyDescent="0.35">
      <c r="C10757" s="22"/>
    </row>
    <row r="10758" spans="3:3" x14ac:dyDescent="0.35">
      <c r="C10758" s="22"/>
    </row>
    <row r="10759" spans="3:3" x14ac:dyDescent="0.35">
      <c r="C10759" s="22"/>
    </row>
    <row r="10760" spans="3:3" x14ac:dyDescent="0.35">
      <c r="C10760" s="22"/>
    </row>
    <row r="10761" spans="3:3" x14ac:dyDescent="0.35">
      <c r="C10761" s="22"/>
    </row>
    <row r="10762" spans="3:3" x14ac:dyDescent="0.35">
      <c r="C10762" s="22"/>
    </row>
    <row r="10763" spans="3:3" x14ac:dyDescent="0.35">
      <c r="C10763" s="22"/>
    </row>
    <row r="10764" spans="3:3" x14ac:dyDescent="0.35">
      <c r="C10764" s="22"/>
    </row>
    <row r="10765" spans="3:3" x14ac:dyDescent="0.35">
      <c r="C10765" s="22"/>
    </row>
    <row r="10766" spans="3:3" x14ac:dyDescent="0.35">
      <c r="C10766" s="22"/>
    </row>
    <row r="10767" spans="3:3" x14ac:dyDescent="0.35">
      <c r="C10767" s="22"/>
    </row>
    <row r="10768" spans="3:3" x14ac:dyDescent="0.35">
      <c r="C10768" s="22"/>
    </row>
    <row r="10769" spans="3:3" x14ac:dyDescent="0.35">
      <c r="C10769" s="22"/>
    </row>
    <row r="10770" spans="3:3" x14ac:dyDescent="0.35">
      <c r="C10770" s="22"/>
    </row>
    <row r="10771" spans="3:3" x14ac:dyDescent="0.35">
      <c r="C10771" s="22"/>
    </row>
    <row r="10772" spans="3:3" x14ac:dyDescent="0.35">
      <c r="C10772" s="22"/>
    </row>
    <row r="10773" spans="3:3" x14ac:dyDescent="0.35">
      <c r="C10773" s="22"/>
    </row>
    <row r="10774" spans="3:3" x14ac:dyDescent="0.35">
      <c r="C10774" s="22"/>
    </row>
    <row r="10775" spans="3:3" x14ac:dyDescent="0.35">
      <c r="C10775" s="22"/>
    </row>
    <row r="10776" spans="3:3" x14ac:dyDescent="0.35">
      <c r="C10776" s="22"/>
    </row>
    <row r="10777" spans="3:3" x14ac:dyDescent="0.35">
      <c r="C10777" s="22"/>
    </row>
    <row r="10778" spans="3:3" x14ac:dyDescent="0.35">
      <c r="C10778" s="22"/>
    </row>
    <row r="10779" spans="3:3" x14ac:dyDescent="0.35">
      <c r="C10779" s="22"/>
    </row>
    <row r="10780" spans="3:3" x14ac:dyDescent="0.35">
      <c r="C10780" s="22"/>
    </row>
    <row r="10781" spans="3:3" x14ac:dyDescent="0.35">
      <c r="C10781" s="22"/>
    </row>
    <row r="10782" spans="3:3" x14ac:dyDescent="0.35">
      <c r="C10782" s="22"/>
    </row>
    <row r="10783" spans="3:3" x14ac:dyDescent="0.35">
      <c r="C10783" s="22"/>
    </row>
    <row r="10784" spans="3:3" x14ac:dyDescent="0.35">
      <c r="C10784" s="22"/>
    </row>
    <row r="10785" spans="3:3" x14ac:dyDescent="0.35">
      <c r="C10785" s="22"/>
    </row>
    <row r="10786" spans="3:3" x14ac:dyDescent="0.35">
      <c r="C10786" s="22"/>
    </row>
    <row r="10787" spans="3:3" x14ac:dyDescent="0.35">
      <c r="C10787" s="22"/>
    </row>
    <row r="10788" spans="3:3" x14ac:dyDescent="0.35">
      <c r="C10788" s="22"/>
    </row>
    <row r="10789" spans="3:3" x14ac:dyDescent="0.35">
      <c r="C10789" s="22"/>
    </row>
    <row r="10790" spans="3:3" x14ac:dyDescent="0.35">
      <c r="C10790" s="22"/>
    </row>
    <row r="10791" spans="3:3" x14ac:dyDescent="0.35">
      <c r="C10791" s="22"/>
    </row>
    <row r="10792" spans="3:3" x14ac:dyDescent="0.35">
      <c r="C10792" s="22"/>
    </row>
    <row r="10793" spans="3:3" x14ac:dyDescent="0.35">
      <c r="C10793" s="22"/>
    </row>
    <row r="10794" spans="3:3" x14ac:dyDescent="0.35">
      <c r="C10794" s="22"/>
    </row>
    <row r="10795" spans="3:3" x14ac:dyDescent="0.35">
      <c r="C10795" s="22"/>
    </row>
    <row r="10796" spans="3:3" x14ac:dyDescent="0.35">
      <c r="C10796" s="22"/>
    </row>
    <row r="10797" spans="3:3" x14ac:dyDescent="0.35">
      <c r="C10797" s="22"/>
    </row>
    <row r="10798" spans="3:3" x14ac:dyDescent="0.35">
      <c r="C10798" s="22"/>
    </row>
    <row r="10799" spans="3:3" x14ac:dyDescent="0.35">
      <c r="C10799" s="22"/>
    </row>
    <row r="10800" spans="3:3" x14ac:dyDescent="0.35">
      <c r="C10800" s="22"/>
    </row>
    <row r="10801" spans="3:3" x14ac:dyDescent="0.35">
      <c r="C10801" s="22"/>
    </row>
    <row r="10802" spans="3:3" x14ac:dyDescent="0.35">
      <c r="C10802" s="22"/>
    </row>
    <row r="10803" spans="3:3" x14ac:dyDescent="0.35">
      <c r="C10803" s="22"/>
    </row>
    <row r="10804" spans="3:3" x14ac:dyDescent="0.35">
      <c r="C10804" s="22"/>
    </row>
    <row r="10805" spans="3:3" x14ac:dyDescent="0.35">
      <c r="C10805" s="22"/>
    </row>
    <row r="10806" spans="3:3" x14ac:dyDescent="0.35">
      <c r="C10806" s="22"/>
    </row>
    <row r="10807" spans="3:3" x14ac:dyDescent="0.35">
      <c r="C10807" s="22"/>
    </row>
    <row r="10808" spans="3:3" x14ac:dyDescent="0.35">
      <c r="C10808" s="22"/>
    </row>
    <row r="10809" spans="3:3" x14ac:dyDescent="0.35">
      <c r="C10809" s="22"/>
    </row>
    <row r="10810" spans="3:3" x14ac:dyDescent="0.35">
      <c r="C10810" s="22"/>
    </row>
    <row r="10811" spans="3:3" x14ac:dyDescent="0.35">
      <c r="C10811" s="22"/>
    </row>
    <row r="10812" spans="3:3" x14ac:dyDescent="0.35">
      <c r="C10812" s="22"/>
    </row>
    <row r="10813" spans="3:3" x14ac:dyDescent="0.35">
      <c r="C10813" s="22"/>
    </row>
    <row r="10814" spans="3:3" x14ac:dyDescent="0.35">
      <c r="C10814" s="22"/>
    </row>
    <row r="10815" spans="3:3" x14ac:dyDescent="0.35">
      <c r="C10815" s="22"/>
    </row>
    <row r="10816" spans="3:3" x14ac:dyDescent="0.35">
      <c r="C10816" s="22"/>
    </row>
    <row r="10817" spans="3:3" x14ac:dyDescent="0.35">
      <c r="C10817" s="22"/>
    </row>
    <row r="10818" spans="3:3" x14ac:dyDescent="0.35">
      <c r="C10818" s="22"/>
    </row>
    <row r="10819" spans="3:3" x14ac:dyDescent="0.35">
      <c r="C10819" s="22"/>
    </row>
    <row r="10820" spans="3:3" x14ac:dyDescent="0.35">
      <c r="C10820" s="22"/>
    </row>
    <row r="10821" spans="3:3" x14ac:dyDescent="0.35">
      <c r="C10821" s="22"/>
    </row>
    <row r="10822" spans="3:3" x14ac:dyDescent="0.35">
      <c r="C10822" s="22"/>
    </row>
    <row r="10823" spans="3:3" x14ac:dyDescent="0.35">
      <c r="C10823" s="22"/>
    </row>
    <row r="10824" spans="3:3" x14ac:dyDescent="0.35">
      <c r="C10824" s="22"/>
    </row>
    <row r="10825" spans="3:3" x14ac:dyDescent="0.35">
      <c r="C10825" s="22"/>
    </row>
    <row r="10826" spans="3:3" x14ac:dyDescent="0.35">
      <c r="C10826" s="22"/>
    </row>
    <row r="10827" spans="3:3" x14ac:dyDescent="0.35">
      <c r="C10827" s="22"/>
    </row>
    <row r="10828" spans="3:3" x14ac:dyDescent="0.35">
      <c r="C10828" s="22"/>
    </row>
    <row r="10829" spans="3:3" x14ac:dyDescent="0.35">
      <c r="C10829" s="22"/>
    </row>
    <row r="10830" spans="3:3" x14ac:dyDescent="0.35">
      <c r="C10830" s="22"/>
    </row>
    <row r="10831" spans="3:3" x14ac:dyDescent="0.35">
      <c r="C10831" s="22"/>
    </row>
    <row r="10832" spans="3:3" x14ac:dyDescent="0.35">
      <c r="C10832" s="22"/>
    </row>
    <row r="10833" spans="3:3" x14ac:dyDescent="0.35">
      <c r="C10833" s="22"/>
    </row>
    <row r="10834" spans="3:3" x14ac:dyDescent="0.35">
      <c r="C10834" s="22"/>
    </row>
    <row r="10835" spans="3:3" x14ac:dyDescent="0.35">
      <c r="C10835" s="22"/>
    </row>
    <row r="10836" spans="3:3" x14ac:dyDescent="0.35">
      <c r="C10836" s="22"/>
    </row>
    <row r="10837" spans="3:3" x14ac:dyDescent="0.35">
      <c r="C10837" s="22"/>
    </row>
    <row r="10838" spans="3:3" x14ac:dyDescent="0.35">
      <c r="C10838" s="22"/>
    </row>
    <row r="10839" spans="3:3" x14ac:dyDescent="0.35">
      <c r="C10839" s="22"/>
    </row>
    <row r="10840" spans="3:3" x14ac:dyDescent="0.35">
      <c r="C10840" s="22"/>
    </row>
    <row r="10841" spans="3:3" x14ac:dyDescent="0.35">
      <c r="C10841" s="22"/>
    </row>
    <row r="10842" spans="3:3" x14ac:dyDescent="0.35">
      <c r="C10842" s="22"/>
    </row>
    <row r="10843" spans="3:3" x14ac:dyDescent="0.35">
      <c r="C10843" s="22"/>
    </row>
    <row r="10844" spans="3:3" x14ac:dyDescent="0.35">
      <c r="C10844" s="22"/>
    </row>
    <row r="10845" spans="3:3" x14ac:dyDescent="0.35">
      <c r="C10845" s="22"/>
    </row>
    <row r="10846" spans="3:3" x14ac:dyDescent="0.35">
      <c r="C10846" s="22"/>
    </row>
    <row r="10847" spans="3:3" x14ac:dyDescent="0.35">
      <c r="C10847" s="22"/>
    </row>
    <row r="10848" spans="3:3" x14ac:dyDescent="0.35">
      <c r="C10848" s="22"/>
    </row>
    <row r="10849" spans="3:3" x14ac:dyDescent="0.35">
      <c r="C10849" s="22"/>
    </row>
    <row r="10850" spans="3:3" x14ac:dyDescent="0.35">
      <c r="C10850" s="22"/>
    </row>
    <row r="10851" spans="3:3" x14ac:dyDescent="0.35">
      <c r="C10851" s="22"/>
    </row>
    <row r="10852" spans="3:3" x14ac:dyDescent="0.35">
      <c r="C10852" s="22"/>
    </row>
    <row r="10853" spans="3:3" x14ac:dyDescent="0.35">
      <c r="C10853" s="22"/>
    </row>
    <row r="10854" spans="3:3" x14ac:dyDescent="0.35">
      <c r="C10854" s="22"/>
    </row>
    <row r="10855" spans="3:3" x14ac:dyDescent="0.35">
      <c r="C10855" s="22"/>
    </row>
    <row r="10856" spans="3:3" x14ac:dyDescent="0.35">
      <c r="C10856" s="22"/>
    </row>
    <row r="10857" spans="3:3" x14ac:dyDescent="0.35">
      <c r="C10857" s="22"/>
    </row>
    <row r="10858" spans="3:3" x14ac:dyDescent="0.35">
      <c r="C10858" s="22"/>
    </row>
    <row r="10859" spans="3:3" x14ac:dyDescent="0.35">
      <c r="C10859" s="22"/>
    </row>
    <row r="10860" spans="3:3" x14ac:dyDescent="0.35">
      <c r="C10860" s="22"/>
    </row>
    <row r="10861" spans="3:3" x14ac:dyDescent="0.35">
      <c r="C10861" s="22"/>
    </row>
    <row r="10862" spans="3:3" x14ac:dyDescent="0.35">
      <c r="C10862" s="22"/>
    </row>
    <row r="10863" spans="3:3" x14ac:dyDescent="0.35">
      <c r="C10863" s="22"/>
    </row>
    <row r="10864" spans="3:3" x14ac:dyDescent="0.35">
      <c r="C10864" s="22"/>
    </row>
    <row r="10865" spans="3:3" x14ac:dyDescent="0.35">
      <c r="C10865" s="22"/>
    </row>
    <row r="10866" spans="3:3" x14ac:dyDescent="0.35">
      <c r="C10866" s="22"/>
    </row>
    <row r="10867" spans="3:3" x14ac:dyDescent="0.35">
      <c r="C10867" s="22"/>
    </row>
    <row r="10868" spans="3:3" x14ac:dyDescent="0.35">
      <c r="C10868" s="22"/>
    </row>
    <row r="10869" spans="3:3" x14ac:dyDescent="0.35">
      <c r="C10869" s="22"/>
    </row>
    <row r="10870" spans="3:3" x14ac:dyDescent="0.35">
      <c r="C10870" s="22"/>
    </row>
    <row r="10871" spans="3:3" x14ac:dyDescent="0.35">
      <c r="C10871" s="22"/>
    </row>
    <row r="10872" spans="3:3" x14ac:dyDescent="0.35">
      <c r="C10872" s="22"/>
    </row>
    <row r="10873" spans="3:3" x14ac:dyDescent="0.35">
      <c r="C10873" s="22"/>
    </row>
    <row r="10874" spans="3:3" x14ac:dyDescent="0.35">
      <c r="C10874" s="22"/>
    </row>
    <row r="10875" spans="3:3" x14ac:dyDescent="0.35">
      <c r="C10875" s="22"/>
    </row>
    <row r="10876" spans="3:3" x14ac:dyDescent="0.35">
      <c r="C10876" s="22"/>
    </row>
    <row r="10877" spans="3:3" x14ac:dyDescent="0.35">
      <c r="C10877" s="22"/>
    </row>
    <row r="10878" spans="3:3" x14ac:dyDescent="0.35">
      <c r="C10878" s="22"/>
    </row>
    <row r="10879" spans="3:3" x14ac:dyDescent="0.35">
      <c r="C10879" s="22"/>
    </row>
    <row r="10880" spans="3:3" x14ac:dyDescent="0.35">
      <c r="C10880" s="22"/>
    </row>
    <row r="10881" spans="3:3" x14ac:dyDescent="0.35">
      <c r="C10881" s="22"/>
    </row>
    <row r="10882" spans="3:3" x14ac:dyDescent="0.35">
      <c r="C10882" s="22"/>
    </row>
    <row r="10883" spans="3:3" x14ac:dyDescent="0.35">
      <c r="C10883" s="22"/>
    </row>
    <row r="10884" spans="3:3" x14ac:dyDescent="0.35">
      <c r="C10884" s="22"/>
    </row>
    <row r="10885" spans="3:3" x14ac:dyDescent="0.35">
      <c r="C10885" s="22"/>
    </row>
    <row r="10886" spans="3:3" x14ac:dyDescent="0.35">
      <c r="C10886" s="22"/>
    </row>
    <row r="10887" spans="3:3" x14ac:dyDescent="0.35">
      <c r="C10887" s="22"/>
    </row>
    <row r="10888" spans="3:3" x14ac:dyDescent="0.35">
      <c r="C10888" s="22"/>
    </row>
    <row r="10889" spans="3:3" x14ac:dyDescent="0.35">
      <c r="C10889" s="22"/>
    </row>
    <row r="10890" spans="3:3" x14ac:dyDescent="0.35">
      <c r="C10890" s="22"/>
    </row>
    <row r="10891" spans="3:3" x14ac:dyDescent="0.35">
      <c r="C10891" s="22"/>
    </row>
    <row r="10892" spans="3:3" x14ac:dyDescent="0.35">
      <c r="C10892" s="22"/>
    </row>
    <row r="10893" spans="3:3" x14ac:dyDescent="0.35">
      <c r="C10893" s="22"/>
    </row>
    <row r="10894" spans="3:3" x14ac:dyDescent="0.35">
      <c r="C10894" s="22"/>
    </row>
    <row r="10895" spans="3:3" x14ac:dyDescent="0.35">
      <c r="C10895" s="22"/>
    </row>
    <row r="10896" spans="3:3" x14ac:dyDescent="0.35">
      <c r="C10896" s="22"/>
    </row>
    <row r="10897" spans="3:3" x14ac:dyDescent="0.35">
      <c r="C10897" s="22"/>
    </row>
    <row r="10898" spans="3:3" x14ac:dyDescent="0.35">
      <c r="C10898" s="22"/>
    </row>
    <row r="10899" spans="3:3" x14ac:dyDescent="0.35">
      <c r="C10899" s="22"/>
    </row>
    <row r="10900" spans="3:3" x14ac:dyDescent="0.35">
      <c r="C10900" s="22"/>
    </row>
    <row r="10901" spans="3:3" x14ac:dyDescent="0.35">
      <c r="C10901" s="22"/>
    </row>
    <row r="10902" spans="3:3" x14ac:dyDescent="0.35">
      <c r="C10902" s="22"/>
    </row>
    <row r="10903" spans="3:3" x14ac:dyDescent="0.35">
      <c r="C10903" s="22"/>
    </row>
    <row r="10904" spans="3:3" x14ac:dyDescent="0.35">
      <c r="C10904" s="22"/>
    </row>
    <row r="10905" spans="3:3" x14ac:dyDescent="0.35">
      <c r="C10905" s="22"/>
    </row>
    <row r="10906" spans="3:3" x14ac:dyDescent="0.35">
      <c r="C10906" s="22"/>
    </row>
    <row r="10907" spans="3:3" x14ac:dyDescent="0.35">
      <c r="C10907" s="22"/>
    </row>
    <row r="10908" spans="3:3" x14ac:dyDescent="0.35">
      <c r="C10908" s="22"/>
    </row>
    <row r="10909" spans="3:3" x14ac:dyDescent="0.35">
      <c r="C10909" s="22"/>
    </row>
    <row r="10910" spans="3:3" x14ac:dyDescent="0.35">
      <c r="C10910" s="22"/>
    </row>
    <row r="10911" spans="3:3" x14ac:dyDescent="0.35">
      <c r="C10911" s="22"/>
    </row>
    <row r="10912" spans="3:3" x14ac:dyDescent="0.35">
      <c r="C10912" s="22"/>
    </row>
    <row r="10913" spans="3:3" x14ac:dyDescent="0.35">
      <c r="C10913" s="22"/>
    </row>
    <row r="10914" spans="3:3" x14ac:dyDescent="0.35">
      <c r="C10914" s="22"/>
    </row>
    <row r="10915" spans="3:3" x14ac:dyDescent="0.35">
      <c r="C10915" s="22"/>
    </row>
    <row r="10916" spans="3:3" x14ac:dyDescent="0.35">
      <c r="C10916" s="22"/>
    </row>
    <row r="10917" spans="3:3" x14ac:dyDescent="0.35">
      <c r="C10917" s="22"/>
    </row>
    <row r="10918" spans="3:3" x14ac:dyDescent="0.35">
      <c r="C10918" s="22"/>
    </row>
    <row r="10919" spans="3:3" x14ac:dyDescent="0.35">
      <c r="C10919" s="22"/>
    </row>
    <row r="10920" spans="3:3" x14ac:dyDescent="0.35">
      <c r="C10920" s="22"/>
    </row>
    <row r="10921" spans="3:3" x14ac:dyDescent="0.35">
      <c r="C10921" s="22"/>
    </row>
    <row r="10922" spans="3:3" x14ac:dyDescent="0.35">
      <c r="C10922" s="22"/>
    </row>
    <row r="10923" spans="3:3" x14ac:dyDescent="0.35">
      <c r="C10923" s="22"/>
    </row>
    <row r="10924" spans="3:3" x14ac:dyDescent="0.35">
      <c r="C10924" s="22"/>
    </row>
    <row r="10925" spans="3:3" x14ac:dyDescent="0.35">
      <c r="C10925" s="22"/>
    </row>
    <row r="10926" spans="3:3" x14ac:dyDescent="0.35">
      <c r="C10926" s="22"/>
    </row>
    <row r="10927" spans="3:3" x14ac:dyDescent="0.35">
      <c r="C10927" s="22"/>
    </row>
    <row r="10928" spans="3:3" x14ac:dyDescent="0.35">
      <c r="C10928" s="22"/>
    </row>
    <row r="10929" spans="3:3" x14ac:dyDescent="0.35">
      <c r="C10929" s="22"/>
    </row>
    <row r="10930" spans="3:3" x14ac:dyDescent="0.35">
      <c r="C10930" s="22"/>
    </row>
    <row r="10931" spans="3:3" x14ac:dyDescent="0.35">
      <c r="C10931" s="22"/>
    </row>
    <row r="10932" spans="3:3" x14ac:dyDescent="0.35">
      <c r="C10932" s="22"/>
    </row>
    <row r="10933" spans="3:3" x14ac:dyDescent="0.35">
      <c r="C10933" s="22"/>
    </row>
    <row r="10934" spans="3:3" x14ac:dyDescent="0.35">
      <c r="C10934" s="22"/>
    </row>
    <row r="10935" spans="3:3" x14ac:dyDescent="0.35">
      <c r="C10935" s="22"/>
    </row>
    <row r="10936" spans="3:3" x14ac:dyDescent="0.35">
      <c r="C10936" s="22"/>
    </row>
    <row r="10937" spans="3:3" x14ac:dyDescent="0.35">
      <c r="C10937" s="22"/>
    </row>
    <row r="10938" spans="3:3" x14ac:dyDescent="0.35">
      <c r="C10938" s="22"/>
    </row>
    <row r="10939" spans="3:3" x14ac:dyDescent="0.35">
      <c r="C10939" s="22"/>
    </row>
    <row r="10940" spans="3:3" x14ac:dyDescent="0.35">
      <c r="C10940" s="22"/>
    </row>
    <row r="10941" spans="3:3" x14ac:dyDescent="0.35">
      <c r="C10941" s="22"/>
    </row>
    <row r="10942" spans="3:3" x14ac:dyDescent="0.35">
      <c r="C10942" s="22"/>
    </row>
    <row r="10943" spans="3:3" x14ac:dyDescent="0.35">
      <c r="C10943" s="22"/>
    </row>
    <row r="10944" spans="3:3" x14ac:dyDescent="0.35">
      <c r="C10944" s="22"/>
    </row>
    <row r="10945" spans="3:3" x14ac:dyDescent="0.35">
      <c r="C10945" s="22"/>
    </row>
    <row r="10946" spans="3:3" x14ac:dyDescent="0.35">
      <c r="C10946" s="22"/>
    </row>
    <row r="10947" spans="3:3" x14ac:dyDescent="0.35">
      <c r="C10947" s="22"/>
    </row>
    <row r="10948" spans="3:3" x14ac:dyDescent="0.35">
      <c r="C10948" s="22"/>
    </row>
    <row r="10949" spans="3:3" x14ac:dyDescent="0.35">
      <c r="C10949" s="22"/>
    </row>
    <row r="10950" spans="3:3" x14ac:dyDescent="0.35">
      <c r="C10950" s="22"/>
    </row>
    <row r="10951" spans="3:3" x14ac:dyDescent="0.35">
      <c r="C10951" s="22"/>
    </row>
    <row r="10952" spans="3:3" x14ac:dyDescent="0.35">
      <c r="C10952" s="22"/>
    </row>
    <row r="10953" spans="3:3" x14ac:dyDescent="0.35">
      <c r="C10953" s="22"/>
    </row>
    <row r="10954" spans="3:3" x14ac:dyDescent="0.35">
      <c r="C10954" s="22"/>
    </row>
    <row r="10955" spans="3:3" x14ac:dyDescent="0.35">
      <c r="C10955" s="22"/>
    </row>
    <row r="10956" spans="3:3" x14ac:dyDescent="0.35">
      <c r="C10956" s="22"/>
    </row>
    <row r="10957" spans="3:3" x14ac:dyDescent="0.35">
      <c r="C10957" s="22"/>
    </row>
    <row r="10958" spans="3:3" x14ac:dyDescent="0.35">
      <c r="C10958" s="22"/>
    </row>
    <row r="10959" spans="3:3" x14ac:dyDescent="0.35">
      <c r="C10959" s="22"/>
    </row>
    <row r="10960" spans="3:3" x14ac:dyDescent="0.35">
      <c r="C10960" s="22"/>
    </row>
    <row r="10961" spans="3:3" x14ac:dyDescent="0.35">
      <c r="C10961" s="22"/>
    </row>
    <row r="10962" spans="3:3" x14ac:dyDescent="0.35">
      <c r="C10962" s="22"/>
    </row>
    <row r="10963" spans="3:3" x14ac:dyDescent="0.35">
      <c r="C10963" s="22"/>
    </row>
    <row r="10964" spans="3:3" x14ac:dyDescent="0.35">
      <c r="C10964" s="22"/>
    </row>
    <row r="10965" spans="3:3" x14ac:dyDescent="0.35">
      <c r="C10965" s="22"/>
    </row>
    <row r="10966" spans="3:3" x14ac:dyDescent="0.35">
      <c r="C10966" s="22"/>
    </row>
    <row r="10967" spans="3:3" x14ac:dyDescent="0.35">
      <c r="C10967" s="22"/>
    </row>
    <row r="10968" spans="3:3" x14ac:dyDescent="0.35">
      <c r="C10968" s="22"/>
    </row>
    <row r="10969" spans="3:3" x14ac:dyDescent="0.35">
      <c r="C10969" s="22"/>
    </row>
    <row r="10970" spans="3:3" x14ac:dyDescent="0.35">
      <c r="C10970" s="22"/>
    </row>
    <row r="10971" spans="3:3" x14ac:dyDescent="0.35">
      <c r="C10971" s="22"/>
    </row>
    <row r="10972" spans="3:3" x14ac:dyDescent="0.35">
      <c r="C10972" s="22"/>
    </row>
    <row r="10973" spans="3:3" x14ac:dyDescent="0.35">
      <c r="C10973" s="22"/>
    </row>
    <row r="10974" spans="3:3" x14ac:dyDescent="0.35">
      <c r="C10974" s="22"/>
    </row>
    <row r="10975" spans="3:3" x14ac:dyDescent="0.35">
      <c r="C10975" s="22"/>
    </row>
    <row r="10976" spans="3:3" x14ac:dyDescent="0.35">
      <c r="C10976" s="22"/>
    </row>
    <row r="10977" spans="3:3" x14ac:dyDescent="0.35">
      <c r="C10977" s="22"/>
    </row>
    <row r="10978" spans="3:3" x14ac:dyDescent="0.35">
      <c r="C10978" s="22"/>
    </row>
    <row r="10979" spans="3:3" x14ac:dyDescent="0.35">
      <c r="C10979" s="22"/>
    </row>
    <row r="10980" spans="3:3" x14ac:dyDescent="0.35">
      <c r="C10980" s="22"/>
    </row>
    <row r="10981" spans="3:3" x14ac:dyDescent="0.35">
      <c r="C10981" s="22"/>
    </row>
    <row r="10982" spans="3:3" x14ac:dyDescent="0.35">
      <c r="C10982" s="22"/>
    </row>
    <row r="10983" spans="3:3" x14ac:dyDescent="0.35">
      <c r="C10983" s="22"/>
    </row>
    <row r="10984" spans="3:3" x14ac:dyDescent="0.35">
      <c r="C10984" s="22"/>
    </row>
    <row r="10985" spans="3:3" x14ac:dyDescent="0.35">
      <c r="C10985" s="22"/>
    </row>
    <row r="10986" spans="3:3" x14ac:dyDescent="0.35">
      <c r="C10986" s="22"/>
    </row>
    <row r="10987" spans="3:3" x14ac:dyDescent="0.35">
      <c r="C10987" s="22"/>
    </row>
    <row r="10988" spans="3:3" x14ac:dyDescent="0.35">
      <c r="C10988" s="22"/>
    </row>
    <row r="10989" spans="3:3" x14ac:dyDescent="0.35">
      <c r="C10989" s="22"/>
    </row>
    <row r="10990" spans="3:3" x14ac:dyDescent="0.35">
      <c r="C10990" s="22"/>
    </row>
    <row r="10991" spans="3:3" x14ac:dyDescent="0.35">
      <c r="C10991" s="22"/>
    </row>
    <row r="10992" spans="3:3" x14ac:dyDescent="0.35">
      <c r="C10992" s="22"/>
    </row>
    <row r="10993" spans="3:3" x14ac:dyDescent="0.35">
      <c r="C10993" s="22"/>
    </row>
    <row r="10994" spans="3:3" x14ac:dyDescent="0.35">
      <c r="C10994" s="22"/>
    </row>
    <row r="10995" spans="3:3" x14ac:dyDescent="0.35">
      <c r="C10995" s="22"/>
    </row>
    <row r="10996" spans="3:3" x14ac:dyDescent="0.35">
      <c r="C10996" s="22"/>
    </row>
    <row r="10997" spans="3:3" x14ac:dyDescent="0.35">
      <c r="C10997" s="22"/>
    </row>
    <row r="10998" spans="3:3" x14ac:dyDescent="0.35">
      <c r="C10998" s="22"/>
    </row>
    <row r="10999" spans="3:3" x14ac:dyDescent="0.35">
      <c r="C10999" s="22"/>
    </row>
    <row r="11000" spans="3:3" x14ac:dyDescent="0.35">
      <c r="C11000" s="22"/>
    </row>
    <row r="11001" spans="3:3" x14ac:dyDescent="0.35">
      <c r="C11001" s="22"/>
    </row>
    <row r="11002" spans="3:3" x14ac:dyDescent="0.35">
      <c r="C11002" s="22"/>
    </row>
    <row r="11003" spans="3:3" x14ac:dyDescent="0.35">
      <c r="C11003" s="22"/>
    </row>
    <row r="11004" spans="3:3" x14ac:dyDescent="0.35">
      <c r="C11004" s="22"/>
    </row>
    <row r="11005" spans="3:3" x14ac:dyDescent="0.35">
      <c r="C11005" s="22"/>
    </row>
    <row r="11006" spans="3:3" x14ac:dyDescent="0.35">
      <c r="C11006" s="22"/>
    </row>
    <row r="11007" spans="3:3" x14ac:dyDescent="0.35">
      <c r="C11007" s="22"/>
    </row>
    <row r="11008" spans="3:3" x14ac:dyDescent="0.35">
      <c r="C11008" s="22"/>
    </row>
    <row r="11009" spans="3:3" x14ac:dyDescent="0.35">
      <c r="C11009" s="22"/>
    </row>
    <row r="11010" spans="3:3" x14ac:dyDescent="0.35">
      <c r="C11010" s="22"/>
    </row>
    <row r="11011" spans="3:3" x14ac:dyDescent="0.35">
      <c r="C11011" s="22"/>
    </row>
    <row r="11012" spans="3:3" x14ac:dyDescent="0.35">
      <c r="C11012" s="22"/>
    </row>
    <row r="11013" spans="3:3" x14ac:dyDescent="0.35">
      <c r="C11013" s="22"/>
    </row>
    <row r="11014" spans="3:3" x14ac:dyDescent="0.35">
      <c r="C11014" s="22"/>
    </row>
    <row r="11015" spans="3:3" x14ac:dyDescent="0.35">
      <c r="C11015" s="22"/>
    </row>
    <row r="11016" spans="3:3" x14ac:dyDescent="0.35">
      <c r="C11016" s="22"/>
    </row>
    <row r="11017" spans="3:3" x14ac:dyDescent="0.35">
      <c r="C11017" s="22"/>
    </row>
    <row r="11018" spans="3:3" x14ac:dyDescent="0.35">
      <c r="C11018" s="22"/>
    </row>
    <row r="11019" spans="3:3" x14ac:dyDescent="0.35">
      <c r="C11019" s="22"/>
    </row>
    <row r="11020" spans="3:3" x14ac:dyDescent="0.35">
      <c r="C11020" s="22"/>
    </row>
    <row r="11021" spans="3:3" x14ac:dyDescent="0.35">
      <c r="C11021" s="22"/>
    </row>
    <row r="11022" spans="3:3" x14ac:dyDescent="0.35">
      <c r="C11022" s="22"/>
    </row>
    <row r="11023" spans="3:3" x14ac:dyDescent="0.35">
      <c r="C11023" s="22"/>
    </row>
    <row r="11024" spans="3:3" x14ac:dyDescent="0.35">
      <c r="C11024" s="22"/>
    </row>
    <row r="11025" spans="3:3" x14ac:dyDescent="0.35">
      <c r="C11025" s="22"/>
    </row>
    <row r="11026" spans="3:3" x14ac:dyDescent="0.35">
      <c r="C11026" s="22"/>
    </row>
    <row r="11027" spans="3:3" x14ac:dyDescent="0.35">
      <c r="C11027" s="22"/>
    </row>
    <row r="11028" spans="3:3" x14ac:dyDescent="0.35">
      <c r="C11028" s="22"/>
    </row>
    <row r="11029" spans="3:3" x14ac:dyDescent="0.35">
      <c r="C11029" s="22"/>
    </row>
    <row r="11030" spans="3:3" x14ac:dyDescent="0.35">
      <c r="C11030" s="22"/>
    </row>
    <row r="11031" spans="3:3" x14ac:dyDescent="0.35">
      <c r="C11031" s="22"/>
    </row>
    <row r="11032" spans="3:3" x14ac:dyDescent="0.35">
      <c r="C11032" s="22"/>
    </row>
    <row r="11033" spans="3:3" x14ac:dyDescent="0.35">
      <c r="C11033" s="22"/>
    </row>
    <row r="11034" spans="3:3" x14ac:dyDescent="0.35">
      <c r="C11034" s="22"/>
    </row>
    <row r="11035" spans="3:3" x14ac:dyDescent="0.35">
      <c r="C11035" s="22"/>
    </row>
    <row r="11036" spans="3:3" x14ac:dyDescent="0.35">
      <c r="C11036" s="22"/>
    </row>
    <row r="11037" spans="3:3" x14ac:dyDescent="0.35">
      <c r="C11037" s="22"/>
    </row>
    <row r="11038" spans="3:3" x14ac:dyDescent="0.35">
      <c r="C11038" s="22"/>
    </row>
    <row r="11039" spans="3:3" x14ac:dyDescent="0.35">
      <c r="C11039" s="22"/>
    </row>
    <row r="11040" spans="3:3" x14ac:dyDescent="0.35">
      <c r="C11040" s="22"/>
    </row>
    <row r="11041" spans="3:3" x14ac:dyDescent="0.35">
      <c r="C11041" s="22"/>
    </row>
    <row r="11042" spans="3:3" x14ac:dyDescent="0.35">
      <c r="C11042" s="22"/>
    </row>
    <row r="11043" spans="3:3" x14ac:dyDescent="0.35">
      <c r="C11043" s="22"/>
    </row>
    <row r="11044" spans="3:3" x14ac:dyDescent="0.35">
      <c r="C11044" s="22"/>
    </row>
    <row r="11045" spans="3:3" x14ac:dyDescent="0.35">
      <c r="C11045" s="22"/>
    </row>
    <row r="11046" spans="3:3" x14ac:dyDescent="0.35">
      <c r="C11046" s="22"/>
    </row>
    <row r="11047" spans="3:3" x14ac:dyDescent="0.35">
      <c r="C11047" s="22"/>
    </row>
    <row r="11048" spans="3:3" x14ac:dyDescent="0.35">
      <c r="C11048" s="22"/>
    </row>
    <row r="11049" spans="3:3" x14ac:dyDescent="0.35">
      <c r="C11049" s="22"/>
    </row>
    <row r="11050" spans="3:3" x14ac:dyDescent="0.35">
      <c r="C11050" s="22"/>
    </row>
    <row r="11051" spans="3:3" x14ac:dyDescent="0.35">
      <c r="C11051" s="22"/>
    </row>
    <row r="11052" spans="3:3" x14ac:dyDescent="0.35">
      <c r="C11052" s="22"/>
    </row>
    <row r="11053" spans="3:3" x14ac:dyDescent="0.35">
      <c r="C11053" s="22"/>
    </row>
    <row r="11054" spans="3:3" x14ac:dyDescent="0.35">
      <c r="C11054" s="22"/>
    </row>
    <row r="11055" spans="3:3" x14ac:dyDescent="0.35">
      <c r="C11055" s="22"/>
    </row>
    <row r="11056" spans="3:3" x14ac:dyDescent="0.35">
      <c r="C11056" s="22"/>
    </row>
    <row r="11057" spans="3:3" x14ac:dyDescent="0.35">
      <c r="C11057" s="22"/>
    </row>
    <row r="11058" spans="3:3" x14ac:dyDescent="0.35">
      <c r="C11058" s="22"/>
    </row>
    <row r="11059" spans="3:3" x14ac:dyDescent="0.35">
      <c r="C11059" s="22"/>
    </row>
    <row r="11060" spans="3:3" x14ac:dyDescent="0.35">
      <c r="C11060" s="22"/>
    </row>
    <row r="11061" spans="3:3" x14ac:dyDescent="0.35">
      <c r="C11061" s="22"/>
    </row>
    <row r="11062" spans="3:3" x14ac:dyDescent="0.35">
      <c r="C11062" s="22"/>
    </row>
    <row r="11063" spans="3:3" x14ac:dyDescent="0.35">
      <c r="C11063" s="22"/>
    </row>
    <row r="11064" spans="3:3" x14ac:dyDescent="0.35">
      <c r="C11064" s="22"/>
    </row>
    <row r="11065" spans="3:3" x14ac:dyDescent="0.35">
      <c r="C11065" s="22"/>
    </row>
    <row r="11066" spans="3:3" x14ac:dyDescent="0.35">
      <c r="C11066" s="22"/>
    </row>
    <row r="11067" spans="3:3" x14ac:dyDescent="0.35">
      <c r="C11067" s="22"/>
    </row>
    <row r="11068" spans="3:3" x14ac:dyDescent="0.35">
      <c r="C11068" s="22"/>
    </row>
    <row r="11069" spans="3:3" x14ac:dyDescent="0.35">
      <c r="C11069" s="22"/>
    </row>
    <row r="11070" spans="3:3" x14ac:dyDescent="0.35">
      <c r="C11070" s="22"/>
    </row>
    <row r="11071" spans="3:3" x14ac:dyDescent="0.35">
      <c r="C11071" s="22"/>
    </row>
    <row r="11072" spans="3:3" x14ac:dyDescent="0.35">
      <c r="C11072" s="22"/>
    </row>
    <row r="11073" spans="3:3" x14ac:dyDescent="0.35">
      <c r="C11073" s="22"/>
    </row>
    <row r="11074" spans="3:3" x14ac:dyDescent="0.35">
      <c r="C11074" s="22"/>
    </row>
    <row r="11075" spans="3:3" x14ac:dyDescent="0.35">
      <c r="C11075" s="22"/>
    </row>
    <row r="11076" spans="3:3" x14ac:dyDescent="0.35">
      <c r="C11076" s="22"/>
    </row>
    <row r="11077" spans="3:3" x14ac:dyDescent="0.35">
      <c r="C11077" s="22"/>
    </row>
    <row r="11078" spans="3:3" x14ac:dyDescent="0.35">
      <c r="C11078" s="22"/>
    </row>
    <row r="11079" spans="3:3" x14ac:dyDescent="0.35">
      <c r="C11079" s="22"/>
    </row>
    <row r="11080" spans="3:3" x14ac:dyDescent="0.35">
      <c r="C11080" s="22"/>
    </row>
    <row r="11081" spans="3:3" x14ac:dyDescent="0.35">
      <c r="C11081" s="22"/>
    </row>
    <row r="11082" spans="3:3" x14ac:dyDescent="0.35">
      <c r="C11082" s="22"/>
    </row>
    <row r="11083" spans="3:3" x14ac:dyDescent="0.35">
      <c r="C11083" s="22"/>
    </row>
    <row r="11084" spans="3:3" x14ac:dyDescent="0.35">
      <c r="C11084" s="22"/>
    </row>
    <row r="11085" spans="3:3" x14ac:dyDescent="0.35">
      <c r="C11085" s="22"/>
    </row>
    <row r="11086" spans="3:3" x14ac:dyDescent="0.35">
      <c r="C11086" s="22"/>
    </row>
    <row r="11087" spans="3:3" x14ac:dyDescent="0.35">
      <c r="C11087" s="22"/>
    </row>
    <row r="11088" spans="3:3" x14ac:dyDescent="0.35">
      <c r="C11088" s="22"/>
    </row>
    <row r="11089" spans="3:3" x14ac:dyDescent="0.35">
      <c r="C11089" s="22"/>
    </row>
    <row r="11090" spans="3:3" x14ac:dyDescent="0.35">
      <c r="C11090" s="22"/>
    </row>
    <row r="11091" spans="3:3" x14ac:dyDescent="0.35">
      <c r="C11091" s="22"/>
    </row>
    <row r="11092" spans="3:3" x14ac:dyDescent="0.35">
      <c r="C11092" s="22"/>
    </row>
    <row r="11093" spans="3:3" x14ac:dyDescent="0.35">
      <c r="C11093" s="22"/>
    </row>
    <row r="11094" spans="3:3" x14ac:dyDescent="0.35">
      <c r="C11094" s="22"/>
    </row>
    <row r="11095" spans="3:3" x14ac:dyDescent="0.35">
      <c r="C11095" s="22"/>
    </row>
    <row r="11096" spans="3:3" x14ac:dyDescent="0.35">
      <c r="C11096" s="22"/>
    </row>
    <row r="11097" spans="3:3" x14ac:dyDescent="0.35">
      <c r="C11097" s="22"/>
    </row>
    <row r="11098" spans="3:3" x14ac:dyDescent="0.35">
      <c r="C11098" s="22"/>
    </row>
    <row r="11099" spans="3:3" x14ac:dyDescent="0.35">
      <c r="C11099" s="22"/>
    </row>
    <row r="11100" spans="3:3" x14ac:dyDescent="0.35">
      <c r="C11100" s="22"/>
    </row>
    <row r="11101" spans="3:3" x14ac:dyDescent="0.35">
      <c r="C11101" s="22"/>
    </row>
    <row r="11102" spans="3:3" x14ac:dyDescent="0.35">
      <c r="C11102" s="22"/>
    </row>
    <row r="11103" spans="3:3" x14ac:dyDescent="0.35">
      <c r="C11103" s="22"/>
    </row>
    <row r="11104" spans="3:3" x14ac:dyDescent="0.35">
      <c r="C11104" s="22"/>
    </row>
    <row r="11105" spans="3:3" x14ac:dyDescent="0.35">
      <c r="C11105" s="22"/>
    </row>
    <row r="11106" spans="3:3" x14ac:dyDescent="0.35">
      <c r="C11106" s="22"/>
    </row>
    <row r="11107" spans="3:3" x14ac:dyDescent="0.35">
      <c r="C11107" s="22"/>
    </row>
    <row r="11108" spans="3:3" x14ac:dyDescent="0.35">
      <c r="C11108" s="22"/>
    </row>
    <row r="11109" spans="3:3" x14ac:dyDescent="0.35">
      <c r="C11109" s="22"/>
    </row>
    <row r="11110" spans="3:3" x14ac:dyDescent="0.35">
      <c r="C11110" s="22"/>
    </row>
    <row r="11111" spans="3:3" x14ac:dyDescent="0.35">
      <c r="C11111" s="22"/>
    </row>
    <row r="11112" spans="3:3" x14ac:dyDescent="0.35">
      <c r="C11112" s="22"/>
    </row>
    <row r="11113" spans="3:3" x14ac:dyDescent="0.35">
      <c r="C11113" s="22"/>
    </row>
    <row r="11114" spans="3:3" x14ac:dyDescent="0.35">
      <c r="C11114" s="22"/>
    </row>
    <row r="11115" spans="3:3" x14ac:dyDescent="0.35">
      <c r="C11115" s="22"/>
    </row>
    <row r="11116" spans="3:3" x14ac:dyDescent="0.35">
      <c r="C11116" s="22"/>
    </row>
    <row r="11117" spans="3:3" x14ac:dyDescent="0.35">
      <c r="C11117" s="22"/>
    </row>
    <row r="11118" spans="3:3" x14ac:dyDescent="0.35">
      <c r="C11118" s="22"/>
    </row>
    <row r="11119" spans="3:3" x14ac:dyDescent="0.35">
      <c r="C11119" s="22"/>
    </row>
    <row r="11120" spans="3:3" x14ac:dyDescent="0.35">
      <c r="C11120" s="22"/>
    </row>
    <row r="11121" spans="3:3" x14ac:dyDescent="0.35">
      <c r="C11121" s="22"/>
    </row>
    <row r="11122" spans="3:3" x14ac:dyDescent="0.35">
      <c r="C11122" s="22"/>
    </row>
    <row r="11123" spans="3:3" x14ac:dyDescent="0.35">
      <c r="C11123" s="22"/>
    </row>
    <row r="11124" spans="3:3" x14ac:dyDescent="0.35">
      <c r="C11124" s="22"/>
    </row>
    <row r="11125" spans="3:3" x14ac:dyDescent="0.35">
      <c r="C11125" s="22"/>
    </row>
    <row r="11126" spans="3:3" x14ac:dyDescent="0.35">
      <c r="C11126" s="22"/>
    </row>
    <row r="11127" spans="3:3" x14ac:dyDescent="0.35">
      <c r="C11127" s="22"/>
    </row>
    <row r="11128" spans="3:3" x14ac:dyDescent="0.35">
      <c r="C11128" s="22"/>
    </row>
    <row r="11129" spans="3:3" x14ac:dyDescent="0.35">
      <c r="C11129" s="22"/>
    </row>
    <row r="11130" spans="3:3" x14ac:dyDescent="0.35">
      <c r="C11130" s="22"/>
    </row>
    <row r="11131" spans="3:3" x14ac:dyDescent="0.35">
      <c r="C11131" s="22"/>
    </row>
    <row r="11132" spans="3:3" x14ac:dyDescent="0.35">
      <c r="C11132" s="22"/>
    </row>
    <row r="11133" spans="3:3" x14ac:dyDescent="0.35">
      <c r="C11133" s="22"/>
    </row>
    <row r="11134" spans="3:3" x14ac:dyDescent="0.35">
      <c r="C11134" s="22"/>
    </row>
    <row r="11135" spans="3:3" x14ac:dyDescent="0.35">
      <c r="C11135" s="22"/>
    </row>
    <row r="11136" spans="3:3" x14ac:dyDescent="0.35">
      <c r="C11136" s="22"/>
    </row>
    <row r="11137" spans="3:3" x14ac:dyDescent="0.35">
      <c r="C11137" s="22"/>
    </row>
    <row r="11138" spans="3:3" x14ac:dyDescent="0.35">
      <c r="C11138" s="22"/>
    </row>
    <row r="11139" spans="3:3" x14ac:dyDescent="0.35">
      <c r="C11139" s="22"/>
    </row>
    <row r="11140" spans="3:3" x14ac:dyDescent="0.35">
      <c r="C11140" s="22"/>
    </row>
    <row r="11141" spans="3:3" x14ac:dyDescent="0.35">
      <c r="C11141" s="22"/>
    </row>
    <row r="11142" spans="3:3" x14ac:dyDescent="0.35">
      <c r="C11142" s="22"/>
    </row>
    <row r="11143" spans="3:3" x14ac:dyDescent="0.35">
      <c r="C11143" s="22"/>
    </row>
    <row r="11144" spans="3:3" x14ac:dyDescent="0.35">
      <c r="C11144" s="22"/>
    </row>
    <row r="11145" spans="3:3" x14ac:dyDescent="0.35">
      <c r="C11145" s="22"/>
    </row>
    <row r="11146" spans="3:3" x14ac:dyDescent="0.35">
      <c r="C11146" s="22"/>
    </row>
    <row r="11147" spans="3:3" x14ac:dyDescent="0.35">
      <c r="C11147" s="22"/>
    </row>
    <row r="11148" spans="3:3" x14ac:dyDescent="0.35">
      <c r="C11148" s="22"/>
    </row>
    <row r="11149" spans="3:3" x14ac:dyDescent="0.35">
      <c r="C11149" s="22"/>
    </row>
    <row r="11150" spans="3:3" x14ac:dyDescent="0.35">
      <c r="C11150" s="22"/>
    </row>
    <row r="11151" spans="3:3" x14ac:dyDescent="0.35">
      <c r="C11151" s="22"/>
    </row>
    <row r="11152" spans="3:3" x14ac:dyDescent="0.35">
      <c r="C11152" s="22"/>
    </row>
    <row r="11153" spans="3:3" x14ac:dyDescent="0.35">
      <c r="C11153" s="22"/>
    </row>
    <row r="11154" spans="3:3" x14ac:dyDescent="0.35">
      <c r="C11154" s="22"/>
    </row>
    <row r="11155" spans="3:3" x14ac:dyDescent="0.35">
      <c r="C11155" s="22"/>
    </row>
    <row r="11156" spans="3:3" x14ac:dyDescent="0.35">
      <c r="C11156" s="22"/>
    </row>
    <row r="11157" spans="3:3" x14ac:dyDescent="0.35">
      <c r="C11157" s="22"/>
    </row>
    <row r="11158" spans="3:3" x14ac:dyDescent="0.35">
      <c r="C11158" s="22"/>
    </row>
    <row r="11159" spans="3:3" x14ac:dyDescent="0.35">
      <c r="C11159" s="22"/>
    </row>
    <row r="11160" spans="3:3" x14ac:dyDescent="0.35">
      <c r="C11160" s="22"/>
    </row>
    <row r="11161" spans="3:3" x14ac:dyDescent="0.35">
      <c r="C11161" s="22"/>
    </row>
    <row r="11162" spans="3:3" x14ac:dyDescent="0.35">
      <c r="C11162" s="22"/>
    </row>
    <row r="11163" spans="3:3" x14ac:dyDescent="0.35">
      <c r="C11163" s="22"/>
    </row>
    <row r="11164" spans="3:3" x14ac:dyDescent="0.35">
      <c r="C11164" s="22"/>
    </row>
    <row r="11165" spans="3:3" x14ac:dyDescent="0.35">
      <c r="C11165" s="22"/>
    </row>
    <row r="11166" spans="3:3" x14ac:dyDescent="0.35">
      <c r="C11166" s="22"/>
    </row>
    <row r="11167" spans="3:3" x14ac:dyDescent="0.35">
      <c r="C11167" s="22"/>
    </row>
    <row r="11168" spans="3:3" x14ac:dyDescent="0.35">
      <c r="C11168" s="22"/>
    </row>
    <row r="11169" spans="3:3" x14ac:dyDescent="0.35">
      <c r="C11169" s="22"/>
    </row>
    <row r="11170" spans="3:3" x14ac:dyDescent="0.35">
      <c r="C11170" s="22"/>
    </row>
    <row r="11171" spans="3:3" x14ac:dyDescent="0.35">
      <c r="C11171" s="22"/>
    </row>
    <row r="11172" spans="3:3" x14ac:dyDescent="0.35">
      <c r="C11172" s="22"/>
    </row>
    <row r="11173" spans="3:3" x14ac:dyDescent="0.35">
      <c r="C11173" s="22"/>
    </row>
    <row r="11174" spans="3:3" x14ac:dyDescent="0.35">
      <c r="C11174" s="22"/>
    </row>
    <row r="11175" spans="3:3" x14ac:dyDescent="0.35">
      <c r="C11175" s="22"/>
    </row>
    <row r="11176" spans="3:3" x14ac:dyDescent="0.35">
      <c r="C11176" s="22"/>
    </row>
    <row r="11177" spans="3:3" x14ac:dyDescent="0.35">
      <c r="C11177" s="22"/>
    </row>
    <row r="11178" spans="3:3" x14ac:dyDescent="0.35">
      <c r="C11178" s="22"/>
    </row>
    <row r="11179" spans="3:3" x14ac:dyDescent="0.35">
      <c r="C11179" s="22"/>
    </row>
    <row r="11180" spans="3:3" x14ac:dyDescent="0.35">
      <c r="C11180" s="22"/>
    </row>
    <row r="11181" spans="3:3" x14ac:dyDescent="0.35">
      <c r="C11181" s="22"/>
    </row>
    <row r="11182" spans="3:3" x14ac:dyDescent="0.35">
      <c r="C11182" s="22"/>
    </row>
    <row r="11183" spans="3:3" x14ac:dyDescent="0.35">
      <c r="C11183" s="22"/>
    </row>
    <row r="11184" spans="3:3" x14ac:dyDescent="0.35">
      <c r="C11184" s="22"/>
    </row>
    <row r="11185" spans="3:3" x14ac:dyDescent="0.35">
      <c r="C11185" s="22"/>
    </row>
    <row r="11186" spans="3:3" x14ac:dyDescent="0.35">
      <c r="C11186" s="22"/>
    </row>
    <row r="11187" spans="3:3" x14ac:dyDescent="0.35">
      <c r="C11187" s="22"/>
    </row>
    <row r="11188" spans="3:3" x14ac:dyDescent="0.35">
      <c r="C11188" s="22"/>
    </row>
    <row r="11189" spans="3:3" x14ac:dyDescent="0.35">
      <c r="C11189" s="22"/>
    </row>
    <row r="11190" spans="3:3" x14ac:dyDescent="0.35">
      <c r="C11190" s="22"/>
    </row>
    <row r="11191" spans="3:3" x14ac:dyDescent="0.35">
      <c r="C11191" s="22"/>
    </row>
    <row r="11192" spans="3:3" x14ac:dyDescent="0.35">
      <c r="C11192" s="22"/>
    </row>
    <row r="11193" spans="3:3" x14ac:dyDescent="0.35">
      <c r="C11193" s="22"/>
    </row>
    <row r="11194" spans="3:3" x14ac:dyDescent="0.35">
      <c r="C11194" s="22"/>
    </row>
    <row r="11195" spans="3:3" x14ac:dyDescent="0.35">
      <c r="C11195" s="22"/>
    </row>
    <row r="11196" spans="3:3" x14ac:dyDescent="0.35">
      <c r="C11196" s="22"/>
    </row>
    <row r="11197" spans="3:3" x14ac:dyDescent="0.35">
      <c r="C11197" s="22"/>
    </row>
    <row r="11198" spans="3:3" x14ac:dyDescent="0.35">
      <c r="C11198" s="22"/>
    </row>
    <row r="11199" spans="3:3" x14ac:dyDescent="0.35">
      <c r="C11199" s="22"/>
    </row>
    <row r="11200" spans="3:3" x14ac:dyDescent="0.35">
      <c r="C11200" s="22"/>
    </row>
    <row r="11201" spans="3:3" x14ac:dyDescent="0.35">
      <c r="C11201" s="22"/>
    </row>
    <row r="11202" spans="3:3" x14ac:dyDescent="0.35">
      <c r="C11202" s="22"/>
    </row>
    <row r="11203" spans="3:3" x14ac:dyDescent="0.35">
      <c r="C11203" s="22"/>
    </row>
    <row r="11204" spans="3:3" x14ac:dyDescent="0.35">
      <c r="C11204" s="22"/>
    </row>
    <row r="11205" spans="3:3" x14ac:dyDescent="0.35">
      <c r="C11205" s="22"/>
    </row>
    <row r="11206" spans="3:3" x14ac:dyDescent="0.35">
      <c r="C11206" s="22"/>
    </row>
    <row r="11207" spans="3:3" x14ac:dyDescent="0.35">
      <c r="C11207" s="22"/>
    </row>
    <row r="11208" spans="3:3" x14ac:dyDescent="0.35">
      <c r="C11208" s="22"/>
    </row>
    <row r="11209" spans="3:3" x14ac:dyDescent="0.35">
      <c r="C11209" s="22"/>
    </row>
    <row r="11210" spans="3:3" x14ac:dyDescent="0.35">
      <c r="C11210" s="22"/>
    </row>
    <row r="11211" spans="3:3" x14ac:dyDescent="0.35">
      <c r="C11211" s="22"/>
    </row>
    <row r="11212" spans="3:3" x14ac:dyDescent="0.35">
      <c r="C11212" s="22"/>
    </row>
    <row r="11213" spans="3:3" x14ac:dyDescent="0.35">
      <c r="C11213" s="22"/>
    </row>
    <row r="11214" spans="3:3" x14ac:dyDescent="0.35">
      <c r="C11214" s="22"/>
    </row>
    <row r="11215" spans="3:3" x14ac:dyDescent="0.35">
      <c r="C11215" s="22"/>
    </row>
    <row r="11216" spans="3:3" x14ac:dyDescent="0.35">
      <c r="C11216" s="22"/>
    </row>
    <row r="11217" spans="3:3" x14ac:dyDescent="0.35">
      <c r="C11217" s="22"/>
    </row>
    <row r="11218" spans="3:3" x14ac:dyDescent="0.35">
      <c r="C11218" s="22"/>
    </row>
    <row r="11219" spans="3:3" x14ac:dyDescent="0.35">
      <c r="C11219" s="22"/>
    </row>
    <row r="11220" spans="3:3" x14ac:dyDescent="0.35">
      <c r="C11220" s="22"/>
    </row>
    <row r="11221" spans="3:3" x14ac:dyDescent="0.35">
      <c r="C11221" s="22"/>
    </row>
    <row r="11222" spans="3:3" x14ac:dyDescent="0.35">
      <c r="C11222" s="22"/>
    </row>
    <row r="11223" spans="3:3" x14ac:dyDescent="0.35">
      <c r="C11223" s="22"/>
    </row>
    <row r="11224" spans="3:3" x14ac:dyDescent="0.35">
      <c r="C11224" s="22"/>
    </row>
    <row r="11225" spans="3:3" x14ac:dyDescent="0.35">
      <c r="C11225" s="22"/>
    </row>
    <row r="11226" spans="3:3" x14ac:dyDescent="0.35">
      <c r="C11226" s="22"/>
    </row>
    <row r="11227" spans="3:3" x14ac:dyDescent="0.35">
      <c r="C11227" s="22"/>
    </row>
    <row r="11228" spans="3:3" x14ac:dyDescent="0.35">
      <c r="C11228" s="22"/>
    </row>
    <row r="11229" spans="3:3" x14ac:dyDescent="0.35">
      <c r="C11229" s="22"/>
    </row>
    <row r="11230" spans="3:3" x14ac:dyDescent="0.35">
      <c r="C11230" s="22"/>
    </row>
    <row r="11231" spans="3:3" x14ac:dyDescent="0.35">
      <c r="C11231" s="22"/>
    </row>
    <row r="11232" spans="3:3" x14ac:dyDescent="0.35">
      <c r="C11232" s="22"/>
    </row>
    <row r="11233" spans="3:3" x14ac:dyDescent="0.35">
      <c r="C11233" s="22"/>
    </row>
    <row r="11234" spans="3:3" x14ac:dyDescent="0.35">
      <c r="C11234" s="22"/>
    </row>
    <row r="11235" spans="3:3" x14ac:dyDescent="0.35">
      <c r="C11235" s="22"/>
    </row>
    <row r="11236" spans="3:3" x14ac:dyDescent="0.35">
      <c r="C11236" s="22"/>
    </row>
    <row r="11237" spans="3:3" x14ac:dyDescent="0.35">
      <c r="C11237" s="22"/>
    </row>
    <row r="11238" spans="3:3" x14ac:dyDescent="0.35">
      <c r="C11238" s="22"/>
    </row>
    <row r="11239" spans="3:3" x14ac:dyDescent="0.35">
      <c r="C11239" s="22"/>
    </row>
    <row r="11240" spans="3:3" x14ac:dyDescent="0.35">
      <c r="C11240" s="22"/>
    </row>
    <row r="11241" spans="3:3" x14ac:dyDescent="0.35">
      <c r="C11241" s="22"/>
    </row>
    <row r="11242" spans="3:3" x14ac:dyDescent="0.35">
      <c r="C11242" s="22"/>
    </row>
    <row r="11243" spans="3:3" x14ac:dyDescent="0.35">
      <c r="C11243" s="22"/>
    </row>
    <row r="11244" spans="3:3" x14ac:dyDescent="0.35">
      <c r="C11244" s="22"/>
    </row>
    <row r="11245" spans="3:3" x14ac:dyDescent="0.35">
      <c r="C11245" s="22"/>
    </row>
    <row r="11246" spans="3:3" x14ac:dyDescent="0.35">
      <c r="C11246" s="22"/>
    </row>
    <row r="11247" spans="3:3" x14ac:dyDescent="0.35">
      <c r="C11247" s="22"/>
    </row>
    <row r="11248" spans="3:3" x14ac:dyDescent="0.35">
      <c r="C11248" s="22"/>
    </row>
    <row r="11249" spans="3:3" x14ac:dyDescent="0.35">
      <c r="C11249" s="22"/>
    </row>
    <row r="11250" spans="3:3" x14ac:dyDescent="0.35">
      <c r="C11250" s="22"/>
    </row>
    <row r="11251" spans="3:3" x14ac:dyDescent="0.35">
      <c r="C11251" s="22"/>
    </row>
    <row r="11252" spans="3:3" x14ac:dyDescent="0.35">
      <c r="C11252" s="22"/>
    </row>
    <row r="11253" spans="3:3" x14ac:dyDescent="0.35">
      <c r="C11253" s="22"/>
    </row>
    <row r="11254" spans="3:3" x14ac:dyDescent="0.35">
      <c r="C11254" s="22"/>
    </row>
    <row r="11255" spans="3:3" x14ac:dyDescent="0.35">
      <c r="C11255" s="22"/>
    </row>
    <row r="11256" spans="3:3" x14ac:dyDescent="0.35">
      <c r="C11256" s="22"/>
    </row>
    <row r="11257" spans="3:3" x14ac:dyDescent="0.35">
      <c r="C11257" s="22"/>
    </row>
    <row r="11258" spans="3:3" x14ac:dyDescent="0.35">
      <c r="C11258" s="22"/>
    </row>
    <row r="11259" spans="3:3" x14ac:dyDescent="0.35">
      <c r="C11259" s="22"/>
    </row>
    <row r="11260" spans="3:3" x14ac:dyDescent="0.35">
      <c r="C11260" s="22"/>
    </row>
    <row r="11261" spans="3:3" x14ac:dyDescent="0.35">
      <c r="C11261" s="22"/>
    </row>
    <row r="11262" spans="3:3" x14ac:dyDescent="0.35">
      <c r="C11262" s="22"/>
    </row>
    <row r="11263" spans="3:3" x14ac:dyDescent="0.35">
      <c r="C11263" s="22"/>
    </row>
    <row r="11264" spans="3:3" x14ac:dyDescent="0.35">
      <c r="C11264" s="22"/>
    </row>
    <row r="11265" spans="3:3" x14ac:dyDescent="0.35">
      <c r="C11265" s="22"/>
    </row>
    <row r="11266" spans="3:3" x14ac:dyDescent="0.35">
      <c r="C11266" s="22"/>
    </row>
    <row r="11267" spans="3:3" x14ac:dyDescent="0.35">
      <c r="C11267" s="22"/>
    </row>
    <row r="11268" spans="3:3" x14ac:dyDescent="0.35">
      <c r="C11268" s="22"/>
    </row>
    <row r="11269" spans="3:3" x14ac:dyDescent="0.35">
      <c r="C11269" s="22"/>
    </row>
    <row r="11270" spans="3:3" x14ac:dyDescent="0.35">
      <c r="C11270" s="22"/>
    </row>
    <row r="11271" spans="3:3" x14ac:dyDescent="0.35">
      <c r="C11271" s="22"/>
    </row>
    <row r="11272" spans="3:3" x14ac:dyDescent="0.35">
      <c r="C11272" s="22"/>
    </row>
    <row r="11273" spans="3:3" x14ac:dyDescent="0.35">
      <c r="C11273" s="22"/>
    </row>
    <row r="11274" spans="3:3" x14ac:dyDescent="0.35">
      <c r="C11274" s="22"/>
    </row>
    <row r="11275" spans="3:3" x14ac:dyDescent="0.35">
      <c r="C11275" s="22"/>
    </row>
    <row r="11276" spans="3:3" x14ac:dyDescent="0.35">
      <c r="C11276" s="22"/>
    </row>
    <row r="11277" spans="3:3" x14ac:dyDescent="0.35">
      <c r="C11277" s="22"/>
    </row>
    <row r="11278" spans="3:3" x14ac:dyDescent="0.35">
      <c r="C11278" s="22"/>
    </row>
    <row r="11279" spans="3:3" x14ac:dyDescent="0.35">
      <c r="C11279" s="22"/>
    </row>
    <row r="11280" spans="3:3" x14ac:dyDescent="0.35">
      <c r="C11280" s="22"/>
    </row>
    <row r="11281" spans="3:3" x14ac:dyDescent="0.35">
      <c r="C11281" s="22"/>
    </row>
    <row r="11282" spans="3:3" x14ac:dyDescent="0.35">
      <c r="C11282" s="22"/>
    </row>
    <row r="11283" spans="3:3" x14ac:dyDescent="0.35">
      <c r="C11283" s="22"/>
    </row>
    <row r="11284" spans="3:3" x14ac:dyDescent="0.35">
      <c r="C11284" s="22"/>
    </row>
    <row r="11285" spans="3:3" x14ac:dyDescent="0.35">
      <c r="C11285" s="22"/>
    </row>
    <row r="11286" spans="3:3" x14ac:dyDescent="0.35">
      <c r="C11286" s="22"/>
    </row>
    <row r="11287" spans="3:3" x14ac:dyDescent="0.35">
      <c r="C11287" s="22"/>
    </row>
    <row r="11288" spans="3:3" x14ac:dyDescent="0.35">
      <c r="C11288" s="22"/>
    </row>
    <row r="11289" spans="3:3" x14ac:dyDescent="0.35">
      <c r="C11289" s="22"/>
    </row>
    <row r="11290" spans="3:3" x14ac:dyDescent="0.35">
      <c r="C11290" s="22"/>
    </row>
    <row r="11291" spans="3:3" x14ac:dyDescent="0.35">
      <c r="C11291" s="22"/>
    </row>
    <row r="11292" spans="3:3" x14ac:dyDescent="0.35">
      <c r="C11292" s="22"/>
    </row>
    <row r="11293" spans="3:3" x14ac:dyDescent="0.35">
      <c r="C11293" s="22"/>
    </row>
    <row r="11294" spans="3:3" x14ac:dyDescent="0.35">
      <c r="C11294" s="22"/>
    </row>
    <row r="11295" spans="3:3" x14ac:dyDescent="0.35">
      <c r="C11295" s="22"/>
    </row>
    <row r="11296" spans="3:3" x14ac:dyDescent="0.35">
      <c r="C11296" s="22"/>
    </row>
    <row r="11297" spans="3:3" x14ac:dyDescent="0.35">
      <c r="C11297" s="22"/>
    </row>
    <row r="11298" spans="3:3" x14ac:dyDescent="0.35">
      <c r="C11298" s="22"/>
    </row>
    <row r="11299" spans="3:3" x14ac:dyDescent="0.35">
      <c r="C11299" s="22"/>
    </row>
    <row r="11300" spans="3:3" x14ac:dyDescent="0.35">
      <c r="C11300" s="22"/>
    </row>
    <row r="11301" spans="3:3" x14ac:dyDescent="0.35">
      <c r="C11301" s="22"/>
    </row>
    <row r="11302" spans="3:3" x14ac:dyDescent="0.35">
      <c r="C11302" s="22"/>
    </row>
    <row r="11303" spans="3:3" x14ac:dyDescent="0.35">
      <c r="C11303" s="22"/>
    </row>
    <row r="11304" spans="3:3" x14ac:dyDescent="0.35">
      <c r="C11304" s="22"/>
    </row>
    <row r="11305" spans="3:3" x14ac:dyDescent="0.35">
      <c r="C11305" s="22"/>
    </row>
    <row r="11306" spans="3:3" x14ac:dyDescent="0.35">
      <c r="C11306" s="22"/>
    </row>
    <row r="11307" spans="3:3" x14ac:dyDescent="0.35">
      <c r="C11307" s="22"/>
    </row>
    <row r="11308" spans="3:3" x14ac:dyDescent="0.35">
      <c r="C11308" s="22"/>
    </row>
    <row r="11309" spans="3:3" x14ac:dyDescent="0.35">
      <c r="C11309" s="22"/>
    </row>
    <row r="11310" spans="3:3" x14ac:dyDescent="0.35">
      <c r="C11310" s="22"/>
    </row>
    <row r="11311" spans="3:3" x14ac:dyDescent="0.35">
      <c r="C11311" s="22"/>
    </row>
    <row r="11312" spans="3:3" x14ac:dyDescent="0.35">
      <c r="C11312" s="22"/>
    </row>
    <row r="11313" spans="3:3" x14ac:dyDescent="0.35">
      <c r="C11313" s="22"/>
    </row>
    <row r="11314" spans="3:3" x14ac:dyDescent="0.35">
      <c r="C11314" s="22"/>
    </row>
    <row r="11315" spans="3:3" x14ac:dyDescent="0.35">
      <c r="C11315" s="22"/>
    </row>
    <row r="11316" spans="3:3" x14ac:dyDescent="0.35">
      <c r="C11316" s="22"/>
    </row>
    <row r="11317" spans="3:3" x14ac:dyDescent="0.35">
      <c r="C11317" s="22"/>
    </row>
    <row r="11318" spans="3:3" x14ac:dyDescent="0.35">
      <c r="C11318" s="22"/>
    </row>
    <row r="11319" spans="3:3" x14ac:dyDescent="0.35">
      <c r="C11319" s="22"/>
    </row>
    <row r="11320" spans="3:3" x14ac:dyDescent="0.35">
      <c r="C11320" s="22"/>
    </row>
    <row r="11321" spans="3:3" x14ac:dyDescent="0.35">
      <c r="C11321" s="22"/>
    </row>
    <row r="11322" spans="3:3" x14ac:dyDescent="0.35">
      <c r="C11322" s="22"/>
    </row>
    <row r="11323" spans="3:3" x14ac:dyDescent="0.35">
      <c r="C11323" s="22"/>
    </row>
    <row r="11324" spans="3:3" x14ac:dyDescent="0.35">
      <c r="C11324" s="22"/>
    </row>
    <row r="11325" spans="3:3" x14ac:dyDescent="0.35">
      <c r="C11325" s="22"/>
    </row>
    <row r="11326" spans="3:3" x14ac:dyDescent="0.35">
      <c r="C11326" s="22"/>
    </row>
    <row r="11327" spans="3:3" x14ac:dyDescent="0.35">
      <c r="C11327" s="22"/>
    </row>
    <row r="11328" spans="3:3" x14ac:dyDescent="0.35">
      <c r="C11328" s="22"/>
    </row>
    <row r="11329" spans="3:3" x14ac:dyDescent="0.35">
      <c r="C11329" s="22"/>
    </row>
    <row r="11330" spans="3:3" x14ac:dyDescent="0.35">
      <c r="C11330" s="22"/>
    </row>
    <row r="11331" spans="3:3" x14ac:dyDescent="0.35">
      <c r="C11331" s="22"/>
    </row>
    <row r="11332" spans="3:3" x14ac:dyDescent="0.35">
      <c r="C11332" s="22"/>
    </row>
    <row r="11333" spans="3:3" x14ac:dyDescent="0.35">
      <c r="C11333" s="22"/>
    </row>
    <row r="11334" spans="3:3" x14ac:dyDescent="0.35">
      <c r="C11334" s="22"/>
    </row>
    <row r="11335" spans="3:3" x14ac:dyDescent="0.35">
      <c r="C11335" s="22"/>
    </row>
    <row r="11336" spans="3:3" x14ac:dyDescent="0.35">
      <c r="C11336" s="22"/>
    </row>
    <row r="11337" spans="3:3" x14ac:dyDescent="0.35">
      <c r="C11337" s="22"/>
    </row>
    <row r="11338" spans="3:3" x14ac:dyDescent="0.35">
      <c r="C11338" s="22"/>
    </row>
    <row r="11339" spans="3:3" x14ac:dyDescent="0.35">
      <c r="C11339" s="22"/>
    </row>
    <row r="11340" spans="3:3" x14ac:dyDescent="0.35">
      <c r="C11340" s="22"/>
    </row>
    <row r="11341" spans="3:3" x14ac:dyDescent="0.35">
      <c r="C11341" s="22"/>
    </row>
    <row r="11342" spans="3:3" x14ac:dyDescent="0.35">
      <c r="C11342" s="22"/>
    </row>
    <row r="11343" spans="3:3" x14ac:dyDescent="0.35">
      <c r="C11343" s="22"/>
    </row>
    <row r="11344" spans="3:3" x14ac:dyDescent="0.35">
      <c r="C11344" s="22"/>
    </row>
    <row r="11345" spans="3:3" x14ac:dyDescent="0.35">
      <c r="C11345" s="22"/>
    </row>
    <row r="11346" spans="3:3" x14ac:dyDescent="0.35">
      <c r="C11346" s="22"/>
    </row>
    <row r="11347" spans="3:3" x14ac:dyDescent="0.35">
      <c r="C11347" s="22"/>
    </row>
    <row r="11348" spans="3:3" x14ac:dyDescent="0.35">
      <c r="C11348" s="22"/>
    </row>
    <row r="11349" spans="3:3" x14ac:dyDescent="0.35">
      <c r="C11349" s="22"/>
    </row>
    <row r="11350" spans="3:3" x14ac:dyDescent="0.35">
      <c r="C11350" s="22"/>
    </row>
    <row r="11351" spans="3:3" x14ac:dyDescent="0.35">
      <c r="C11351" s="22"/>
    </row>
    <row r="11352" spans="3:3" x14ac:dyDescent="0.35">
      <c r="C11352" s="22"/>
    </row>
    <row r="11353" spans="3:3" x14ac:dyDescent="0.35">
      <c r="C11353" s="22"/>
    </row>
    <row r="11354" spans="3:3" x14ac:dyDescent="0.35">
      <c r="C11354" s="22"/>
    </row>
    <row r="11355" spans="3:3" x14ac:dyDescent="0.35">
      <c r="C11355" s="22"/>
    </row>
    <row r="11356" spans="3:3" x14ac:dyDescent="0.35">
      <c r="C11356" s="22"/>
    </row>
    <row r="11357" spans="3:3" x14ac:dyDescent="0.35">
      <c r="C11357" s="22"/>
    </row>
    <row r="11358" spans="3:3" x14ac:dyDescent="0.35">
      <c r="C11358" s="22"/>
    </row>
    <row r="11359" spans="3:3" x14ac:dyDescent="0.35">
      <c r="C11359" s="22"/>
    </row>
    <row r="11360" spans="3:3" x14ac:dyDescent="0.35">
      <c r="C11360" s="22"/>
    </row>
    <row r="11361" spans="3:3" x14ac:dyDescent="0.35">
      <c r="C11361" s="22"/>
    </row>
    <row r="11362" spans="3:3" x14ac:dyDescent="0.35">
      <c r="C11362" s="22"/>
    </row>
    <row r="11363" spans="3:3" x14ac:dyDescent="0.35">
      <c r="C11363" s="22"/>
    </row>
    <row r="11364" spans="3:3" x14ac:dyDescent="0.35">
      <c r="C11364" s="22"/>
    </row>
    <row r="11365" spans="3:3" x14ac:dyDescent="0.35">
      <c r="C11365" s="22"/>
    </row>
    <row r="11366" spans="3:3" x14ac:dyDescent="0.35">
      <c r="C11366" s="22"/>
    </row>
    <row r="11367" spans="3:3" x14ac:dyDescent="0.35">
      <c r="C11367" s="22"/>
    </row>
    <row r="11368" spans="3:3" x14ac:dyDescent="0.35">
      <c r="C11368" s="22"/>
    </row>
    <row r="11369" spans="3:3" x14ac:dyDescent="0.35">
      <c r="C11369" s="22"/>
    </row>
    <row r="11370" spans="3:3" x14ac:dyDescent="0.35">
      <c r="C11370" s="22"/>
    </row>
    <row r="11371" spans="3:3" x14ac:dyDescent="0.35">
      <c r="C11371" s="22"/>
    </row>
    <row r="11372" spans="3:3" x14ac:dyDescent="0.35">
      <c r="C11372" s="22"/>
    </row>
    <row r="11373" spans="3:3" x14ac:dyDescent="0.35">
      <c r="C11373" s="22"/>
    </row>
    <row r="11374" spans="3:3" x14ac:dyDescent="0.35">
      <c r="C11374" s="22"/>
    </row>
    <row r="11375" spans="3:3" x14ac:dyDescent="0.35">
      <c r="C11375" s="22"/>
    </row>
    <row r="11376" spans="3:3" x14ac:dyDescent="0.35">
      <c r="C11376" s="22"/>
    </row>
    <row r="11377" spans="3:3" x14ac:dyDescent="0.35">
      <c r="C11377" s="22"/>
    </row>
    <row r="11378" spans="3:3" x14ac:dyDescent="0.35">
      <c r="C11378" s="22"/>
    </row>
    <row r="11379" spans="3:3" x14ac:dyDescent="0.35">
      <c r="C11379" s="22"/>
    </row>
    <row r="11380" spans="3:3" x14ac:dyDescent="0.35">
      <c r="C11380" s="22"/>
    </row>
    <row r="11381" spans="3:3" x14ac:dyDescent="0.35">
      <c r="C11381" s="22"/>
    </row>
    <row r="11382" spans="3:3" x14ac:dyDescent="0.35">
      <c r="C11382" s="22"/>
    </row>
    <row r="11383" spans="3:3" x14ac:dyDescent="0.35">
      <c r="C11383" s="22"/>
    </row>
    <row r="11384" spans="3:3" x14ac:dyDescent="0.35">
      <c r="C11384" s="22"/>
    </row>
    <row r="11385" spans="3:3" x14ac:dyDescent="0.35">
      <c r="C11385" s="22"/>
    </row>
    <row r="11386" spans="3:3" x14ac:dyDescent="0.35">
      <c r="C11386" s="22"/>
    </row>
    <row r="11387" spans="3:3" x14ac:dyDescent="0.35">
      <c r="C11387" s="22"/>
    </row>
    <row r="11388" spans="3:3" x14ac:dyDescent="0.35">
      <c r="C11388" s="22"/>
    </row>
    <row r="11389" spans="3:3" x14ac:dyDescent="0.35">
      <c r="C11389" s="22"/>
    </row>
    <row r="11390" spans="3:3" x14ac:dyDescent="0.35">
      <c r="C11390" s="22"/>
    </row>
    <row r="11391" spans="3:3" x14ac:dyDescent="0.35">
      <c r="C11391" s="22"/>
    </row>
    <row r="11392" spans="3:3" x14ac:dyDescent="0.35">
      <c r="C11392" s="22"/>
    </row>
    <row r="11393" spans="3:3" x14ac:dyDescent="0.35">
      <c r="C11393" s="22"/>
    </row>
    <row r="11394" spans="3:3" x14ac:dyDescent="0.35">
      <c r="C11394" s="22"/>
    </row>
    <row r="11395" spans="3:3" x14ac:dyDescent="0.35">
      <c r="C11395" s="22"/>
    </row>
    <row r="11396" spans="3:3" x14ac:dyDescent="0.35">
      <c r="C11396" s="22"/>
    </row>
    <row r="11397" spans="3:3" x14ac:dyDescent="0.35">
      <c r="C11397" s="22"/>
    </row>
    <row r="11398" spans="3:3" x14ac:dyDescent="0.35">
      <c r="C11398" s="22"/>
    </row>
    <row r="11399" spans="3:3" x14ac:dyDescent="0.35">
      <c r="C11399" s="22"/>
    </row>
    <row r="11400" spans="3:3" x14ac:dyDescent="0.35">
      <c r="C11400" s="22"/>
    </row>
    <row r="11401" spans="3:3" x14ac:dyDescent="0.35">
      <c r="C11401" s="22"/>
    </row>
    <row r="11402" spans="3:3" x14ac:dyDescent="0.35">
      <c r="C11402" s="22"/>
    </row>
    <row r="11403" spans="3:3" x14ac:dyDescent="0.35">
      <c r="C11403" s="22"/>
    </row>
    <row r="11404" spans="3:3" x14ac:dyDescent="0.35">
      <c r="C11404" s="22"/>
    </row>
    <row r="11405" spans="3:3" x14ac:dyDescent="0.35">
      <c r="C11405" s="22"/>
    </row>
    <row r="11406" spans="3:3" x14ac:dyDescent="0.35">
      <c r="C11406" s="22"/>
    </row>
    <row r="11407" spans="3:3" x14ac:dyDescent="0.35">
      <c r="C11407" s="22"/>
    </row>
    <row r="11408" spans="3:3" x14ac:dyDescent="0.35">
      <c r="C11408" s="22"/>
    </row>
    <row r="11409" spans="3:3" x14ac:dyDescent="0.35">
      <c r="C11409" s="22"/>
    </row>
    <row r="11410" spans="3:3" x14ac:dyDescent="0.35">
      <c r="C11410" s="22"/>
    </row>
    <row r="11411" spans="3:3" x14ac:dyDescent="0.35">
      <c r="C11411" s="22"/>
    </row>
    <row r="11412" spans="3:3" x14ac:dyDescent="0.35">
      <c r="C11412" s="22"/>
    </row>
    <row r="11413" spans="3:3" x14ac:dyDescent="0.35">
      <c r="C11413" s="22"/>
    </row>
    <row r="11414" spans="3:3" x14ac:dyDescent="0.35">
      <c r="C11414" s="22"/>
    </row>
    <row r="11415" spans="3:3" x14ac:dyDescent="0.35">
      <c r="C11415" s="22"/>
    </row>
    <row r="11416" spans="3:3" x14ac:dyDescent="0.35">
      <c r="C11416" s="22"/>
    </row>
    <row r="11417" spans="3:3" x14ac:dyDescent="0.35">
      <c r="C11417" s="22"/>
    </row>
    <row r="11418" spans="3:3" x14ac:dyDescent="0.35">
      <c r="C11418" s="22"/>
    </row>
    <row r="11419" spans="3:3" x14ac:dyDescent="0.35">
      <c r="C11419" s="22"/>
    </row>
    <row r="11420" spans="3:3" x14ac:dyDescent="0.35">
      <c r="C11420" s="22"/>
    </row>
    <row r="11421" spans="3:3" x14ac:dyDescent="0.35">
      <c r="C11421" s="22"/>
    </row>
    <row r="11422" spans="3:3" x14ac:dyDescent="0.35">
      <c r="C11422" s="22"/>
    </row>
    <row r="11423" spans="3:3" x14ac:dyDescent="0.35">
      <c r="C11423" s="22"/>
    </row>
    <row r="11424" spans="3:3" x14ac:dyDescent="0.35">
      <c r="C11424" s="22"/>
    </row>
    <row r="11425" spans="3:3" x14ac:dyDescent="0.35">
      <c r="C11425" s="22"/>
    </row>
    <row r="11426" spans="3:3" x14ac:dyDescent="0.35">
      <c r="C11426" s="22"/>
    </row>
    <row r="11427" spans="3:3" x14ac:dyDescent="0.35">
      <c r="C11427" s="22"/>
    </row>
    <row r="11428" spans="3:3" x14ac:dyDescent="0.35">
      <c r="C11428" s="22"/>
    </row>
    <row r="11429" spans="3:3" x14ac:dyDescent="0.35">
      <c r="C11429" s="22"/>
    </row>
    <row r="11430" spans="3:3" x14ac:dyDescent="0.35">
      <c r="C11430" s="22"/>
    </row>
    <row r="11431" spans="3:3" x14ac:dyDescent="0.35">
      <c r="C11431" s="22"/>
    </row>
    <row r="11432" spans="3:3" x14ac:dyDescent="0.35">
      <c r="C11432" s="22"/>
    </row>
    <row r="11433" spans="3:3" x14ac:dyDescent="0.35">
      <c r="C11433" s="22"/>
    </row>
    <row r="11434" spans="3:3" x14ac:dyDescent="0.35">
      <c r="C11434" s="22"/>
    </row>
    <row r="11435" spans="3:3" x14ac:dyDescent="0.35">
      <c r="C11435" s="22"/>
    </row>
    <row r="11436" spans="3:3" x14ac:dyDescent="0.35">
      <c r="C11436" s="22"/>
    </row>
    <row r="11437" spans="3:3" x14ac:dyDescent="0.35">
      <c r="C11437" s="22"/>
    </row>
    <row r="11438" spans="3:3" x14ac:dyDescent="0.35">
      <c r="C11438" s="22"/>
    </row>
    <row r="11439" spans="3:3" x14ac:dyDescent="0.35">
      <c r="C11439" s="22"/>
    </row>
    <row r="11440" spans="3:3" x14ac:dyDescent="0.35">
      <c r="C11440" s="22"/>
    </row>
    <row r="11441" spans="3:3" x14ac:dyDescent="0.35">
      <c r="C11441" s="22"/>
    </row>
    <row r="11442" spans="3:3" x14ac:dyDescent="0.35">
      <c r="C11442" s="22"/>
    </row>
    <row r="11443" spans="3:3" x14ac:dyDescent="0.35">
      <c r="C11443" s="22"/>
    </row>
    <row r="11444" spans="3:3" x14ac:dyDescent="0.35">
      <c r="C11444" s="22"/>
    </row>
    <row r="11445" spans="3:3" x14ac:dyDescent="0.35">
      <c r="C11445" s="22"/>
    </row>
    <row r="11446" spans="3:3" x14ac:dyDescent="0.35">
      <c r="C11446" s="22"/>
    </row>
    <row r="11447" spans="3:3" x14ac:dyDescent="0.35">
      <c r="C11447" s="22"/>
    </row>
    <row r="11448" spans="3:3" x14ac:dyDescent="0.35">
      <c r="C11448" s="22"/>
    </row>
    <row r="11449" spans="3:3" x14ac:dyDescent="0.35">
      <c r="C11449" s="22"/>
    </row>
    <row r="11450" spans="3:3" x14ac:dyDescent="0.35">
      <c r="C11450" s="22"/>
    </row>
    <row r="11451" spans="3:3" x14ac:dyDescent="0.35">
      <c r="C11451" s="22"/>
    </row>
    <row r="11452" spans="3:3" x14ac:dyDescent="0.35">
      <c r="C11452" s="22"/>
    </row>
    <row r="11453" spans="3:3" x14ac:dyDescent="0.35">
      <c r="C11453" s="22"/>
    </row>
    <row r="11454" spans="3:3" x14ac:dyDescent="0.35">
      <c r="C11454" s="22"/>
    </row>
    <row r="11455" spans="3:3" x14ac:dyDescent="0.35">
      <c r="C11455" s="22"/>
    </row>
    <row r="11456" spans="3:3" x14ac:dyDescent="0.35">
      <c r="C11456" s="22"/>
    </row>
    <row r="11457" spans="3:3" x14ac:dyDescent="0.35">
      <c r="C11457" s="22"/>
    </row>
    <row r="11458" spans="3:3" x14ac:dyDescent="0.35">
      <c r="C11458" s="22"/>
    </row>
    <row r="11459" spans="3:3" x14ac:dyDescent="0.35">
      <c r="C11459" s="22"/>
    </row>
    <row r="11460" spans="3:3" x14ac:dyDescent="0.35">
      <c r="C11460" s="22"/>
    </row>
    <row r="11461" spans="3:3" x14ac:dyDescent="0.35">
      <c r="C11461" s="22"/>
    </row>
    <row r="11462" spans="3:3" x14ac:dyDescent="0.35">
      <c r="C11462" s="22"/>
    </row>
    <row r="11463" spans="3:3" x14ac:dyDescent="0.35">
      <c r="C11463" s="22"/>
    </row>
    <row r="11464" spans="3:3" x14ac:dyDescent="0.35">
      <c r="C11464" s="22"/>
    </row>
    <row r="11465" spans="3:3" x14ac:dyDescent="0.35">
      <c r="C11465" s="22"/>
    </row>
    <row r="11466" spans="3:3" x14ac:dyDescent="0.35">
      <c r="C11466" s="22"/>
    </row>
    <row r="11467" spans="3:3" x14ac:dyDescent="0.35">
      <c r="C11467" s="22"/>
    </row>
    <row r="11468" spans="3:3" x14ac:dyDescent="0.35">
      <c r="C11468" s="22"/>
    </row>
    <row r="11469" spans="3:3" x14ac:dyDescent="0.35">
      <c r="C11469" s="22"/>
    </row>
    <row r="11470" spans="3:3" x14ac:dyDescent="0.35">
      <c r="C11470" s="22"/>
    </row>
    <row r="11471" spans="3:3" x14ac:dyDescent="0.35">
      <c r="C11471" s="22"/>
    </row>
    <row r="11472" spans="3:3" x14ac:dyDescent="0.35">
      <c r="C11472" s="22"/>
    </row>
    <row r="11473" spans="3:3" x14ac:dyDescent="0.35">
      <c r="C11473" s="22"/>
    </row>
    <row r="11474" spans="3:3" x14ac:dyDescent="0.35">
      <c r="C11474" s="22"/>
    </row>
    <row r="11475" spans="3:3" x14ac:dyDescent="0.35">
      <c r="C11475" s="22"/>
    </row>
    <row r="11476" spans="3:3" x14ac:dyDescent="0.35">
      <c r="C11476" s="22"/>
    </row>
    <row r="11477" spans="3:3" x14ac:dyDescent="0.35">
      <c r="C11477" s="22"/>
    </row>
    <row r="11478" spans="3:3" x14ac:dyDescent="0.35">
      <c r="C11478" s="22"/>
    </row>
    <row r="11479" spans="3:3" x14ac:dyDescent="0.35">
      <c r="C11479" s="22"/>
    </row>
    <row r="11480" spans="3:3" x14ac:dyDescent="0.35">
      <c r="C11480" s="22"/>
    </row>
    <row r="11481" spans="3:3" x14ac:dyDescent="0.35">
      <c r="C11481" s="22"/>
    </row>
    <row r="11482" spans="3:3" x14ac:dyDescent="0.35">
      <c r="C11482" s="22"/>
    </row>
    <row r="11483" spans="3:3" x14ac:dyDescent="0.35">
      <c r="C11483" s="22"/>
    </row>
    <row r="11484" spans="3:3" x14ac:dyDescent="0.35">
      <c r="C11484" s="22"/>
    </row>
    <row r="11485" spans="3:3" x14ac:dyDescent="0.35">
      <c r="C11485" s="22"/>
    </row>
    <row r="11486" spans="3:3" x14ac:dyDescent="0.35">
      <c r="C11486" s="22"/>
    </row>
    <row r="11487" spans="3:3" x14ac:dyDescent="0.35">
      <c r="C11487" s="22"/>
    </row>
    <row r="11488" spans="3:3" x14ac:dyDescent="0.35">
      <c r="C11488" s="22"/>
    </row>
    <row r="11489" spans="3:3" x14ac:dyDescent="0.35">
      <c r="C11489" s="22"/>
    </row>
    <row r="11490" spans="3:3" x14ac:dyDescent="0.35">
      <c r="C11490" s="22"/>
    </row>
    <row r="11491" spans="3:3" x14ac:dyDescent="0.35">
      <c r="C11491" s="22"/>
    </row>
    <row r="11492" spans="3:3" x14ac:dyDescent="0.35">
      <c r="C11492" s="22"/>
    </row>
    <row r="11493" spans="3:3" x14ac:dyDescent="0.35">
      <c r="C11493" s="22"/>
    </row>
    <row r="11494" spans="3:3" x14ac:dyDescent="0.35">
      <c r="C11494" s="22"/>
    </row>
    <row r="11495" spans="3:3" x14ac:dyDescent="0.35">
      <c r="C11495" s="22"/>
    </row>
    <row r="11496" spans="3:3" x14ac:dyDescent="0.35">
      <c r="C11496" s="22"/>
    </row>
    <row r="11497" spans="3:3" x14ac:dyDescent="0.35">
      <c r="C11497" s="22"/>
    </row>
    <row r="11498" spans="3:3" x14ac:dyDescent="0.35">
      <c r="C11498" s="22"/>
    </row>
    <row r="11499" spans="3:3" x14ac:dyDescent="0.35">
      <c r="C11499" s="22"/>
    </row>
    <row r="11500" spans="3:3" x14ac:dyDescent="0.35">
      <c r="C11500" s="22"/>
    </row>
    <row r="11501" spans="3:3" x14ac:dyDescent="0.35">
      <c r="C11501" s="22"/>
    </row>
    <row r="11502" spans="3:3" x14ac:dyDescent="0.35">
      <c r="C11502" s="22"/>
    </row>
    <row r="11503" spans="3:3" x14ac:dyDescent="0.35">
      <c r="C11503" s="22"/>
    </row>
    <row r="11504" spans="3:3" x14ac:dyDescent="0.35">
      <c r="C11504" s="22"/>
    </row>
    <row r="11505" spans="3:3" x14ac:dyDescent="0.35">
      <c r="C11505" s="22"/>
    </row>
    <row r="11506" spans="3:3" x14ac:dyDescent="0.35">
      <c r="C11506" s="22"/>
    </row>
    <row r="11507" spans="3:3" x14ac:dyDescent="0.35">
      <c r="C11507" s="22"/>
    </row>
    <row r="11508" spans="3:3" x14ac:dyDescent="0.35">
      <c r="C11508" s="22"/>
    </row>
    <row r="11509" spans="3:3" x14ac:dyDescent="0.35">
      <c r="C11509" s="22"/>
    </row>
    <row r="11510" spans="3:3" x14ac:dyDescent="0.35">
      <c r="C11510" s="22"/>
    </row>
    <row r="11511" spans="3:3" x14ac:dyDescent="0.35">
      <c r="C11511" s="22"/>
    </row>
    <row r="11512" spans="3:3" x14ac:dyDescent="0.35">
      <c r="C11512" s="22"/>
    </row>
    <row r="11513" spans="3:3" x14ac:dyDescent="0.35">
      <c r="C11513" s="22"/>
    </row>
    <row r="11514" spans="3:3" x14ac:dyDescent="0.35">
      <c r="C11514" s="22"/>
    </row>
    <row r="11515" spans="3:3" x14ac:dyDescent="0.35">
      <c r="C11515" s="22"/>
    </row>
    <row r="11516" spans="3:3" x14ac:dyDescent="0.35">
      <c r="C11516" s="22"/>
    </row>
    <row r="11517" spans="3:3" x14ac:dyDescent="0.35">
      <c r="C11517" s="22"/>
    </row>
    <row r="11518" spans="3:3" x14ac:dyDescent="0.35">
      <c r="C11518" s="22"/>
    </row>
    <row r="11519" spans="3:3" x14ac:dyDescent="0.35">
      <c r="C11519" s="22"/>
    </row>
    <row r="11520" spans="3:3" x14ac:dyDescent="0.35">
      <c r="C11520" s="22"/>
    </row>
    <row r="11521" spans="3:3" x14ac:dyDescent="0.35">
      <c r="C11521" s="22"/>
    </row>
    <row r="11522" spans="3:3" x14ac:dyDescent="0.35">
      <c r="C11522" s="22"/>
    </row>
    <row r="11523" spans="3:3" x14ac:dyDescent="0.35">
      <c r="C11523" s="22"/>
    </row>
    <row r="11524" spans="3:3" x14ac:dyDescent="0.35">
      <c r="C11524" s="22"/>
    </row>
    <row r="11525" spans="3:3" x14ac:dyDescent="0.35">
      <c r="C11525" s="22"/>
    </row>
    <row r="11526" spans="3:3" x14ac:dyDescent="0.35">
      <c r="C11526" s="22"/>
    </row>
    <row r="11527" spans="3:3" x14ac:dyDescent="0.35">
      <c r="C11527" s="22"/>
    </row>
    <row r="11528" spans="3:3" x14ac:dyDescent="0.35">
      <c r="C11528" s="22"/>
    </row>
    <row r="11529" spans="3:3" x14ac:dyDescent="0.35">
      <c r="C11529" s="22"/>
    </row>
    <row r="11530" spans="3:3" x14ac:dyDescent="0.35">
      <c r="C11530" s="22"/>
    </row>
    <row r="11531" spans="3:3" x14ac:dyDescent="0.35">
      <c r="C11531" s="22"/>
    </row>
    <row r="11532" spans="3:3" x14ac:dyDescent="0.35">
      <c r="C11532" s="22"/>
    </row>
    <row r="11533" spans="3:3" x14ac:dyDescent="0.35">
      <c r="C11533" s="22"/>
    </row>
    <row r="11534" spans="3:3" x14ac:dyDescent="0.35">
      <c r="C11534" s="22"/>
    </row>
    <row r="11535" spans="3:3" x14ac:dyDescent="0.35">
      <c r="C11535" s="22"/>
    </row>
    <row r="11536" spans="3:3" x14ac:dyDescent="0.35">
      <c r="C11536" s="22"/>
    </row>
    <row r="11537" spans="3:3" x14ac:dyDescent="0.35">
      <c r="C11537" s="22"/>
    </row>
    <row r="11538" spans="3:3" x14ac:dyDescent="0.35">
      <c r="C11538" s="22"/>
    </row>
    <row r="11539" spans="3:3" x14ac:dyDescent="0.35">
      <c r="C11539" s="22"/>
    </row>
    <row r="11540" spans="3:3" x14ac:dyDescent="0.35">
      <c r="C11540" s="22"/>
    </row>
    <row r="11541" spans="3:3" x14ac:dyDescent="0.35">
      <c r="C11541" s="22"/>
    </row>
    <row r="11542" spans="3:3" x14ac:dyDescent="0.35">
      <c r="C11542" s="22"/>
    </row>
    <row r="11543" spans="3:3" x14ac:dyDescent="0.35">
      <c r="C11543" s="22"/>
    </row>
    <row r="11544" spans="3:3" x14ac:dyDescent="0.35">
      <c r="C11544" s="22"/>
    </row>
    <row r="11545" spans="3:3" x14ac:dyDescent="0.35">
      <c r="C11545" s="22"/>
    </row>
    <row r="11546" spans="3:3" x14ac:dyDescent="0.35">
      <c r="C11546" s="22"/>
    </row>
    <row r="11547" spans="3:3" x14ac:dyDescent="0.35">
      <c r="C11547" s="22"/>
    </row>
    <row r="11548" spans="3:3" x14ac:dyDescent="0.35">
      <c r="C11548" s="22"/>
    </row>
    <row r="11549" spans="3:3" x14ac:dyDescent="0.35">
      <c r="C11549" s="22"/>
    </row>
    <row r="11550" spans="3:3" x14ac:dyDescent="0.35">
      <c r="C11550" s="22"/>
    </row>
    <row r="11551" spans="3:3" x14ac:dyDescent="0.35">
      <c r="C11551" s="22"/>
    </row>
    <row r="11552" spans="3:3" x14ac:dyDescent="0.35">
      <c r="C11552" s="22"/>
    </row>
    <row r="11553" spans="3:3" x14ac:dyDescent="0.35">
      <c r="C11553" s="22"/>
    </row>
    <row r="11554" spans="3:3" x14ac:dyDescent="0.35">
      <c r="C11554" s="22"/>
    </row>
    <row r="11555" spans="3:3" x14ac:dyDescent="0.35">
      <c r="C11555" s="22"/>
    </row>
    <row r="11556" spans="3:3" x14ac:dyDescent="0.35">
      <c r="C11556" s="22"/>
    </row>
    <row r="11557" spans="3:3" x14ac:dyDescent="0.35">
      <c r="C11557" s="22"/>
    </row>
    <row r="11558" spans="3:3" x14ac:dyDescent="0.35">
      <c r="C11558" s="22"/>
    </row>
    <row r="11559" spans="3:3" x14ac:dyDescent="0.35">
      <c r="C11559" s="22"/>
    </row>
    <row r="11560" spans="3:3" x14ac:dyDescent="0.35">
      <c r="C11560" s="22"/>
    </row>
    <row r="11561" spans="3:3" x14ac:dyDescent="0.35">
      <c r="C11561" s="22"/>
    </row>
    <row r="11562" spans="3:3" x14ac:dyDescent="0.35">
      <c r="C11562" s="22"/>
    </row>
    <row r="11563" spans="3:3" x14ac:dyDescent="0.35">
      <c r="C11563" s="22"/>
    </row>
    <row r="11564" spans="3:3" x14ac:dyDescent="0.35">
      <c r="C11564" s="22"/>
    </row>
    <row r="11565" spans="3:3" x14ac:dyDescent="0.35">
      <c r="C11565" s="22"/>
    </row>
    <row r="11566" spans="3:3" x14ac:dyDescent="0.35">
      <c r="C11566" s="22"/>
    </row>
    <row r="11567" spans="3:3" x14ac:dyDescent="0.35">
      <c r="C11567" s="22"/>
    </row>
    <row r="11568" spans="3:3" x14ac:dyDescent="0.35">
      <c r="C11568" s="22"/>
    </row>
    <row r="11569" spans="3:3" x14ac:dyDescent="0.35">
      <c r="C11569" s="22"/>
    </row>
    <row r="11570" spans="3:3" x14ac:dyDescent="0.35">
      <c r="C11570" s="22"/>
    </row>
    <row r="11571" spans="3:3" x14ac:dyDescent="0.35">
      <c r="C11571" s="22"/>
    </row>
    <row r="11572" spans="3:3" x14ac:dyDescent="0.35">
      <c r="C11572" s="22"/>
    </row>
    <row r="11573" spans="3:3" x14ac:dyDescent="0.35">
      <c r="C11573" s="22"/>
    </row>
    <row r="11574" spans="3:3" x14ac:dyDescent="0.35">
      <c r="C11574" s="22"/>
    </row>
    <row r="11575" spans="3:3" x14ac:dyDescent="0.35">
      <c r="C11575" s="22"/>
    </row>
    <row r="11576" spans="3:3" x14ac:dyDescent="0.35">
      <c r="C11576" s="22"/>
    </row>
    <row r="11577" spans="3:3" x14ac:dyDescent="0.35">
      <c r="C11577" s="22"/>
    </row>
    <row r="11578" spans="3:3" x14ac:dyDescent="0.35">
      <c r="C11578" s="22"/>
    </row>
    <row r="11579" spans="3:3" x14ac:dyDescent="0.35">
      <c r="C11579" s="22"/>
    </row>
    <row r="11580" spans="3:3" x14ac:dyDescent="0.35">
      <c r="C11580" s="22"/>
    </row>
    <row r="11581" spans="3:3" x14ac:dyDescent="0.35">
      <c r="C11581" s="22"/>
    </row>
    <row r="11582" spans="3:3" x14ac:dyDescent="0.35">
      <c r="C11582" s="22"/>
    </row>
    <row r="11583" spans="3:3" x14ac:dyDescent="0.35">
      <c r="C11583" s="22"/>
    </row>
    <row r="11584" spans="3:3" x14ac:dyDescent="0.35">
      <c r="C11584" s="22"/>
    </row>
    <row r="11585" spans="3:3" x14ac:dyDescent="0.35">
      <c r="C11585" s="22"/>
    </row>
    <row r="11586" spans="3:3" x14ac:dyDescent="0.35">
      <c r="C11586" s="22"/>
    </row>
    <row r="11587" spans="3:3" x14ac:dyDescent="0.35">
      <c r="C11587" s="22"/>
    </row>
    <row r="11588" spans="3:3" x14ac:dyDescent="0.35">
      <c r="C11588" s="22"/>
    </row>
    <row r="11589" spans="3:3" x14ac:dyDescent="0.35">
      <c r="C11589" s="22"/>
    </row>
    <row r="11590" spans="3:3" x14ac:dyDescent="0.35">
      <c r="C11590" s="22"/>
    </row>
    <row r="11591" spans="3:3" x14ac:dyDescent="0.35">
      <c r="C11591" s="22"/>
    </row>
    <row r="11592" spans="3:3" x14ac:dyDescent="0.35">
      <c r="C11592" s="22"/>
    </row>
    <row r="11593" spans="3:3" x14ac:dyDescent="0.35">
      <c r="C11593" s="22"/>
    </row>
    <row r="11594" spans="3:3" x14ac:dyDescent="0.35">
      <c r="C11594" s="22"/>
    </row>
    <row r="11595" spans="3:3" x14ac:dyDescent="0.35">
      <c r="C11595" s="22"/>
    </row>
    <row r="11596" spans="3:3" x14ac:dyDescent="0.35">
      <c r="C11596" s="22"/>
    </row>
    <row r="11597" spans="3:3" x14ac:dyDescent="0.35">
      <c r="C11597" s="22"/>
    </row>
    <row r="11598" spans="3:3" x14ac:dyDescent="0.35">
      <c r="C11598" s="22"/>
    </row>
    <row r="11599" spans="3:3" x14ac:dyDescent="0.35">
      <c r="C11599" s="22"/>
    </row>
    <row r="11600" spans="3:3" x14ac:dyDescent="0.35">
      <c r="C11600" s="22"/>
    </row>
    <row r="11601" spans="3:3" x14ac:dyDescent="0.35">
      <c r="C11601" s="22"/>
    </row>
    <row r="11602" spans="3:3" x14ac:dyDescent="0.35">
      <c r="C11602" s="22"/>
    </row>
    <row r="11603" spans="3:3" x14ac:dyDescent="0.35">
      <c r="C11603" s="22"/>
    </row>
    <row r="11604" spans="3:3" x14ac:dyDescent="0.35">
      <c r="C11604" s="22"/>
    </row>
    <row r="11605" spans="3:3" x14ac:dyDescent="0.35">
      <c r="C11605" s="22"/>
    </row>
    <row r="11606" spans="3:3" x14ac:dyDescent="0.35">
      <c r="C11606" s="22"/>
    </row>
    <row r="11607" spans="3:3" x14ac:dyDescent="0.35">
      <c r="C11607" s="22"/>
    </row>
    <row r="11608" spans="3:3" x14ac:dyDescent="0.35">
      <c r="C11608" s="22"/>
    </row>
    <row r="11609" spans="3:3" x14ac:dyDescent="0.35">
      <c r="C11609" s="22"/>
    </row>
    <row r="11610" spans="3:3" x14ac:dyDescent="0.35">
      <c r="C11610" s="22"/>
    </row>
    <row r="11611" spans="3:3" x14ac:dyDescent="0.35">
      <c r="C11611" s="22"/>
    </row>
    <row r="11612" spans="3:3" x14ac:dyDescent="0.35">
      <c r="C11612" s="22"/>
    </row>
    <row r="11613" spans="3:3" x14ac:dyDescent="0.35">
      <c r="C11613" s="22"/>
    </row>
    <row r="11614" spans="3:3" x14ac:dyDescent="0.35">
      <c r="C11614" s="22"/>
    </row>
    <row r="11615" spans="3:3" x14ac:dyDescent="0.35">
      <c r="C11615" s="22"/>
    </row>
    <row r="11616" spans="3:3" x14ac:dyDescent="0.35">
      <c r="C11616" s="22"/>
    </row>
    <row r="11617" spans="3:3" x14ac:dyDescent="0.35">
      <c r="C11617" s="22"/>
    </row>
    <row r="11618" spans="3:3" x14ac:dyDescent="0.35">
      <c r="C11618" s="22"/>
    </row>
    <row r="11619" spans="3:3" x14ac:dyDescent="0.35">
      <c r="C11619" s="22"/>
    </row>
    <row r="11620" spans="3:3" x14ac:dyDescent="0.35">
      <c r="C11620" s="22"/>
    </row>
    <row r="11621" spans="3:3" x14ac:dyDescent="0.35">
      <c r="C11621" s="22"/>
    </row>
    <row r="11622" spans="3:3" x14ac:dyDescent="0.35">
      <c r="C11622" s="22"/>
    </row>
    <row r="11623" spans="3:3" x14ac:dyDescent="0.35">
      <c r="C11623" s="22"/>
    </row>
    <row r="11624" spans="3:3" x14ac:dyDescent="0.35">
      <c r="C11624" s="22"/>
    </row>
    <row r="11625" spans="3:3" x14ac:dyDescent="0.35">
      <c r="C11625" s="22"/>
    </row>
    <row r="11626" spans="3:3" x14ac:dyDescent="0.35">
      <c r="C11626" s="22"/>
    </row>
    <row r="11627" spans="3:3" x14ac:dyDescent="0.35">
      <c r="C11627" s="22"/>
    </row>
    <row r="11628" spans="3:3" x14ac:dyDescent="0.35">
      <c r="C11628" s="22"/>
    </row>
    <row r="11629" spans="3:3" x14ac:dyDescent="0.35">
      <c r="C11629" s="22"/>
    </row>
    <row r="11630" spans="3:3" x14ac:dyDescent="0.35">
      <c r="C11630" s="22"/>
    </row>
    <row r="11631" spans="3:3" x14ac:dyDescent="0.35">
      <c r="C11631" s="22"/>
    </row>
    <row r="11632" spans="3:3" x14ac:dyDescent="0.35">
      <c r="C11632" s="22"/>
    </row>
    <row r="11633" spans="3:3" x14ac:dyDescent="0.35">
      <c r="C11633" s="22"/>
    </row>
    <row r="11634" spans="3:3" x14ac:dyDescent="0.35">
      <c r="C11634" s="22"/>
    </row>
    <row r="11635" spans="3:3" x14ac:dyDescent="0.35">
      <c r="C11635" s="22"/>
    </row>
    <row r="11636" spans="3:3" x14ac:dyDescent="0.35">
      <c r="C11636" s="22"/>
    </row>
    <row r="11637" spans="3:3" x14ac:dyDescent="0.35">
      <c r="C11637" s="22"/>
    </row>
    <row r="11638" spans="3:3" x14ac:dyDescent="0.35">
      <c r="C11638" s="22"/>
    </row>
    <row r="11639" spans="3:3" x14ac:dyDescent="0.35">
      <c r="C11639" s="22"/>
    </row>
    <row r="11640" spans="3:3" x14ac:dyDescent="0.35">
      <c r="C11640" s="22"/>
    </row>
    <row r="11641" spans="3:3" x14ac:dyDescent="0.35">
      <c r="C11641" s="22"/>
    </row>
    <row r="11642" spans="3:3" x14ac:dyDescent="0.35">
      <c r="C11642" s="22"/>
    </row>
    <row r="11643" spans="3:3" x14ac:dyDescent="0.35">
      <c r="C11643" s="22"/>
    </row>
    <row r="11644" spans="3:3" x14ac:dyDescent="0.35">
      <c r="C11644" s="22"/>
    </row>
    <row r="11645" spans="3:3" x14ac:dyDescent="0.35">
      <c r="C11645" s="22"/>
    </row>
    <row r="11646" spans="3:3" x14ac:dyDescent="0.35">
      <c r="C11646" s="22"/>
    </row>
    <row r="11647" spans="3:3" x14ac:dyDescent="0.35">
      <c r="C11647" s="22"/>
    </row>
    <row r="11648" spans="3:3" x14ac:dyDescent="0.35">
      <c r="C11648" s="22"/>
    </row>
    <row r="11649" spans="3:3" x14ac:dyDescent="0.35">
      <c r="C11649" s="22"/>
    </row>
    <row r="11650" spans="3:3" x14ac:dyDescent="0.35">
      <c r="C11650" s="22"/>
    </row>
    <row r="11651" spans="3:3" x14ac:dyDescent="0.35">
      <c r="C11651" s="22"/>
    </row>
    <row r="11652" spans="3:3" x14ac:dyDescent="0.35">
      <c r="C11652" s="22"/>
    </row>
    <row r="11653" spans="3:3" x14ac:dyDescent="0.35">
      <c r="C11653" s="22"/>
    </row>
    <row r="11654" spans="3:3" x14ac:dyDescent="0.35">
      <c r="C11654" s="22"/>
    </row>
    <row r="11655" spans="3:3" x14ac:dyDescent="0.35">
      <c r="C11655" s="22"/>
    </row>
    <row r="11656" spans="3:3" x14ac:dyDescent="0.35">
      <c r="C11656" s="22"/>
    </row>
    <row r="11657" spans="3:3" x14ac:dyDescent="0.35">
      <c r="C11657" s="22"/>
    </row>
    <row r="11658" spans="3:3" x14ac:dyDescent="0.35">
      <c r="C11658" s="22"/>
    </row>
    <row r="11659" spans="3:3" x14ac:dyDescent="0.35">
      <c r="C11659" s="22"/>
    </row>
    <row r="11660" spans="3:3" x14ac:dyDescent="0.35">
      <c r="C11660" s="22"/>
    </row>
    <row r="11661" spans="3:3" x14ac:dyDescent="0.35">
      <c r="C11661" s="22"/>
    </row>
    <row r="11662" spans="3:3" x14ac:dyDescent="0.35">
      <c r="C11662" s="22"/>
    </row>
    <row r="11663" spans="3:3" x14ac:dyDescent="0.35">
      <c r="C11663" s="22"/>
    </row>
    <row r="11664" spans="3:3" x14ac:dyDescent="0.35">
      <c r="C11664" s="22"/>
    </row>
    <row r="11665" spans="3:3" x14ac:dyDescent="0.35">
      <c r="C11665" s="22"/>
    </row>
    <row r="11666" spans="3:3" x14ac:dyDescent="0.35">
      <c r="C11666" s="22"/>
    </row>
    <row r="11667" spans="3:3" x14ac:dyDescent="0.35">
      <c r="C11667" s="22"/>
    </row>
    <row r="11668" spans="3:3" x14ac:dyDescent="0.35">
      <c r="C11668" s="22"/>
    </row>
    <row r="11669" spans="3:3" x14ac:dyDescent="0.35">
      <c r="C11669" s="22"/>
    </row>
    <row r="11670" spans="3:3" x14ac:dyDescent="0.35">
      <c r="C11670" s="22"/>
    </row>
    <row r="11671" spans="3:3" x14ac:dyDescent="0.35">
      <c r="C11671" s="22"/>
    </row>
    <row r="11672" spans="3:3" x14ac:dyDescent="0.35">
      <c r="C11672" s="22"/>
    </row>
    <row r="11673" spans="3:3" x14ac:dyDescent="0.35">
      <c r="C11673" s="22"/>
    </row>
    <row r="11674" spans="3:3" x14ac:dyDescent="0.35">
      <c r="C11674" s="22"/>
    </row>
    <row r="11675" spans="3:3" x14ac:dyDescent="0.35">
      <c r="C11675" s="22"/>
    </row>
    <row r="11676" spans="3:3" x14ac:dyDescent="0.35">
      <c r="C11676" s="22"/>
    </row>
    <row r="11677" spans="3:3" x14ac:dyDescent="0.35">
      <c r="C11677" s="22"/>
    </row>
    <row r="11678" spans="3:3" x14ac:dyDescent="0.35">
      <c r="C11678" s="22"/>
    </row>
    <row r="11679" spans="3:3" x14ac:dyDescent="0.35">
      <c r="C11679" s="22"/>
    </row>
    <row r="11680" spans="3:3" x14ac:dyDescent="0.35">
      <c r="C11680" s="22"/>
    </row>
    <row r="11681" spans="3:3" x14ac:dyDescent="0.35">
      <c r="C11681" s="22"/>
    </row>
    <row r="11682" spans="3:3" x14ac:dyDescent="0.35">
      <c r="C11682" s="22"/>
    </row>
    <row r="11683" spans="3:3" x14ac:dyDescent="0.35">
      <c r="C11683" s="22"/>
    </row>
    <row r="11684" spans="3:3" x14ac:dyDescent="0.35">
      <c r="C11684" s="22"/>
    </row>
    <row r="11685" spans="3:3" x14ac:dyDescent="0.35">
      <c r="C11685" s="22"/>
    </row>
    <row r="11686" spans="3:3" x14ac:dyDescent="0.35">
      <c r="C11686" s="22"/>
    </row>
    <row r="11687" spans="3:3" x14ac:dyDescent="0.35">
      <c r="C11687" s="22"/>
    </row>
    <row r="11688" spans="3:3" x14ac:dyDescent="0.35">
      <c r="C11688" s="22"/>
    </row>
    <row r="11689" spans="3:3" x14ac:dyDescent="0.35">
      <c r="C11689" s="22"/>
    </row>
    <row r="11690" spans="3:3" x14ac:dyDescent="0.35">
      <c r="C11690" s="22"/>
    </row>
    <row r="11691" spans="3:3" x14ac:dyDescent="0.35">
      <c r="C11691" s="22"/>
    </row>
    <row r="11692" spans="3:3" x14ac:dyDescent="0.35">
      <c r="C11692" s="22"/>
    </row>
    <row r="11693" spans="3:3" x14ac:dyDescent="0.35">
      <c r="C11693" s="22"/>
    </row>
    <row r="11694" spans="3:3" x14ac:dyDescent="0.35">
      <c r="C11694" s="22"/>
    </row>
    <row r="11695" spans="3:3" x14ac:dyDescent="0.35">
      <c r="C11695" s="22"/>
    </row>
    <row r="11696" spans="3:3" x14ac:dyDescent="0.35">
      <c r="C11696" s="22"/>
    </row>
    <row r="11697" spans="3:3" x14ac:dyDescent="0.35">
      <c r="C11697" s="22"/>
    </row>
    <row r="11698" spans="3:3" x14ac:dyDescent="0.35">
      <c r="C11698" s="22"/>
    </row>
    <row r="11699" spans="3:3" x14ac:dyDescent="0.35">
      <c r="C11699" s="22"/>
    </row>
    <row r="11700" spans="3:3" x14ac:dyDescent="0.35">
      <c r="C11700" s="22"/>
    </row>
    <row r="11701" spans="3:3" x14ac:dyDescent="0.35">
      <c r="C11701" s="22"/>
    </row>
    <row r="11702" spans="3:3" x14ac:dyDescent="0.35">
      <c r="C11702" s="22"/>
    </row>
    <row r="11703" spans="3:3" x14ac:dyDescent="0.35">
      <c r="C11703" s="22"/>
    </row>
    <row r="11704" spans="3:3" x14ac:dyDescent="0.35">
      <c r="C11704" s="22"/>
    </row>
    <row r="11705" spans="3:3" x14ac:dyDescent="0.35">
      <c r="C11705" s="22"/>
    </row>
    <row r="11706" spans="3:3" x14ac:dyDescent="0.35">
      <c r="C11706" s="22"/>
    </row>
    <row r="11707" spans="3:3" x14ac:dyDescent="0.35">
      <c r="C11707" s="22"/>
    </row>
    <row r="11708" spans="3:3" x14ac:dyDescent="0.35">
      <c r="C11708" s="22"/>
    </row>
    <row r="11709" spans="3:3" x14ac:dyDescent="0.35">
      <c r="C11709" s="22"/>
    </row>
    <row r="11710" spans="3:3" x14ac:dyDescent="0.35">
      <c r="C11710" s="22"/>
    </row>
    <row r="11711" spans="3:3" x14ac:dyDescent="0.35">
      <c r="C11711" s="22"/>
    </row>
    <row r="11712" spans="3:3" x14ac:dyDescent="0.35">
      <c r="C11712" s="22"/>
    </row>
    <row r="11713" spans="3:3" x14ac:dyDescent="0.35">
      <c r="C11713" s="22"/>
    </row>
    <row r="11714" spans="3:3" x14ac:dyDescent="0.35">
      <c r="C11714" s="22"/>
    </row>
    <row r="11715" spans="3:3" x14ac:dyDescent="0.35">
      <c r="C11715" s="22"/>
    </row>
    <row r="11716" spans="3:3" x14ac:dyDescent="0.35">
      <c r="C11716" s="22"/>
    </row>
    <row r="11717" spans="3:3" x14ac:dyDescent="0.35">
      <c r="C11717" s="22"/>
    </row>
    <row r="11718" spans="3:3" x14ac:dyDescent="0.35">
      <c r="C11718" s="22"/>
    </row>
    <row r="11719" spans="3:3" x14ac:dyDescent="0.35">
      <c r="C11719" s="22"/>
    </row>
    <row r="11720" spans="3:3" x14ac:dyDescent="0.35">
      <c r="C11720" s="22"/>
    </row>
    <row r="11721" spans="3:3" x14ac:dyDescent="0.35">
      <c r="C11721" s="22"/>
    </row>
    <row r="11722" spans="3:3" x14ac:dyDescent="0.35">
      <c r="C11722" s="22"/>
    </row>
    <row r="11723" spans="3:3" x14ac:dyDescent="0.35">
      <c r="C11723" s="22"/>
    </row>
    <row r="11724" spans="3:3" x14ac:dyDescent="0.35">
      <c r="C11724" s="22"/>
    </row>
    <row r="11725" spans="3:3" x14ac:dyDescent="0.35">
      <c r="C11725" s="22"/>
    </row>
    <row r="11726" spans="3:3" x14ac:dyDescent="0.35">
      <c r="C11726" s="22"/>
    </row>
    <row r="11727" spans="3:3" x14ac:dyDescent="0.35">
      <c r="C11727" s="22"/>
    </row>
    <row r="11728" spans="3:3" x14ac:dyDescent="0.35">
      <c r="C11728" s="22"/>
    </row>
    <row r="11729" spans="3:3" x14ac:dyDescent="0.35">
      <c r="C11729" s="22"/>
    </row>
    <row r="11730" spans="3:3" x14ac:dyDescent="0.35">
      <c r="C11730" s="22"/>
    </row>
    <row r="11731" spans="3:3" x14ac:dyDescent="0.35">
      <c r="C11731" s="22"/>
    </row>
    <row r="11732" spans="3:3" x14ac:dyDescent="0.35">
      <c r="C11732" s="22"/>
    </row>
    <row r="11733" spans="3:3" x14ac:dyDescent="0.35">
      <c r="C11733" s="22"/>
    </row>
    <row r="11734" spans="3:3" x14ac:dyDescent="0.35">
      <c r="C11734" s="22"/>
    </row>
    <row r="11735" spans="3:3" x14ac:dyDescent="0.35">
      <c r="C11735" s="22"/>
    </row>
    <row r="11736" spans="3:3" x14ac:dyDescent="0.35">
      <c r="C11736" s="22"/>
    </row>
    <row r="11737" spans="3:3" x14ac:dyDescent="0.35">
      <c r="C11737" s="22"/>
    </row>
    <row r="11738" spans="3:3" x14ac:dyDescent="0.35">
      <c r="C11738" s="22"/>
    </row>
    <row r="11739" spans="3:3" x14ac:dyDescent="0.35">
      <c r="C11739" s="22"/>
    </row>
    <row r="11740" spans="3:3" x14ac:dyDescent="0.35">
      <c r="C11740" s="22"/>
    </row>
    <row r="11741" spans="3:3" x14ac:dyDescent="0.35">
      <c r="C11741" s="22"/>
    </row>
    <row r="11742" spans="3:3" x14ac:dyDescent="0.35">
      <c r="C11742" s="22"/>
    </row>
    <row r="11743" spans="3:3" x14ac:dyDescent="0.35">
      <c r="C11743" s="22"/>
    </row>
    <row r="11744" spans="3:3" x14ac:dyDescent="0.35">
      <c r="C11744" s="22"/>
    </row>
    <row r="11745" spans="3:3" x14ac:dyDescent="0.35">
      <c r="C11745" s="22"/>
    </row>
    <row r="11746" spans="3:3" x14ac:dyDescent="0.35">
      <c r="C11746" s="22"/>
    </row>
    <row r="11747" spans="3:3" x14ac:dyDescent="0.35">
      <c r="C11747" s="22"/>
    </row>
    <row r="11748" spans="3:3" x14ac:dyDescent="0.35">
      <c r="C11748" s="22"/>
    </row>
    <row r="11749" spans="3:3" x14ac:dyDescent="0.35">
      <c r="C11749" s="22"/>
    </row>
    <row r="11750" spans="3:3" x14ac:dyDescent="0.35">
      <c r="C11750" s="22"/>
    </row>
    <row r="11751" spans="3:3" x14ac:dyDescent="0.35">
      <c r="C11751" s="22"/>
    </row>
    <row r="11752" spans="3:3" x14ac:dyDescent="0.35">
      <c r="C11752" s="22"/>
    </row>
    <row r="11753" spans="3:3" x14ac:dyDescent="0.35">
      <c r="C11753" s="22"/>
    </row>
    <row r="11754" spans="3:3" x14ac:dyDescent="0.35">
      <c r="C11754" s="22"/>
    </row>
    <row r="11755" spans="3:3" x14ac:dyDescent="0.35">
      <c r="C11755" s="22"/>
    </row>
    <row r="11756" spans="3:3" x14ac:dyDescent="0.35">
      <c r="C11756" s="22"/>
    </row>
    <row r="11757" spans="3:3" x14ac:dyDescent="0.35">
      <c r="C11757" s="22"/>
    </row>
    <row r="11758" spans="3:3" x14ac:dyDescent="0.35">
      <c r="C11758" s="22"/>
    </row>
    <row r="11759" spans="3:3" x14ac:dyDescent="0.35">
      <c r="C11759" s="22"/>
    </row>
    <row r="11760" spans="3:3" x14ac:dyDescent="0.35">
      <c r="C11760" s="22"/>
    </row>
    <row r="11761" spans="3:3" x14ac:dyDescent="0.35">
      <c r="C11761" s="22"/>
    </row>
    <row r="11762" spans="3:3" x14ac:dyDescent="0.35">
      <c r="C11762" s="22"/>
    </row>
    <row r="11763" spans="3:3" x14ac:dyDescent="0.35">
      <c r="C11763" s="22"/>
    </row>
    <row r="11764" spans="3:3" x14ac:dyDescent="0.35">
      <c r="C11764" s="22"/>
    </row>
    <row r="11765" spans="3:3" x14ac:dyDescent="0.35">
      <c r="C11765" s="22"/>
    </row>
    <row r="11766" spans="3:3" x14ac:dyDescent="0.35">
      <c r="C11766" s="22"/>
    </row>
    <row r="11767" spans="3:3" x14ac:dyDescent="0.35">
      <c r="C11767" s="22"/>
    </row>
    <row r="11768" spans="3:3" x14ac:dyDescent="0.35">
      <c r="C11768" s="22"/>
    </row>
    <row r="11769" spans="3:3" x14ac:dyDescent="0.35">
      <c r="C11769" s="22"/>
    </row>
    <row r="11770" spans="3:3" x14ac:dyDescent="0.35">
      <c r="C11770" s="22"/>
    </row>
    <row r="11771" spans="3:3" x14ac:dyDescent="0.35">
      <c r="C11771" s="22"/>
    </row>
    <row r="11772" spans="3:3" x14ac:dyDescent="0.35">
      <c r="C11772" s="22"/>
    </row>
    <row r="11773" spans="3:3" x14ac:dyDescent="0.35">
      <c r="C11773" s="22"/>
    </row>
    <row r="11774" spans="3:3" x14ac:dyDescent="0.35">
      <c r="C11774" s="22"/>
    </row>
    <row r="11775" spans="3:3" x14ac:dyDescent="0.35">
      <c r="C11775" s="22"/>
    </row>
    <row r="11776" spans="3:3" x14ac:dyDescent="0.35">
      <c r="C11776" s="22"/>
    </row>
    <row r="11777" spans="3:3" x14ac:dyDescent="0.35">
      <c r="C11777" s="22"/>
    </row>
    <row r="11778" spans="3:3" x14ac:dyDescent="0.35">
      <c r="C11778" s="22"/>
    </row>
    <row r="11779" spans="3:3" x14ac:dyDescent="0.35">
      <c r="C11779" s="22"/>
    </row>
    <row r="11780" spans="3:3" x14ac:dyDescent="0.35">
      <c r="C11780" s="22"/>
    </row>
    <row r="11781" spans="3:3" x14ac:dyDescent="0.35">
      <c r="C11781" s="22"/>
    </row>
    <row r="11782" spans="3:3" x14ac:dyDescent="0.35">
      <c r="C11782" s="22"/>
    </row>
    <row r="11783" spans="3:3" x14ac:dyDescent="0.35">
      <c r="C11783" s="22"/>
    </row>
    <row r="11784" spans="3:3" x14ac:dyDescent="0.35">
      <c r="C11784" s="22"/>
    </row>
    <row r="11785" spans="3:3" x14ac:dyDescent="0.35">
      <c r="C11785" s="22"/>
    </row>
    <row r="11786" spans="3:3" x14ac:dyDescent="0.35">
      <c r="C11786" s="22"/>
    </row>
    <row r="11787" spans="3:3" x14ac:dyDescent="0.35">
      <c r="C11787" s="22"/>
    </row>
    <row r="11788" spans="3:3" x14ac:dyDescent="0.35">
      <c r="C11788" s="22"/>
    </row>
    <row r="11789" spans="3:3" x14ac:dyDescent="0.35">
      <c r="C11789" s="22"/>
    </row>
    <row r="11790" spans="3:3" x14ac:dyDescent="0.35">
      <c r="C11790" s="22"/>
    </row>
    <row r="11791" spans="3:3" x14ac:dyDescent="0.35">
      <c r="C11791" s="22"/>
    </row>
    <row r="11792" spans="3:3" x14ac:dyDescent="0.35">
      <c r="C11792" s="22"/>
    </row>
    <row r="11793" spans="3:3" x14ac:dyDescent="0.35">
      <c r="C11793" s="22"/>
    </row>
    <row r="11794" spans="3:3" x14ac:dyDescent="0.35">
      <c r="C11794" s="22"/>
    </row>
    <row r="11795" spans="3:3" x14ac:dyDescent="0.35">
      <c r="C11795" s="22"/>
    </row>
    <row r="11796" spans="3:3" x14ac:dyDescent="0.35">
      <c r="C11796" s="22"/>
    </row>
    <row r="11797" spans="3:3" x14ac:dyDescent="0.35">
      <c r="C11797" s="22"/>
    </row>
    <row r="11798" spans="3:3" x14ac:dyDescent="0.35">
      <c r="C11798" s="22"/>
    </row>
    <row r="11799" spans="3:3" x14ac:dyDescent="0.35">
      <c r="C11799" s="22"/>
    </row>
    <row r="11800" spans="3:3" x14ac:dyDescent="0.35">
      <c r="C11800" s="22"/>
    </row>
    <row r="11801" spans="3:3" x14ac:dyDescent="0.35">
      <c r="C11801" s="22"/>
    </row>
    <row r="11802" spans="3:3" x14ac:dyDescent="0.35">
      <c r="C11802" s="22"/>
    </row>
    <row r="11803" spans="3:3" x14ac:dyDescent="0.35">
      <c r="C11803" s="22"/>
    </row>
    <row r="11804" spans="3:3" x14ac:dyDescent="0.35">
      <c r="C11804" s="22"/>
    </row>
    <row r="11805" spans="3:3" x14ac:dyDescent="0.35">
      <c r="C11805" s="22"/>
    </row>
    <row r="11806" spans="3:3" x14ac:dyDescent="0.35">
      <c r="C11806" s="22"/>
    </row>
    <row r="11807" spans="3:3" x14ac:dyDescent="0.35">
      <c r="C11807" s="22"/>
    </row>
    <row r="11808" spans="3:3" x14ac:dyDescent="0.35">
      <c r="C11808" s="22"/>
    </row>
    <row r="11809" spans="3:3" x14ac:dyDescent="0.35">
      <c r="C11809" s="22"/>
    </row>
    <row r="11810" spans="3:3" x14ac:dyDescent="0.35">
      <c r="C11810" s="22"/>
    </row>
    <row r="11811" spans="3:3" x14ac:dyDescent="0.35">
      <c r="C11811" s="22"/>
    </row>
    <row r="11812" spans="3:3" x14ac:dyDescent="0.35">
      <c r="C11812" s="22"/>
    </row>
    <row r="11813" spans="3:3" x14ac:dyDescent="0.35">
      <c r="C11813" s="22"/>
    </row>
    <row r="11814" spans="3:3" x14ac:dyDescent="0.35">
      <c r="C11814" s="22"/>
    </row>
    <row r="11815" spans="3:3" x14ac:dyDescent="0.35">
      <c r="C11815" s="22"/>
    </row>
    <row r="11816" spans="3:3" x14ac:dyDescent="0.35">
      <c r="C11816" s="22"/>
    </row>
    <row r="11817" spans="3:3" x14ac:dyDescent="0.35">
      <c r="C11817" s="22"/>
    </row>
    <row r="11818" spans="3:3" x14ac:dyDescent="0.35">
      <c r="C11818" s="22"/>
    </row>
    <row r="11819" spans="3:3" x14ac:dyDescent="0.35">
      <c r="C11819" s="22"/>
    </row>
    <row r="11820" spans="3:3" x14ac:dyDescent="0.35">
      <c r="C11820" s="22"/>
    </row>
    <row r="11821" spans="3:3" x14ac:dyDescent="0.35">
      <c r="C11821" s="22"/>
    </row>
    <row r="11822" spans="3:3" x14ac:dyDescent="0.35">
      <c r="C11822" s="22"/>
    </row>
    <row r="11823" spans="3:3" x14ac:dyDescent="0.35">
      <c r="C11823" s="22"/>
    </row>
    <row r="11824" spans="3:3" x14ac:dyDescent="0.35">
      <c r="C11824" s="22"/>
    </row>
    <row r="11825" spans="3:3" x14ac:dyDescent="0.35">
      <c r="C11825" s="22"/>
    </row>
    <row r="11826" spans="3:3" x14ac:dyDescent="0.35">
      <c r="C11826" s="22"/>
    </row>
    <row r="11827" spans="3:3" x14ac:dyDescent="0.35">
      <c r="C11827" s="22"/>
    </row>
    <row r="11828" spans="3:3" x14ac:dyDescent="0.35">
      <c r="C11828" s="22"/>
    </row>
    <row r="11829" spans="3:3" x14ac:dyDescent="0.35">
      <c r="C11829" s="22"/>
    </row>
    <row r="11830" spans="3:3" x14ac:dyDescent="0.35">
      <c r="C11830" s="22"/>
    </row>
    <row r="11831" spans="3:3" x14ac:dyDescent="0.35">
      <c r="C11831" s="22"/>
    </row>
    <row r="11832" spans="3:3" x14ac:dyDescent="0.35">
      <c r="C11832" s="22"/>
    </row>
    <row r="11833" spans="3:3" x14ac:dyDescent="0.35">
      <c r="C11833" s="22"/>
    </row>
    <row r="11834" spans="3:3" x14ac:dyDescent="0.35">
      <c r="C11834" s="22"/>
    </row>
    <row r="11835" spans="3:3" x14ac:dyDescent="0.35">
      <c r="C11835" s="22"/>
    </row>
    <row r="11836" spans="3:3" x14ac:dyDescent="0.35">
      <c r="C11836" s="22"/>
    </row>
    <row r="11837" spans="3:3" x14ac:dyDescent="0.35">
      <c r="C11837" s="22"/>
    </row>
    <row r="11838" spans="3:3" x14ac:dyDescent="0.35">
      <c r="C11838" s="22"/>
    </row>
    <row r="11839" spans="3:3" x14ac:dyDescent="0.35">
      <c r="C11839" s="22"/>
    </row>
    <row r="11840" spans="3:3" x14ac:dyDescent="0.35">
      <c r="C11840" s="22"/>
    </row>
    <row r="11841" spans="3:3" x14ac:dyDescent="0.35">
      <c r="C11841" s="22"/>
    </row>
    <row r="11842" spans="3:3" x14ac:dyDescent="0.35">
      <c r="C11842" s="22"/>
    </row>
    <row r="11843" spans="3:3" x14ac:dyDescent="0.35">
      <c r="C11843" s="22"/>
    </row>
    <row r="11844" spans="3:3" x14ac:dyDescent="0.35">
      <c r="C11844" s="22"/>
    </row>
    <row r="11845" spans="3:3" x14ac:dyDescent="0.35">
      <c r="C11845" s="22"/>
    </row>
    <row r="11846" spans="3:3" x14ac:dyDescent="0.35">
      <c r="C11846" s="22"/>
    </row>
    <row r="11847" spans="3:3" x14ac:dyDescent="0.35">
      <c r="C11847" s="22"/>
    </row>
    <row r="11848" spans="3:3" x14ac:dyDescent="0.35">
      <c r="C11848" s="22"/>
    </row>
    <row r="11849" spans="3:3" x14ac:dyDescent="0.35">
      <c r="C11849" s="22"/>
    </row>
    <row r="11850" spans="3:3" x14ac:dyDescent="0.35">
      <c r="C11850" s="22"/>
    </row>
    <row r="11851" spans="3:3" x14ac:dyDescent="0.35">
      <c r="C11851" s="22"/>
    </row>
    <row r="11852" spans="3:3" x14ac:dyDescent="0.35">
      <c r="C11852" s="22"/>
    </row>
    <row r="11853" spans="3:3" x14ac:dyDescent="0.35">
      <c r="C11853" s="22"/>
    </row>
    <row r="11854" spans="3:3" x14ac:dyDescent="0.35">
      <c r="C11854" s="22"/>
    </row>
    <row r="11855" spans="3:3" x14ac:dyDescent="0.35">
      <c r="C11855" s="22"/>
    </row>
    <row r="11856" spans="3:3" x14ac:dyDescent="0.35">
      <c r="C11856" s="22"/>
    </row>
    <row r="11857" spans="3:3" x14ac:dyDescent="0.35">
      <c r="C11857" s="22"/>
    </row>
    <row r="11858" spans="3:3" x14ac:dyDescent="0.35">
      <c r="C11858" s="22"/>
    </row>
    <row r="11859" spans="3:3" x14ac:dyDescent="0.35">
      <c r="C11859" s="22"/>
    </row>
    <row r="11860" spans="3:3" x14ac:dyDescent="0.35">
      <c r="C11860" s="22"/>
    </row>
    <row r="11861" spans="3:3" x14ac:dyDescent="0.35">
      <c r="C11861" s="22"/>
    </row>
    <row r="11862" spans="3:3" x14ac:dyDescent="0.35">
      <c r="C11862" s="22"/>
    </row>
    <row r="11863" spans="3:3" x14ac:dyDescent="0.35">
      <c r="C11863" s="22"/>
    </row>
    <row r="11864" spans="3:3" x14ac:dyDescent="0.35">
      <c r="C11864" s="22"/>
    </row>
    <row r="11865" spans="3:3" x14ac:dyDescent="0.35">
      <c r="C11865" s="22"/>
    </row>
    <row r="11866" spans="3:3" x14ac:dyDescent="0.35">
      <c r="C11866" s="22"/>
    </row>
    <row r="11867" spans="3:3" x14ac:dyDescent="0.35">
      <c r="C11867" s="22"/>
    </row>
    <row r="11868" spans="3:3" x14ac:dyDescent="0.35">
      <c r="C11868" s="22"/>
    </row>
    <row r="11869" spans="3:3" x14ac:dyDescent="0.35">
      <c r="C11869" s="22"/>
    </row>
    <row r="11870" spans="3:3" x14ac:dyDescent="0.35">
      <c r="C11870" s="22"/>
    </row>
    <row r="11871" spans="3:3" x14ac:dyDescent="0.35">
      <c r="C11871" s="22"/>
    </row>
    <row r="11872" spans="3:3" x14ac:dyDescent="0.35">
      <c r="C11872" s="22"/>
    </row>
    <row r="11873" spans="3:3" x14ac:dyDescent="0.35">
      <c r="C11873" s="22"/>
    </row>
    <row r="11874" spans="3:3" x14ac:dyDescent="0.35">
      <c r="C11874" s="22"/>
    </row>
    <row r="11875" spans="3:3" x14ac:dyDescent="0.35">
      <c r="C11875" s="22"/>
    </row>
    <row r="11876" spans="3:3" x14ac:dyDescent="0.35">
      <c r="C11876" s="22"/>
    </row>
    <row r="11877" spans="3:3" x14ac:dyDescent="0.35">
      <c r="C11877" s="22"/>
    </row>
    <row r="11878" spans="3:3" x14ac:dyDescent="0.35">
      <c r="C11878" s="22"/>
    </row>
    <row r="11879" spans="3:3" x14ac:dyDescent="0.35">
      <c r="C11879" s="22"/>
    </row>
    <row r="11880" spans="3:3" x14ac:dyDescent="0.35">
      <c r="C11880" s="22"/>
    </row>
    <row r="11881" spans="3:3" x14ac:dyDescent="0.35">
      <c r="C11881" s="22"/>
    </row>
    <row r="11882" spans="3:3" x14ac:dyDescent="0.35">
      <c r="C11882" s="22"/>
    </row>
    <row r="11883" spans="3:3" x14ac:dyDescent="0.35">
      <c r="C11883" s="22"/>
    </row>
    <row r="11884" spans="3:3" x14ac:dyDescent="0.35">
      <c r="C11884" s="22"/>
    </row>
    <row r="11885" spans="3:3" x14ac:dyDescent="0.35">
      <c r="C11885" s="22"/>
    </row>
    <row r="11886" spans="3:3" x14ac:dyDescent="0.35">
      <c r="C11886" s="22"/>
    </row>
    <row r="11887" spans="3:3" x14ac:dyDescent="0.35">
      <c r="C11887" s="22"/>
    </row>
    <row r="11888" spans="3:3" x14ac:dyDescent="0.35">
      <c r="C11888" s="22"/>
    </row>
    <row r="11889" spans="3:3" x14ac:dyDescent="0.35">
      <c r="C11889" s="22"/>
    </row>
    <row r="11890" spans="3:3" x14ac:dyDescent="0.35">
      <c r="C11890" s="22"/>
    </row>
    <row r="11891" spans="3:3" x14ac:dyDescent="0.35">
      <c r="C11891" s="22"/>
    </row>
    <row r="11892" spans="3:3" x14ac:dyDescent="0.35">
      <c r="C11892" s="22"/>
    </row>
    <row r="11893" spans="3:3" x14ac:dyDescent="0.35">
      <c r="C11893" s="22"/>
    </row>
    <row r="11894" spans="3:3" x14ac:dyDescent="0.35">
      <c r="C11894" s="22"/>
    </row>
    <row r="11895" spans="3:3" x14ac:dyDescent="0.35">
      <c r="C11895" s="22"/>
    </row>
    <row r="11896" spans="3:3" x14ac:dyDescent="0.35">
      <c r="C11896" s="22"/>
    </row>
    <row r="11897" spans="3:3" x14ac:dyDescent="0.35">
      <c r="C11897" s="22"/>
    </row>
    <row r="11898" spans="3:3" x14ac:dyDescent="0.35">
      <c r="C11898" s="22"/>
    </row>
    <row r="11899" spans="3:3" x14ac:dyDescent="0.35">
      <c r="C11899" s="22"/>
    </row>
    <row r="11900" spans="3:3" x14ac:dyDescent="0.35">
      <c r="C11900" s="22"/>
    </row>
    <row r="11901" spans="3:3" x14ac:dyDescent="0.35">
      <c r="C11901" s="22"/>
    </row>
    <row r="11902" spans="3:3" x14ac:dyDescent="0.35">
      <c r="C11902" s="22"/>
    </row>
    <row r="11903" spans="3:3" x14ac:dyDescent="0.35">
      <c r="C11903" s="22"/>
    </row>
    <row r="11904" spans="3:3" x14ac:dyDescent="0.35">
      <c r="C11904" s="22"/>
    </row>
    <row r="11905" spans="3:3" x14ac:dyDescent="0.35">
      <c r="C11905" s="22"/>
    </row>
    <row r="11906" spans="3:3" x14ac:dyDescent="0.35">
      <c r="C11906" s="22"/>
    </row>
    <row r="11907" spans="3:3" x14ac:dyDescent="0.35">
      <c r="C11907" s="22"/>
    </row>
    <row r="11908" spans="3:3" x14ac:dyDescent="0.35">
      <c r="C11908" s="22"/>
    </row>
    <row r="11909" spans="3:3" x14ac:dyDescent="0.35">
      <c r="C11909" s="22"/>
    </row>
    <row r="11910" spans="3:3" x14ac:dyDescent="0.35">
      <c r="C11910" s="22"/>
    </row>
    <row r="11911" spans="3:3" x14ac:dyDescent="0.35">
      <c r="C11911" s="22"/>
    </row>
    <row r="11912" spans="3:3" x14ac:dyDescent="0.35">
      <c r="C11912" s="22"/>
    </row>
    <row r="11913" spans="3:3" x14ac:dyDescent="0.35">
      <c r="C11913" s="22"/>
    </row>
    <row r="11914" spans="3:3" x14ac:dyDescent="0.35">
      <c r="C11914" s="22"/>
    </row>
    <row r="11915" spans="3:3" x14ac:dyDescent="0.35">
      <c r="C11915" s="22"/>
    </row>
    <row r="11916" spans="3:3" x14ac:dyDescent="0.35">
      <c r="C11916" s="22"/>
    </row>
    <row r="11917" spans="3:3" x14ac:dyDescent="0.35">
      <c r="C11917" s="22"/>
    </row>
    <row r="11918" spans="3:3" x14ac:dyDescent="0.35">
      <c r="C11918" s="22"/>
    </row>
    <row r="11919" spans="3:3" x14ac:dyDescent="0.35">
      <c r="C11919" s="22"/>
    </row>
    <row r="11920" spans="3:3" x14ac:dyDescent="0.35">
      <c r="C11920" s="22"/>
    </row>
    <row r="11921" spans="3:3" x14ac:dyDescent="0.35">
      <c r="C11921" s="22"/>
    </row>
    <row r="11922" spans="3:3" x14ac:dyDescent="0.35">
      <c r="C11922" s="22"/>
    </row>
    <row r="11923" spans="3:3" x14ac:dyDescent="0.35">
      <c r="C11923" s="22"/>
    </row>
    <row r="11924" spans="3:3" x14ac:dyDescent="0.35">
      <c r="C11924" s="22"/>
    </row>
    <row r="11925" spans="3:3" x14ac:dyDescent="0.35">
      <c r="C11925" s="22"/>
    </row>
    <row r="11926" spans="3:3" x14ac:dyDescent="0.35">
      <c r="C11926" s="22"/>
    </row>
    <row r="11927" spans="3:3" x14ac:dyDescent="0.35">
      <c r="C11927" s="22"/>
    </row>
    <row r="11928" spans="3:3" x14ac:dyDescent="0.35">
      <c r="C11928" s="22"/>
    </row>
    <row r="11929" spans="3:3" x14ac:dyDescent="0.35">
      <c r="C11929" s="22"/>
    </row>
    <row r="11930" spans="3:3" x14ac:dyDescent="0.35">
      <c r="C11930" s="22"/>
    </row>
    <row r="11931" spans="3:3" x14ac:dyDescent="0.35">
      <c r="C11931" s="22"/>
    </row>
    <row r="11932" spans="3:3" x14ac:dyDescent="0.35">
      <c r="C11932" s="22"/>
    </row>
    <row r="11933" spans="3:3" x14ac:dyDescent="0.35">
      <c r="C11933" s="22"/>
    </row>
    <row r="11934" spans="3:3" x14ac:dyDescent="0.35">
      <c r="C11934" s="22"/>
    </row>
    <row r="11935" spans="3:3" x14ac:dyDescent="0.35">
      <c r="C11935" s="22"/>
    </row>
    <row r="11936" spans="3:3" x14ac:dyDescent="0.35">
      <c r="C11936" s="22"/>
    </row>
    <row r="11937" spans="3:3" x14ac:dyDescent="0.35">
      <c r="C11937" s="22"/>
    </row>
    <row r="11938" spans="3:3" x14ac:dyDescent="0.35">
      <c r="C11938" s="22"/>
    </row>
    <row r="11939" spans="3:3" x14ac:dyDescent="0.35">
      <c r="C11939" s="22"/>
    </row>
    <row r="11940" spans="3:3" x14ac:dyDescent="0.35">
      <c r="C11940" s="22"/>
    </row>
    <row r="11941" spans="3:3" x14ac:dyDescent="0.35">
      <c r="C11941" s="22"/>
    </row>
    <row r="11942" spans="3:3" x14ac:dyDescent="0.35">
      <c r="C11942" s="22"/>
    </row>
    <row r="11943" spans="3:3" x14ac:dyDescent="0.35">
      <c r="C11943" s="22"/>
    </row>
    <row r="11944" spans="3:3" x14ac:dyDescent="0.35">
      <c r="C11944" s="22"/>
    </row>
    <row r="11945" spans="3:3" x14ac:dyDescent="0.35">
      <c r="C11945" s="22"/>
    </row>
    <row r="11946" spans="3:3" x14ac:dyDescent="0.35">
      <c r="C11946" s="22"/>
    </row>
    <row r="11947" spans="3:3" x14ac:dyDescent="0.35">
      <c r="C11947" s="22"/>
    </row>
    <row r="11948" spans="3:3" x14ac:dyDescent="0.35">
      <c r="C11948" s="22"/>
    </row>
    <row r="11949" spans="3:3" x14ac:dyDescent="0.35">
      <c r="C11949" s="22"/>
    </row>
    <row r="11950" spans="3:3" x14ac:dyDescent="0.35">
      <c r="C11950" s="22"/>
    </row>
    <row r="11951" spans="3:3" x14ac:dyDescent="0.35">
      <c r="C11951" s="22"/>
    </row>
    <row r="11952" spans="3:3" x14ac:dyDescent="0.35">
      <c r="C11952" s="22"/>
    </row>
    <row r="11953" spans="3:3" x14ac:dyDescent="0.35">
      <c r="C11953" s="22"/>
    </row>
    <row r="11954" spans="3:3" x14ac:dyDescent="0.35">
      <c r="C11954" s="22"/>
    </row>
    <row r="11955" spans="3:3" x14ac:dyDescent="0.35">
      <c r="C11955" s="22"/>
    </row>
    <row r="11956" spans="3:3" x14ac:dyDescent="0.35">
      <c r="C11956" s="22"/>
    </row>
    <row r="11957" spans="3:3" x14ac:dyDescent="0.35">
      <c r="C11957" s="22"/>
    </row>
    <row r="11958" spans="3:3" x14ac:dyDescent="0.35">
      <c r="C11958" s="22"/>
    </row>
    <row r="11959" spans="3:3" x14ac:dyDescent="0.35">
      <c r="C11959" s="22"/>
    </row>
    <row r="11960" spans="3:3" x14ac:dyDescent="0.35">
      <c r="C11960" s="22"/>
    </row>
    <row r="11961" spans="3:3" x14ac:dyDescent="0.35">
      <c r="C11961" s="22"/>
    </row>
    <row r="11962" spans="3:3" x14ac:dyDescent="0.35">
      <c r="C11962" s="22"/>
    </row>
    <row r="11963" spans="3:3" x14ac:dyDescent="0.35">
      <c r="C11963" s="22"/>
    </row>
    <row r="11964" spans="3:3" x14ac:dyDescent="0.35">
      <c r="C11964" s="22"/>
    </row>
    <row r="11965" spans="3:3" x14ac:dyDescent="0.35">
      <c r="C11965" s="22"/>
    </row>
    <row r="11966" spans="3:3" x14ac:dyDescent="0.35">
      <c r="C11966" s="22"/>
    </row>
    <row r="11967" spans="3:3" x14ac:dyDescent="0.35">
      <c r="C11967" s="22"/>
    </row>
    <row r="11968" spans="3:3" x14ac:dyDescent="0.35">
      <c r="C11968" s="22"/>
    </row>
    <row r="11969" spans="3:3" x14ac:dyDescent="0.35">
      <c r="C11969" s="22"/>
    </row>
    <row r="11970" spans="3:3" x14ac:dyDescent="0.35">
      <c r="C11970" s="22"/>
    </row>
    <row r="11971" spans="3:3" x14ac:dyDescent="0.35">
      <c r="C11971" s="22"/>
    </row>
    <row r="11972" spans="3:3" x14ac:dyDescent="0.35">
      <c r="C11972" s="22"/>
    </row>
    <row r="11973" spans="3:3" x14ac:dyDescent="0.35">
      <c r="C11973" s="22"/>
    </row>
    <row r="11974" spans="3:3" x14ac:dyDescent="0.35">
      <c r="C11974" s="22"/>
    </row>
    <row r="11975" spans="3:3" x14ac:dyDescent="0.35">
      <c r="C11975" s="22"/>
    </row>
    <row r="11976" spans="3:3" x14ac:dyDescent="0.35">
      <c r="C11976" s="22"/>
    </row>
    <row r="11977" spans="3:3" x14ac:dyDescent="0.35">
      <c r="C11977" s="22"/>
    </row>
    <row r="11978" spans="3:3" x14ac:dyDescent="0.35">
      <c r="C11978" s="22"/>
    </row>
    <row r="11979" spans="3:3" x14ac:dyDescent="0.35">
      <c r="C11979" s="22"/>
    </row>
    <row r="11980" spans="3:3" x14ac:dyDescent="0.35">
      <c r="C11980" s="22"/>
    </row>
    <row r="11981" spans="3:3" x14ac:dyDescent="0.35">
      <c r="C11981" s="22"/>
    </row>
    <row r="11982" spans="3:3" x14ac:dyDescent="0.35">
      <c r="C11982" s="22"/>
    </row>
    <row r="11983" spans="3:3" x14ac:dyDescent="0.35">
      <c r="C11983" s="22"/>
    </row>
    <row r="11984" spans="3:3" x14ac:dyDescent="0.35">
      <c r="C11984" s="22"/>
    </row>
    <row r="11985" spans="3:3" x14ac:dyDescent="0.35">
      <c r="C11985" s="22"/>
    </row>
    <row r="11986" spans="3:3" x14ac:dyDescent="0.35">
      <c r="C11986" s="22"/>
    </row>
    <row r="11987" spans="3:3" x14ac:dyDescent="0.35">
      <c r="C11987" s="22"/>
    </row>
    <row r="11988" spans="3:3" x14ac:dyDescent="0.35">
      <c r="C11988" s="22"/>
    </row>
    <row r="11989" spans="3:3" x14ac:dyDescent="0.35">
      <c r="C11989" s="22"/>
    </row>
    <row r="11990" spans="3:3" x14ac:dyDescent="0.35">
      <c r="C11990" s="22"/>
    </row>
    <row r="11991" spans="3:3" x14ac:dyDescent="0.35">
      <c r="C11991" s="22"/>
    </row>
    <row r="11992" spans="3:3" x14ac:dyDescent="0.35">
      <c r="C11992" s="22"/>
    </row>
    <row r="11993" spans="3:3" x14ac:dyDescent="0.35">
      <c r="C11993" s="22"/>
    </row>
    <row r="11994" spans="3:3" x14ac:dyDescent="0.35">
      <c r="C11994" s="22"/>
    </row>
    <row r="11995" spans="3:3" x14ac:dyDescent="0.35">
      <c r="C11995" s="22"/>
    </row>
    <row r="11996" spans="3:3" x14ac:dyDescent="0.35">
      <c r="C11996" s="22"/>
    </row>
    <row r="11997" spans="3:3" x14ac:dyDescent="0.35">
      <c r="C11997" s="22"/>
    </row>
    <row r="11998" spans="3:3" x14ac:dyDescent="0.35">
      <c r="C11998" s="22"/>
    </row>
    <row r="11999" spans="3:3" x14ac:dyDescent="0.35">
      <c r="C11999" s="22"/>
    </row>
    <row r="12000" spans="3:3" x14ac:dyDescent="0.35">
      <c r="C12000" s="22"/>
    </row>
    <row r="12001" spans="3:3" x14ac:dyDescent="0.35">
      <c r="C12001" s="22"/>
    </row>
    <row r="12002" spans="3:3" x14ac:dyDescent="0.35">
      <c r="C12002" s="22"/>
    </row>
    <row r="12003" spans="3:3" x14ac:dyDescent="0.35">
      <c r="C12003" s="22"/>
    </row>
    <row r="12004" spans="3:3" x14ac:dyDescent="0.35">
      <c r="C12004" s="22"/>
    </row>
    <row r="12005" spans="3:3" x14ac:dyDescent="0.35">
      <c r="C12005" s="22"/>
    </row>
    <row r="12006" spans="3:3" x14ac:dyDescent="0.35">
      <c r="C12006" s="22"/>
    </row>
    <row r="12007" spans="3:3" x14ac:dyDescent="0.35">
      <c r="C12007" s="22"/>
    </row>
    <row r="12008" spans="3:3" x14ac:dyDescent="0.35">
      <c r="C12008" s="22"/>
    </row>
    <row r="12009" spans="3:3" x14ac:dyDescent="0.35">
      <c r="C12009" s="22"/>
    </row>
    <row r="12010" spans="3:3" x14ac:dyDescent="0.35">
      <c r="C12010" s="22"/>
    </row>
    <row r="12011" spans="3:3" x14ac:dyDescent="0.35">
      <c r="C12011" s="22"/>
    </row>
    <row r="12012" spans="3:3" x14ac:dyDescent="0.35">
      <c r="C12012" s="22"/>
    </row>
    <row r="12013" spans="3:3" x14ac:dyDescent="0.35">
      <c r="C12013" s="22"/>
    </row>
    <row r="12014" spans="3:3" x14ac:dyDescent="0.35">
      <c r="C12014" s="22"/>
    </row>
    <row r="12015" spans="3:3" x14ac:dyDescent="0.35">
      <c r="C12015" s="22"/>
    </row>
    <row r="12016" spans="3:3" x14ac:dyDescent="0.35">
      <c r="C12016" s="22"/>
    </row>
    <row r="12017" spans="3:3" x14ac:dyDescent="0.35">
      <c r="C12017" s="22"/>
    </row>
    <row r="12018" spans="3:3" x14ac:dyDescent="0.35">
      <c r="C12018" s="22"/>
    </row>
    <row r="12019" spans="3:3" x14ac:dyDescent="0.35">
      <c r="C12019" s="22"/>
    </row>
    <row r="12020" spans="3:3" x14ac:dyDescent="0.35">
      <c r="C12020" s="22"/>
    </row>
    <row r="12021" spans="3:3" x14ac:dyDescent="0.35">
      <c r="C12021" s="22"/>
    </row>
    <row r="12022" spans="3:3" x14ac:dyDescent="0.35">
      <c r="C12022" s="22"/>
    </row>
    <row r="12023" spans="3:3" x14ac:dyDescent="0.35">
      <c r="C12023" s="22"/>
    </row>
    <row r="12024" spans="3:3" x14ac:dyDescent="0.35">
      <c r="C12024" s="22"/>
    </row>
    <row r="12025" spans="3:3" x14ac:dyDescent="0.35">
      <c r="C12025" s="22"/>
    </row>
    <row r="12026" spans="3:3" x14ac:dyDescent="0.35">
      <c r="C12026" s="22"/>
    </row>
    <row r="12027" spans="3:3" x14ac:dyDescent="0.35">
      <c r="C12027" s="22"/>
    </row>
    <row r="12028" spans="3:3" x14ac:dyDescent="0.35">
      <c r="C12028" s="22"/>
    </row>
    <row r="12029" spans="3:3" x14ac:dyDescent="0.35">
      <c r="C12029" s="22"/>
    </row>
    <row r="12030" spans="3:3" x14ac:dyDescent="0.35">
      <c r="C12030" s="22"/>
    </row>
    <row r="12031" spans="3:3" x14ac:dyDescent="0.35">
      <c r="C12031" s="22"/>
    </row>
    <row r="12032" spans="3:3" x14ac:dyDescent="0.35">
      <c r="C12032" s="22"/>
    </row>
    <row r="12033" spans="3:3" x14ac:dyDescent="0.35">
      <c r="C12033" s="22"/>
    </row>
    <row r="12034" spans="3:3" x14ac:dyDescent="0.35">
      <c r="C12034" s="22"/>
    </row>
    <row r="12035" spans="3:3" x14ac:dyDescent="0.35">
      <c r="C12035" s="22"/>
    </row>
    <row r="12036" spans="3:3" x14ac:dyDescent="0.35">
      <c r="C12036" s="22"/>
    </row>
    <row r="12037" spans="3:3" x14ac:dyDescent="0.35">
      <c r="C12037" s="22"/>
    </row>
    <row r="12038" spans="3:3" x14ac:dyDescent="0.35">
      <c r="C12038" s="22"/>
    </row>
    <row r="12039" spans="3:3" x14ac:dyDescent="0.35">
      <c r="C12039" s="22"/>
    </row>
    <row r="12040" spans="3:3" x14ac:dyDescent="0.35">
      <c r="C12040" s="22"/>
    </row>
    <row r="12041" spans="3:3" x14ac:dyDescent="0.35">
      <c r="C12041" s="22"/>
    </row>
    <row r="12042" spans="3:3" x14ac:dyDescent="0.35">
      <c r="C12042" s="22"/>
    </row>
    <row r="12043" spans="3:3" x14ac:dyDescent="0.35">
      <c r="C12043" s="22"/>
    </row>
    <row r="12044" spans="3:3" x14ac:dyDescent="0.35">
      <c r="C12044" s="22"/>
    </row>
    <row r="12045" spans="3:3" x14ac:dyDescent="0.35">
      <c r="C12045" s="22"/>
    </row>
    <row r="12046" spans="3:3" x14ac:dyDescent="0.35">
      <c r="C12046" s="22"/>
    </row>
    <row r="12047" spans="3:3" x14ac:dyDescent="0.35">
      <c r="C12047" s="22"/>
    </row>
    <row r="12048" spans="3:3" x14ac:dyDescent="0.35">
      <c r="C12048" s="22"/>
    </row>
    <row r="12049" spans="3:3" x14ac:dyDescent="0.35">
      <c r="C12049" s="22"/>
    </row>
    <row r="12050" spans="3:3" x14ac:dyDescent="0.35">
      <c r="C12050" s="22"/>
    </row>
    <row r="12051" spans="3:3" x14ac:dyDescent="0.35">
      <c r="C12051" s="22"/>
    </row>
    <row r="12052" spans="3:3" x14ac:dyDescent="0.35">
      <c r="C12052" s="22"/>
    </row>
    <row r="12053" spans="3:3" x14ac:dyDescent="0.35">
      <c r="C12053" s="22"/>
    </row>
    <row r="12054" spans="3:3" x14ac:dyDescent="0.35">
      <c r="C12054" s="22"/>
    </row>
    <row r="12055" spans="3:3" x14ac:dyDescent="0.35">
      <c r="C12055" s="22"/>
    </row>
    <row r="12056" spans="3:3" x14ac:dyDescent="0.35">
      <c r="C12056" s="22"/>
    </row>
    <row r="12057" spans="3:3" x14ac:dyDescent="0.35">
      <c r="C12057" s="22"/>
    </row>
    <row r="12058" spans="3:3" x14ac:dyDescent="0.35">
      <c r="C12058" s="22"/>
    </row>
    <row r="12059" spans="3:3" x14ac:dyDescent="0.35">
      <c r="C12059" s="22"/>
    </row>
    <row r="12060" spans="3:3" x14ac:dyDescent="0.35">
      <c r="C12060" s="22"/>
    </row>
    <row r="12061" spans="3:3" x14ac:dyDescent="0.35">
      <c r="C12061" s="22"/>
    </row>
    <row r="12062" spans="3:3" x14ac:dyDescent="0.35">
      <c r="C12062" s="22"/>
    </row>
    <row r="12063" spans="3:3" x14ac:dyDescent="0.35">
      <c r="C12063" s="22"/>
    </row>
    <row r="12064" spans="3:3" x14ac:dyDescent="0.35">
      <c r="C12064" s="22"/>
    </row>
    <row r="12065" spans="3:3" x14ac:dyDescent="0.35">
      <c r="C12065" s="22"/>
    </row>
    <row r="12066" spans="3:3" x14ac:dyDescent="0.35">
      <c r="C12066" s="22"/>
    </row>
    <row r="12067" spans="3:3" x14ac:dyDescent="0.35">
      <c r="C12067" s="22"/>
    </row>
    <row r="12068" spans="3:3" x14ac:dyDescent="0.35">
      <c r="C12068" s="22"/>
    </row>
    <row r="12069" spans="3:3" x14ac:dyDescent="0.35">
      <c r="C12069" s="22"/>
    </row>
    <row r="12070" spans="3:3" x14ac:dyDescent="0.35">
      <c r="C12070" s="22"/>
    </row>
    <row r="12071" spans="3:3" x14ac:dyDescent="0.35">
      <c r="C12071" s="22"/>
    </row>
    <row r="12072" spans="3:3" x14ac:dyDescent="0.35">
      <c r="C12072" s="22"/>
    </row>
    <row r="12073" spans="3:3" x14ac:dyDescent="0.35">
      <c r="C12073" s="22"/>
    </row>
    <row r="12074" spans="3:3" x14ac:dyDescent="0.35">
      <c r="C12074" s="22"/>
    </row>
    <row r="12075" spans="3:3" x14ac:dyDescent="0.35">
      <c r="C12075" s="22"/>
    </row>
    <row r="12076" spans="3:3" x14ac:dyDescent="0.35">
      <c r="C12076" s="22"/>
    </row>
    <row r="12077" spans="3:3" x14ac:dyDescent="0.35">
      <c r="C12077" s="22"/>
    </row>
    <row r="12078" spans="3:3" x14ac:dyDescent="0.35">
      <c r="C12078" s="22"/>
    </row>
    <row r="12079" spans="3:3" x14ac:dyDescent="0.35">
      <c r="C12079" s="22"/>
    </row>
    <row r="12080" spans="3:3" x14ac:dyDescent="0.35">
      <c r="C12080" s="22"/>
    </row>
    <row r="12081" spans="3:3" x14ac:dyDescent="0.35">
      <c r="C12081" s="22"/>
    </row>
    <row r="12082" spans="3:3" x14ac:dyDescent="0.35">
      <c r="C12082" s="22"/>
    </row>
    <row r="12083" spans="3:3" x14ac:dyDescent="0.35">
      <c r="C12083" s="22"/>
    </row>
    <row r="12084" spans="3:3" x14ac:dyDescent="0.35">
      <c r="C12084" s="22"/>
    </row>
    <row r="12085" spans="3:3" x14ac:dyDescent="0.35">
      <c r="C12085" s="22"/>
    </row>
    <row r="12086" spans="3:3" x14ac:dyDescent="0.35">
      <c r="C12086" s="22"/>
    </row>
    <row r="12087" spans="3:3" x14ac:dyDescent="0.35">
      <c r="C12087" s="22"/>
    </row>
    <row r="12088" spans="3:3" x14ac:dyDescent="0.35">
      <c r="C12088" s="22"/>
    </row>
    <row r="12089" spans="3:3" x14ac:dyDescent="0.35">
      <c r="C12089" s="22"/>
    </row>
    <row r="12090" spans="3:3" x14ac:dyDescent="0.35">
      <c r="C12090" s="22"/>
    </row>
    <row r="12091" spans="3:3" x14ac:dyDescent="0.35">
      <c r="C12091" s="22"/>
    </row>
    <row r="12092" spans="3:3" x14ac:dyDescent="0.35">
      <c r="C12092" s="22"/>
    </row>
    <row r="12093" spans="3:3" x14ac:dyDescent="0.35">
      <c r="C12093" s="22"/>
    </row>
    <row r="12094" spans="3:3" x14ac:dyDescent="0.35">
      <c r="C12094" s="22"/>
    </row>
    <row r="12095" spans="3:3" x14ac:dyDescent="0.35">
      <c r="C12095" s="22"/>
    </row>
    <row r="12096" spans="3:3" x14ac:dyDescent="0.35">
      <c r="C12096" s="22"/>
    </row>
    <row r="12097" spans="3:3" x14ac:dyDescent="0.35">
      <c r="C12097" s="22"/>
    </row>
    <row r="12098" spans="3:3" x14ac:dyDescent="0.35">
      <c r="C12098" s="22"/>
    </row>
    <row r="12099" spans="3:3" x14ac:dyDescent="0.35">
      <c r="C12099" s="22"/>
    </row>
    <row r="12100" spans="3:3" x14ac:dyDescent="0.35">
      <c r="C12100" s="22"/>
    </row>
    <row r="12101" spans="3:3" x14ac:dyDescent="0.35">
      <c r="C12101" s="22"/>
    </row>
    <row r="12102" spans="3:3" x14ac:dyDescent="0.35">
      <c r="C12102" s="22"/>
    </row>
    <row r="12103" spans="3:3" x14ac:dyDescent="0.35">
      <c r="C12103" s="22"/>
    </row>
    <row r="12104" spans="3:3" x14ac:dyDescent="0.35">
      <c r="C12104" s="22"/>
    </row>
    <row r="12105" spans="3:3" x14ac:dyDescent="0.35">
      <c r="C12105" s="22"/>
    </row>
    <row r="12106" spans="3:3" x14ac:dyDescent="0.35">
      <c r="C12106" s="22"/>
    </row>
    <row r="12107" spans="3:3" x14ac:dyDescent="0.35">
      <c r="C12107" s="22"/>
    </row>
    <row r="12108" spans="3:3" x14ac:dyDescent="0.35">
      <c r="C12108" s="22"/>
    </row>
    <row r="12109" spans="3:3" x14ac:dyDescent="0.35">
      <c r="C12109" s="22"/>
    </row>
    <row r="12110" spans="3:3" x14ac:dyDescent="0.35">
      <c r="C12110" s="22"/>
    </row>
    <row r="12111" spans="3:3" x14ac:dyDescent="0.35">
      <c r="C12111" s="22"/>
    </row>
    <row r="12112" spans="3:3" x14ac:dyDescent="0.35">
      <c r="C12112" s="22"/>
    </row>
    <row r="12113" spans="3:3" x14ac:dyDescent="0.35">
      <c r="C12113" s="22"/>
    </row>
    <row r="12114" spans="3:3" x14ac:dyDescent="0.35">
      <c r="C12114" s="22"/>
    </row>
    <row r="12115" spans="3:3" x14ac:dyDescent="0.35">
      <c r="C12115" s="22"/>
    </row>
    <row r="12116" spans="3:3" x14ac:dyDescent="0.35">
      <c r="C12116" s="22"/>
    </row>
    <row r="12117" spans="3:3" x14ac:dyDescent="0.35">
      <c r="C12117" s="22"/>
    </row>
    <row r="12118" spans="3:3" x14ac:dyDescent="0.35">
      <c r="C12118" s="22"/>
    </row>
    <row r="12119" spans="3:3" x14ac:dyDescent="0.35">
      <c r="C12119" s="22"/>
    </row>
    <row r="12120" spans="3:3" x14ac:dyDescent="0.35">
      <c r="C12120" s="22"/>
    </row>
    <row r="12121" spans="3:3" x14ac:dyDescent="0.35">
      <c r="C12121" s="22"/>
    </row>
    <row r="12122" spans="3:3" x14ac:dyDescent="0.35">
      <c r="C12122" s="22"/>
    </row>
    <row r="12123" spans="3:3" x14ac:dyDescent="0.35">
      <c r="C12123" s="22"/>
    </row>
    <row r="12124" spans="3:3" x14ac:dyDescent="0.35">
      <c r="C12124" s="22"/>
    </row>
    <row r="12125" spans="3:3" x14ac:dyDescent="0.35">
      <c r="C12125" s="22"/>
    </row>
    <row r="12126" spans="3:3" x14ac:dyDescent="0.35">
      <c r="C12126" s="22"/>
    </row>
    <row r="12127" spans="3:3" x14ac:dyDescent="0.35">
      <c r="C12127" s="22"/>
    </row>
    <row r="12128" spans="3:3" x14ac:dyDescent="0.35">
      <c r="C12128" s="22"/>
    </row>
    <row r="12129" spans="3:3" x14ac:dyDescent="0.35">
      <c r="C12129" s="22"/>
    </row>
    <row r="12130" spans="3:3" x14ac:dyDescent="0.35">
      <c r="C12130" s="22"/>
    </row>
    <row r="12131" spans="3:3" x14ac:dyDescent="0.35">
      <c r="C12131" s="22"/>
    </row>
    <row r="12132" spans="3:3" x14ac:dyDescent="0.35">
      <c r="C12132" s="22"/>
    </row>
    <row r="12133" spans="3:3" x14ac:dyDescent="0.35">
      <c r="C12133" s="22"/>
    </row>
    <row r="12134" spans="3:3" x14ac:dyDescent="0.35">
      <c r="C12134" s="22"/>
    </row>
    <row r="12135" spans="3:3" x14ac:dyDescent="0.35">
      <c r="C12135" s="22"/>
    </row>
    <row r="12136" spans="3:3" x14ac:dyDescent="0.35">
      <c r="C12136" s="22"/>
    </row>
    <row r="12137" spans="3:3" x14ac:dyDescent="0.35">
      <c r="C12137" s="22"/>
    </row>
    <row r="12138" spans="3:3" x14ac:dyDescent="0.35">
      <c r="C12138" s="22"/>
    </row>
    <row r="12139" spans="3:3" x14ac:dyDescent="0.35">
      <c r="C12139" s="22"/>
    </row>
    <row r="12140" spans="3:3" x14ac:dyDescent="0.35">
      <c r="C12140" s="22"/>
    </row>
    <row r="12141" spans="3:3" x14ac:dyDescent="0.35">
      <c r="C12141" s="22"/>
    </row>
    <row r="12142" spans="3:3" x14ac:dyDescent="0.35">
      <c r="C12142" s="22"/>
    </row>
    <row r="12143" spans="3:3" x14ac:dyDescent="0.35">
      <c r="C12143" s="22"/>
    </row>
    <row r="12144" spans="3:3" x14ac:dyDescent="0.35">
      <c r="C12144" s="22"/>
    </row>
    <row r="12145" spans="3:3" x14ac:dyDescent="0.35">
      <c r="C12145" s="22"/>
    </row>
    <row r="12146" spans="3:3" x14ac:dyDescent="0.35">
      <c r="C12146" s="22"/>
    </row>
    <row r="12147" spans="3:3" x14ac:dyDescent="0.35">
      <c r="C12147" s="22"/>
    </row>
    <row r="12148" spans="3:3" x14ac:dyDescent="0.35">
      <c r="C12148" s="22"/>
    </row>
    <row r="12149" spans="3:3" x14ac:dyDescent="0.35">
      <c r="C12149" s="22"/>
    </row>
    <row r="12150" spans="3:3" x14ac:dyDescent="0.35">
      <c r="C12150" s="22"/>
    </row>
    <row r="12151" spans="3:3" x14ac:dyDescent="0.35">
      <c r="C12151" s="22"/>
    </row>
    <row r="12152" spans="3:3" x14ac:dyDescent="0.35">
      <c r="C12152" s="22"/>
    </row>
    <row r="12153" spans="3:3" x14ac:dyDescent="0.35">
      <c r="C12153" s="22"/>
    </row>
    <row r="12154" spans="3:3" x14ac:dyDescent="0.35">
      <c r="C12154" s="22"/>
    </row>
    <row r="12155" spans="3:3" x14ac:dyDescent="0.35">
      <c r="C12155" s="22"/>
    </row>
    <row r="12156" spans="3:3" x14ac:dyDescent="0.35">
      <c r="C12156" s="22"/>
    </row>
    <row r="12157" spans="3:3" x14ac:dyDescent="0.35">
      <c r="C12157" s="22"/>
    </row>
    <row r="12158" spans="3:3" x14ac:dyDescent="0.35">
      <c r="C12158" s="22"/>
    </row>
    <row r="12159" spans="3:3" x14ac:dyDescent="0.35">
      <c r="C12159" s="22"/>
    </row>
    <row r="12160" spans="3:3" x14ac:dyDescent="0.35">
      <c r="C12160" s="22"/>
    </row>
    <row r="12161" spans="3:3" x14ac:dyDescent="0.35">
      <c r="C12161" s="22"/>
    </row>
    <row r="12162" spans="3:3" x14ac:dyDescent="0.35">
      <c r="C12162" s="22"/>
    </row>
    <row r="12163" spans="3:3" x14ac:dyDescent="0.35">
      <c r="C12163" s="22"/>
    </row>
    <row r="12164" spans="3:3" x14ac:dyDescent="0.35">
      <c r="C12164" s="22"/>
    </row>
    <row r="12165" spans="3:3" x14ac:dyDescent="0.35">
      <c r="C12165" s="22"/>
    </row>
    <row r="12166" spans="3:3" x14ac:dyDescent="0.35">
      <c r="C12166" s="22"/>
    </row>
    <row r="12167" spans="3:3" x14ac:dyDescent="0.35">
      <c r="C12167" s="22"/>
    </row>
    <row r="12168" spans="3:3" x14ac:dyDescent="0.35">
      <c r="C12168" s="22"/>
    </row>
    <row r="12169" spans="3:3" x14ac:dyDescent="0.35">
      <c r="C12169" s="22"/>
    </row>
    <row r="12170" spans="3:3" x14ac:dyDescent="0.35">
      <c r="C12170" s="22"/>
    </row>
    <row r="12171" spans="3:3" x14ac:dyDescent="0.35">
      <c r="C12171" s="22"/>
    </row>
    <row r="12172" spans="3:3" x14ac:dyDescent="0.35">
      <c r="C12172" s="22"/>
    </row>
    <row r="12173" spans="3:3" x14ac:dyDescent="0.35">
      <c r="C12173" s="22"/>
    </row>
    <row r="12174" spans="3:3" x14ac:dyDescent="0.35">
      <c r="C12174" s="22"/>
    </row>
    <row r="12175" spans="3:3" x14ac:dyDescent="0.35">
      <c r="C12175" s="22"/>
    </row>
    <row r="12176" spans="3:3" x14ac:dyDescent="0.35">
      <c r="C12176" s="22"/>
    </row>
    <row r="12177" spans="3:3" x14ac:dyDescent="0.35">
      <c r="C12177" s="22"/>
    </row>
    <row r="12178" spans="3:3" x14ac:dyDescent="0.35">
      <c r="C12178" s="22"/>
    </row>
    <row r="12179" spans="3:3" x14ac:dyDescent="0.35">
      <c r="C12179" s="22"/>
    </row>
    <row r="12180" spans="3:3" x14ac:dyDescent="0.35">
      <c r="C12180" s="22"/>
    </row>
    <row r="12181" spans="3:3" x14ac:dyDescent="0.35">
      <c r="C12181" s="22"/>
    </row>
    <row r="12182" spans="3:3" x14ac:dyDescent="0.35">
      <c r="C12182" s="22"/>
    </row>
    <row r="12183" spans="3:3" x14ac:dyDescent="0.35">
      <c r="C12183" s="22"/>
    </row>
    <row r="12184" spans="3:3" x14ac:dyDescent="0.35">
      <c r="C12184" s="22"/>
    </row>
    <row r="12185" spans="3:3" x14ac:dyDescent="0.35">
      <c r="C12185" s="22"/>
    </row>
    <row r="12186" spans="3:3" x14ac:dyDescent="0.35">
      <c r="C12186" s="22"/>
    </row>
    <row r="12187" spans="3:3" x14ac:dyDescent="0.35">
      <c r="C12187" s="22"/>
    </row>
    <row r="12188" spans="3:3" x14ac:dyDescent="0.35">
      <c r="C12188" s="22"/>
    </row>
    <row r="12189" spans="3:3" x14ac:dyDescent="0.35">
      <c r="C12189" s="22"/>
    </row>
    <row r="12190" spans="3:3" x14ac:dyDescent="0.35">
      <c r="C12190" s="22"/>
    </row>
    <row r="12191" spans="3:3" x14ac:dyDescent="0.35">
      <c r="C12191" s="22"/>
    </row>
    <row r="12192" spans="3:3" x14ac:dyDescent="0.35">
      <c r="C12192" s="22"/>
    </row>
    <row r="12193" spans="3:3" x14ac:dyDescent="0.35">
      <c r="C12193" s="22"/>
    </row>
    <row r="12194" spans="3:3" x14ac:dyDescent="0.35">
      <c r="C12194" s="22"/>
    </row>
    <row r="12195" spans="3:3" x14ac:dyDescent="0.35">
      <c r="C12195" s="22"/>
    </row>
    <row r="12196" spans="3:3" x14ac:dyDescent="0.35">
      <c r="C12196" s="22"/>
    </row>
    <row r="12197" spans="3:3" x14ac:dyDescent="0.35">
      <c r="C12197" s="22"/>
    </row>
    <row r="12198" spans="3:3" x14ac:dyDescent="0.35">
      <c r="C12198" s="22"/>
    </row>
    <row r="12199" spans="3:3" x14ac:dyDescent="0.35">
      <c r="C12199" s="22"/>
    </row>
    <row r="12200" spans="3:3" x14ac:dyDescent="0.35">
      <c r="C12200" s="22"/>
    </row>
    <row r="12201" spans="3:3" x14ac:dyDescent="0.35">
      <c r="C12201" s="22"/>
    </row>
    <row r="12202" spans="3:3" x14ac:dyDescent="0.35">
      <c r="C12202" s="22"/>
    </row>
    <row r="12203" spans="3:3" x14ac:dyDescent="0.35">
      <c r="C12203" s="22"/>
    </row>
    <row r="12204" spans="3:3" x14ac:dyDescent="0.35">
      <c r="C12204" s="22"/>
    </row>
    <row r="12205" spans="3:3" x14ac:dyDescent="0.35">
      <c r="C12205" s="22"/>
    </row>
    <row r="12206" spans="3:3" x14ac:dyDescent="0.35">
      <c r="C12206" s="22"/>
    </row>
    <row r="12207" spans="3:3" x14ac:dyDescent="0.35">
      <c r="C12207" s="22"/>
    </row>
    <row r="12208" spans="3:3" x14ac:dyDescent="0.35">
      <c r="C12208" s="22"/>
    </row>
    <row r="12209" spans="3:3" x14ac:dyDescent="0.35">
      <c r="C12209" s="22"/>
    </row>
    <row r="12210" spans="3:3" x14ac:dyDescent="0.35">
      <c r="C12210" s="22"/>
    </row>
    <row r="12211" spans="3:3" x14ac:dyDescent="0.35">
      <c r="C12211" s="22"/>
    </row>
    <row r="12212" spans="3:3" x14ac:dyDescent="0.35">
      <c r="C12212" s="22"/>
    </row>
    <row r="12213" spans="3:3" x14ac:dyDescent="0.35">
      <c r="C12213" s="22"/>
    </row>
    <row r="12214" spans="3:3" x14ac:dyDescent="0.35">
      <c r="C12214" s="22"/>
    </row>
    <row r="12215" spans="3:3" x14ac:dyDescent="0.35">
      <c r="C12215" s="22"/>
    </row>
    <row r="12216" spans="3:3" x14ac:dyDescent="0.35">
      <c r="C12216" s="22"/>
    </row>
    <row r="12217" spans="3:3" x14ac:dyDescent="0.35">
      <c r="C12217" s="22"/>
    </row>
    <row r="12218" spans="3:3" x14ac:dyDescent="0.35">
      <c r="C12218" s="22"/>
    </row>
    <row r="12219" spans="3:3" x14ac:dyDescent="0.35">
      <c r="C12219" s="22"/>
    </row>
    <row r="12220" spans="3:3" x14ac:dyDescent="0.35">
      <c r="C12220" s="22"/>
    </row>
    <row r="12221" spans="3:3" x14ac:dyDescent="0.35">
      <c r="C12221" s="22"/>
    </row>
    <row r="12222" spans="3:3" x14ac:dyDescent="0.35">
      <c r="C12222" s="22"/>
    </row>
    <row r="12223" spans="3:3" x14ac:dyDescent="0.35">
      <c r="C12223" s="22"/>
    </row>
    <row r="12224" spans="3:3" x14ac:dyDescent="0.35">
      <c r="C12224" s="22"/>
    </row>
    <row r="12225" spans="3:3" x14ac:dyDescent="0.35">
      <c r="C12225" s="22"/>
    </row>
    <row r="12226" spans="3:3" x14ac:dyDescent="0.35">
      <c r="C12226" s="22"/>
    </row>
    <row r="12227" spans="3:3" x14ac:dyDescent="0.35">
      <c r="C12227" s="22"/>
    </row>
    <row r="12228" spans="3:3" x14ac:dyDescent="0.35">
      <c r="C12228" s="22"/>
    </row>
    <row r="12229" spans="3:3" x14ac:dyDescent="0.35">
      <c r="C12229" s="22"/>
    </row>
    <row r="12230" spans="3:3" x14ac:dyDescent="0.35">
      <c r="C12230" s="22"/>
    </row>
    <row r="12231" spans="3:3" x14ac:dyDescent="0.35">
      <c r="C12231" s="22"/>
    </row>
    <row r="12232" spans="3:3" x14ac:dyDescent="0.35">
      <c r="C12232" s="22"/>
    </row>
    <row r="12233" spans="3:3" x14ac:dyDescent="0.35">
      <c r="C12233" s="22"/>
    </row>
    <row r="12234" spans="3:3" x14ac:dyDescent="0.35">
      <c r="C12234" s="22"/>
    </row>
    <row r="12235" spans="3:3" x14ac:dyDescent="0.35">
      <c r="C12235" s="22"/>
    </row>
    <row r="12236" spans="3:3" x14ac:dyDescent="0.35">
      <c r="C12236" s="22"/>
    </row>
    <row r="12237" spans="3:3" x14ac:dyDescent="0.35">
      <c r="C12237" s="22"/>
    </row>
    <row r="12238" spans="3:3" x14ac:dyDescent="0.35">
      <c r="C12238" s="22"/>
    </row>
    <row r="12239" spans="3:3" x14ac:dyDescent="0.35">
      <c r="C12239" s="22"/>
    </row>
    <row r="12240" spans="3:3" x14ac:dyDescent="0.35">
      <c r="C12240" s="22"/>
    </row>
    <row r="12241" spans="3:3" x14ac:dyDescent="0.35">
      <c r="C12241" s="22"/>
    </row>
    <row r="12242" spans="3:3" x14ac:dyDescent="0.35">
      <c r="C12242" s="22"/>
    </row>
    <row r="12243" spans="3:3" x14ac:dyDescent="0.35">
      <c r="C12243" s="22"/>
    </row>
    <row r="12244" spans="3:3" x14ac:dyDescent="0.35">
      <c r="C12244" s="22"/>
    </row>
    <row r="12245" spans="3:3" x14ac:dyDescent="0.35">
      <c r="C12245" s="22"/>
    </row>
    <row r="12246" spans="3:3" x14ac:dyDescent="0.35">
      <c r="C12246" s="22"/>
    </row>
    <row r="12247" spans="3:3" x14ac:dyDescent="0.35">
      <c r="C12247" s="22"/>
    </row>
    <row r="12248" spans="3:3" x14ac:dyDescent="0.35">
      <c r="C12248" s="22"/>
    </row>
    <row r="12249" spans="3:3" x14ac:dyDescent="0.35">
      <c r="C12249" s="22"/>
    </row>
    <row r="12250" spans="3:3" x14ac:dyDescent="0.35">
      <c r="C12250" s="22"/>
    </row>
    <row r="12251" spans="3:3" x14ac:dyDescent="0.35">
      <c r="C12251" s="22"/>
    </row>
    <row r="12252" spans="3:3" x14ac:dyDescent="0.35">
      <c r="C12252" s="22"/>
    </row>
    <row r="12253" spans="3:3" x14ac:dyDescent="0.35">
      <c r="C12253" s="22"/>
    </row>
    <row r="12254" spans="3:3" x14ac:dyDescent="0.35">
      <c r="C12254" s="22"/>
    </row>
    <row r="12255" spans="3:3" x14ac:dyDescent="0.35">
      <c r="C12255" s="22"/>
    </row>
    <row r="12256" spans="3:3" x14ac:dyDescent="0.35">
      <c r="C12256" s="22"/>
    </row>
    <row r="12257" spans="3:3" x14ac:dyDescent="0.35">
      <c r="C12257" s="22"/>
    </row>
    <row r="12258" spans="3:3" x14ac:dyDescent="0.35">
      <c r="C12258" s="22"/>
    </row>
    <row r="12259" spans="3:3" x14ac:dyDescent="0.35">
      <c r="C12259" s="22"/>
    </row>
    <row r="12260" spans="3:3" x14ac:dyDescent="0.35">
      <c r="C12260" s="22"/>
    </row>
    <row r="12261" spans="3:3" x14ac:dyDescent="0.35">
      <c r="C12261" s="22"/>
    </row>
    <row r="12262" spans="3:3" x14ac:dyDescent="0.35">
      <c r="C12262" s="22"/>
    </row>
    <row r="12263" spans="3:3" x14ac:dyDescent="0.35">
      <c r="C12263" s="22"/>
    </row>
    <row r="12264" spans="3:3" x14ac:dyDescent="0.35">
      <c r="C12264" s="22"/>
    </row>
    <row r="12265" spans="3:3" x14ac:dyDescent="0.35">
      <c r="C12265" s="22"/>
    </row>
    <row r="12266" spans="3:3" x14ac:dyDescent="0.35">
      <c r="C12266" s="22"/>
    </row>
    <row r="12267" spans="3:3" x14ac:dyDescent="0.35">
      <c r="C12267" s="22"/>
    </row>
    <row r="12268" spans="3:3" x14ac:dyDescent="0.35">
      <c r="C12268" s="22"/>
    </row>
    <row r="12269" spans="3:3" x14ac:dyDescent="0.35">
      <c r="C12269" s="22"/>
    </row>
    <row r="12270" spans="3:3" x14ac:dyDescent="0.35">
      <c r="C12270" s="22"/>
    </row>
    <row r="12271" spans="3:3" x14ac:dyDescent="0.35">
      <c r="C12271" s="22"/>
    </row>
    <row r="12272" spans="3:3" x14ac:dyDescent="0.35">
      <c r="C12272" s="22"/>
    </row>
    <row r="12273" spans="3:3" x14ac:dyDescent="0.35">
      <c r="C12273" s="22"/>
    </row>
    <row r="12274" spans="3:3" x14ac:dyDescent="0.35">
      <c r="C12274" s="22"/>
    </row>
    <row r="12275" spans="3:3" x14ac:dyDescent="0.35">
      <c r="C12275" s="22"/>
    </row>
    <row r="12276" spans="3:3" x14ac:dyDescent="0.35">
      <c r="C12276" s="22"/>
    </row>
    <row r="12277" spans="3:3" x14ac:dyDescent="0.35">
      <c r="C12277" s="22"/>
    </row>
    <row r="12278" spans="3:3" x14ac:dyDescent="0.35">
      <c r="C12278" s="22"/>
    </row>
    <row r="12279" spans="3:3" x14ac:dyDescent="0.35">
      <c r="C12279" s="22"/>
    </row>
    <row r="12280" spans="3:3" x14ac:dyDescent="0.35">
      <c r="C12280" s="22"/>
    </row>
    <row r="12281" spans="3:3" x14ac:dyDescent="0.35">
      <c r="C12281" s="22"/>
    </row>
    <row r="12282" spans="3:3" x14ac:dyDescent="0.35">
      <c r="C12282" s="22"/>
    </row>
    <row r="12283" spans="3:3" x14ac:dyDescent="0.35">
      <c r="C12283" s="22"/>
    </row>
    <row r="12284" spans="3:3" x14ac:dyDescent="0.35">
      <c r="C12284" s="22"/>
    </row>
    <row r="12285" spans="3:3" x14ac:dyDescent="0.35">
      <c r="C12285" s="22"/>
    </row>
    <row r="12286" spans="3:3" x14ac:dyDescent="0.35">
      <c r="C12286" s="22"/>
    </row>
    <row r="12287" spans="3:3" x14ac:dyDescent="0.35">
      <c r="C12287" s="22"/>
    </row>
    <row r="12288" spans="3:3" x14ac:dyDescent="0.35">
      <c r="C12288" s="22"/>
    </row>
    <row r="12289" spans="3:3" x14ac:dyDescent="0.35">
      <c r="C12289" s="22"/>
    </row>
    <row r="12290" spans="3:3" x14ac:dyDescent="0.35">
      <c r="C12290" s="22"/>
    </row>
    <row r="12291" spans="3:3" x14ac:dyDescent="0.35">
      <c r="C12291" s="22"/>
    </row>
    <row r="12292" spans="3:3" x14ac:dyDescent="0.35">
      <c r="C12292" s="22"/>
    </row>
    <row r="12293" spans="3:3" x14ac:dyDescent="0.35">
      <c r="C12293" s="22"/>
    </row>
    <row r="12294" spans="3:3" x14ac:dyDescent="0.35">
      <c r="C12294" s="22"/>
    </row>
    <row r="12295" spans="3:3" x14ac:dyDescent="0.35">
      <c r="C12295" s="22"/>
    </row>
    <row r="12296" spans="3:3" x14ac:dyDescent="0.35">
      <c r="C12296" s="22"/>
    </row>
    <row r="12297" spans="3:3" x14ac:dyDescent="0.35">
      <c r="C12297" s="22"/>
    </row>
    <row r="12298" spans="3:3" x14ac:dyDescent="0.35">
      <c r="C12298" s="22"/>
    </row>
    <row r="12299" spans="3:3" x14ac:dyDescent="0.35">
      <c r="C12299" s="22"/>
    </row>
    <row r="12300" spans="3:3" x14ac:dyDescent="0.35">
      <c r="C12300" s="22"/>
    </row>
    <row r="12301" spans="3:3" x14ac:dyDescent="0.35">
      <c r="C12301" s="22"/>
    </row>
    <row r="12302" spans="3:3" x14ac:dyDescent="0.35">
      <c r="C12302" s="22"/>
    </row>
    <row r="12303" spans="3:3" x14ac:dyDescent="0.35">
      <c r="C12303" s="22"/>
    </row>
    <row r="12304" spans="3:3" x14ac:dyDescent="0.35">
      <c r="C12304" s="22"/>
    </row>
    <row r="12305" spans="3:3" x14ac:dyDescent="0.35">
      <c r="C12305" s="22"/>
    </row>
    <row r="12306" spans="3:3" x14ac:dyDescent="0.35">
      <c r="C12306" s="22"/>
    </row>
    <row r="12307" spans="3:3" x14ac:dyDescent="0.35">
      <c r="C12307" s="22"/>
    </row>
    <row r="12308" spans="3:3" x14ac:dyDescent="0.35">
      <c r="C12308" s="22"/>
    </row>
    <row r="12309" spans="3:3" x14ac:dyDescent="0.35">
      <c r="C12309" s="22"/>
    </row>
    <row r="12310" spans="3:3" x14ac:dyDescent="0.35">
      <c r="C12310" s="22"/>
    </row>
    <row r="12311" spans="3:3" x14ac:dyDescent="0.35">
      <c r="C12311" s="22"/>
    </row>
    <row r="12312" spans="3:3" x14ac:dyDescent="0.35">
      <c r="C12312" s="22"/>
    </row>
    <row r="12313" spans="3:3" x14ac:dyDescent="0.35">
      <c r="C12313" s="22"/>
    </row>
    <row r="12314" spans="3:3" x14ac:dyDescent="0.35">
      <c r="C12314" s="22"/>
    </row>
    <row r="12315" spans="3:3" x14ac:dyDescent="0.35">
      <c r="C12315" s="22"/>
    </row>
    <row r="12316" spans="3:3" x14ac:dyDescent="0.35">
      <c r="C12316" s="22"/>
    </row>
    <row r="12317" spans="3:3" x14ac:dyDescent="0.35">
      <c r="C12317" s="22"/>
    </row>
    <row r="12318" spans="3:3" x14ac:dyDescent="0.35">
      <c r="C12318" s="22"/>
    </row>
    <row r="12319" spans="3:3" x14ac:dyDescent="0.35">
      <c r="C12319" s="22"/>
    </row>
    <row r="12320" spans="3:3" x14ac:dyDescent="0.35">
      <c r="C12320" s="22"/>
    </row>
    <row r="12321" spans="3:3" x14ac:dyDescent="0.35">
      <c r="C12321" s="22"/>
    </row>
    <row r="12322" spans="3:3" x14ac:dyDescent="0.35">
      <c r="C12322" s="22"/>
    </row>
    <row r="12323" spans="3:3" x14ac:dyDescent="0.35">
      <c r="C12323" s="22"/>
    </row>
    <row r="12324" spans="3:3" x14ac:dyDescent="0.35">
      <c r="C12324" s="22"/>
    </row>
    <row r="12325" spans="3:3" x14ac:dyDescent="0.35">
      <c r="C12325" s="22"/>
    </row>
    <row r="12326" spans="3:3" x14ac:dyDescent="0.35">
      <c r="C12326" s="22"/>
    </row>
    <row r="12327" spans="3:3" x14ac:dyDescent="0.35">
      <c r="C12327" s="22"/>
    </row>
    <row r="12328" spans="3:3" x14ac:dyDescent="0.35">
      <c r="C12328" s="22"/>
    </row>
    <row r="12329" spans="3:3" x14ac:dyDescent="0.35">
      <c r="C12329" s="22"/>
    </row>
    <row r="12330" spans="3:3" x14ac:dyDescent="0.35">
      <c r="C12330" s="22"/>
    </row>
    <row r="12331" spans="3:3" x14ac:dyDescent="0.35">
      <c r="C12331" s="22"/>
    </row>
    <row r="12332" spans="3:3" x14ac:dyDescent="0.35">
      <c r="C12332" s="22"/>
    </row>
    <row r="12333" spans="3:3" x14ac:dyDescent="0.35">
      <c r="C12333" s="22"/>
    </row>
    <row r="12334" spans="3:3" x14ac:dyDescent="0.35">
      <c r="C12334" s="22"/>
    </row>
    <row r="12335" spans="3:3" x14ac:dyDescent="0.35">
      <c r="C12335" s="22"/>
    </row>
    <row r="12336" spans="3:3" x14ac:dyDescent="0.35">
      <c r="C12336" s="22"/>
    </row>
    <row r="12337" spans="3:3" x14ac:dyDescent="0.35">
      <c r="C12337" s="22"/>
    </row>
    <row r="12338" spans="3:3" x14ac:dyDescent="0.35">
      <c r="C12338" s="22"/>
    </row>
    <row r="12339" spans="3:3" x14ac:dyDescent="0.35">
      <c r="C12339" s="22"/>
    </row>
    <row r="12340" spans="3:3" x14ac:dyDescent="0.35">
      <c r="C12340" s="22"/>
    </row>
    <row r="12341" spans="3:3" x14ac:dyDescent="0.35">
      <c r="C12341" s="22"/>
    </row>
    <row r="12342" spans="3:3" x14ac:dyDescent="0.35">
      <c r="C12342" s="22"/>
    </row>
    <row r="12343" spans="3:3" x14ac:dyDescent="0.35">
      <c r="C12343" s="22"/>
    </row>
    <row r="12344" spans="3:3" x14ac:dyDescent="0.35">
      <c r="C12344" s="22"/>
    </row>
    <row r="12345" spans="3:3" x14ac:dyDescent="0.35">
      <c r="C12345" s="22"/>
    </row>
    <row r="12346" spans="3:3" x14ac:dyDescent="0.35">
      <c r="C12346" s="22"/>
    </row>
    <row r="12347" spans="3:3" x14ac:dyDescent="0.35">
      <c r="C12347" s="22"/>
    </row>
    <row r="12348" spans="3:3" x14ac:dyDescent="0.35">
      <c r="C12348" s="22"/>
    </row>
    <row r="12349" spans="3:3" x14ac:dyDescent="0.35">
      <c r="C12349" s="22"/>
    </row>
    <row r="12350" spans="3:3" x14ac:dyDescent="0.35">
      <c r="C12350" s="22"/>
    </row>
    <row r="12351" spans="3:3" x14ac:dyDescent="0.35">
      <c r="C12351" s="22"/>
    </row>
    <row r="12352" spans="3:3" x14ac:dyDescent="0.35">
      <c r="C12352" s="22"/>
    </row>
    <row r="12353" spans="3:3" x14ac:dyDescent="0.35">
      <c r="C12353" s="22"/>
    </row>
    <row r="12354" spans="3:3" x14ac:dyDescent="0.35">
      <c r="C12354" s="22"/>
    </row>
    <row r="12355" spans="3:3" x14ac:dyDescent="0.35">
      <c r="C12355" s="22"/>
    </row>
    <row r="12356" spans="3:3" x14ac:dyDescent="0.35">
      <c r="C12356" s="22"/>
    </row>
    <row r="12357" spans="3:3" x14ac:dyDescent="0.35">
      <c r="C12357" s="22"/>
    </row>
    <row r="12358" spans="3:3" x14ac:dyDescent="0.35">
      <c r="C12358" s="22"/>
    </row>
    <row r="12359" spans="3:3" x14ac:dyDescent="0.35">
      <c r="C12359" s="22"/>
    </row>
    <row r="12360" spans="3:3" x14ac:dyDescent="0.35">
      <c r="C12360" s="22"/>
    </row>
    <row r="12361" spans="3:3" x14ac:dyDescent="0.35">
      <c r="C12361" s="22"/>
    </row>
    <row r="12362" spans="3:3" x14ac:dyDescent="0.35">
      <c r="C12362" s="22"/>
    </row>
    <row r="12363" spans="3:3" x14ac:dyDescent="0.35">
      <c r="C12363" s="22"/>
    </row>
    <row r="12364" spans="3:3" x14ac:dyDescent="0.35">
      <c r="C12364" s="22"/>
    </row>
    <row r="12365" spans="3:3" x14ac:dyDescent="0.35">
      <c r="C12365" s="22"/>
    </row>
    <row r="12366" spans="3:3" x14ac:dyDescent="0.35">
      <c r="C12366" s="22"/>
    </row>
    <row r="12367" spans="3:3" x14ac:dyDescent="0.35">
      <c r="C12367" s="22"/>
    </row>
    <row r="12368" spans="3:3" x14ac:dyDescent="0.35">
      <c r="C12368" s="22"/>
    </row>
    <row r="12369" spans="3:3" x14ac:dyDescent="0.35">
      <c r="C12369" s="22"/>
    </row>
    <row r="12370" spans="3:3" x14ac:dyDescent="0.35">
      <c r="C12370" s="22"/>
    </row>
    <row r="12371" spans="3:3" x14ac:dyDescent="0.35">
      <c r="C12371" s="22"/>
    </row>
    <row r="12372" spans="3:3" x14ac:dyDescent="0.35">
      <c r="C12372" s="22"/>
    </row>
    <row r="12373" spans="3:3" x14ac:dyDescent="0.35">
      <c r="C12373" s="22"/>
    </row>
    <row r="12374" spans="3:3" x14ac:dyDescent="0.35">
      <c r="C12374" s="22"/>
    </row>
    <row r="12375" spans="3:3" x14ac:dyDescent="0.35">
      <c r="C12375" s="22"/>
    </row>
    <row r="12376" spans="3:3" x14ac:dyDescent="0.35">
      <c r="C12376" s="22"/>
    </row>
    <row r="12377" spans="3:3" x14ac:dyDescent="0.35">
      <c r="C12377" s="22"/>
    </row>
    <row r="12378" spans="3:3" x14ac:dyDescent="0.35">
      <c r="C12378" s="22"/>
    </row>
    <row r="12379" spans="3:3" x14ac:dyDescent="0.35">
      <c r="C12379" s="22"/>
    </row>
    <row r="12380" spans="3:3" x14ac:dyDescent="0.35">
      <c r="C12380" s="22"/>
    </row>
    <row r="12381" spans="3:3" x14ac:dyDescent="0.35">
      <c r="C12381" s="22"/>
    </row>
    <row r="12382" spans="3:3" x14ac:dyDescent="0.35">
      <c r="C12382" s="22"/>
    </row>
    <row r="12383" spans="3:3" x14ac:dyDescent="0.35">
      <c r="C12383" s="22"/>
    </row>
    <row r="12384" spans="3:3" x14ac:dyDescent="0.35">
      <c r="C12384" s="22"/>
    </row>
    <row r="12385" spans="3:3" x14ac:dyDescent="0.35">
      <c r="C12385" s="22"/>
    </row>
    <row r="12386" spans="3:3" x14ac:dyDescent="0.35">
      <c r="C12386" s="22"/>
    </row>
    <row r="12387" spans="3:3" x14ac:dyDescent="0.35">
      <c r="C12387" s="22"/>
    </row>
    <row r="12388" spans="3:3" x14ac:dyDescent="0.35">
      <c r="C12388" s="22"/>
    </row>
    <row r="12389" spans="3:3" x14ac:dyDescent="0.35">
      <c r="C12389" s="22"/>
    </row>
    <row r="12390" spans="3:3" x14ac:dyDescent="0.35">
      <c r="C12390" s="22"/>
    </row>
    <row r="12391" spans="3:3" x14ac:dyDescent="0.35">
      <c r="C12391" s="22"/>
    </row>
    <row r="12392" spans="3:3" x14ac:dyDescent="0.35">
      <c r="C12392" s="22"/>
    </row>
    <row r="12393" spans="3:3" x14ac:dyDescent="0.35">
      <c r="C12393" s="22"/>
    </row>
    <row r="12394" spans="3:3" x14ac:dyDescent="0.35">
      <c r="C12394" s="22"/>
    </row>
    <row r="12395" spans="3:3" x14ac:dyDescent="0.35">
      <c r="C12395" s="22"/>
    </row>
    <row r="12396" spans="3:3" x14ac:dyDescent="0.35">
      <c r="C12396" s="22"/>
    </row>
    <row r="12397" spans="3:3" x14ac:dyDescent="0.35">
      <c r="C12397" s="22"/>
    </row>
    <row r="12398" spans="3:3" x14ac:dyDescent="0.35">
      <c r="C12398" s="22"/>
    </row>
    <row r="12399" spans="3:3" x14ac:dyDescent="0.35">
      <c r="C12399" s="22"/>
    </row>
    <row r="12400" spans="3:3" x14ac:dyDescent="0.35">
      <c r="C12400" s="22"/>
    </row>
    <row r="12401" spans="3:3" x14ac:dyDescent="0.35">
      <c r="C12401" s="22"/>
    </row>
    <row r="12402" spans="3:3" x14ac:dyDescent="0.35">
      <c r="C12402" s="22"/>
    </row>
    <row r="12403" spans="3:3" x14ac:dyDescent="0.35">
      <c r="C12403" s="22"/>
    </row>
    <row r="12404" spans="3:3" x14ac:dyDescent="0.35">
      <c r="C12404" s="22"/>
    </row>
    <row r="12405" spans="3:3" x14ac:dyDescent="0.35">
      <c r="C12405" s="22"/>
    </row>
    <row r="12406" spans="3:3" x14ac:dyDescent="0.35">
      <c r="C12406" s="22"/>
    </row>
    <row r="12407" spans="3:3" x14ac:dyDescent="0.35">
      <c r="C12407" s="22"/>
    </row>
    <row r="12408" spans="3:3" x14ac:dyDescent="0.35">
      <c r="C12408" s="22"/>
    </row>
    <row r="12409" spans="3:3" x14ac:dyDescent="0.35">
      <c r="C12409" s="22"/>
    </row>
    <row r="12410" spans="3:3" x14ac:dyDescent="0.35">
      <c r="C12410" s="22"/>
    </row>
    <row r="12411" spans="3:3" x14ac:dyDescent="0.35">
      <c r="C12411" s="22"/>
    </row>
    <row r="12412" spans="3:3" x14ac:dyDescent="0.35">
      <c r="C12412" s="22"/>
    </row>
    <row r="12413" spans="3:3" x14ac:dyDescent="0.35">
      <c r="C12413" s="22"/>
    </row>
    <row r="12414" spans="3:3" x14ac:dyDescent="0.35">
      <c r="C12414" s="22"/>
    </row>
    <row r="12415" spans="3:3" x14ac:dyDescent="0.35">
      <c r="C12415" s="22"/>
    </row>
    <row r="12416" spans="3:3" x14ac:dyDescent="0.35">
      <c r="C12416" s="22"/>
    </row>
    <row r="12417" spans="3:3" x14ac:dyDescent="0.35">
      <c r="C12417" s="22"/>
    </row>
    <row r="12418" spans="3:3" x14ac:dyDescent="0.35">
      <c r="C12418" s="22"/>
    </row>
    <row r="12419" spans="3:3" x14ac:dyDescent="0.35">
      <c r="C12419" s="22"/>
    </row>
    <row r="12420" spans="3:3" x14ac:dyDescent="0.35">
      <c r="C12420" s="22"/>
    </row>
    <row r="12421" spans="3:3" x14ac:dyDescent="0.35">
      <c r="C12421" s="22"/>
    </row>
    <row r="12422" spans="3:3" x14ac:dyDescent="0.35">
      <c r="C12422" s="22"/>
    </row>
    <row r="12423" spans="3:3" x14ac:dyDescent="0.35">
      <c r="C12423" s="22"/>
    </row>
    <row r="12424" spans="3:3" x14ac:dyDescent="0.35">
      <c r="C12424" s="22"/>
    </row>
    <row r="12425" spans="3:3" x14ac:dyDescent="0.35">
      <c r="C12425" s="22"/>
    </row>
    <row r="12426" spans="3:3" x14ac:dyDescent="0.35">
      <c r="C12426" s="22"/>
    </row>
    <row r="12427" spans="3:3" x14ac:dyDescent="0.35">
      <c r="C12427" s="22"/>
    </row>
    <row r="12428" spans="3:3" x14ac:dyDescent="0.35">
      <c r="C12428" s="22"/>
    </row>
    <row r="12429" spans="3:3" x14ac:dyDescent="0.35">
      <c r="C12429" s="22"/>
    </row>
    <row r="12430" spans="3:3" x14ac:dyDescent="0.35">
      <c r="C12430" s="22"/>
    </row>
    <row r="12431" spans="3:3" x14ac:dyDescent="0.35">
      <c r="C12431" s="22"/>
    </row>
    <row r="12432" spans="3:3" x14ac:dyDescent="0.35">
      <c r="C12432" s="22"/>
    </row>
    <row r="12433" spans="3:3" x14ac:dyDescent="0.35">
      <c r="C12433" s="22"/>
    </row>
    <row r="12434" spans="3:3" x14ac:dyDescent="0.35">
      <c r="C12434" s="22"/>
    </row>
    <row r="12435" spans="3:3" x14ac:dyDescent="0.35">
      <c r="C12435" s="22"/>
    </row>
    <row r="12436" spans="3:3" x14ac:dyDescent="0.35">
      <c r="C12436" s="22"/>
    </row>
    <row r="12437" spans="3:3" x14ac:dyDescent="0.35">
      <c r="C12437" s="22"/>
    </row>
    <row r="12438" spans="3:3" x14ac:dyDescent="0.35">
      <c r="C12438" s="22"/>
    </row>
    <row r="12439" spans="3:3" x14ac:dyDescent="0.35">
      <c r="C12439" s="22"/>
    </row>
    <row r="12440" spans="3:3" x14ac:dyDescent="0.35">
      <c r="C12440" s="22"/>
    </row>
    <row r="12441" spans="3:3" x14ac:dyDescent="0.35">
      <c r="C12441" s="22"/>
    </row>
    <row r="12442" spans="3:3" x14ac:dyDescent="0.35">
      <c r="C12442" s="22"/>
    </row>
    <row r="12443" spans="3:3" x14ac:dyDescent="0.35">
      <c r="C12443" s="22"/>
    </row>
    <row r="12444" spans="3:3" x14ac:dyDescent="0.35">
      <c r="C12444" s="22"/>
    </row>
    <row r="12445" spans="3:3" x14ac:dyDescent="0.35">
      <c r="C12445" s="22"/>
    </row>
    <row r="12446" spans="3:3" x14ac:dyDescent="0.35">
      <c r="C12446" s="22"/>
    </row>
    <row r="12447" spans="3:3" x14ac:dyDescent="0.35">
      <c r="C12447" s="22"/>
    </row>
    <row r="12448" spans="3:3" x14ac:dyDescent="0.35">
      <c r="C12448" s="22"/>
    </row>
    <row r="12449" spans="3:3" x14ac:dyDescent="0.35">
      <c r="C12449" s="22"/>
    </row>
    <row r="12450" spans="3:3" x14ac:dyDescent="0.35">
      <c r="C12450" s="22"/>
    </row>
    <row r="12451" spans="3:3" x14ac:dyDescent="0.35">
      <c r="C12451" s="22"/>
    </row>
    <row r="12452" spans="3:3" x14ac:dyDescent="0.35">
      <c r="C12452" s="22"/>
    </row>
    <row r="12453" spans="3:3" x14ac:dyDescent="0.35">
      <c r="C12453" s="22"/>
    </row>
    <row r="12454" spans="3:3" x14ac:dyDescent="0.35">
      <c r="C12454" s="22"/>
    </row>
    <row r="12455" spans="3:3" x14ac:dyDescent="0.35">
      <c r="C12455" s="22"/>
    </row>
    <row r="12456" spans="3:3" x14ac:dyDescent="0.35">
      <c r="C12456" s="22"/>
    </row>
    <row r="12457" spans="3:3" x14ac:dyDescent="0.35">
      <c r="C12457" s="22"/>
    </row>
    <row r="12458" spans="3:3" x14ac:dyDescent="0.35">
      <c r="C12458" s="22"/>
    </row>
    <row r="12459" spans="3:3" x14ac:dyDescent="0.35">
      <c r="C12459" s="22"/>
    </row>
    <row r="12460" spans="3:3" x14ac:dyDescent="0.35">
      <c r="C12460" s="22"/>
    </row>
    <row r="12461" spans="3:3" x14ac:dyDescent="0.35">
      <c r="C12461" s="22"/>
    </row>
    <row r="12462" spans="3:3" x14ac:dyDescent="0.35">
      <c r="C12462" s="22"/>
    </row>
    <row r="12463" spans="3:3" x14ac:dyDescent="0.35">
      <c r="C12463" s="22"/>
    </row>
    <row r="12464" spans="3:3" x14ac:dyDescent="0.35">
      <c r="C12464" s="22"/>
    </row>
    <row r="12465" spans="3:3" x14ac:dyDescent="0.35">
      <c r="C12465" s="22"/>
    </row>
    <row r="12466" spans="3:3" x14ac:dyDescent="0.35">
      <c r="C12466" s="22"/>
    </row>
    <row r="12467" spans="3:3" x14ac:dyDescent="0.35">
      <c r="C12467" s="22"/>
    </row>
    <row r="12468" spans="3:3" x14ac:dyDescent="0.35">
      <c r="C12468" s="22"/>
    </row>
    <row r="12469" spans="3:3" x14ac:dyDescent="0.35">
      <c r="C12469" s="22"/>
    </row>
    <row r="12470" spans="3:3" x14ac:dyDescent="0.35">
      <c r="C12470" s="22"/>
    </row>
    <row r="12471" spans="3:3" x14ac:dyDescent="0.35">
      <c r="C12471" s="22"/>
    </row>
    <row r="12472" spans="3:3" x14ac:dyDescent="0.35">
      <c r="C12472" s="22"/>
    </row>
    <row r="12473" spans="3:3" x14ac:dyDescent="0.35">
      <c r="C12473" s="22"/>
    </row>
    <row r="12474" spans="3:3" x14ac:dyDescent="0.35">
      <c r="C12474" s="22"/>
    </row>
    <row r="12475" spans="3:3" x14ac:dyDescent="0.35">
      <c r="C12475" s="22"/>
    </row>
    <row r="12476" spans="3:3" x14ac:dyDescent="0.35">
      <c r="C12476" s="22"/>
    </row>
    <row r="12477" spans="3:3" x14ac:dyDescent="0.35">
      <c r="C12477" s="22"/>
    </row>
    <row r="12478" spans="3:3" x14ac:dyDescent="0.35">
      <c r="C12478" s="22"/>
    </row>
    <row r="12479" spans="3:3" x14ac:dyDescent="0.35">
      <c r="C12479" s="22"/>
    </row>
    <row r="12480" spans="3:3" x14ac:dyDescent="0.35">
      <c r="C12480" s="22"/>
    </row>
    <row r="12481" spans="3:3" x14ac:dyDescent="0.35">
      <c r="C12481" s="22"/>
    </row>
    <row r="12482" spans="3:3" x14ac:dyDescent="0.35">
      <c r="C12482" s="22"/>
    </row>
    <row r="12483" spans="3:3" x14ac:dyDescent="0.35">
      <c r="C12483" s="22"/>
    </row>
    <row r="12484" spans="3:3" x14ac:dyDescent="0.35">
      <c r="C12484" s="22"/>
    </row>
    <row r="12485" spans="3:3" x14ac:dyDescent="0.35">
      <c r="C12485" s="22"/>
    </row>
    <row r="12486" spans="3:3" x14ac:dyDescent="0.35">
      <c r="C12486" s="22"/>
    </row>
    <row r="12487" spans="3:3" x14ac:dyDescent="0.35">
      <c r="C12487" s="22"/>
    </row>
    <row r="12488" spans="3:3" x14ac:dyDescent="0.35">
      <c r="C12488" s="22"/>
    </row>
    <row r="12489" spans="3:3" x14ac:dyDescent="0.35">
      <c r="C12489" s="22"/>
    </row>
    <row r="12490" spans="3:3" x14ac:dyDescent="0.35">
      <c r="C12490" s="22"/>
    </row>
    <row r="12491" spans="3:3" x14ac:dyDescent="0.35">
      <c r="C12491" s="22"/>
    </row>
    <row r="12492" spans="3:3" x14ac:dyDescent="0.35">
      <c r="C12492" s="22"/>
    </row>
    <row r="12493" spans="3:3" x14ac:dyDescent="0.35">
      <c r="C12493" s="22"/>
    </row>
    <row r="12494" spans="3:3" x14ac:dyDescent="0.35">
      <c r="C12494" s="22"/>
    </row>
    <row r="12495" spans="3:3" x14ac:dyDescent="0.35">
      <c r="C12495" s="22"/>
    </row>
    <row r="12496" spans="3:3" x14ac:dyDescent="0.35">
      <c r="C12496" s="22"/>
    </row>
    <row r="12497" spans="3:3" x14ac:dyDescent="0.35">
      <c r="C12497" s="22"/>
    </row>
    <row r="12498" spans="3:3" x14ac:dyDescent="0.35">
      <c r="C12498" s="22"/>
    </row>
    <row r="12499" spans="3:3" x14ac:dyDescent="0.35">
      <c r="C12499" s="22"/>
    </row>
    <row r="12500" spans="3:3" x14ac:dyDescent="0.35">
      <c r="C12500" s="22"/>
    </row>
    <row r="12501" spans="3:3" x14ac:dyDescent="0.35">
      <c r="C12501" s="22"/>
    </row>
    <row r="12502" spans="3:3" x14ac:dyDescent="0.35">
      <c r="C12502" s="22"/>
    </row>
    <row r="12503" spans="3:3" x14ac:dyDescent="0.35">
      <c r="C12503" s="22"/>
    </row>
    <row r="12504" spans="3:3" x14ac:dyDescent="0.35">
      <c r="C12504" s="22"/>
    </row>
    <row r="12505" spans="3:3" x14ac:dyDescent="0.35">
      <c r="C12505" s="22"/>
    </row>
    <row r="12506" spans="3:3" x14ac:dyDescent="0.35">
      <c r="C12506" s="22"/>
    </row>
    <row r="12507" spans="3:3" x14ac:dyDescent="0.35">
      <c r="C12507" s="22"/>
    </row>
    <row r="12508" spans="3:3" x14ac:dyDescent="0.35">
      <c r="C12508" s="22"/>
    </row>
    <row r="12509" spans="3:3" x14ac:dyDescent="0.35">
      <c r="C12509" s="22"/>
    </row>
    <row r="12510" spans="3:3" x14ac:dyDescent="0.35">
      <c r="C12510" s="22"/>
    </row>
    <row r="12511" spans="3:3" x14ac:dyDescent="0.35">
      <c r="C12511" s="22"/>
    </row>
    <row r="12512" spans="3:3" x14ac:dyDescent="0.35">
      <c r="C12512" s="22"/>
    </row>
    <row r="12513" spans="3:3" x14ac:dyDescent="0.35">
      <c r="C12513" s="22"/>
    </row>
    <row r="12514" spans="3:3" x14ac:dyDescent="0.35">
      <c r="C12514" s="22"/>
    </row>
    <row r="12515" spans="3:3" x14ac:dyDescent="0.35">
      <c r="C12515" s="22"/>
    </row>
    <row r="12516" spans="3:3" x14ac:dyDescent="0.35">
      <c r="C12516" s="22"/>
    </row>
    <row r="12517" spans="3:3" x14ac:dyDescent="0.35">
      <c r="C12517" s="22"/>
    </row>
    <row r="12518" spans="3:3" x14ac:dyDescent="0.35">
      <c r="C12518" s="22"/>
    </row>
    <row r="12519" spans="3:3" x14ac:dyDescent="0.35">
      <c r="C12519" s="22"/>
    </row>
    <row r="12520" spans="3:3" x14ac:dyDescent="0.35">
      <c r="C12520" s="22"/>
    </row>
    <row r="12521" spans="3:3" x14ac:dyDescent="0.35">
      <c r="C12521" s="22"/>
    </row>
    <row r="12522" spans="3:3" x14ac:dyDescent="0.35">
      <c r="C12522" s="22"/>
    </row>
    <row r="12523" spans="3:3" x14ac:dyDescent="0.35">
      <c r="C12523" s="22"/>
    </row>
    <row r="12524" spans="3:3" x14ac:dyDescent="0.35">
      <c r="C12524" s="22"/>
    </row>
    <row r="12525" spans="3:3" x14ac:dyDescent="0.35">
      <c r="C12525" s="22"/>
    </row>
    <row r="12526" spans="3:3" x14ac:dyDescent="0.35">
      <c r="C12526" s="22"/>
    </row>
    <row r="12527" spans="3:3" x14ac:dyDescent="0.35">
      <c r="C12527" s="22"/>
    </row>
    <row r="12528" spans="3:3" x14ac:dyDescent="0.35">
      <c r="C12528" s="22"/>
    </row>
    <row r="12529" spans="3:3" x14ac:dyDescent="0.35">
      <c r="C12529" s="22"/>
    </row>
    <row r="12530" spans="3:3" x14ac:dyDescent="0.35">
      <c r="C12530" s="22"/>
    </row>
    <row r="12531" spans="3:3" x14ac:dyDescent="0.35">
      <c r="C12531" s="22"/>
    </row>
    <row r="12532" spans="3:3" x14ac:dyDescent="0.35">
      <c r="C12532" s="22"/>
    </row>
    <row r="12533" spans="3:3" x14ac:dyDescent="0.35">
      <c r="C12533" s="22"/>
    </row>
    <row r="12534" spans="3:3" x14ac:dyDescent="0.35">
      <c r="C12534" s="22"/>
    </row>
    <row r="12535" spans="3:3" x14ac:dyDescent="0.35">
      <c r="C12535" s="22"/>
    </row>
    <row r="12536" spans="3:3" x14ac:dyDescent="0.35">
      <c r="C12536" s="22"/>
    </row>
    <row r="12537" spans="3:3" x14ac:dyDescent="0.35">
      <c r="C12537" s="22"/>
    </row>
    <row r="12538" spans="3:3" x14ac:dyDescent="0.35">
      <c r="C12538" s="22"/>
    </row>
    <row r="12539" spans="3:3" x14ac:dyDescent="0.35">
      <c r="C12539" s="22"/>
    </row>
    <row r="12540" spans="3:3" x14ac:dyDescent="0.35">
      <c r="C12540" s="22"/>
    </row>
    <row r="12541" spans="3:3" x14ac:dyDescent="0.35">
      <c r="C12541" s="22"/>
    </row>
    <row r="12542" spans="3:3" x14ac:dyDescent="0.35">
      <c r="C12542" s="22"/>
    </row>
    <row r="12543" spans="3:3" x14ac:dyDescent="0.35">
      <c r="C12543" s="22"/>
    </row>
    <row r="12544" spans="3:3" x14ac:dyDescent="0.35">
      <c r="C12544" s="22"/>
    </row>
    <row r="12545" spans="3:3" x14ac:dyDescent="0.35">
      <c r="C12545" s="22"/>
    </row>
    <row r="12546" spans="3:3" x14ac:dyDescent="0.35">
      <c r="C12546" s="22"/>
    </row>
    <row r="12547" spans="3:3" x14ac:dyDescent="0.35">
      <c r="C12547" s="22"/>
    </row>
    <row r="12548" spans="3:3" x14ac:dyDescent="0.35">
      <c r="C12548" s="22"/>
    </row>
    <row r="12549" spans="3:3" x14ac:dyDescent="0.35">
      <c r="C12549" s="22"/>
    </row>
    <row r="12550" spans="3:3" x14ac:dyDescent="0.35">
      <c r="C12550" s="22"/>
    </row>
    <row r="12551" spans="3:3" x14ac:dyDescent="0.35">
      <c r="C12551" s="22"/>
    </row>
    <row r="12552" spans="3:3" x14ac:dyDescent="0.35">
      <c r="C12552" s="22"/>
    </row>
    <row r="12553" spans="3:3" x14ac:dyDescent="0.35">
      <c r="C12553" s="22"/>
    </row>
    <row r="12554" spans="3:3" x14ac:dyDescent="0.35">
      <c r="C12554" s="22"/>
    </row>
    <row r="12555" spans="3:3" x14ac:dyDescent="0.35">
      <c r="C12555" s="22"/>
    </row>
    <row r="12556" spans="3:3" x14ac:dyDescent="0.35">
      <c r="C12556" s="22"/>
    </row>
    <row r="12557" spans="3:3" x14ac:dyDescent="0.35">
      <c r="C12557" s="22"/>
    </row>
    <row r="12558" spans="3:3" x14ac:dyDescent="0.35">
      <c r="C12558" s="22"/>
    </row>
    <row r="12559" spans="3:3" x14ac:dyDescent="0.35">
      <c r="C12559" s="22"/>
    </row>
    <row r="12560" spans="3:3" x14ac:dyDescent="0.35">
      <c r="C12560" s="22"/>
    </row>
    <row r="12561" spans="3:3" x14ac:dyDescent="0.35">
      <c r="C12561" s="22"/>
    </row>
    <row r="12562" spans="3:3" x14ac:dyDescent="0.35">
      <c r="C12562" s="22"/>
    </row>
    <row r="12563" spans="3:3" x14ac:dyDescent="0.35">
      <c r="C12563" s="22"/>
    </row>
    <row r="12564" spans="3:3" x14ac:dyDescent="0.35">
      <c r="C12564" s="22"/>
    </row>
    <row r="12565" spans="3:3" x14ac:dyDescent="0.35">
      <c r="C12565" s="22"/>
    </row>
    <row r="12566" spans="3:3" x14ac:dyDescent="0.35">
      <c r="C12566" s="22"/>
    </row>
    <row r="12567" spans="3:3" x14ac:dyDescent="0.35">
      <c r="C12567" s="22"/>
    </row>
    <row r="12568" spans="3:3" x14ac:dyDescent="0.35">
      <c r="C12568" s="22"/>
    </row>
    <row r="12569" spans="3:3" x14ac:dyDescent="0.35">
      <c r="C12569" s="22"/>
    </row>
    <row r="12570" spans="3:3" x14ac:dyDescent="0.35">
      <c r="C12570" s="22"/>
    </row>
    <row r="12571" spans="3:3" x14ac:dyDescent="0.35">
      <c r="C12571" s="22"/>
    </row>
    <row r="12572" spans="3:3" x14ac:dyDescent="0.35">
      <c r="C12572" s="22"/>
    </row>
    <row r="12573" spans="3:3" x14ac:dyDescent="0.35">
      <c r="C12573" s="22"/>
    </row>
    <row r="12574" spans="3:3" x14ac:dyDescent="0.35">
      <c r="C12574" s="22"/>
    </row>
    <row r="12575" spans="3:3" x14ac:dyDescent="0.35">
      <c r="C12575" s="22"/>
    </row>
    <row r="12576" spans="3:3" x14ac:dyDescent="0.35">
      <c r="C12576" s="22"/>
    </row>
    <row r="12577" spans="3:3" x14ac:dyDescent="0.35">
      <c r="C12577" s="22"/>
    </row>
    <row r="12578" spans="3:3" x14ac:dyDescent="0.35">
      <c r="C12578" s="22"/>
    </row>
    <row r="12579" spans="3:3" x14ac:dyDescent="0.35">
      <c r="C12579" s="22"/>
    </row>
    <row r="12580" spans="3:3" x14ac:dyDescent="0.35">
      <c r="C12580" s="22"/>
    </row>
    <row r="12581" spans="3:3" x14ac:dyDescent="0.35">
      <c r="C12581" s="22"/>
    </row>
    <row r="12582" spans="3:3" x14ac:dyDescent="0.35">
      <c r="C12582" s="22"/>
    </row>
    <row r="12583" spans="3:3" x14ac:dyDescent="0.35">
      <c r="C12583" s="22"/>
    </row>
    <row r="12584" spans="3:3" x14ac:dyDescent="0.35">
      <c r="C12584" s="22"/>
    </row>
    <row r="12585" spans="3:3" x14ac:dyDescent="0.35">
      <c r="C12585" s="22"/>
    </row>
    <row r="12586" spans="3:3" x14ac:dyDescent="0.35">
      <c r="C12586" s="22"/>
    </row>
    <row r="12587" spans="3:3" x14ac:dyDescent="0.35">
      <c r="C12587" s="22"/>
    </row>
    <row r="12588" spans="3:3" x14ac:dyDescent="0.35">
      <c r="C12588" s="22"/>
    </row>
    <row r="12589" spans="3:3" x14ac:dyDescent="0.35">
      <c r="C12589" s="22"/>
    </row>
    <row r="12590" spans="3:3" x14ac:dyDescent="0.35">
      <c r="C12590" s="22"/>
    </row>
    <row r="12591" spans="3:3" x14ac:dyDescent="0.35">
      <c r="C12591" s="22"/>
    </row>
    <row r="12592" spans="3:3" x14ac:dyDescent="0.35">
      <c r="C12592" s="22"/>
    </row>
    <row r="12593" spans="3:3" x14ac:dyDescent="0.35">
      <c r="C12593" s="22"/>
    </row>
    <row r="12594" spans="3:3" x14ac:dyDescent="0.35">
      <c r="C12594" s="22"/>
    </row>
    <row r="12595" spans="3:3" x14ac:dyDescent="0.35">
      <c r="C12595" s="22"/>
    </row>
    <row r="12596" spans="3:3" x14ac:dyDescent="0.35">
      <c r="C12596" s="22"/>
    </row>
    <row r="12597" spans="3:3" x14ac:dyDescent="0.35">
      <c r="C12597" s="22"/>
    </row>
    <row r="12598" spans="3:3" x14ac:dyDescent="0.35">
      <c r="C12598" s="22"/>
    </row>
    <row r="12599" spans="3:3" x14ac:dyDescent="0.35">
      <c r="C12599" s="22"/>
    </row>
    <row r="12600" spans="3:3" x14ac:dyDescent="0.35">
      <c r="C12600" s="22"/>
    </row>
    <row r="12601" spans="3:3" x14ac:dyDescent="0.35">
      <c r="C12601" s="22"/>
    </row>
    <row r="12602" spans="3:3" x14ac:dyDescent="0.35">
      <c r="C12602" s="22"/>
    </row>
    <row r="12603" spans="3:3" x14ac:dyDescent="0.35">
      <c r="C12603" s="22"/>
    </row>
    <row r="12604" spans="3:3" x14ac:dyDescent="0.35">
      <c r="C12604" s="22"/>
    </row>
    <row r="12605" spans="3:3" x14ac:dyDescent="0.35">
      <c r="C12605" s="22"/>
    </row>
    <row r="12606" spans="3:3" x14ac:dyDescent="0.35">
      <c r="C12606" s="22"/>
    </row>
    <row r="12607" spans="3:3" x14ac:dyDescent="0.35">
      <c r="C12607" s="22"/>
    </row>
    <row r="12608" spans="3:3" x14ac:dyDescent="0.35">
      <c r="C12608" s="22"/>
    </row>
    <row r="12609" spans="3:3" x14ac:dyDescent="0.35">
      <c r="C12609" s="22"/>
    </row>
    <row r="12610" spans="3:3" x14ac:dyDescent="0.35">
      <c r="C12610" s="22"/>
    </row>
    <row r="12611" spans="3:3" x14ac:dyDescent="0.35">
      <c r="C12611" s="22"/>
    </row>
    <row r="12612" spans="3:3" x14ac:dyDescent="0.35">
      <c r="C12612" s="22"/>
    </row>
    <row r="12613" spans="3:3" x14ac:dyDescent="0.35">
      <c r="C12613" s="22"/>
    </row>
    <row r="12614" spans="3:3" x14ac:dyDescent="0.35">
      <c r="C12614" s="22"/>
    </row>
    <row r="12615" spans="3:3" x14ac:dyDescent="0.35">
      <c r="C12615" s="22"/>
    </row>
    <row r="12616" spans="3:3" x14ac:dyDescent="0.35">
      <c r="C12616" s="22"/>
    </row>
    <row r="12617" spans="3:3" x14ac:dyDescent="0.35">
      <c r="C12617" s="22"/>
    </row>
    <row r="12618" spans="3:3" x14ac:dyDescent="0.35">
      <c r="C12618" s="22"/>
    </row>
    <row r="12619" spans="3:3" x14ac:dyDescent="0.35">
      <c r="C12619" s="22"/>
    </row>
    <row r="12620" spans="3:3" x14ac:dyDescent="0.35">
      <c r="C12620" s="22"/>
    </row>
    <row r="12621" spans="3:3" x14ac:dyDescent="0.35">
      <c r="C12621" s="22"/>
    </row>
    <row r="12622" spans="3:3" x14ac:dyDescent="0.35">
      <c r="C12622" s="22"/>
    </row>
    <row r="12623" spans="3:3" x14ac:dyDescent="0.35">
      <c r="C12623" s="22"/>
    </row>
    <row r="12624" spans="3:3" x14ac:dyDescent="0.35">
      <c r="C12624" s="22"/>
    </row>
    <row r="12625" spans="3:3" x14ac:dyDescent="0.35">
      <c r="C12625" s="22"/>
    </row>
    <row r="12626" spans="3:3" x14ac:dyDescent="0.35">
      <c r="C12626" s="22"/>
    </row>
    <row r="12627" spans="3:3" x14ac:dyDescent="0.35">
      <c r="C12627" s="22"/>
    </row>
    <row r="12628" spans="3:3" x14ac:dyDescent="0.35">
      <c r="C12628" s="22"/>
    </row>
    <row r="12629" spans="3:3" x14ac:dyDescent="0.35">
      <c r="C12629" s="22"/>
    </row>
    <row r="12630" spans="3:3" x14ac:dyDescent="0.35">
      <c r="C12630" s="22"/>
    </row>
    <row r="12631" spans="3:3" x14ac:dyDescent="0.35">
      <c r="C12631" s="22"/>
    </row>
    <row r="12632" spans="3:3" x14ac:dyDescent="0.35">
      <c r="C12632" s="22"/>
    </row>
    <row r="12633" spans="3:3" x14ac:dyDescent="0.35">
      <c r="C12633" s="22"/>
    </row>
    <row r="12634" spans="3:3" x14ac:dyDescent="0.35">
      <c r="C12634" s="22"/>
    </row>
    <row r="12635" spans="3:3" x14ac:dyDescent="0.35">
      <c r="C12635" s="22"/>
    </row>
    <row r="12636" spans="3:3" x14ac:dyDescent="0.35">
      <c r="C12636" s="22"/>
    </row>
    <row r="12637" spans="3:3" x14ac:dyDescent="0.35">
      <c r="C12637" s="22"/>
    </row>
    <row r="12638" spans="3:3" x14ac:dyDescent="0.35">
      <c r="C12638" s="22"/>
    </row>
    <row r="12639" spans="3:3" x14ac:dyDescent="0.35">
      <c r="C12639" s="22"/>
    </row>
    <row r="12640" spans="3:3" x14ac:dyDescent="0.35">
      <c r="C12640" s="22"/>
    </row>
    <row r="12641" spans="3:3" x14ac:dyDescent="0.35">
      <c r="C12641" s="22"/>
    </row>
    <row r="12642" spans="3:3" x14ac:dyDescent="0.35">
      <c r="C12642" s="22"/>
    </row>
    <row r="12643" spans="3:3" x14ac:dyDescent="0.35">
      <c r="C12643" s="22"/>
    </row>
    <row r="12644" spans="3:3" x14ac:dyDescent="0.35">
      <c r="C12644" s="22"/>
    </row>
    <row r="12645" spans="3:3" x14ac:dyDescent="0.35">
      <c r="C12645" s="22"/>
    </row>
    <row r="12646" spans="3:3" x14ac:dyDescent="0.35">
      <c r="C12646" s="22"/>
    </row>
    <row r="12647" spans="3:3" x14ac:dyDescent="0.35">
      <c r="C12647" s="22"/>
    </row>
    <row r="12648" spans="3:3" x14ac:dyDescent="0.35">
      <c r="C12648" s="22"/>
    </row>
    <row r="12649" spans="3:3" x14ac:dyDescent="0.35">
      <c r="C12649" s="22"/>
    </row>
    <row r="12650" spans="3:3" x14ac:dyDescent="0.35">
      <c r="C12650" s="22"/>
    </row>
    <row r="12651" spans="3:3" x14ac:dyDescent="0.35">
      <c r="C12651" s="22"/>
    </row>
    <row r="12652" spans="3:3" x14ac:dyDescent="0.35">
      <c r="C12652" s="22"/>
    </row>
    <row r="12653" spans="3:3" x14ac:dyDescent="0.35">
      <c r="C12653" s="22"/>
    </row>
    <row r="12654" spans="3:3" x14ac:dyDescent="0.35">
      <c r="C12654" s="22"/>
    </row>
    <row r="12655" spans="3:3" x14ac:dyDescent="0.35">
      <c r="C12655" s="22"/>
    </row>
    <row r="12656" spans="3:3" x14ac:dyDescent="0.35">
      <c r="C12656" s="22"/>
    </row>
    <row r="12657" spans="3:3" x14ac:dyDescent="0.35">
      <c r="C12657" s="22"/>
    </row>
    <row r="12658" spans="3:3" x14ac:dyDescent="0.35">
      <c r="C12658" s="22"/>
    </row>
    <row r="12659" spans="3:3" x14ac:dyDescent="0.35">
      <c r="C12659" s="22"/>
    </row>
    <row r="12660" spans="3:3" x14ac:dyDescent="0.35">
      <c r="C12660" s="22"/>
    </row>
    <row r="12661" spans="3:3" x14ac:dyDescent="0.35">
      <c r="C12661" s="22"/>
    </row>
    <row r="12662" spans="3:3" x14ac:dyDescent="0.35">
      <c r="C12662" s="22"/>
    </row>
    <row r="12663" spans="3:3" x14ac:dyDescent="0.35">
      <c r="C12663" s="22"/>
    </row>
    <row r="12664" spans="3:3" x14ac:dyDescent="0.35">
      <c r="C12664" s="22"/>
    </row>
    <row r="12665" spans="3:3" x14ac:dyDescent="0.35">
      <c r="C12665" s="22"/>
    </row>
    <row r="12666" spans="3:3" x14ac:dyDescent="0.35">
      <c r="C12666" s="22"/>
    </row>
    <row r="12667" spans="3:3" x14ac:dyDescent="0.35">
      <c r="C12667" s="22"/>
    </row>
    <row r="12668" spans="3:3" x14ac:dyDescent="0.35">
      <c r="C12668" s="22"/>
    </row>
    <row r="12669" spans="3:3" x14ac:dyDescent="0.35">
      <c r="C12669" s="22"/>
    </row>
    <row r="12670" spans="3:3" x14ac:dyDescent="0.35">
      <c r="C12670" s="22"/>
    </row>
    <row r="12671" spans="3:3" x14ac:dyDescent="0.35">
      <c r="C12671" s="22"/>
    </row>
    <row r="12672" spans="3:3" x14ac:dyDescent="0.35">
      <c r="C12672" s="22"/>
    </row>
    <row r="12673" spans="3:3" x14ac:dyDescent="0.35">
      <c r="C12673" s="22"/>
    </row>
    <row r="12674" spans="3:3" x14ac:dyDescent="0.35">
      <c r="C12674" s="22"/>
    </row>
    <row r="12675" spans="3:3" x14ac:dyDescent="0.35">
      <c r="C12675" s="22"/>
    </row>
    <row r="12676" spans="3:3" x14ac:dyDescent="0.35">
      <c r="C12676" s="22"/>
    </row>
    <row r="12677" spans="3:3" x14ac:dyDescent="0.35">
      <c r="C12677" s="22"/>
    </row>
    <row r="12678" spans="3:3" x14ac:dyDescent="0.35">
      <c r="C12678" s="22"/>
    </row>
    <row r="12679" spans="3:3" x14ac:dyDescent="0.35">
      <c r="C12679" s="22"/>
    </row>
    <row r="12680" spans="3:3" x14ac:dyDescent="0.35">
      <c r="C12680" s="22"/>
    </row>
    <row r="12681" spans="3:3" x14ac:dyDescent="0.35">
      <c r="C12681" s="22"/>
    </row>
    <row r="12682" spans="3:3" x14ac:dyDescent="0.35">
      <c r="C12682" s="22"/>
    </row>
    <row r="12683" spans="3:3" x14ac:dyDescent="0.35">
      <c r="C12683" s="22"/>
    </row>
    <row r="12684" spans="3:3" x14ac:dyDescent="0.35">
      <c r="C12684" s="22"/>
    </row>
    <row r="12685" spans="3:3" x14ac:dyDescent="0.35">
      <c r="C12685" s="22"/>
    </row>
    <row r="12686" spans="3:3" x14ac:dyDescent="0.35">
      <c r="C12686" s="22"/>
    </row>
    <row r="12687" spans="3:3" x14ac:dyDescent="0.35">
      <c r="C12687" s="22"/>
    </row>
    <row r="12688" spans="3:3" x14ac:dyDescent="0.35">
      <c r="C12688" s="22"/>
    </row>
    <row r="12689" spans="3:3" x14ac:dyDescent="0.35">
      <c r="C12689" s="22"/>
    </row>
    <row r="12690" spans="3:3" x14ac:dyDescent="0.35">
      <c r="C12690" s="22"/>
    </row>
    <row r="12691" spans="3:3" x14ac:dyDescent="0.35">
      <c r="C12691" s="22"/>
    </row>
    <row r="12692" spans="3:3" x14ac:dyDescent="0.35">
      <c r="C12692" s="22"/>
    </row>
    <row r="12693" spans="3:3" x14ac:dyDescent="0.35">
      <c r="C12693" s="22"/>
    </row>
    <row r="12694" spans="3:3" x14ac:dyDescent="0.35">
      <c r="C12694" s="22"/>
    </row>
    <row r="12695" spans="3:3" x14ac:dyDescent="0.35">
      <c r="C12695" s="22"/>
    </row>
    <row r="12696" spans="3:3" x14ac:dyDescent="0.35">
      <c r="C12696" s="22"/>
    </row>
    <row r="12697" spans="3:3" x14ac:dyDescent="0.35">
      <c r="C12697" s="22"/>
    </row>
    <row r="12698" spans="3:3" x14ac:dyDescent="0.35">
      <c r="C12698" s="22"/>
    </row>
    <row r="12699" spans="3:3" x14ac:dyDescent="0.35">
      <c r="C12699" s="22"/>
    </row>
    <row r="12700" spans="3:3" x14ac:dyDescent="0.35">
      <c r="C12700" s="22"/>
    </row>
    <row r="12701" spans="3:3" x14ac:dyDescent="0.35">
      <c r="C12701" s="22"/>
    </row>
    <row r="12702" spans="3:3" x14ac:dyDescent="0.35">
      <c r="C12702" s="22"/>
    </row>
    <row r="12703" spans="3:3" x14ac:dyDescent="0.35">
      <c r="C12703" s="22"/>
    </row>
    <row r="12704" spans="3:3" x14ac:dyDescent="0.35">
      <c r="C12704" s="22"/>
    </row>
    <row r="12705" spans="3:3" x14ac:dyDescent="0.35">
      <c r="C12705" s="22"/>
    </row>
    <row r="12706" spans="3:3" x14ac:dyDescent="0.35">
      <c r="C12706" s="22"/>
    </row>
    <row r="12707" spans="3:3" x14ac:dyDescent="0.35">
      <c r="C12707" s="22"/>
    </row>
    <row r="12708" spans="3:3" x14ac:dyDescent="0.35">
      <c r="C12708" s="22"/>
    </row>
    <row r="12709" spans="3:3" x14ac:dyDescent="0.35">
      <c r="C12709" s="22"/>
    </row>
    <row r="12710" spans="3:3" x14ac:dyDescent="0.35">
      <c r="C12710" s="22"/>
    </row>
    <row r="12711" spans="3:3" x14ac:dyDescent="0.35">
      <c r="C12711" s="22"/>
    </row>
    <row r="12712" spans="3:3" x14ac:dyDescent="0.35">
      <c r="C12712" s="22"/>
    </row>
    <row r="12713" spans="3:3" x14ac:dyDescent="0.35">
      <c r="C12713" s="22"/>
    </row>
    <row r="12714" spans="3:3" x14ac:dyDescent="0.35">
      <c r="C12714" s="22"/>
    </row>
    <row r="12715" spans="3:3" x14ac:dyDescent="0.35">
      <c r="C12715" s="22"/>
    </row>
    <row r="12716" spans="3:3" x14ac:dyDescent="0.35">
      <c r="C12716" s="22"/>
    </row>
    <row r="12717" spans="3:3" x14ac:dyDescent="0.35">
      <c r="C12717" s="22"/>
    </row>
    <row r="12718" spans="3:3" x14ac:dyDescent="0.35">
      <c r="C12718" s="22"/>
    </row>
    <row r="12719" spans="3:3" x14ac:dyDescent="0.35">
      <c r="C12719" s="22"/>
    </row>
    <row r="12720" spans="3:3" x14ac:dyDescent="0.35">
      <c r="C12720" s="22"/>
    </row>
    <row r="12721" spans="3:3" x14ac:dyDescent="0.35">
      <c r="C12721" s="22"/>
    </row>
    <row r="12722" spans="3:3" x14ac:dyDescent="0.35">
      <c r="C12722" s="22"/>
    </row>
    <row r="12723" spans="3:3" x14ac:dyDescent="0.35">
      <c r="C12723" s="22"/>
    </row>
    <row r="12724" spans="3:3" x14ac:dyDescent="0.35">
      <c r="C12724" s="22"/>
    </row>
    <row r="12725" spans="3:3" x14ac:dyDescent="0.35">
      <c r="C12725" s="22"/>
    </row>
    <row r="12726" spans="3:3" x14ac:dyDescent="0.35">
      <c r="C12726" s="22"/>
    </row>
    <row r="12727" spans="3:3" x14ac:dyDescent="0.35">
      <c r="C12727" s="22"/>
    </row>
    <row r="12728" spans="3:3" x14ac:dyDescent="0.35">
      <c r="C12728" s="22"/>
    </row>
    <row r="12729" spans="3:3" x14ac:dyDescent="0.35">
      <c r="C12729" s="22"/>
    </row>
    <row r="12730" spans="3:3" x14ac:dyDescent="0.35">
      <c r="C12730" s="22"/>
    </row>
    <row r="12731" spans="3:3" x14ac:dyDescent="0.35">
      <c r="C12731" s="22"/>
    </row>
    <row r="12732" spans="3:3" x14ac:dyDescent="0.35">
      <c r="C12732" s="22"/>
    </row>
    <row r="12733" spans="3:3" x14ac:dyDescent="0.35">
      <c r="C12733" s="22"/>
    </row>
    <row r="12734" spans="3:3" x14ac:dyDescent="0.35">
      <c r="C12734" s="22"/>
    </row>
    <row r="12735" spans="3:3" x14ac:dyDescent="0.35">
      <c r="C12735" s="22"/>
    </row>
    <row r="12736" spans="3:3" x14ac:dyDescent="0.35">
      <c r="C12736" s="22"/>
    </row>
    <row r="12737" spans="3:3" x14ac:dyDescent="0.35">
      <c r="C12737" s="22"/>
    </row>
    <row r="12738" spans="3:3" x14ac:dyDescent="0.35">
      <c r="C12738" s="22"/>
    </row>
    <row r="12739" spans="3:3" x14ac:dyDescent="0.35">
      <c r="C12739" s="22"/>
    </row>
    <row r="12740" spans="3:3" x14ac:dyDescent="0.35">
      <c r="C12740" s="22"/>
    </row>
    <row r="12741" spans="3:3" x14ac:dyDescent="0.35">
      <c r="C12741" s="22"/>
    </row>
    <row r="12742" spans="3:3" x14ac:dyDescent="0.35">
      <c r="C12742" s="22"/>
    </row>
    <row r="12743" spans="3:3" x14ac:dyDescent="0.35">
      <c r="C12743" s="22"/>
    </row>
    <row r="12744" spans="3:3" x14ac:dyDescent="0.35">
      <c r="C12744" s="22"/>
    </row>
    <row r="12745" spans="3:3" x14ac:dyDescent="0.35">
      <c r="C12745" s="22"/>
    </row>
    <row r="12746" spans="3:3" x14ac:dyDescent="0.35">
      <c r="C12746" s="22"/>
    </row>
    <row r="12747" spans="3:3" x14ac:dyDescent="0.35">
      <c r="C12747" s="22"/>
    </row>
    <row r="12748" spans="3:3" x14ac:dyDescent="0.35">
      <c r="C12748" s="22"/>
    </row>
    <row r="12749" spans="3:3" x14ac:dyDescent="0.35">
      <c r="C12749" s="22"/>
    </row>
    <row r="12750" spans="3:3" x14ac:dyDescent="0.35">
      <c r="C12750" s="22"/>
    </row>
    <row r="12751" spans="3:3" x14ac:dyDescent="0.35">
      <c r="C12751" s="22"/>
    </row>
    <row r="12752" spans="3:3" x14ac:dyDescent="0.35">
      <c r="C12752" s="22"/>
    </row>
    <row r="12753" spans="3:3" x14ac:dyDescent="0.35">
      <c r="C12753" s="22"/>
    </row>
    <row r="12754" spans="3:3" x14ac:dyDescent="0.35">
      <c r="C12754" s="22"/>
    </row>
    <row r="12755" spans="3:3" x14ac:dyDescent="0.35">
      <c r="C12755" s="22"/>
    </row>
    <row r="12756" spans="3:3" x14ac:dyDescent="0.35">
      <c r="C12756" s="22"/>
    </row>
    <row r="12757" spans="3:3" x14ac:dyDescent="0.35">
      <c r="C12757" s="22"/>
    </row>
    <row r="12758" spans="3:3" x14ac:dyDescent="0.35">
      <c r="C12758" s="22"/>
    </row>
    <row r="12759" spans="3:3" x14ac:dyDescent="0.35">
      <c r="C12759" s="22"/>
    </row>
    <row r="12760" spans="3:3" x14ac:dyDescent="0.35">
      <c r="C12760" s="22"/>
    </row>
    <row r="12761" spans="3:3" x14ac:dyDescent="0.35">
      <c r="C12761" s="22"/>
    </row>
    <row r="12762" spans="3:3" x14ac:dyDescent="0.35">
      <c r="C12762" s="22"/>
    </row>
    <row r="12763" spans="3:3" x14ac:dyDescent="0.35">
      <c r="C12763" s="22"/>
    </row>
    <row r="12764" spans="3:3" x14ac:dyDescent="0.35">
      <c r="C12764" s="22"/>
    </row>
    <row r="12765" spans="3:3" x14ac:dyDescent="0.35">
      <c r="C12765" s="22"/>
    </row>
    <row r="12766" spans="3:3" x14ac:dyDescent="0.35">
      <c r="C12766" s="22"/>
    </row>
    <row r="12767" spans="3:3" x14ac:dyDescent="0.35">
      <c r="C12767" s="22"/>
    </row>
    <row r="12768" spans="3:3" x14ac:dyDescent="0.35">
      <c r="C12768" s="22"/>
    </row>
    <row r="12769" spans="3:3" x14ac:dyDescent="0.35">
      <c r="C12769" s="22"/>
    </row>
    <row r="12770" spans="3:3" x14ac:dyDescent="0.35">
      <c r="C12770" s="22"/>
    </row>
    <row r="12771" spans="3:3" x14ac:dyDescent="0.35">
      <c r="C12771" s="22"/>
    </row>
    <row r="12772" spans="3:3" x14ac:dyDescent="0.35">
      <c r="C12772" s="22"/>
    </row>
    <row r="12773" spans="3:3" x14ac:dyDescent="0.35">
      <c r="C12773" s="22"/>
    </row>
    <row r="12774" spans="3:3" x14ac:dyDescent="0.35">
      <c r="C12774" s="22"/>
    </row>
    <row r="12775" spans="3:3" x14ac:dyDescent="0.35">
      <c r="C12775" s="22"/>
    </row>
    <row r="12776" spans="3:3" x14ac:dyDescent="0.35">
      <c r="C12776" s="22"/>
    </row>
    <row r="12777" spans="3:3" x14ac:dyDescent="0.35">
      <c r="C12777" s="22"/>
    </row>
    <row r="12778" spans="3:3" x14ac:dyDescent="0.35">
      <c r="C12778" s="22"/>
    </row>
    <row r="12779" spans="3:3" x14ac:dyDescent="0.35">
      <c r="C12779" s="22"/>
    </row>
    <row r="12780" spans="3:3" x14ac:dyDescent="0.35">
      <c r="C12780" s="22"/>
    </row>
    <row r="12781" spans="3:3" x14ac:dyDescent="0.35">
      <c r="C12781" s="22"/>
    </row>
    <row r="12782" spans="3:3" x14ac:dyDescent="0.35">
      <c r="C12782" s="22"/>
    </row>
    <row r="12783" spans="3:3" x14ac:dyDescent="0.35">
      <c r="C12783" s="22"/>
    </row>
    <row r="12784" spans="3:3" x14ac:dyDescent="0.35">
      <c r="C12784" s="22"/>
    </row>
    <row r="12785" spans="3:3" x14ac:dyDescent="0.35">
      <c r="C12785" s="22"/>
    </row>
    <row r="12786" spans="3:3" x14ac:dyDescent="0.35">
      <c r="C12786" s="22"/>
    </row>
    <row r="12787" spans="3:3" x14ac:dyDescent="0.35">
      <c r="C12787" s="22"/>
    </row>
    <row r="12788" spans="3:3" x14ac:dyDescent="0.35">
      <c r="C12788" s="22"/>
    </row>
    <row r="12789" spans="3:3" x14ac:dyDescent="0.35">
      <c r="C12789" s="22"/>
    </row>
    <row r="12790" spans="3:3" x14ac:dyDescent="0.35">
      <c r="C12790" s="22"/>
    </row>
    <row r="12791" spans="3:3" x14ac:dyDescent="0.35">
      <c r="C12791" s="22"/>
    </row>
    <row r="12792" spans="3:3" x14ac:dyDescent="0.35">
      <c r="C12792" s="22"/>
    </row>
    <row r="12793" spans="3:3" x14ac:dyDescent="0.35">
      <c r="C12793" s="22"/>
    </row>
    <row r="12794" spans="3:3" x14ac:dyDescent="0.35">
      <c r="C12794" s="22"/>
    </row>
    <row r="12795" spans="3:3" x14ac:dyDescent="0.35">
      <c r="C12795" s="22"/>
    </row>
    <row r="12796" spans="3:3" x14ac:dyDescent="0.35">
      <c r="C12796" s="22"/>
    </row>
    <row r="12797" spans="3:3" x14ac:dyDescent="0.35">
      <c r="C12797" s="22"/>
    </row>
    <row r="12798" spans="3:3" x14ac:dyDescent="0.35">
      <c r="C12798" s="22"/>
    </row>
    <row r="12799" spans="3:3" x14ac:dyDescent="0.35">
      <c r="C12799" s="22"/>
    </row>
    <row r="12800" spans="3:3" x14ac:dyDescent="0.35">
      <c r="C12800" s="22"/>
    </row>
    <row r="12801" spans="3:3" x14ac:dyDescent="0.35">
      <c r="C12801" s="22"/>
    </row>
    <row r="12802" spans="3:3" x14ac:dyDescent="0.35">
      <c r="C12802" s="22"/>
    </row>
    <row r="12803" spans="3:3" x14ac:dyDescent="0.35">
      <c r="C12803" s="22"/>
    </row>
    <row r="12804" spans="3:3" x14ac:dyDescent="0.35">
      <c r="C12804" s="22"/>
    </row>
    <row r="12805" spans="3:3" x14ac:dyDescent="0.35">
      <c r="C12805" s="22"/>
    </row>
    <row r="12806" spans="3:3" x14ac:dyDescent="0.35">
      <c r="C12806" s="22"/>
    </row>
    <row r="12807" spans="3:3" x14ac:dyDescent="0.35">
      <c r="C12807" s="22"/>
    </row>
    <row r="12808" spans="3:3" x14ac:dyDescent="0.35">
      <c r="C12808" s="22"/>
    </row>
    <row r="12809" spans="3:3" x14ac:dyDescent="0.35">
      <c r="C12809" s="22"/>
    </row>
    <row r="12810" spans="3:3" x14ac:dyDescent="0.35">
      <c r="C12810" s="22"/>
    </row>
    <row r="12811" spans="3:3" x14ac:dyDescent="0.35">
      <c r="C12811" s="22"/>
    </row>
    <row r="12812" spans="3:3" x14ac:dyDescent="0.35">
      <c r="C12812" s="22"/>
    </row>
    <row r="12813" spans="3:3" x14ac:dyDescent="0.35">
      <c r="C12813" s="22"/>
    </row>
    <row r="12814" spans="3:3" x14ac:dyDescent="0.35">
      <c r="C12814" s="22"/>
    </row>
    <row r="12815" spans="3:3" x14ac:dyDescent="0.35">
      <c r="C12815" s="22"/>
    </row>
    <row r="12816" spans="3:3" x14ac:dyDescent="0.35">
      <c r="C12816" s="22"/>
    </row>
    <row r="12817" spans="3:3" x14ac:dyDescent="0.35">
      <c r="C12817" s="22"/>
    </row>
    <row r="12818" spans="3:3" x14ac:dyDescent="0.35">
      <c r="C12818" s="22"/>
    </row>
    <row r="12819" spans="3:3" x14ac:dyDescent="0.35">
      <c r="C12819" s="22"/>
    </row>
    <row r="12820" spans="3:3" x14ac:dyDescent="0.35">
      <c r="C12820" s="22"/>
    </row>
    <row r="12821" spans="3:3" x14ac:dyDescent="0.35">
      <c r="C12821" s="22"/>
    </row>
    <row r="12822" spans="3:3" x14ac:dyDescent="0.35">
      <c r="C12822" s="22"/>
    </row>
    <row r="12823" spans="3:3" x14ac:dyDescent="0.35">
      <c r="C12823" s="22"/>
    </row>
    <row r="12824" spans="3:3" x14ac:dyDescent="0.35">
      <c r="C12824" s="22"/>
    </row>
    <row r="12825" spans="3:3" x14ac:dyDescent="0.35">
      <c r="C12825" s="22"/>
    </row>
    <row r="12826" spans="3:3" x14ac:dyDescent="0.35">
      <c r="C12826" s="22"/>
    </row>
    <row r="12827" spans="3:3" x14ac:dyDescent="0.35">
      <c r="C12827" s="22"/>
    </row>
    <row r="12828" spans="3:3" x14ac:dyDescent="0.35">
      <c r="C12828" s="22"/>
    </row>
    <row r="12829" spans="3:3" x14ac:dyDescent="0.35">
      <c r="C12829" s="22"/>
    </row>
    <row r="12830" spans="3:3" x14ac:dyDescent="0.35">
      <c r="C12830" s="22"/>
    </row>
    <row r="12831" spans="3:3" x14ac:dyDescent="0.35">
      <c r="C12831" s="22"/>
    </row>
    <row r="12832" spans="3:3" x14ac:dyDescent="0.35">
      <c r="C12832" s="22"/>
    </row>
    <row r="12833" spans="3:3" x14ac:dyDescent="0.35">
      <c r="C12833" s="22"/>
    </row>
    <row r="12834" spans="3:3" x14ac:dyDescent="0.35">
      <c r="C12834" s="22"/>
    </row>
    <row r="12835" spans="3:3" x14ac:dyDescent="0.35">
      <c r="C12835" s="22"/>
    </row>
    <row r="12836" spans="3:3" x14ac:dyDescent="0.35">
      <c r="C12836" s="22"/>
    </row>
    <row r="12837" spans="3:3" x14ac:dyDescent="0.35">
      <c r="C12837" s="22"/>
    </row>
    <row r="12838" spans="3:3" x14ac:dyDescent="0.35">
      <c r="C12838" s="22"/>
    </row>
    <row r="12839" spans="3:3" x14ac:dyDescent="0.35">
      <c r="C12839" s="22"/>
    </row>
    <row r="12840" spans="3:3" x14ac:dyDescent="0.35">
      <c r="C12840" s="22"/>
    </row>
    <row r="12841" spans="3:3" x14ac:dyDescent="0.35">
      <c r="C12841" s="22"/>
    </row>
    <row r="12842" spans="3:3" x14ac:dyDescent="0.35">
      <c r="C12842" s="22"/>
    </row>
    <row r="12843" spans="3:3" x14ac:dyDescent="0.35">
      <c r="C12843" s="22"/>
    </row>
    <row r="12844" spans="3:3" x14ac:dyDescent="0.35">
      <c r="C12844" s="22"/>
    </row>
    <row r="12845" spans="3:3" x14ac:dyDescent="0.35">
      <c r="C12845" s="22"/>
    </row>
    <row r="12846" spans="3:3" x14ac:dyDescent="0.35">
      <c r="C12846" s="22"/>
    </row>
    <row r="12847" spans="3:3" x14ac:dyDescent="0.35">
      <c r="C12847" s="22"/>
    </row>
    <row r="12848" spans="3:3" x14ac:dyDescent="0.35">
      <c r="C12848" s="22"/>
    </row>
    <row r="12849" spans="3:3" x14ac:dyDescent="0.35">
      <c r="C12849" s="22"/>
    </row>
    <row r="12850" spans="3:3" x14ac:dyDescent="0.35">
      <c r="C12850" s="22"/>
    </row>
    <row r="12851" spans="3:3" x14ac:dyDescent="0.35">
      <c r="C12851" s="22"/>
    </row>
    <row r="12852" spans="3:3" x14ac:dyDescent="0.35">
      <c r="C12852" s="22"/>
    </row>
    <row r="12853" spans="3:3" x14ac:dyDescent="0.35">
      <c r="C12853" s="22"/>
    </row>
    <row r="12854" spans="3:3" x14ac:dyDescent="0.35">
      <c r="C12854" s="22"/>
    </row>
    <row r="12855" spans="3:3" x14ac:dyDescent="0.35">
      <c r="C12855" s="22"/>
    </row>
    <row r="12856" spans="3:3" x14ac:dyDescent="0.35">
      <c r="C12856" s="22"/>
    </row>
    <row r="12857" spans="3:3" x14ac:dyDescent="0.35">
      <c r="C12857" s="22"/>
    </row>
    <row r="12858" spans="3:3" x14ac:dyDescent="0.35">
      <c r="C12858" s="22"/>
    </row>
    <row r="12859" spans="3:3" x14ac:dyDescent="0.35">
      <c r="C12859" s="22"/>
    </row>
    <row r="12860" spans="3:3" x14ac:dyDescent="0.35">
      <c r="C12860" s="22"/>
    </row>
    <row r="12861" spans="3:3" x14ac:dyDescent="0.35">
      <c r="C12861" s="22"/>
    </row>
    <row r="12862" spans="3:3" x14ac:dyDescent="0.35">
      <c r="C12862" s="22"/>
    </row>
    <row r="12863" spans="3:3" x14ac:dyDescent="0.35">
      <c r="C12863" s="22"/>
    </row>
    <row r="12864" spans="3:3" x14ac:dyDescent="0.35">
      <c r="C12864" s="22"/>
    </row>
    <row r="12865" spans="3:3" x14ac:dyDescent="0.35">
      <c r="C12865" s="22"/>
    </row>
    <row r="12866" spans="3:3" x14ac:dyDescent="0.35">
      <c r="C12866" s="22"/>
    </row>
    <row r="12867" spans="3:3" x14ac:dyDescent="0.35">
      <c r="C12867" s="22"/>
    </row>
    <row r="12868" spans="3:3" x14ac:dyDescent="0.35">
      <c r="C12868" s="22"/>
    </row>
    <row r="12869" spans="3:3" x14ac:dyDescent="0.35">
      <c r="C12869" s="22"/>
    </row>
    <row r="12870" spans="3:3" x14ac:dyDescent="0.35">
      <c r="C12870" s="22"/>
    </row>
    <row r="12871" spans="3:3" x14ac:dyDescent="0.35">
      <c r="C12871" s="22"/>
    </row>
    <row r="12872" spans="3:3" x14ac:dyDescent="0.35">
      <c r="C12872" s="22"/>
    </row>
    <row r="12873" spans="3:3" x14ac:dyDescent="0.35">
      <c r="C12873" s="22"/>
    </row>
    <row r="12874" spans="3:3" x14ac:dyDescent="0.35">
      <c r="C12874" s="22"/>
    </row>
    <row r="12875" spans="3:3" x14ac:dyDescent="0.35">
      <c r="C12875" s="22"/>
    </row>
    <row r="12876" spans="3:3" x14ac:dyDescent="0.35">
      <c r="C12876" s="22"/>
    </row>
    <row r="12877" spans="3:3" x14ac:dyDescent="0.35">
      <c r="C12877" s="22"/>
    </row>
    <row r="12878" spans="3:3" x14ac:dyDescent="0.35">
      <c r="C12878" s="22"/>
    </row>
    <row r="12879" spans="3:3" x14ac:dyDescent="0.35">
      <c r="C12879" s="22"/>
    </row>
    <row r="12880" spans="3:3" x14ac:dyDescent="0.35">
      <c r="C12880" s="22"/>
    </row>
    <row r="12881" spans="3:3" x14ac:dyDescent="0.35">
      <c r="C12881" s="22"/>
    </row>
    <row r="12882" spans="3:3" x14ac:dyDescent="0.35">
      <c r="C12882" s="22"/>
    </row>
    <row r="12883" spans="3:3" x14ac:dyDescent="0.35">
      <c r="C12883" s="22"/>
    </row>
    <row r="12884" spans="3:3" x14ac:dyDescent="0.35">
      <c r="C12884" s="22"/>
    </row>
    <row r="12885" spans="3:3" x14ac:dyDescent="0.35">
      <c r="C12885" s="22"/>
    </row>
    <row r="12886" spans="3:3" x14ac:dyDescent="0.35">
      <c r="C12886" s="22"/>
    </row>
    <row r="12887" spans="3:3" x14ac:dyDescent="0.35">
      <c r="C12887" s="22"/>
    </row>
    <row r="12888" spans="3:3" x14ac:dyDescent="0.35">
      <c r="C12888" s="22"/>
    </row>
    <row r="12889" spans="3:3" x14ac:dyDescent="0.35">
      <c r="C12889" s="22"/>
    </row>
    <row r="12890" spans="3:3" x14ac:dyDescent="0.35">
      <c r="C12890" s="22"/>
    </row>
    <row r="12891" spans="3:3" x14ac:dyDescent="0.35">
      <c r="C12891" s="22"/>
    </row>
    <row r="12892" spans="3:3" x14ac:dyDescent="0.35">
      <c r="C12892" s="22"/>
    </row>
    <row r="12893" spans="3:3" x14ac:dyDescent="0.35">
      <c r="C12893" s="22"/>
    </row>
    <row r="12894" spans="3:3" x14ac:dyDescent="0.35">
      <c r="C12894" s="22"/>
    </row>
    <row r="12895" spans="3:3" x14ac:dyDescent="0.35">
      <c r="C12895" s="22"/>
    </row>
    <row r="12896" spans="3:3" x14ac:dyDescent="0.35">
      <c r="C12896" s="22"/>
    </row>
    <row r="12897" spans="3:3" x14ac:dyDescent="0.35">
      <c r="C12897" s="22"/>
    </row>
    <row r="12898" spans="3:3" x14ac:dyDescent="0.35">
      <c r="C12898" s="22"/>
    </row>
    <row r="12899" spans="3:3" x14ac:dyDescent="0.35">
      <c r="C12899" s="22"/>
    </row>
    <row r="12900" spans="3:3" x14ac:dyDescent="0.35">
      <c r="C12900" s="22"/>
    </row>
    <row r="12901" spans="3:3" x14ac:dyDescent="0.35">
      <c r="C12901" s="22"/>
    </row>
    <row r="12902" spans="3:3" x14ac:dyDescent="0.35">
      <c r="C12902" s="22"/>
    </row>
    <row r="12903" spans="3:3" x14ac:dyDescent="0.35">
      <c r="C12903" s="22"/>
    </row>
    <row r="12904" spans="3:3" x14ac:dyDescent="0.35">
      <c r="C12904" s="22"/>
    </row>
    <row r="12905" spans="3:3" x14ac:dyDescent="0.35">
      <c r="C12905" s="22"/>
    </row>
    <row r="12906" spans="3:3" x14ac:dyDescent="0.35">
      <c r="C12906" s="22"/>
    </row>
    <row r="12907" spans="3:3" x14ac:dyDescent="0.35">
      <c r="C12907" s="22"/>
    </row>
    <row r="12908" spans="3:3" x14ac:dyDescent="0.35">
      <c r="C12908" s="22"/>
    </row>
    <row r="12909" spans="3:3" x14ac:dyDescent="0.35">
      <c r="C12909" s="22"/>
    </row>
    <row r="12910" spans="3:3" x14ac:dyDescent="0.35">
      <c r="C12910" s="22"/>
    </row>
    <row r="12911" spans="3:3" x14ac:dyDescent="0.35">
      <c r="C12911" s="22"/>
    </row>
    <row r="12912" spans="3:3" x14ac:dyDescent="0.35">
      <c r="C12912" s="22"/>
    </row>
    <row r="12913" spans="3:3" x14ac:dyDescent="0.35">
      <c r="C12913" s="22"/>
    </row>
    <row r="12914" spans="3:3" x14ac:dyDescent="0.35">
      <c r="C12914" s="22"/>
    </row>
    <row r="12915" spans="3:3" x14ac:dyDescent="0.35">
      <c r="C12915" s="22"/>
    </row>
    <row r="12916" spans="3:3" x14ac:dyDescent="0.35">
      <c r="C12916" s="22"/>
    </row>
    <row r="12917" spans="3:3" x14ac:dyDescent="0.35">
      <c r="C12917" s="22"/>
    </row>
    <row r="12918" spans="3:3" x14ac:dyDescent="0.35">
      <c r="C12918" s="22"/>
    </row>
    <row r="12919" spans="3:3" x14ac:dyDescent="0.35">
      <c r="C12919" s="22"/>
    </row>
    <row r="12920" spans="3:3" x14ac:dyDescent="0.35">
      <c r="C12920" s="22"/>
    </row>
    <row r="12921" spans="3:3" x14ac:dyDescent="0.35">
      <c r="C12921" s="22"/>
    </row>
    <row r="12922" spans="3:3" x14ac:dyDescent="0.35">
      <c r="C12922" s="22"/>
    </row>
    <row r="12923" spans="3:3" x14ac:dyDescent="0.35">
      <c r="C12923" s="22"/>
    </row>
    <row r="12924" spans="3:3" x14ac:dyDescent="0.35">
      <c r="C12924" s="22"/>
    </row>
    <row r="12925" spans="3:3" x14ac:dyDescent="0.35">
      <c r="C12925" s="22"/>
    </row>
    <row r="12926" spans="3:3" x14ac:dyDescent="0.35">
      <c r="C12926" s="22"/>
    </row>
    <row r="12927" spans="3:3" x14ac:dyDescent="0.35">
      <c r="C12927" s="22"/>
    </row>
    <row r="12928" spans="3:3" x14ac:dyDescent="0.35">
      <c r="C12928" s="22"/>
    </row>
    <row r="12929" spans="3:3" x14ac:dyDescent="0.35">
      <c r="C12929" s="22"/>
    </row>
    <row r="12930" spans="3:3" x14ac:dyDescent="0.35">
      <c r="C12930" s="22"/>
    </row>
    <row r="12931" spans="3:3" x14ac:dyDescent="0.35">
      <c r="C12931" s="22"/>
    </row>
    <row r="12932" spans="3:3" x14ac:dyDescent="0.35">
      <c r="C12932" s="22"/>
    </row>
    <row r="12933" spans="3:3" x14ac:dyDescent="0.35">
      <c r="C12933" s="22"/>
    </row>
    <row r="12934" spans="3:3" x14ac:dyDescent="0.35">
      <c r="C12934" s="22"/>
    </row>
    <row r="12935" spans="3:3" x14ac:dyDescent="0.35">
      <c r="C12935" s="22"/>
    </row>
    <row r="12936" spans="3:3" x14ac:dyDescent="0.35">
      <c r="C12936" s="22"/>
    </row>
    <row r="12937" spans="3:3" x14ac:dyDescent="0.35">
      <c r="C12937" s="22"/>
    </row>
    <row r="12938" spans="3:3" x14ac:dyDescent="0.35">
      <c r="C12938" s="22"/>
    </row>
    <row r="12939" spans="3:3" x14ac:dyDescent="0.35">
      <c r="C12939" s="22"/>
    </row>
    <row r="12940" spans="3:3" x14ac:dyDescent="0.35">
      <c r="C12940" s="22"/>
    </row>
    <row r="12941" spans="3:3" x14ac:dyDescent="0.35">
      <c r="C12941" s="22"/>
    </row>
    <row r="12942" spans="3:3" x14ac:dyDescent="0.35">
      <c r="C12942" s="22"/>
    </row>
    <row r="12943" spans="3:3" x14ac:dyDescent="0.35">
      <c r="C12943" s="22"/>
    </row>
    <row r="12944" spans="3:3" x14ac:dyDescent="0.35">
      <c r="C12944" s="22"/>
    </row>
    <row r="12945" spans="3:3" x14ac:dyDescent="0.35">
      <c r="C12945" s="22"/>
    </row>
    <row r="12946" spans="3:3" x14ac:dyDescent="0.35">
      <c r="C12946" s="22"/>
    </row>
    <row r="12947" spans="3:3" x14ac:dyDescent="0.35">
      <c r="C12947" s="22"/>
    </row>
    <row r="12948" spans="3:3" x14ac:dyDescent="0.35">
      <c r="C12948" s="22"/>
    </row>
    <row r="12949" spans="3:3" x14ac:dyDescent="0.35">
      <c r="C12949" s="22"/>
    </row>
    <row r="12950" spans="3:3" x14ac:dyDescent="0.35">
      <c r="C12950" s="22"/>
    </row>
    <row r="12951" spans="3:3" x14ac:dyDescent="0.35">
      <c r="C12951" s="22"/>
    </row>
    <row r="12952" spans="3:3" x14ac:dyDescent="0.35">
      <c r="C12952" s="22"/>
    </row>
    <row r="12953" spans="3:3" x14ac:dyDescent="0.35">
      <c r="C12953" s="22"/>
    </row>
    <row r="12954" spans="3:3" x14ac:dyDescent="0.35">
      <c r="C12954" s="22"/>
    </row>
    <row r="12955" spans="3:3" x14ac:dyDescent="0.35">
      <c r="C12955" s="22"/>
    </row>
    <row r="12956" spans="3:3" x14ac:dyDescent="0.35">
      <c r="C12956" s="22"/>
    </row>
    <row r="12957" spans="3:3" x14ac:dyDescent="0.35">
      <c r="C12957" s="22"/>
    </row>
    <row r="12958" spans="3:3" x14ac:dyDescent="0.35">
      <c r="C12958" s="22"/>
    </row>
    <row r="12959" spans="3:3" x14ac:dyDescent="0.35">
      <c r="C12959" s="22"/>
    </row>
    <row r="12960" spans="3:3" x14ac:dyDescent="0.35">
      <c r="C12960" s="22"/>
    </row>
    <row r="12961" spans="3:3" x14ac:dyDescent="0.35">
      <c r="C12961" s="22"/>
    </row>
    <row r="12962" spans="3:3" x14ac:dyDescent="0.35">
      <c r="C12962" s="22"/>
    </row>
    <row r="12963" spans="3:3" x14ac:dyDescent="0.35">
      <c r="C12963" s="22"/>
    </row>
    <row r="12964" spans="3:3" x14ac:dyDescent="0.35">
      <c r="C12964" s="22"/>
    </row>
    <row r="12965" spans="3:3" x14ac:dyDescent="0.35">
      <c r="C12965" s="22"/>
    </row>
    <row r="12966" spans="3:3" x14ac:dyDescent="0.35">
      <c r="C12966" s="22"/>
    </row>
    <row r="12967" spans="3:3" x14ac:dyDescent="0.35">
      <c r="C12967" s="22"/>
    </row>
    <row r="12968" spans="3:3" x14ac:dyDescent="0.35">
      <c r="C12968" s="22"/>
    </row>
    <row r="12969" spans="3:3" x14ac:dyDescent="0.35">
      <c r="C12969" s="22"/>
    </row>
    <row r="12970" spans="3:3" x14ac:dyDescent="0.35">
      <c r="C12970" s="22"/>
    </row>
    <row r="12971" spans="3:3" x14ac:dyDescent="0.35">
      <c r="C12971" s="22"/>
    </row>
    <row r="12972" spans="3:3" x14ac:dyDescent="0.35">
      <c r="C12972" s="22"/>
    </row>
    <row r="12973" spans="3:3" x14ac:dyDescent="0.35">
      <c r="C12973" s="22"/>
    </row>
    <row r="12974" spans="3:3" x14ac:dyDescent="0.35">
      <c r="C12974" s="22"/>
    </row>
    <row r="12975" spans="3:3" x14ac:dyDescent="0.35">
      <c r="C12975" s="22"/>
    </row>
    <row r="12976" spans="3:3" x14ac:dyDescent="0.35">
      <c r="C12976" s="22"/>
    </row>
    <row r="12977" spans="3:3" x14ac:dyDescent="0.35">
      <c r="C12977" s="22"/>
    </row>
    <row r="12978" spans="3:3" x14ac:dyDescent="0.35">
      <c r="C12978" s="22"/>
    </row>
    <row r="12979" spans="3:3" x14ac:dyDescent="0.35">
      <c r="C12979" s="22"/>
    </row>
    <row r="12980" spans="3:3" x14ac:dyDescent="0.35">
      <c r="C12980" s="22"/>
    </row>
    <row r="12981" spans="3:3" x14ac:dyDescent="0.35">
      <c r="C12981" s="22"/>
    </row>
    <row r="12982" spans="3:3" x14ac:dyDescent="0.35">
      <c r="C12982" s="22"/>
    </row>
    <row r="12983" spans="3:3" x14ac:dyDescent="0.35">
      <c r="C12983" s="22"/>
    </row>
    <row r="12984" spans="3:3" x14ac:dyDescent="0.35">
      <c r="C12984" s="22"/>
    </row>
    <row r="12985" spans="3:3" x14ac:dyDescent="0.35">
      <c r="C12985" s="22"/>
    </row>
    <row r="12986" spans="3:3" x14ac:dyDescent="0.35">
      <c r="C12986" s="22"/>
    </row>
    <row r="12987" spans="3:3" x14ac:dyDescent="0.35">
      <c r="C12987" s="22"/>
    </row>
    <row r="12988" spans="3:3" x14ac:dyDescent="0.35">
      <c r="C12988" s="22"/>
    </row>
    <row r="12989" spans="3:3" x14ac:dyDescent="0.35">
      <c r="C12989" s="22"/>
    </row>
    <row r="12990" spans="3:3" x14ac:dyDescent="0.35">
      <c r="C12990" s="22"/>
    </row>
    <row r="12991" spans="3:3" x14ac:dyDescent="0.35">
      <c r="C12991" s="22"/>
    </row>
    <row r="12992" spans="3:3" x14ac:dyDescent="0.35">
      <c r="C12992" s="22"/>
    </row>
    <row r="12993" spans="3:3" x14ac:dyDescent="0.35">
      <c r="C12993" s="22"/>
    </row>
    <row r="12994" spans="3:3" x14ac:dyDescent="0.35">
      <c r="C12994" s="22"/>
    </row>
    <row r="12995" spans="3:3" x14ac:dyDescent="0.35">
      <c r="C12995" s="22"/>
    </row>
    <row r="12996" spans="3:3" x14ac:dyDescent="0.35">
      <c r="C12996" s="22"/>
    </row>
    <row r="12997" spans="3:3" x14ac:dyDescent="0.35">
      <c r="C12997" s="22"/>
    </row>
    <row r="12998" spans="3:3" x14ac:dyDescent="0.35">
      <c r="C12998" s="22"/>
    </row>
    <row r="12999" spans="3:3" x14ac:dyDescent="0.35">
      <c r="C12999" s="22"/>
    </row>
    <row r="13000" spans="3:3" x14ac:dyDescent="0.35">
      <c r="C13000" s="22"/>
    </row>
    <row r="13001" spans="3:3" x14ac:dyDescent="0.35">
      <c r="C13001" s="22"/>
    </row>
    <row r="13002" spans="3:3" x14ac:dyDescent="0.35">
      <c r="C13002" s="22"/>
    </row>
    <row r="13003" spans="3:3" x14ac:dyDescent="0.35">
      <c r="C13003" s="22"/>
    </row>
    <row r="13004" spans="3:3" x14ac:dyDescent="0.35">
      <c r="C13004" s="22"/>
    </row>
    <row r="13005" spans="3:3" x14ac:dyDescent="0.35">
      <c r="C13005" s="22"/>
    </row>
    <row r="13006" spans="3:3" x14ac:dyDescent="0.35">
      <c r="C13006" s="22"/>
    </row>
    <row r="13007" spans="3:3" x14ac:dyDescent="0.35">
      <c r="C13007" s="22"/>
    </row>
    <row r="13008" spans="3:3" x14ac:dyDescent="0.35">
      <c r="C13008" s="22"/>
    </row>
    <row r="13009" spans="3:3" x14ac:dyDescent="0.35">
      <c r="C13009" s="22"/>
    </row>
    <row r="13010" spans="3:3" x14ac:dyDescent="0.35">
      <c r="C13010" s="22"/>
    </row>
    <row r="13011" spans="3:3" x14ac:dyDescent="0.35">
      <c r="C13011" s="22"/>
    </row>
    <row r="13012" spans="3:3" x14ac:dyDescent="0.35">
      <c r="C13012" s="22"/>
    </row>
    <row r="13013" spans="3:3" x14ac:dyDescent="0.35">
      <c r="C13013" s="22"/>
    </row>
    <row r="13014" spans="3:3" x14ac:dyDescent="0.35">
      <c r="C13014" s="22"/>
    </row>
    <row r="13015" spans="3:3" x14ac:dyDescent="0.35">
      <c r="C13015" s="22"/>
    </row>
    <row r="13016" spans="3:3" x14ac:dyDescent="0.35">
      <c r="C13016" s="22"/>
    </row>
    <row r="13017" spans="3:3" x14ac:dyDescent="0.35">
      <c r="C13017" s="22"/>
    </row>
    <row r="13018" spans="3:3" x14ac:dyDescent="0.35">
      <c r="C13018" s="22"/>
    </row>
    <row r="13019" spans="3:3" x14ac:dyDescent="0.35">
      <c r="C13019" s="22"/>
    </row>
    <row r="13020" spans="3:3" x14ac:dyDescent="0.35">
      <c r="C13020" s="22"/>
    </row>
    <row r="13021" spans="3:3" x14ac:dyDescent="0.35">
      <c r="C13021" s="22"/>
    </row>
    <row r="13022" spans="3:3" x14ac:dyDescent="0.35">
      <c r="C13022" s="22"/>
    </row>
    <row r="13023" spans="3:3" x14ac:dyDescent="0.35">
      <c r="C13023" s="22"/>
    </row>
    <row r="13024" spans="3:3" x14ac:dyDescent="0.35">
      <c r="C13024" s="22"/>
    </row>
    <row r="13025" spans="3:3" x14ac:dyDescent="0.35">
      <c r="C13025" s="22"/>
    </row>
    <row r="13026" spans="3:3" x14ac:dyDescent="0.35">
      <c r="C13026" s="22"/>
    </row>
    <row r="13027" spans="3:3" x14ac:dyDescent="0.35">
      <c r="C13027" s="22"/>
    </row>
    <row r="13028" spans="3:3" x14ac:dyDescent="0.35">
      <c r="C13028" s="22"/>
    </row>
    <row r="13029" spans="3:3" x14ac:dyDescent="0.35">
      <c r="C13029" s="22"/>
    </row>
    <row r="13030" spans="3:3" x14ac:dyDescent="0.35">
      <c r="C13030" s="22"/>
    </row>
    <row r="13031" spans="3:3" x14ac:dyDescent="0.35">
      <c r="C13031" s="22"/>
    </row>
    <row r="13032" spans="3:3" x14ac:dyDescent="0.35">
      <c r="C13032" s="22"/>
    </row>
    <row r="13033" spans="3:3" x14ac:dyDescent="0.35">
      <c r="C13033" s="22"/>
    </row>
    <row r="13034" spans="3:3" x14ac:dyDescent="0.35">
      <c r="C13034" s="22"/>
    </row>
    <row r="13035" spans="3:3" x14ac:dyDescent="0.35">
      <c r="C13035" s="22"/>
    </row>
    <row r="13036" spans="3:3" x14ac:dyDescent="0.35">
      <c r="C13036" s="22"/>
    </row>
    <row r="13037" spans="3:3" x14ac:dyDescent="0.35">
      <c r="C13037" s="22"/>
    </row>
    <row r="13038" spans="3:3" x14ac:dyDescent="0.35">
      <c r="C13038" s="22"/>
    </row>
    <row r="13039" spans="3:3" x14ac:dyDescent="0.35">
      <c r="C13039" s="22"/>
    </row>
    <row r="13040" spans="3:3" x14ac:dyDescent="0.35">
      <c r="C13040" s="22"/>
    </row>
    <row r="13041" spans="3:3" x14ac:dyDescent="0.35">
      <c r="C13041" s="22"/>
    </row>
    <row r="13042" spans="3:3" x14ac:dyDescent="0.35">
      <c r="C13042" s="22"/>
    </row>
    <row r="13043" spans="3:3" x14ac:dyDescent="0.35">
      <c r="C13043" s="22"/>
    </row>
    <row r="13044" spans="3:3" x14ac:dyDescent="0.35">
      <c r="C13044" s="22"/>
    </row>
    <row r="13045" spans="3:3" x14ac:dyDescent="0.35">
      <c r="C13045" s="22"/>
    </row>
    <row r="13046" spans="3:3" x14ac:dyDescent="0.35">
      <c r="C13046" s="22"/>
    </row>
    <row r="13047" spans="3:3" x14ac:dyDescent="0.35">
      <c r="C13047" s="22"/>
    </row>
    <row r="13048" spans="3:3" x14ac:dyDescent="0.35">
      <c r="C13048" s="22"/>
    </row>
    <row r="13049" spans="3:3" x14ac:dyDescent="0.35">
      <c r="C13049" s="22"/>
    </row>
    <row r="13050" spans="3:3" x14ac:dyDescent="0.35">
      <c r="C13050" s="22"/>
    </row>
    <row r="13051" spans="3:3" x14ac:dyDescent="0.35">
      <c r="C13051" s="22"/>
    </row>
    <row r="13052" spans="3:3" x14ac:dyDescent="0.35">
      <c r="C13052" s="22"/>
    </row>
    <row r="13053" spans="3:3" x14ac:dyDescent="0.35">
      <c r="C13053" s="22"/>
    </row>
    <row r="13054" spans="3:3" x14ac:dyDescent="0.35">
      <c r="C13054" s="22"/>
    </row>
    <row r="13055" spans="3:3" x14ac:dyDescent="0.35">
      <c r="C13055" s="22"/>
    </row>
    <row r="13056" spans="3:3" x14ac:dyDescent="0.35">
      <c r="C13056" s="22"/>
    </row>
    <row r="13057" spans="3:3" x14ac:dyDescent="0.35">
      <c r="C13057" s="22"/>
    </row>
    <row r="13058" spans="3:3" x14ac:dyDescent="0.35">
      <c r="C13058" s="22"/>
    </row>
    <row r="13059" spans="3:3" x14ac:dyDescent="0.35">
      <c r="C13059" s="22"/>
    </row>
    <row r="13060" spans="3:3" x14ac:dyDescent="0.35">
      <c r="C13060" s="22"/>
    </row>
    <row r="13061" spans="3:3" x14ac:dyDescent="0.35">
      <c r="C13061" s="22"/>
    </row>
    <row r="13062" spans="3:3" x14ac:dyDescent="0.35">
      <c r="C13062" s="22"/>
    </row>
    <row r="13063" spans="3:3" x14ac:dyDescent="0.35">
      <c r="C13063" s="22"/>
    </row>
    <row r="13064" spans="3:3" x14ac:dyDescent="0.35">
      <c r="C13064" s="22"/>
    </row>
    <row r="13065" spans="3:3" x14ac:dyDescent="0.35">
      <c r="C13065" s="22"/>
    </row>
    <row r="13066" spans="3:3" x14ac:dyDescent="0.35">
      <c r="C13066" s="22"/>
    </row>
    <row r="13067" spans="3:3" x14ac:dyDescent="0.35">
      <c r="C13067" s="22"/>
    </row>
    <row r="13068" spans="3:3" x14ac:dyDescent="0.35">
      <c r="C13068" s="22"/>
    </row>
    <row r="13069" spans="3:3" x14ac:dyDescent="0.35">
      <c r="C13069" s="22"/>
    </row>
    <row r="13070" spans="3:3" x14ac:dyDescent="0.35">
      <c r="C13070" s="22"/>
    </row>
    <row r="13071" spans="3:3" x14ac:dyDescent="0.35">
      <c r="C13071" s="22"/>
    </row>
    <row r="13072" spans="3:3" x14ac:dyDescent="0.35">
      <c r="C13072" s="22"/>
    </row>
    <row r="13073" spans="3:3" x14ac:dyDescent="0.35">
      <c r="C13073" s="22"/>
    </row>
    <row r="13074" spans="3:3" x14ac:dyDescent="0.35">
      <c r="C13074" s="22"/>
    </row>
    <row r="13075" spans="3:3" x14ac:dyDescent="0.35">
      <c r="C13075" s="22"/>
    </row>
    <row r="13076" spans="3:3" x14ac:dyDescent="0.35">
      <c r="C13076" s="22"/>
    </row>
    <row r="13077" spans="3:3" x14ac:dyDescent="0.35">
      <c r="C13077" s="22"/>
    </row>
    <row r="13078" spans="3:3" x14ac:dyDescent="0.35">
      <c r="C13078" s="22"/>
    </row>
    <row r="13079" spans="3:3" x14ac:dyDescent="0.35">
      <c r="C13079" s="22"/>
    </row>
    <row r="13080" spans="3:3" x14ac:dyDescent="0.35">
      <c r="C13080" s="22"/>
    </row>
    <row r="13081" spans="3:3" x14ac:dyDescent="0.35">
      <c r="C13081" s="22"/>
    </row>
    <row r="13082" spans="3:3" x14ac:dyDescent="0.35">
      <c r="C13082" s="22"/>
    </row>
    <row r="13083" spans="3:3" x14ac:dyDescent="0.35">
      <c r="C13083" s="22"/>
    </row>
    <row r="13084" spans="3:3" x14ac:dyDescent="0.35">
      <c r="C13084" s="22"/>
    </row>
    <row r="13085" spans="3:3" x14ac:dyDescent="0.35">
      <c r="C13085" s="22"/>
    </row>
    <row r="13086" spans="3:3" x14ac:dyDescent="0.35">
      <c r="C13086" s="22"/>
    </row>
    <row r="13087" spans="3:3" x14ac:dyDescent="0.35">
      <c r="C13087" s="22"/>
    </row>
    <row r="13088" spans="3:3" x14ac:dyDescent="0.35">
      <c r="C13088" s="22"/>
    </row>
    <row r="13089" spans="3:3" x14ac:dyDescent="0.35">
      <c r="C13089" s="22"/>
    </row>
    <row r="13090" spans="3:3" x14ac:dyDescent="0.35">
      <c r="C13090" s="22"/>
    </row>
    <row r="13091" spans="3:3" x14ac:dyDescent="0.35">
      <c r="C13091" s="22"/>
    </row>
    <row r="13092" spans="3:3" x14ac:dyDescent="0.35">
      <c r="C13092" s="22"/>
    </row>
    <row r="13093" spans="3:3" x14ac:dyDescent="0.35">
      <c r="C13093" s="22"/>
    </row>
    <row r="13094" spans="3:3" x14ac:dyDescent="0.35">
      <c r="C13094" s="22"/>
    </row>
    <row r="13095" spans="3:3" x14ac:dyDescent="0.35">
      <c r="C13095" s="22"/>
    </row>
    <row r="13096" spans="3:3" x14ac:dyDescent="0.35">
      <c r="C13096" s="22"/>
    </row>
    <row r="13097" spans="3:3" x14ac:dyDescent="0.35">
      <c r="C13097" s="22"/>
    </row>
    <row r="13098" spans="3:3" x14ac:dyDescent="0.35">
      <c r="C13098" s="22"/>
    </row>
    <row r="13099" spans="3:3" x14ac:dyDescent="0.35">
      <c r="C13099" s="22"/>
    </row>
    <row r="13100" spans="3:3" x14ac:dyDescent="0.35">
      <c r="C13100" s="22"/>
    </row>
    <row r="13101" spans="3:3" x14ac:dyDescent="0.35">
      <c r="C13101" s="22"/>
    </row>
    <row r="13102" spans="3:3" x14ac:dyDescent="0.35">
      <c r="C13102" s="22"/>
    </row>
    <row r="13103" spans="3:3" x14ac:dyDescent="0.35">
      <c r="C13103" s="22"/>
    </row>
    <row r="13104" spans="3:3" x14ac:dyDescent="0.35">
      <c r="C13104" s="22"/>
    </row>
    <row r="13105" spans="3:3" x14ac:dyDescent="0.35">
      <c r="C13105" s="22"/>
    </row>
    <row r="13106" spans="3:3" x14ac:dyDescent="0.35">
      <c r="C13106" s="22"/>
    </row>
    <row r="13107" spans="3:3" x14ac:dyDescent="0.35">
      <c r="C13107" s="22"/>
    </row>
    <row r="13108" spans="3:3" x14ac:dyDescent="0.35">
      <c r="C13108" s="22"/>
    </row>
    <row r="13109" spans="3:3" x14ac:dyDescent="0.35">
      <c r="C13109" s="22"/>
    </row>
    <row r="13110" spans="3:3" x14ac:dyDescent="0.35">
      <c r="C13110" s="22"/>
    </row>
    <row r="13111" spans="3:3" x14ac:dyDescent="0.35">
      <c r="C13111" s="22"/>
    </row>
    <row r="13112" spans="3:3" x14ac:dyDescent="0.35">
      <c r="C13112" s="22"/>
    </row>
    <row r="13113" spans="3:3" x14ac:dyDescent="0.35">
      <c r="C13113" s="22"/>
    </row>
    <row r="13114" spans="3:3" x14ac:dyDescent="0.35">
      <c r="C13114" s="22"/>
    </row>
    <row r="13115" spans="3:3" x14ac:dyDescent="0.35">
      <c r="C13115" s="22"/>
    </row>
    <row r="13116" spans="3:3" x14ac:dyDescent="0.35">
      <c r="C13116" s="22"/>
    </row>
    <row r="13117" spans="3:3" x14ac:dyDescent="0.35">
      <c r="C13117" s="22"/>
    </row>
    <row r="13118" spans="3:3" x14ac:dyDescent="0.35">
      <c r="C13118" s="22"/>
    </row>
    <row r="13119" spans="3:3" x14ac:dyDescent="0.35">
      <c r="C13119" s="22"/>
    </row>
    <row r="13120" spans="3:3" x14ac:dyDescent="0.35">
      <c r="C13120" s="22"/>
    </row>
    <row r="13121" spans="3:3" x14ac:dyDescent="0.35">
      <c r="C13121" s="22"/>
    </row>
    <row r="13122" spans="3:3" x14ac:dyDescent="0.35">
      <c r="C13122" s="22"/>
    </row>
    <row r="13123" spans="3:3" x14ac:dyDescent="0.35">
      <c r="C13123" s="22"/>
    </row>
    <row r="13124" spans="3:3" x14ac:dyDescent="0.35">
      <c r="C13124" s="22"/>
    </row>
    <row r="13125" spans="3:3" x14ac:dyDescent="0.35">
      <c r="C13125" s="22"/>
    </row>
    <row r="13126" spans="3:3" x14ac:dyDescent="0.35">
      <c r="C13126" s="22"/>
    </row>
    <row r="13127" spans="3:3" x14ac:dyDescent="0.35">
      <c r="C13127" s="22"/>
    </row>
    <row r="13128" spans="3:3" x14ac:dyDescent="0.35">
      <c r="C13128" s="22"/>
    </row>
    <row r="13129" spans="3:3" x14ac:dyDescent="0.35">
      <c r="C13129" s="22"/>
    </row>
    <row r="13130" spans="3:3" x14ac:dyDescent="0.35">
      <c r="C13130" s="22"/>
    </row>
    <row r="13131" spans="3:3" x14ac:dyDescent="0.35">
      <c r="C13131" s="22"/>
    </row>
    <row r="13132" spans="3:3" x14ac:dyDescent="0.35">
      <c r="C13132" s="22"/>
    </row>
    <row r="13133" spans="3:3" x14ac:dyDescent="0.35">
      <c r="C13133" s="22"/>
    </row>
    <row r="13134" spans="3:3" x14ac:dyDescent="0.35">
      <c r="C13134" s="22"/>
    </row>
    <row r="13135" spans="3:3" x14ac:dyDescent="0.35">
      <c r="C13135" s="22"/>
    </row>
    <row r="13136" spans="3:3" x14ac:dyDescent="0.35">
      <c r="C13136" s="22"/>
    </row>
    <row r="13137" spans="3:3" x14ac:dyDescent="0.35">
      <c r="C13137" s="22"/>
    </row>
    <row r="13138" spans="3:3" x14ac:dyDescent="0.35">
      <c r="C13138" s="22"/>
    </row>
    <row r="13139" spans="3:3" x14ac:dyDescent="0.35">
      <c r="C13139" s="22"/>
    </row>
    <row r="13140" spans="3:3" x14ac:dyDescent="0.35">
      <c r="C13140" s="22"/>
    </row>
    <row r="13141" spans="3:3" x14ac:dyDescent="0.35">
      <c r="C13141" s="22"/>
    </row>
    <row r="13142" spans="3:3" x14ac:dyDescent="0.35">
      <c r="C13142" s="22"/>
    </row>
    <row r="13143" spans="3:3" x14ac:dyDescent="0.35">
      <c r="C13143" s="22"/>
    </row>
    <row r="13144" spans="3:3" x14ac:dyDescent="0.35">
      <c r="C13144" s="22"/>
    </row>
    <row r="13145" spans="3:3" x14ac:dyDescent="0.35">
      <c r="C13145" s="22"/>
    </row>
    <row r="13146" spans="3:3" x14ac:dyDescent="0.35">
      <c r="C13146" s="22"/>
    </row>
    <row r="13147" spans="3:3" x14ac:dyDescent="0.35">
      <c r="C13147" s="22"/>
    </row>
    <row r="13148" spans="3:3" x14ac:dyDescent="0.35">
      <c r="C13148" s="22"/>
    </row>
    <row r="13149" spans="3:3" x14ac:dyDescent="0.35">
      <c r="C13149" s="22"/>
    </row>
    <row r="13150" spans="3:3" x14ac:dyDescent="0.35">
      <c r="C13150" s="22"/>
    </row>
    <row r="13151" spans="3:3" x14ac:dyDescent="0.35">
      <c r="C13151" s="22"/>
    </row>
    <row r="13152" spans="3:3" x14ac:dyDescent="0.35">
      <c r="C13152" s="22"/>
    </row>
    <row r="13153" spans="3:3" x14ac:dyDescent="0.35">
      <c r="C13153" s="22"/>
    </row>
    <row r="13154" spans="3:3" x14ac:dyDescent="0.35">
      <c r="C13154" s="22"/>
    </row>
    <row r="13155" spans="3:3" x14ac:dyDescent="0.35">
      <c r="C13155" s="22"/>
    </row>
    <row r="13156" spans="3:3" x14ac:dyDescent="0.35">
      <c r="C13156" s="22"/>
    </row>
    <row r="13157" spans="3:3" x14ac:dyDescent="0.35">
      <c r="C13157" s="22"/>
    </row>
    <row r="13158" spans="3:3" x14ac:dyDescent="0.35">
      <c r="C13158" s="22"/>
    </row>
    <row r="13159" spans="3:3" x14ac:dyDescent="0.35">
      <c r="C13159" s="22"/>
    </row>
    <row r="13160" spans="3:3" x14ac:dyDescent="0.35">
      <c r="C13160" s="22"/>
    </row>
    <row r="13161" spans="3:3" x14ac:dyDescent="0.35">
      <c r="C13161" s="22"/>
    </row>
    <row r="13162" spans="3:3" x14ac:dyDescent="0.35">
      <c r="C13162" s="22"/>
    </row>
    <row r="13163" spans="3:3" x14ac:dyDescent="0.35">
      <c r="C13163" s="22"/>
    </row>
    <row r="13164" spans="3:3" x14ac:dyDescent="0.35">
      <c r="C13164" s="22"/>
    </row>
    <row r="13165" spans="3:3" x14ac:dyDescent="0.35">
      <c r="C13165" s="22"/>
    </row>
    <row r="13166" spans="3:3" x14ac:dyDescent="0.35">
      <c r="C13166" s="22"/>
    </row>
    <row r="13167" spans="3:3" x14ac:dyDescent="0.35">
      <c r="C13167" s="22"/>
    </row>
    <row r="13168" spans="3:3" x14ac:dyDescent="0.35">
      <c r="C13168" s="22"/>
    </row>
    <row r="13169" spans="3:3" x14ac:dyDescent="0.35">
      <c r="C13169" s="22"/>
    </row>
    <row r="13170" spans="3:3" x14ac:dyDescent="0.35">
      <c r="C13170" s="22"/>
    </row>
    <row r="13171" spans="3:3" x14ac:dyDescent="0.35">
      <c r="C13171" s="22"/>
    </row>
    <row r="13172" spans="3:3" x14ac:dyDescent="0.35">
      <c r="C13172" s="22"/>
    </row>
    <row r="13173" spans="3:3" x14ac:dyDescent="0.35">
      <c r="C13173" s="22"/>
    </row>
    <row r="13174" spans="3:3" x14ac:dyDescent="0.35">
      <c r="C13174" s="22"/>
    </row>
    <row r="13175" spans="3:3" x14ac:dyDescent="0.35">
      <c r="C13175" s="22"/>
    </row>
    <row r="13176" spans="3:3" x14ac:dyDescent="0.35">
      <c r="C13176" s="22"/>
    </row>
    <row r="13177" spans="3:3" x14ac:dyDescent="0.35">
      <c r="C13177" s="22"/>
    </row>
    <row r="13178" spans="3:3" x14ac:dyDescent="0.35">
      <c r="C13178" s="22"/>
    </row>
    <row r="13179" spans="3:3" x14ac:dyDescent="0.35">
      <c r="C13179" s="22"/>
    </row>
    <row r="13180" spans="3:3" x14ac:dyDescent="0.35">
      <c r="C13180" s="22"/>
    </row>
    <row r="13181" spans="3:3" x14ac:dyDescent="0.35">
      <c r="C13181" s="22"/>
    </row>
    <row r="13182" spans="3:3" x14ac:dyDescent="0.35">
      <c r="C13182" s="22"/>
    </row>
    <row r="13183" spans="3:3" x14ac:dyDescent="0.35">
      <c r="C13183" s="22"/>
    </row>
    <row r="13184" spans="3:3" x14ac:dyDescent="0.35">
      <c r="C13184" s="22"/>
    </row>
    <row r="13185" spans="3:3" x14ac:dyDescent="0.35">
      <c r="C13185" s="22"/>
    </row>
    <row r="13186" spans="3:3" x14ac:dyDescent="0.35">
      <c r="C13186" s="22"/>
    </row>
    <row r="13187" spans="3:3" x14ac:dyDescent="0.35">
      <c r="C13187" s="22"/>
    </row>
    <row r="13188" spans="3:3" x14ac:dyDescent="0.35">
      <c r="C13188" s="22"/>
    </row>
    <row r="13189" spans="3:3" x14ac:dyDescent="0.35">
      <c r="C13189" s="22"/>
    </row>
    <row r="13190" spans="3:3" x14ac:dyDescent="0.35">
      <c r="C13190" s="22"/>
    </row>
    <row r="13191" spans="3:3" x14ac:dyDescent="0.35">
      <c r="C13191" s="22"/>
    </row>
    <row r="13192" spans="3:3" x14ac:dyDescent="0.35">
      <c r="C13192" s="22"/>
    </row>
    <row r="13193" spans="3:3" x14ac:dyDescent="0.35">
      <c r="C13193" s="22"/>
    </row>
    <row r="13194" spans="3:3" x14ac:dyDescent="0.35">
      <c r="C13194" s="22"/>
    </row>
    <row r="13195" spans="3:3" x14ac:dyDescent="0.35">
      <c r="C13195" s="22"/>
    </row>
    <row r="13196" spans="3:3" x14ac:dyDescent="0.35">
      <c r="C13196" s="22"/>
    </row>
    <row r="13197" spans="3:3" x14ac:dyDescent="0.35">
      <c r="C13197" s="22"/>
    </row>
    <row r="13198" spans="3:3" x14ac:dyDescent="0.35">
      <c r="C13198" s="22"/>
    </row>
    <row r="13199" spans="3:3" x14ac:dyDescent="0.35">
      <c r="C13199" s="22"/>
    </row>
    <row r="13200" spans="3:3" x14ac:dyDescent="0.35">
      <c r="C13200" s="22"/>
    </row>
    <row r="13201" spans="3:3" x14ac:dyDescent="0.35">
      <c r="C13201" s="22"/>
    </row>
    <row r="13202" spans="3:3" x14ac:dyDescent="0.35">
      <c r="C13202" s="22"/>
    </row>
    <row r="13203" spans="3:3" x14ac:dyDescent="0.35">
      <c r="C13203" s="22"/>
    </row>
    <row r="13204" spans="3:3" x14ac:dyDescent="0.35">
      <c r="C13204" s="22"/>
    </row>
    <row r="13205" spans="3:3" x14ac:dyDescent="0.35">
      <c r="C13205" s="22"/>
    </row>
    <row r="13206" spans="3:3" x14ac:dyDescent="0.35">
      <c r="C13206" s="22"/>
    </row>
    <row r="13207" spans="3:3" x14ac:dyDescent="0.35">
      <c r="C13207" s="22"/>
    </row>
    <row r="13208" spans="3:3" x14ac:dyDescent="0.35">
      <c r="C13208" s="22"/>
    </row>
    <row r="13209" spans="3:3" x14ac:dyDescent="0.35">
      <c r="C13209" s="22"/>
    </row>
    <row r="13210" spans="3:3" x14ac:dyDescent="0.35">
      <c r="C13210" s="22"/>
    </row>
    <row r="13211" spans="3:3" x14ac:dyDescent="0.35">
      <c r="C13211" s="22"/>
    </row>
    <row r="13212" spans="3:3" x14ac:dyDescent="0.35">
      <c r="C13212" s="22"/>
    </row>
    <row r="13213" spans="3:3" x14ac:dyDescent="0.35">
      <c r="C13213" s="22"/>
    </row>
    <row r="13214" spans="3:3" x14ac:dyDescent="0.35">
      <c r="C13214" s="22"/>
    </row>
    <row r="13215" spans="3:3" x14ac:dyDescent="0.35">
      <c r="C13215" s="22"/>
    </row>
    <row r="13216" spans="3:3" x14ac:dyDescent="0.35">
      <c r="C13216" s="22"/>
    </row>
    <row r="13217" spans="3:3" x14ac:dyDescent="0.35">
      <c r="C13217" s="22"/>
    </row>
    <row r="13218" spans="3:3" x14ac:dyDescent="0.35">
      <c r="C13218" s="22"/>
    </row>
    <row r="13219" spans="3:3" x14ac:dyDescent="0.35">
      <c r="C13219" s="22"/>
    </row>
    <row r="13220" spans="3:3" x14ac:dyDescent="0.35">
      <c r="C13220" s="22"/>
    </row>
    <row r="13221" spans="3:3" x14ac:dyDescent="0.35">
      <c r="C13221" s="22"/>
    </row>
    <row r="13222" spans="3:3" x14ac:dyDescent="0.35">
      <c r="C13222" s="22"/>
    </row>
    <row r="13223" spans="3:3" x14ac:dyDescent="0.35">
      <c r="C13223" s="22"/>
    </row>
    <row r="13224" spans="3:3" x14ac:dyDescent="0.35">
      <c r="C13224" s="22"/>
    </row>
    <row r="13225" spans="3:3" x14ac:dyDescent="0.35">
      <c r="C13225" s="22"/>
    </row>
    <row r="13226" spans="3:3" x14ac:dyDescent="0.35">
      <c r="C13226" s="22"/>
    </row>
    <row r="13227" spans="3:3" x14ac:dyDescent="0.35">
      <c r="C13227" s="22"/>
    </row>
    <row r="13228" spans="3:3" x14ac:dyDescent="0.35">
      <c r="C13228" s="22"/>
    </row>
    <row r="13229" spans="3:3" x14ac:dyDescent="0.35">
      <c r="C13229" s="22"/>
    </row>
    <row r="13230" spans="3:3" x14ac:dyDescent="0.35">
      <c r="C13230" s="22"/>
    </row>
    <row r="13231" spans="3:3" x14ac:dyDescent="0.35">
      <c r="C13231" s="22"/>
    </row>
    <row r="13232" spans="3:3" x14ac:dyDescent="0.35">
      <c r="C13232" s="22"/>
    </row>
    <row r="13233" spans="3:3" x14ac:dyDescent="0.35">
      <c r="C13233" s="22"/>
    </row>
    <row r="13234" spans="3:3" x14ac:dyDescent="0.35">
      <c r="C13234" s="22"/>
    </row>
    <row r="13235" spans="3:3" x14ac:dyDescent="0.35">
      <c r="C13235" s="22"/>
    </row>
    <row r="13236" spans="3:3" x14ac:dyDescent="0.35">
      <c r="C13236" s="22"/>
    </row>
    <row r="13237" spans="3:3" x14ac:dyDescent="0.35">
      <c r="C13237" s="22"/>
    </row>
    <row r="13238" spans="3:3" x14ac:dyDescent="0.35">
      <c r="C13238" s="22"/>
    </row>
    <row r="13239" spans="3:3" x14ac:dyDescent="0.35">
      <c r="C13239" s="22"/>
    </row>
    <row r="13240" spans="3:3" x14ac:dyDescent="0.35">
      <c r="C13240" s="22"/>
    </row>
    <row r="13241" spans="3:3" x14ac:dyDescent="0.35">
      <c r="C13241" s="22"/>
    </row>
    <row r="13242" spans="3:3" x14ac:dyDescent="0.35">
      <c r="C13242" s="22"/>
    </row>
    <row r="13243" spans="3:3" x14ac:dyDescent="0.35">
      <c r="C13243" s="22"/>
    </row>
    <row r="13244" spans="3:3" x14ac:dyDescent="0.35">
      <c r="C13244" s="22"/>
    </row>
    <row r="13245" spans="3:3" x14ac:dyDescent="0.35">
      <c r="C13245" s="22"/>
    </row>
    <row r="13246" spans="3:3" x14ac:dyDescent="0.35">
      <c r="C13246" s="22"/>
    </row>
    <row r="13247" spans="3:3" x14ac:dyDescent="0.35">
      <c r="C13247" s="22"/>
    </row>
    <row r="13248" spans="3:3" x14ac:dyDescent="0.35">
      <c r="C13248" s="22"/>
    </row>
    <row r="13249" spans="3:3" x14ac:dyDescent="0.35">
      <c r="C13249" s="22"/>
    </row>
    <row r="13250" spans="3:3" x14ac:dyDescent="0.35">
      <c r="C13250" s="22"/>
    </row>
    <row r="13251" spans="3:3" x14ac:dyDescent="0.35">
      <c r="C13251" s="22"/>
    </row>
    <row r="13252" spans="3:3" x14ac:dyDescent="0.35">
      <c r="C13252" s="22"/>
    </row>
    <row r="13253" spans="3:3" x14ac:dyDescent="0.35">
      <c r="C13253" s="22"/>
    </row>
    <row r="13254" spans="3:3" x14ac:dyDescent="0.35">
      <c r="C13254" s="22"/>
    </row>
    <row r="13255" spans="3:3" x14ac:dyDescent="0.35">
      <c r="C13255" s="22"/>
    </row>
    <row r="13256" spans="3:3" x14ac:dyDescent="0.35">
      <c r="C13256" s="22"/>
    </row>
    <row r="13257" spans="3:3" x14ac:dyDescent="0.35">
      <c r="C13257" s="22"/>
    </row>
    <row r="13258" spans="3:3" x14ac:dyDescent="0.35">
      <c r="C13258" s="22"/>
    </row>
    <row r="13259" spans="3:3" x14ac:dyDescent="0.35">
      <c r="C13259" s="22"/>
    </row>
    <row r="13260" spans="3:3" x14ac:dyDescent="0.35">
      <c r="C13260" s="22"/>
    </row>
    <row r="13261" spans="3:3" x14ac:dyDescent="0.35">
      <c r="C13261" s="22"/>
    </row>
    <row r="13262" spans="3:3" x14ac:dyDescent="0.35">
      <c r="C13262" s="22"/>
    </row>
    <row r="13263" spans="3:3" x14ac:dyDescent="0.35">
      <c r="C13263" s="22"/>
    </row>
    <row r="13264" spans="3:3" x14ac:dyDescent="0.35">
      <c r="C13264" s="22"/>
    </row>
    <row r="13265" spans="3:3" x14ac:dyDescent="0.35">
      <c r="C13265" s="22"/>
    </row>
    <row r="13266" spans="3:3" x14ac:dyDescent="0.35">
      <c r="C13266" s="22"/>
    </row>
    <row r="13267" spans="3:3" x14ac:dyDescent="0.35">
      <c r="C13267" s="22"/>
    </row>
    <row r="13268" spans="3:3" x14ac:dyDescent="0.35">
      <c r="C13268" s="22"/>
    </row>
    <row r="13269" spans="3:3" x14ac:dyDescent="0.35">
      <c r="C13269" s="22"/>
    </row>
    <row r="13270" spans="3:3" x14ac:dyDescent="0.35">
      <c r="C13270" s="22"/>
    </row>
    <row r="13271" spans="3:3" x14ac:dyDescent="0.35">
      <c r="C13271" s="22"/>
    </row>
    <row r="13272" spans="3:3" x14ac:dyDescent="0.35">
      <c r="C13272" s="22"/>
    </row>
    <row r="13273" spans="3:3" x14ac:dyDescent="0.35">
      <c r="C13273" s="22"/>
    </row>
    <row r="13274" spans="3:3" x14ac:dyDescent="0.35">
      <c r="C13274" s="22"/>
    </row>
    <row r="13275" spans="3:3" x14ac:dyDescent="0.35">
      <c r="C13275" s="22"/>
    </row>
    <row r="13276" spans="3:3" x14ac:dyDescent="0.35">
      <c r="C13276" s="22"/>
    </row>
    <row r="13277" spans="3:3" x14ac:dyDescent="0.35">
      <c r="C13277" s="22"/>
    </row>
    <row r="13278" spans="3:3" x14ac:dyDescent="0.35">
      <c r="C13278" s="22"/>
    </row>
    <row r="13279" spans="3:3" x14ac:dyDescent="0.35">
      <c r="C13279" s="22"/>
    </row>
    <row r="13280" spans="3:3" x14ac:dyDescent="0.35">
      <c r="C13280" s="22"/>
    </row>
    <row r="13281" spans="3:3" x14ac:dyDescent="0.35">
      <c r="C13281" s="22"/>
    </row>
    <row r="13282" spans="3:3" x14ac:dyDescent="0.35">
      <c r="C13282" s="22"/>
    </row>
    <row r="13283" spans="3:3" x14ac:dyDescent="0.35">
      <c r="C13283" s="22"/>
    </row>
    <row r="13284" spans="3:3" x14ac:dyDescent="0.35">
      <c r="C13284" s="22"/>
    </row>
    <row r="13285" spans="3:3" x14ac:dyDescent="0.35">
      <c r="C13285" s="22"/>
    </row>
    <row r="13286" spans="3:3" x14ac:dyDescent="0.35">
      <c r="C13286" s="22"/>
    </row>
    <row r="13287" spans="3:3" x14ac:dyDescent="0.35">
      <c r="C13287" s="22"/>
    </row>
    <row r="13288" spans="3:3" x14ac:dyDescent="0.35">
      <c r="C13288" s="22"/>
    </row>
    <row r="13289" spans="3:3" x14ac:dyDescent="0.35">
      <c r="C13289" s="22"/>
    </row>
    <row r="13290" spans="3:3" x14ac:dyDescent="0.35">
      <c r="C13290" s="22"/>
    </row>
    <row r="13291" spans="3:3" x14ac:dyDescent="0.35">
      <c r="C13291" s="22"/>
    </row>
    <row r="13292" spans="3:3" x14ac:dyDescent="0.35">
      <c r="C13292" s="22"/>
    </row>
    <row r="13293" spans="3:3" x14ac:dyDescent="0.35">
      <c r="C13293" s="22"/>
    </row>
    <row r="13294" spans="3:3" x14ac:dyDescent="0.35">
      <c r="C13294" s="22"/>
    </row>
    <row r="13295" spans="3:3" x14ac:dyDescent="0.35">
      <c r="C13295" s="22"/>
    </row>
    <row r="13296" spans="3:3" x14ac:dyDescent="0.35">
      <c r="C13296" s="22"/>
    </row>
    <row r="13297" spans="3:3" x14ac:dyDescent="0.35">
      <c r="C13297" s="22"/>
    </row>
    <row r="13298" spans="3:3" x14ac:dyDescent="0.35">
      <c r="C13298" s="22"/>
    </row>
    <row r="13299" spans="3:3" x14ac:dyDescent="0.35">
      <c r="C13299" s="22"/>
    </row>
    <row r="13300" spans="3:3" x14ac:dyDescent="0.35">
      <c r="C13300" s="22"/>
    </row>
    <row r="13301" spans="3:3" x14ac:dyDescent="0.35">
      <c r="C13301" s="22"/>
    </row>
    <row r="13302" spans="3:3" x14ac:dyDescent="0.35">
      <c r="C13302" s="22"/>
    </row>
    <row r="13303" spans="3:3" x14ac:dyDescent="0.35">
      <c r="C13303" s="22"/>
    </row>
    <row r="13304" spans="3:3" x14ac:dyDescent="0.35">
      <c r="C13304" s="22"/>
    </row>
    <row r="13305" spans="3:3" x14ac:dyDescent="0.35">
      <c r="C13305" s="22"/>
    </row>
    <row r="13306" spans="3:3" x14ac:dyDescent="0.35">
      <c r="C13306" s="22"/>
    </row>
    <row r="13307" spans="3:3" x14ac:dyDescent="0.35">
      <c r="C13307" s="22"/>
    </row>
    <row r="13308" spans="3:3" x14ac:dyDescent="0.35">
      <c r="C13308" s="22"/>
    </row>
    <row r="13309" spans="3:3" x14ac:dyDescent="0.35">
      <c r="C13309" s="22"/>
    </row>
    <row r="13310" spans="3:3" x14ac:dyDescent="0.35">
      <c r="C13310" s="22"/>
    </row>
    <row r="13311" spans="3:3" x14ac:dyDescent="0.35">
      <c r="C13311" s="22"/>
    </row>
    <row r="13312" spans="3:3" x14ac:dyDescent="0.35">
      <c r="C13312" s="22"/>
    </row>
    <row r="13313" spans="3:3" x14ac:dyDescent="0.35">
      <c r="C13313" s="22"/>
    </row>
    <row r="13314" spans="3:3" x14ac:dyDescent="0.35">
      <c r="C13314" s="22"/>
    </row>
    <row r="13315" spans="3:3" x14ac:dyDescent="0.35">
      <c r="C13315" s="22"/>
    </row>
    <row r="13316" spans="3:3" x14ac:dyDescent="0.35">
      <c r="C13316" s="22"/>
    </row>
    <row r="13317" spans="3:3" x14ac:dyDescent="0.35">
      <c r="C13317" s="22"/>
    </row>
    <row r="13318" spans="3:3" x14ac:dyDescent="0.35">
      <c r="C13318" s="22"/>
    </row>
    <row r="13319" spans="3:3" x14ac:dyDescent="0.35">
      <c r="C13319" s="22"/>
    </row>
    <row r="13320" spans="3:3" x14ac:dyDescent="0.35">
      <c r="C13320" s="22"/>
    </row>
    <row r="13321" spans="3:3" x14ac:dyDescent="0.35">
      <c r="C13321" s="22"/>
    </row>
    <row r="13322" spans="3:3" x14ac:dyDescent="0.35">
      <c r="C13322" s="22"/>
    </row>
    <row r="13323" spans="3:3" x14ac:dyDescent="0.35">
      <c r="C13323" s="22"/>
    </row>
    <row r="13324" spans="3:3" x14ac:dyDescent="0.35">
      <c r="C13324" s="22"/>
    </row>
    <row r="13325" spans="3:3" x14ac:dyDescent="0.35">
      <c r="C13325" s="22"/>
    </row>
    <row r="13326" spans="3:3" x14ac:dyDescent="0.35">
      <c r="C13326" s="22"/>
    </row>
    <row r="13327" spans="3:3" x14ac:dyDescent="0.35">
      <c r="C13327" s="22"/>
    </row>
    <row r="13328" spans="3:3" x14ac:dyDescent="0.35">
      <c r="C13328" s="22"/>
    </row>
    <row r="13329" spans="3:3" x14ac:dyDescent="0.35">
      <c r="C13329" s="22"/>
    </row>
    <row r="13330" spans="3:3" x14ac:dyDescent="0.35">
      <c r="C13330" s="22"/>
    </row>
    <row r="13331" spans="3:3" x14ac:dyDescent="0.35">
      <c r="C13331" s="22"/>
    </row>
    <row r="13332" spans="3:3" x14ac:dyDescent="0.35">
      <c r="C13332" s="22"/>
    </row>
    <row r="13333" spans="3:3" x14ac:dyDescent="0.35">
      <c r="C13333" s="22"/>
    </row>
    <row r="13334" spans="3:3" x14ac:dyDescent="0.35">
      <c r="C13334" s="22"/>
    </row>
    <row r="13335" spans="3:3" x14ac:dyDescent="0.35">
      <c r="C13335" s="22"/>
    </row>
    <row r="13336" spans="3:3" x14ac:dyDescent="0.35">
      <c r="C13336" s="22"/>
    </row>
    <row r="13337" spans="3:3" x14ac:dyDescent="0.35">
      <c r="C13337" s="22"/>
    </row>
    <row r="13338" spans="3:3" x14ac:dyDescent="0.35">
      <c r="C13338" s="22"/>
    </row>
    <row r="13339" spans="3:3" x14ac:dyDescent="0.35">
      <c r="C13339" s="22"/>
    </row>
    <row r="13340" spans="3:3" x14ac:dyDescent="0.35">
      <c r="C13340" s="22"/>
    </row>
    <row r="13341" spans="3:3" x14ac:dyDescent="0.35">
      <c r="C13341" s="22"/>
    </row>
    <row r="13342" spans="3:3" x14ac:dyDescent="0.35">
      <c r="C13342" s="22"/>
    </row>
    <row r="13343" spans="3:3" x14ac:dyDescent="0.35">
      <c r="C13343" s="22"/>
    </row>
    <row r="13344" spans="3:3" x14ac:dyDescent="0.35">
      <c r="C13344" s="22"/>
    </row>
    <row r="13345" spans="3:3" x14ac:dyDescent="0.35">
      <c r="C13345" s="22"/>
    </row>
    <row r="13346" spans="3:3" x14ac:dyDescent="0.35">
      <c r="C13346" s="22"/>
    </row>
    <row r="13347" spans="3:3" x14ac:dyDescent="0.35">
      <c r="C13347" s="22"/>
    </row>
    <row r="13348" spans="3:3" x14ac:dyDescent="0.35">
      <c r="C13348" s="22"/>
    </row>
    <row r="13349" spans="3:3" x14ac:dyDescent="0.35">
      <c r="C13349" s="22"/>
    </row>
    <row r="13350" spans="3:3" x14ac:dyDescent="0.35">
      <c r="C13350" s="22"/>
    </row>
    <row r="13351" spans="3:3" x14ac:dyDescent="0.35">
      <c r="C13351" s="22"/>
    </row>
    <row r="13352" spans="3:3" x14ac:dyDescent="0.35">
      <c r="C13352" s="22"/>
    </row>
    <row r="13353" spans="3:3" x14ac:dyDescent="0.35">
      <c r="C13353" s="22"/>
    </row>
    <row r="13354" spans="3:3" x14ac:dyDescent="0.35">
      <c r="C13354" s="22"/>
    </row>
    <row r="13355" spans="3:3" x14ac:dyDescent="0.35">
      <c r="C13355" s="22"/>
    </row>
    <row r="13356" spans="3:3" x14ac:dyDescent="0.35">
      <c r="C13356" s="22"/>
    </row>
    <row r="13357" spans="3:3" x14ac:dyDescent="0.35">
      <c r="C13357" s="22"/>
    </row>
    <row r="13358" spans="3:3" x14ac:dyDescent="0.35">
      <c r="C13358" s="22"/>
    </row>
    <row r="13359" spans="3:3" x14ac:dyDescent="0.35">
      <c r="C13359" s="22"/>
    </row>
    <row r="13360" spans="3:3" x14ac:dyDescent="0.35">
      <c r="C13360" s="22"/>
    </row>
    <row r="13361" spans="3:3" x14ac:dyDescent="0.35">
      <c r="C13361" s="22"/>
    </row>
    <row r="13362" spans="3:3" x14ac:dyDescent="0.35">
      <c r="C13362" s="22"/>
    </row>
    <row r="13363" spans="3:3" x14ac:dyDescent="0.35">
      <c r="C13363" s="22"/>
    </row>
    <row r="13364" spans="3:3" x14ac:dyDescent="0.35">
      <c r="C13364" s="22"/>
    </row>
    <row r="13365" spans="3:3" x14ac:dyDescent="0.35">
      <c r="C13365" s="22"/>
    </row>
    <row r="13366" spans="3:3" x14ac:dyDescent="0.35">
      <c r="C13366" s="22"/>
    </row>
    <row r="13367" spans="3:3" x14ac:dyDescent="0.35">
      <c r="C13367" s="22"/>
    </row>
    <row r="13368" spans="3:3" x14ac:dyDescent="0.35">
      <c r="C13368" s="22"/>
    </row>
    <row r="13369" spans="3:3" x14ac:dyDescent="0.35">
      <c r="C13369" s="22"/>
    </row>
    <row r="13370" spans="3:3" x14ac:dyDescent="0.35">
      <c r="C13370" s="22"/>
    </row>
    <row r="13371" spans="3:3" x14ac:dyDescent="0.35">
      <c r="C13371" s="22"/>
    </row>
    <row r="13372" spans="3:3" x14ac:dyDescent="0.35">
      <c r="C13372" s="22"/>
    </row>
    <row r="13373" spans="3:3" x14ac:dyDescent="0.35">
      <c r="C13373" s="22"/>
    </row>
    <row r="13374" spans="3:3" x14ac:dyDescent="0.35">
      <c r="C13374" s="22"/>
    </row>
    <row r="13375" spans="3:3" x14ac:dyDescent="0.35">
      <c r="C13375" s="22"/>
    </row>
    <row r="13376" spans="3:3" x14ac:dyDescent="0.35">
      <c r="C13376" s="22"/>
    </row>
    <row r="13377" spans="3:3" x14ac:dyDescent="0.35">
      <c r="C13377" s="22"/>
    </row>
    <row r="13378" spans="3:3" x14ac:dyDescent="0.35">
      <c r="C13378" s="22"/>
    </row>
    <row r="13379" spans="3:3" x14ac:dyDescent="0.35">
      <c r="C13379" s="22"/>
    </row>
    <row r="13380" spans="3:3" x14ac:dyDescent="0.35">
      <c r="C13380" s="22"/>
    </row>
    <row r="13381" spans="3:3" x14ac:dyDescent="0.35">
      <c r="C13381" s="22"/>
    </row>
    <row r="13382" spans="3:3" x14ac:dyDescent="0.35">
      <c r="C13382" s="22"/>
    </row>
    <row r="13383" spans="3:3" x14ac:dyDescent="0.35">
      <c r="C13383" s="22"/>
    </row>
    <row r="13384" spans="3:3" x14ac:dyDescent="0.35">
      <c r="C13384" s="22"/>
    </row>
    <row r="13385" spans="3:3" x14ac:dyDescent="0.35">
      <c r="C13385" s="22"/>
    </row>
    <row r="13386" spans="3:3" x14ac:dyDescent="0.35">
      <c r="C13386" s="22"/>
    </row>
    <row r="13387" spans="3:3" x14ac:dyDescent="0.35">
      <c r="C13387" s="22"/>
    </row>
    <row r="13388" spans="3:3" x14ac:dyDescent="0.35">
      <c r="C13388" s="22"/>
    </row>
    <row r="13389" spans="3:3" x14ac:dyDescent="0.35">
      <c r="C13389" s="22"/>
    </row>
    <row r="13390" spans="3:3" x14ac:dyDescent="0.35">
      <c r="C13390" s="22"/>
    </row>
    <row r="13391" spans="3:3" x14ac:dyDescent="0.35">
      <c r="C13391" s="22"/>
    </row>
    <row r="13392" spans="3:3" x14ac:dyDescent="0.35">
      <c r="C13392" s="22"/>
    </row>
    <row r="13393" spans="3:3" x14ac:dyDescent="0.35">
      <c r="C13393" s="22"/>
    </row>
    <row r="13394" spans="3:3" x14ac:dyDescent="0.35">
      <c r="C13394" s="22"/>
    </row>
    <row r="13395" spans="3:3" x14ac:dyDescent="0.35">
      <c r="C13395" s="22"/>
    </row>
    <row r="13396" spans="3:3" x14ac:dyDescent="0.35">
      <c r="C13396" s="22"/>
    </row>
    <row r="13397" spans="3:3" x14ac:dyDescent="0.35">
      <c r="C13397" s="22"/>
    </row>
    <row r="13398" spans="3:3" x14ac:dyDescent="0.35">
      <c r="C13398" s="22"/>
    </row>
    <row r="13399" spans="3:3" x14ac:dyDescent="0.35">
      <c r="C13399" s="22"/>
    </row>
    <row r="13400" spans="3:3" x14ac:dyDescent="0.35">
      <c r="C13400" s="22"/>
    </row>
    <row r="13401" spans="3:3" x14ac:dyDescent="0.35">
      <c r="C13401" s="22"/>
    </row>
    <row r="13402" spans="3:3" x14ac:dyDescent="0.35">
      <c r="C13402" s="22"/>
    </row>
    <row r="13403" spans="3:3" x14ac:dyDescent="0.35">
      <c r="C13403" s="22"/>
    </row>
    <row r="13404" spans="3:3" x14ac:dyDescent="0.35">
      <c r="C13404" s="22"/>
    </row>
    <row r="13405" spans="3:3" x14ac:dyDescent="0.35">
      <c r="C13405" s="22"/>
    </row>
    <row r="13406" spans="3:3" x14ac:dyDescent="0.35">
      <c r="C13406" s="22"/>
    </row>
    <row r="13407" spans="3:3" x14ac:dyDescent="0.35">
      <c r="C13407" s="22"/>
    </row>
    <row r="13408" spans="3:3" x14ac:dyDescent="0.35">
      <c r="C13408" s="22"/>
    </row>
    <row r="13409" spans="3:3" x14ac:dyDescent="0.35">
      <c r="C13409" s="22"/>
    </row>
    <row r="13410" spans="3:3" x14ac:dyDescent="0.35">
      <c r="C13410" s="22"/>
    </row>
    <row r="13411" spans="3:3" x14ac:dyDescent="0.35">
      <c r="C13411" s="22"/>
    </row>
    <row r="13412" spans="3:3" x14ac:dyDescent="0.35">
      <c r="C13412" s="22"/>
    </row>
    <row r="13413" spans="3:3" x14ac:dyDescent="0.35">
      <c r="C13413" s="22"/>
    </row>
    <row r="13414" spans="3:3" x14ac:dyDescent="0.35">
      <c r="C13414" s="22"/>
    </row>
    <row r="13415" spans="3:3" x14ac:dyDescent="0.35">
      <c r="C13415" s="22"/>
    </row>
    <row r="13416" spans="3:3" x14ac:dyDescent="0.35">
      <c r="C13416" s="22"/>
    </row>
    <row r="13417" spans="3:3" x14ac:dyDescent="0.35">
      <c r="C13417" s="22"/>
    </row>
    <row r="13418" spans="3:3" x14ac:dyDescent="0.35">
      <c r="C13418" s="22"/>
    </row>
    <row r="13419" spans="3:3" x14ac:dyDescent="0.35">
      <c r="C13419" s="22"/>
    </row>
    <row r="13420" spans="3:3" x14ac:dyDescent="0.35">
      <c r="C13420" s="22"/>
    </row>
    <row r="13421" spans="3:3" x14ac:dyDescent="0.35">
      <c r="C13421" s="22"/>
    </row>
    <row r="13422" spans="3:3" x14ac:dyDescent="0.35">
      <c r="C13422" s="22"/>
    </row>
    <row r="13423" spans="3:3" x14ac:dyDescent="0.35">
      <c r="C13423" s="22"/>
    </row>
    <row r="13424" spans="3:3" x14ac:dyDescent="0.35">
      <c r="C13424" s="22"/>
    </row>
    <row r="13425" spans="3:3" x14ac:dyDescent="0.35">
      <c r="C13425" s="22"/>
    </row>
    <row r="13426" spans="3:3" x14ac:dyDescent="0.35">
      <c r="C13426" s="22"/>
    </row>
    <row r="13427" spans="3:3" x14ac:dyDescent="0.35">
      <c r="C13427" s="22"/>
    </row>
    <row r="13428" spans="3:3" x14ac:dyDescent="0.35">
      <c r="C13428" s="22"/>
    </row>
    <row r="13429" spans="3:3" x14ac:dyDescent="0.35">
      <c r="C13429" s="22"/>
    </row>
    <row r="13430" spans="3:3" x14ac:dyDescent="0.35">
      <c r="C13430" s="22"/>
    </row>
    <row r="13431" spans="3:3" x14ac:dyDescent="0.35">
      <c r="C13431" s="22"/>
    </row>
    <row r="13432" spans="3:3" x14ac:dyDescent="0.35">
      <c r="C13432" s="22"/>
    </row>
    <row r="13433" spans="3:3" x14ac:dyDescent="0.35">
      <c r="C13433" s="22"/>
    </row>
    <row r="13434" spans="3:3" x14ac:dyDescent="0.35">
      <c r="C13434" s="22"/>
    </row>
    <row r="13435" spans="3:3" x14ac:dyDescent="0.35">
      <c r="C13435" s="22"/>
    </row>
    <row r="13436" spans="3:3" x14ac:dyDescent="0.35">
      <c r="C13436" s="22"/>
    </row>
    <row r="13437" spans="3:3" x14ac:dyDescent="0.35">
      <c r="C13437" s="22"/>
    </row>
    <row r="13438" spans="3:3" x14ac:dyDescent="0.35">
      <c r="C13438" s="22"/>
    </row>
    <row r="13439" spans="3:3" x14ac:dyDescent="0.35">
      <c r="C13439" s="22"/>
    </row>
    <row r="13440" spans="3:3" x14ac:dyDescent="0.35">
      <c r="C13440" s="22"/>
    </row>
    <row r="13441" spans="3:3" x14ac:dyDescent="0.35">
      <c r="C13441" s="22"/>
    </row>
    <row r="13442" spans="3:3" x14ac:dyDescent="0.35">
      <c r="C13442" s="22"/>
    </row>
    <row r="13443" spans="3:3" x14ac:dyDescent="0.35">
      <c r="C13443" s="22"/>
    </row>
    <row r="13444" spans="3:3" x14ac:dyDescent="0.35">
      <c r="C13444" s="22"/>
    </row>
    <row r="13445" spans="3:3" x14ac:dyDescent="0.35">
      <c r="C13445" s="22"/>
    </row>
    <row r="13446" spans="3:3" x14ac:dyDescent="0.35">
      <c r="C13446" s="22"/>
    </row>
    <row r="13447" spans="3:3" x14ac:dyDescent="0.35">
      <c r="C13447" s="22"/>
    </row>
    <row r="13448" spans="3:3" x14ac:dyDescent="0.35">
      <c r="C13448" s="22"/>
    </row>
    <row r="13449" spans="3:3" x14ac:dyDescent="0.35">
      <c r="C13449" s="22"/>
    </row>
    <row r="13450" spans="3:3" x14ac:dyDescent="0.35">
      <c r="C13450" s="22"/>
    </row>
    <row r="13451" spans="3:3" x14ac:dyDescent="0.35">
      <c r="C13451" s="22"/>
    </row>
    <row r="13452" spans="3:3" x14ac:dyDescent="0.35">
      <c r="C13452" s="22"/>
    </row>
    <row r="13453" spans="3:3" x14ac:dyDescent="0.35">
      <c r="C13453" s="22"/>
    </row>
    <row r="13454" spans="3:3" x14ac:dyDescent="0.35">
      <c r="C13454" s="22"/>
    </row>
    <row r="13455" spans="3:3" x14ac:dyDescent="0.35">
      <c r="C13455" s="22"/>
    </row>
    <row r="13456" spans="3:3" x14ac:dyDescent="0.35">
      <c r="C13456" s="22"/>
    </row>
    <row r="13457" spans="3:3" x14ac:dyDescent="0.35">
      <c r="C13457" s="22"/>
    </row>
    <row r="13458" spans="3:3" x14ac:dyDescent="0.35">
      <c r="C13458" s="22"/>
    </row>
    <row r="13459" spans="3:3" x14ac:dyDescent="0.35">
      <c r="C13459" s="22"/>
    </row>
    <row r="13460" spans="3:3" x14ac:dyDescent="0.35">
      <c r="C13460" s="22"/>
    </row>
    <row r="13461" spans="3:3" x14ac:dyDescent="0.35">
      <c r="C13461" s="22"/>
    </row>
    <row r="13462" spans="3:3" x14ac:dyDescent="0.35">
      <c r="C13462" s="22"/>
    </row>
    <row r="13463" spans="3:3" x14ac:dyDescent="0.35">
      <c r="C13463" s="22"/>
    </row>
    <row r="13464" spans="3:3" x14ac:dyDescent="0.35">
      <c r="C13464" s="22"/>
    </row>
    <row r="13465" spans="3:3" x14ac:dyDescent="0.35">
      <c r="C13465" s="22"/>
    </row>
    <row r="13466" spans="3:3" x14ac:dyDescent="0.35">
      <c r="C13466" s="22"/>
    </row>
    <row r="13467" spans="3:3" x14ac:dyDescent="0.35">
      <c r="C13467" s="22"/>
    </row>
    <row r="13468" spans="3:3" x14ac:dyDescent="0.35">
      <c r="C13468" s="22"/>
    </row>
    <row r="13469" spans="3:3" x14ac:dyDescent="0.35">
      <c r="C13469" s="22"/>
    </row>
    <row r="13470" spans="3:3" x14ac:dyDescent="0.35">
      <c r="C13470" s="22"/>
    </row>
    <row r="13471" spans="3:3" x14ac:dyDescent="0.35">
      <c r="C13471" s="22"/>
    </row>
    <row r="13472" spans="3:3" x14ac:dyDescent="0.35">
      <c r="C13472" s="22"/>
    </row>
    <row r="13473" spans="3:3" x14ac:dyDescent="0.35">
      <c r="C13473" s="22"/>
    </row>
    <row r="13474" spans="3:3" x14ac:dyDescent="0.35">
      <c r="C13474" s="22"/>
    </row>
    <row r="13475" spans="3:3" x14ac:dyDescent="0.35">
      <c r="C13475" s="22"/>
    </row>
    <row r="13476" spans="3:3" x14ac:dyDescent="0.35">
      <c r="C13476" s="22"/>
    </row>
    <row r="13477" spans="3:3" x14ac:dyDescent="0.35">
      <c r="C13477" s="22"/>
    </row>
    <row r="13478" spans="3:3" x14ac:dyDescent="0.35">
      <c r="C13478" s="22"/>
    </row>
    <row r="13479" spans="3:3" x14ac:dyDescent="0.35">
      <c r="C13479" s="22"/>
    </row>
    <row r="13480" spans="3:3" x14ac:dyDescent="0.35">
      <c r="C13480" s="22"/>
    </row>
    <row r="13481" spans="3:3" x14ac:dyDescent="0.35">
      <c r="C13481" s="22"/>
    </row>
    <row r="13482" spans="3:3" x14ac:dyDescent="0.35">
      <c r="C13482" s="22"/>
    </row>
    <row r="13483" spans="3:3" x14ac:dyDescent="0.35">
      <c r="C13483" s="22"/>
    </row>
    <row r="13484" spans="3:3" x14ac:dyDescent="0.35">
      <c r="C13484" s="22"/>
    </row>
    <row r="13485" spans="3:3" x14ac:dyDescent="0.35">
      <c r="C13485" s="22"/>
    </row>
    <row r="13486" spans="3:3" x14ac:dyDescent="0.35">
      <c r="C13486" s="22"/>
    </row>
    <row r="13487" spans="3:3" x14ac:dyDescent="0.35">
      <c r="C13487" s="22"/>
    </row>
    <row r="13488" spans="3:3" x14ac:dyDescent="0.35">
      <c r="C13488" s="22"/>
    </row>
    <row r="13489" spans="3:3" x14ac:dyDescent="0.35">
      <c r="C13489" s="22"/>
    </row>
    <row r="13490" spans="3:3" x14ac:dyDescent="0.35">
      <c r="C13490" s="22"/>
    </row>
    <row r="13491" spans="3:3" x14ac:dyDescent="0.35">
      <c r="C13491" s="22"/>
    </row>
    <row r="13492" spans="3:3" x14ac:dyDescent="0.35">
      <c r="C13492" s="22"/>
    </row>
    <row r="13493" spans="3:3" x14ac:dyDescent="0.35">
      <c r="C13493" s="22"/>
    </row>
    <row r="13494" spans="3:3" x14ac:dyDescent="0.35">
      <c r="C13494" s="22"/>
    </row>
    <row r="13495" spans="3:3" x14ac:dyDescent="0.35">
      <c r="C13495" s="22"/>
    </row>
    <row r="13496" spans="3:3" x14ac:dyDescent="0.35">
      <c r="C13496" s="22"/>
    </row>
    <row r="13497" spans="3:3" x14ac:dyDescent="0.35">
      <c r="C13497" s="22"/>
    </row>
    <row r="13498" spans="3:3" x14ac:dyDescent="0.35">
      <c r="C13498" s="22"/>
    </row>
    <row r="13499" spans="3:3" x14ac:dyDescent="0.35">
      <c r="C13499" s="22"/>
    </row>
    <row r="13500" spans="3:3" x14ac:dyDescent="0.35">
      <c r="C13500" s="22"/>
    </row>
    <row r="13501" spans="3:3" x14ac:dyDescent="0.35">
      <c r="C13501" s="22"/>
    </row>
    <row r="13502" spans="3:3" x14ac:dyDescent="0.35">
      <c r="C13502" s="22"/>
    </row>
    <row r="13503" spans="3:3" x14ac:dyDescent="0.35">
      <c r="C13503" s="22"/>
    </row>
    <row r="13504" spans="3:3" x14ac:dyDescent="0.35">
      <c r="C13504" s="22"/>
    </row>
    <row r="13505" spans="3:3" x14ac:dyDescent="0.35">
      <c r="C13505" s="22"/>
    </row>
    <row r="13506" spans="3:3" x14ac:dyDescent="0.35">
      <c r="C13506" s="22"/>
    </row>
    <row r="13507" spans="3:3" x14ac:dyDescent="0.35">
      <c r="C13507" s="22"/>
    </row>
    <row r="13508" spans="3:3" x14ac:dyDescent="0.35">
      <c r="C13508" s="22"/>
    </row>
    <row r="13509" spans="3:3" x14ac:dyDescent="0.35">
      <c r="C13509" s="22"/>
    </row>
    <row r="13510" spans="3:3" x14ac:dyDescent="0.35">
      <c r="C13510" s="22"/>
    </row>
    <row r="13511" spans="3:3" x14ac:dyDescent="0.35">
      <c r="C13511" s="22"/>
    </row>
    <row r="13512" spans="3:3" x14ac:dyDescent="0.35">
      <c r="C13512" s="22"/>
    </row>
    <row r="13513" spans="3:3" x14ac:dyDescent="0.35">
      <c r="C13513" s="22"/>
    </row>
    <row r="13514" spans="3:3" x14ac:dyDescent="0.35">
      <c r="C13514" s="22"/>
    </row>
    <row r="13515" spans="3:3" x14ac:dyDescent="0.35">
      <c r="C13515" s="22"/>
    </row>
    <row r="13516" spans="3:3" x14ac:dyDescent="0.35">
      <c r="C13516" s="22"/>
    </row>
    <row r="13517" spans="3:3" x14ac:dyDescent="0.35">
      <c r="C13517" s="22"/>
    </row>
    <row r="13518" spans="3:3" x14ac:dyDescent="0.35">
      <c r="C13518" s="22"/>
    </row>
    <row r="13519" spans="3:3" x14ac:dyDescent="0.35">
      <c r="C13519" s="22"/>
    </row>
    <row r="13520" spans="3:3" x14ac:dyDescent="0.35">
      <c r="C13520" s="22"/>
    </row>
    <row r="13521" spans="3:3" x14ac:dyDescent="0.35">
      <c r="C13521" s="22"/>
    </row>
    <row r="13522" spans="3:3" x14ac:dyDescent="0.35">
      <c r="C13522" s="22"/>
    </row>
    <row r="13523" spans="3:3" x14ac:dyDescent="0.35">
      <c r="C13523" s="22"/>
    </row>
    <row r="13524" spans="3:3" x14ac:dyDescent="0.35">
      <c r="C13524" s="22"/>
    </row>
    <row r="13525" spans="3:3" x14ac:dyDescent="0.35">
      <c r="C13525" s="22"/>
    </row>
    <row r="13526" spans="3:3" x14ac:dyDescent="0.35">
      <c r="C13526" s="22"/>
    </row>
    <row r="13527" spans="3:3" x14ac:dyDescent="0.35">
      <c r="C13527" s="22"/>
    </row>
    <row r="13528" spans="3:3" x14ac:dyDescent="0.35">
      <c r="C13528" s="22"/>
    </row>
    <row r="13529" spans="3:3" x14ac:dyDescent="0.35">
      <c r="C13529" s="22"/>
    </row>
    <row r="13530" spans="3:3" x14ac:dyDescent="0.35">
      <c r="C13530" s="22"/>
    </row>
    <row r="13531" spans="3:3" x14ac:dyDescent="0.35">
      <c r="C13531" s="22"/>
    </row>
    <row r="13532" spans="3:3" x14ac:dyDescent="0.35">
      <c r="C13532" s="22"/>
    </row>
    <row r="13533" spans="3:3" x14ac:dyDescent="0.35">
      <c r="C13533" s="22"/>
    </row>
    <row r="13534" spans="3:3" x14ac:dyDescent="0.35">
      <c r="C13534" s="22"/>
    </row>
    <row r="13535" spans="3:3" x14ac:dyDescent="0.35">
      <c r="C13535" s="22"/>
    </row>
    <row r="13536" spans="3:3" x14ac:dyDescent="0.35">
      <c r="C13536" s="22"/>
    </row>
    <row r="13537" spans="3:3" x14ac:dyDescent="0.35">
      <c r="C13537" s="22"/>
    </row>
    <row r="13538" spans="3:3" x14ac:dyDescent="0.35">
      <c r="C13538" s="22"/>
    </row>
    <row r="13539" spans="3:3" x14ac:dyDescent="0.35">
      <c r="C13539" s="22"/>
    </row>
    <row r="13540" spans="3:3" x14ac:dyDescent="0.35">
      <c r="C13540" s="22"/>
    </row>
    <row r="13541" spans="3:3" x14ac:dyDescent="0.35">
      <c r="C13541" s="22"/>
    </row>
    <row r="13542" spans="3:3" x14ac:dyDescent="0.35">
      <c r="C13542" s="22"/>
    </row>
    <row r="13543" spans="3:3" x14ac:dyDescent="0.35">
      <c r="C13543" s="22"/>
    </row>
    <row r="13544" spans="3:3" x14ac:dyDescent="0.35">
      <c r="C13544" s="22"/>
    </row>
    <row r="13545" spans="3:3" x14ac:dyDescent="0.35">
      <c r="C13545" s="22"/>
    </row>
    <row r="13546" spans="3:3" x14ac:dyDescent="0.35">
      <c r="C13546" s="22"/>
    </row>
    <row r="13547" spans="3:3" x14ac:dyDescent="0.35">
      <c r="C13547" s="22"/>
    </row>
    <row r="13548" spans="3:3" x14ac:dyDescent="0.35">
      <c r="C13548" s="22"/>
    </row>
    <row r="13549" spans="3:3" x14ac:dyDescent="0.35">
      <c r="C13549" s="22"/>
    </row>
    <row r="13550" spans="3:3" x14ac:dyDescent="0.35">
      <c r="C13550" s="22"/>
    </row>
    <row r="13551" spans="3:3" x14ac:dyDescent="0.35">
      <c r="C13551" s="22"/>
    </row>
    <row r="13552" spans="3:3" x14ac:dyDescent="0.35">
      <c r="C13552" s="22"/>
    </row>
    <row r="13553" spans="3:3" x14ac:dyDescent="0.35">
      <c r="C13553" s="22"/>
    </row>
    <row r="13554" spans="3:3" x14ac:dyDescent="0.35">
      <c r="C13554" s="22"/>
    </row>
    <row r="13555" spans="3:3" x14ac:dyDescent="0.35">
      <c r="C13555" s="22"/>
    </row>
    <row r="13556" spans="3:3" x14ac:dyDescent="0.35">
      <c r="C13556" s="22"/>
    </row>
    <row r="13557" spans="3:3" x14ac:dyDescent="0.35">
      <c r="C13557" s="22"/>
    </row>
    <row r="13558" spans="3:3" x14ac:dyDescent="0.35">
      <c r="C13558" s="22"/>
    </row>
    <row r="13559" spans="3:3" x14ac:dyDescent="0.35">
      <c r="C13559" s="22"/>
    </row>
    <row r="13560" spans="3:3" x14ac:dyDescent="0.35">
      <c r="C13560" s="22"/>
    </row>
    <row r="13561" spans="3:3" x14ac:dyDescent="0.35">
      <c r="C13561" s="22"/>
    </row>
    <row r="13562" spans="3:3" x14ac:dyDescent="0.35">
      <c r="C13562" s="22"/>
    </row>
    <row r="13563" spans="3:3" x14ac:dyDescent="0.35">
      <c r="C13563" s="22"/>
    </row>
    <row r="13564" spans="3:3" x14ac:dyDescent="0.35">
      <c r="C13564" s="22"/>
    </row>
    <row r="13565" spans="3:3" x14ac:dyDescent="0.35">
      <c r="C13565" s="22"/>
    </row>
    <row r="13566" spans="3:3" x14ac:dyDescent="0.35">
      <c r="C13566" s="22"/>
    </row>
    <row r="13567" spans="3:3" x14ac:dyDescent="0.35">
      <c r="C13567" s="22"/>
    </row>
    <row r="13568" spans="3:3" x14ac:dyDescent="0.35">
      <c r="C13568" s="22"/>
    </row>
    <row r="13569" spans="3:3" x14ac:dyDescent="0.35">
      <c r="C13569" s="22"/>
    </row>
    <row r="13570" spans="3:3" x14ac:dyDescent="0.35">
      <c r="C13570" s="22"/>
    </row>
    <row r="13571" spans="3:3" x14ac:dyDescent="0.35">
      <c r="C13571" s="22"/>
    </row>
    <row r="13572" spans="3:3" x14ac:dyDescent="0.35">
      <c r="C13572" s="22"/>
    </row>
    <row r="13573" spans="3:3" x14ac:dyDescent="0.35">
      <c r="C13573" s="22"/>
    </row>
    <row r="13574" spans="3:3" x14ac:dyDescent="0.35">
      <c r="C13574" s="22"/>
    </row>
    <row r="13575" spans="3:3" x14ac:dyDescent="0.35">
      <c r="C13575" s="22"/>
    </row>
    <row r="13576" spans="3:3" x14ac:dyDescent="0.35">
      <c r="C13576" s="22"/>
    </row>
    <row r="13577" spans="3:3" x14ac:dyDescent="0.35">
      <c r="C13577" s="22"/>
    </row>
    <row r="13578" spans="3:3" x14ac:dyDescent="0.35">
      <c r="C13578" s="22"/>
    </row>
    <row r="13579" spans="3:3" x14ac:dyDescent="0.35">
      <c r="C13579" s="22"/>
    </row>
    <row r="13580" spans="3:3" x14ac:dyDescent="0.35">
      <c r="C13580" s="22"/>
    </row>
    <row r="13581" spans="3:3" x14ac:dyDescent="0.35">
      <c r="C13581" s="22"/>
    </row>
    <row r="13582" spans="3:3" x14ac:dyDescent="0.35">
      <c r="C13582" s="22"/>
    </row>
    <row r="13583" spans="3:3" x14ac:dyDescent="0.35">
      <c r="C13583" s="22"/>
    </row>
    <row r="13584" spans="3:3" x14ac:dyDescent="0.35">
      <c r="C13584" s="22"/>
    </row>
    <row r="13585" spans="3:3" x14ac:dyDescent="0.35">
      <c r="C13585" s="22"/>
    </row>
    <row r="13586" spans="3:3" x14ac:dyDescent="0.35">
      <c r="C13586" s="22"/>
    </row>
    <row r="13587" spans="3:3" x14ac:dyDescent="0.35">
      <c r="C13587" s="22"/>
    </row>
    <row r="13588" spans="3:3" x14ac:dyDescent="0.35">
      <c r="C13588" s="22"/>
    </row>
    <row r="13589" spans="3:3" x14ac:dyDescent="0.35">
      <c r="C13589" s="22"/>
    </row>
    <row r="13590" spans="3:3" x14ac:dyDescent="0.35">
      <c r="C13590" s="22"/>
    </row>
    <row r="13591" spans="3:3" x14ac:dyDescent="0.35">
      <c r="C13591" s="22"/>
    </row>
    <row r="13592" spans="3:3" x14ac:dyDescent="0.35">
      <c r="C13592" s="22"/>
    </row>
    <row r="13593" spans="3:3" x14ac:dyDescent="0.35">
      <c r="C13593" s="22"/>
    </row>
    <row r="13594" spans="3:3" x14ac:dyDescent="0.35">
      <c r="C13594" s="22"/>
    </row>
    <row r="13595" spans="3:3" x14ac:dyDescent="0.35">
      <c r="C13595" s="22"/>
    </row>
    <row r="13596" spans="3:3" x14ac:dyDescent="0.35">
      <c r="C13596" s="22"/>
    </row>
    <row r="13597" spans="3:3" x14ac:dyDescent="0.35">
      <c r="C13597" s="22"/>
    </row>
    <row r="13598" spans="3:3" x14ac:dyDescent="0.35">
      <c r="C13598" s="22"/>
    </row>
    <row r="13599" spans="3:3" x14ac:dyDescent="0.35">
      <c r="C13599" s="22"/>
    </row>
    <row r="13600" spans="3:3" x14ac:dyDescent="0.35">
      <c r="C13600" s="22"/>
    </row>
    <row r="13601" spans="3:3" x14ac:dyDescent="0.35">
      <c r="C13601" s="22"/>
    </row>
    <row r="13602" spans="3:3" x14ac:dyDescent="0.35">
      <c r="C13602" s="22"/>
    </row>
    <row r="13603" spans="3:3" x14ac:dyDescent="0.35">
      <c r="C13603" s="22"/>
    </row>
    <row r="13604" spans="3:3" x14ac:dyDescent="0.35">
      <c r="C13604" s="22"/>
    </row>
    <row r="13605" spans="3:3" x14ac:dyDescent="0.35">
      <c r="C13605" s="22"/>
    </row>
    <row r="13606" spans="3:3" x14ac:dyDescent="0.35">
      <c r="C13606" s="22"/>
    </row>
    <row r="13607" spans="3:3" x14ac:dyDescent="0.35">
      <c r="C13607" s="22"/>
    </row>
    <row r="13608" spans="3:3" x14ac:dyDescent="0.35">
      <c r="C13608" s="22"/>
    </row>
    <row r="13609" spans="3:3" x14ac:dyDescent="0.35">
      <c r="C13609" s="22"/>
    </row>
    <row r="13610" spans="3:3" x14ac:dyDescent="0.35">
      <c r="C13610" s="22"/>
    </row>
    <row r="13611" spans="3:3" x14ac:dyDescent="0.35">
      <c r="C13611" s="22"/>
    </row>
    <row r="13612" spans="3:3" x14ac:dyDescent="0.35">
      <c r="C13612" s="22"/>
    </row>
    <row r="13613" spans="3:3" x14ac:dyDescent="0.35">
      <c r="C13613" s="22"/>
    </row>
    <row r="13614" spans="3:3" x14ac:dyDescent="0.35">
      <c r="C13614" s="22"/>
    </row>
    <row r="13615" spans="3:3" x14ac:dyDescent="0.35">
      <c r="C13615" s="22"/>
    </row>
    <row r="13616" spans="3:3" x14ac:dyDescent="0.35">
      <c r="C13616" s="22"/>
    </row>
    <row r="13617" spans="3:3" x14ac:dyDescent="0.35">
      <c r="C13617" s="22"/>
    </row>
    <row r="13618" spans="3:3" x14ac:dyDescent="0.35">
      <c r="C13618" s="22"/>
    </row>
    <row r="13619" spans="3:3" x14ac:dyDescent="0.35">
      <c r="C13619" s="22"/>
    </row>
    <row r="13620" spans="3:3" x14ac:dyDescent="0.35">
      <c r="C13620" s="22"/>
    </row>
    <row r="13621" spans="3:3" x14ac:dyDescent="0.35">
      <c r="C13621" s="22"/>
    </row>
    <row r="13622" spans="3:3" x14ac:dyDescent="0.35">
      <c r="C13622" s="22"/>
    </row>
    <row r="13623" spans="3:3" x14ac:dyDescent="0.35">
      <c r="C13623" s="22"/>
    </row>
    <row r="13624" spans="3:3" x14ac:dyDescent="0.35">
      <c r="C13624" s="22"/>
    </row>
    <row r="13625" spans="3:3" x14ac:dyDescent="0.35">
      <c r="C13625" s="22"/>
    </row>
    <row r="13626" spans="3:3" x14ac:dyDescent="0.35">
      <c r="C13626" s="22"/>
    </row>
    <row r="13627" spans="3:3" x14ac:dyDescent="0.35">
      <c r="C13627" s="22"/>
    </row>
    <row r="13628" spans="3:3" x14ac:dyDescent="0.35">
      <c r="C13628" s="22"/>
    </row>
    <row r="13629" spans="3:3" x14ac:dyDescent="0.35">
      <c r="C13629" s="22"/>
    </row>
    <row r="13630" spans="3:3" x14ac:dyDescent="0.35">
      <c r="C13630" s="22"/>
    </row>
    <row r="13631" spans="3:3" x14ac:dyDescent="0.35">
      <c r="C13631" s="22"/>
    </row>
    <row r="13632" spans="3:3" x14ac:dyDescent="0.35">
      <c r="C13632" s="22"/>
    </row>
    <row r="13633" spans="3:3" x14ac:dyDescent="0.35">
      <c r="C13633" s="22"/>
    </row>
    <row r="13634" spans="3:3" x14ac:dyDescent="0.35">
      <c r="C13634" s="22"/>
    </row>
    <row r="13635" spans="3:3" x14ac:dyDescent="0.35">
      <c r="C13635" s="22"/>
    </row>
    <row r="13636" spans="3:3" x14ac:dyDescent="0.35">
      <c r="C13636" s="22"/>
    </row>
    <row r="13637" spans="3:3" x14ac:dyDescent="0.35">
      <c r="C13637" s="22"/>
    </row>
    <row r="13638" spans="3:3" x14ac:dyDescent="0.35">
      <c r="C13638" s="22"/>
    </row>
    <row r="13639" spans="3:3" x14ac:dyDescent="0.35">
      <c r="C13639" s="22"/>
    </row>
    <row r="13640" spans="3:3" x14ac:dyDescent="0.35">
      <c r="C13640" s="22"/>
    </row>
    <row r="13641" spans="3:3" x14ac:dyDescent="0.35">
      <c r="C13641" s="22"/>
    </row>
    <row r="13642" spans="3:3" x14ac:dyDescent="0.35">
      <c r="C13642" s="22"/>
    </row>
    <row r="13643" spans="3:3" x14ac:dyDescent="0.35">
      <c r="C13643" s="22"/>
    </row>
    <row r="13644" spans="3:3" x14ac:dyDescent="0.35">
      <c r="C13644" s="22"/>
    </row>
    <row r="13645" spans="3:3" x14ac:dyDescent="0.35">
      <c r="C13645" s="22"/>
    </row>
    <row r="13646" spans="3:3" x14ac:dyDescent="0.35">
      <c r="C13646" s="22"/>
    </row>
    <row r="13647" spans="3:3" x14ac:dyDescent="0.35">
      <c r="C13647" s="22"/>
    </row>
    <row r="13648" spans="3:3" x14ac:dyDescent="0.35">
      <c r="C13648" s="22"/>
    </row>
    <row r="13649" spans="3:3" x14ac:dyDescent="0.35">
      <c r="C13649" s="22"/>
    </row>
    <row r="13650" spans="3:3" x14ac:dyDescent="0.35">
      <c r="C13650" s="22"/>
    </row>
    <row r="13651" spans="3:3" x14ac:dyDescent="0.35">
      <c r="C13651" s="22"/>
    </row>
    <row r="13652" spans="3:3" x14ac:dyDescent="0.35">
      <c r="C13652" s="22"/>
    </row>
    <row r="13653" spans="3:3" x14ac:dyDescent="0.35">
      <c r="C13653" s="22"/>
    </row>
    <row r="13654" spans="3:3" x14ac:dyDescent="0.35">
      <c r="C13654" s="22"/>
    </row>
    <row r="13655" spans="3:3" x14ac:dyDescent="0.35">
      <c r="C13655" s="22"/>
    </row>
    <row r="13656" spans="3:3" x14ac:dyDescent="0.35">
      <c r="C13656" s="22"/>
    </row>
    <row r="13657" spans="3:3" x14ac:dyDescent="0.35">
      <c r="C13657" s="22"/>
    </row>
    <row r="13658" spans="3:3" x14ac:dyDescent="0.35">
      <c r="C13658" s="22"/>
    </row>
    <row r="13659" spans="3:3" x14ac:dyDescent="0.35">
      <c r="C13659" s="22"/>
    </row>
    <row r="13660" spans="3:3" x14ac:dyDescent="0.35">
      <c r="C13660" s="22"/>
    </row>
    <row r="13661" spans="3:3" x14ac:dyDescent="0.35">
      <c r="C13661" s="22"/>
    </row>
    <row r="13662" spans="3:3" x14ac:dyDescent="0.35">
      <c r="C13662" s="22"/>
    </row>
    <row r="13663" spans="3:3" x14ac:dyDescent="0.35">
      <c r="C13663" s="22"/>
    </row>
    <row r="13664" spans="3:3" x14ac:dyDescent="0.35">
      <c r="C13664" s="22"/>
    </row>
    <row r="13665" spans="3:3" x14ac:dyDescent="0.35">
      <c r="C13665" s="22"/>
    </row>
    <row r="13666" spans="3:3" x14ac:dyDescent="0.35">
      <c r="C13666" s="22"/>
    </row>
    <row r="13667" spans="3:3" x14ac:dyDescent="0.35">
      <c r="C13667" s="22"/>
    </row>
    <row r="13668" spans="3:3" x14ac:dyDescent="0.35">
      <c r="C13668" s="22"/>
    </row>
    <row r="13669" spans="3:3" x14ac:dyDescent="0.35">
      <c r="C13669" s="22"/>
    </row>
    <row r="13670" spans="3:3" x14ac:dyDescent="0.35">
      <c r="C13670" s="22"/>
    </row>
    <row r="13671" spans="3:3" x14ac:dyDescent="0.35">
      <c r="C13671" s="22"/>
    </row>
    <row r="13672" spans="3:3" x14ac:dyDescent="0.35">
      <c r="C13672" s="22"/>
    </row>
    <row r="13673" spans="3:3" x14ac:dyDescent="0.35">
      <c r="C13673" s="22"/>
    </row>
    <row r="13674" spans="3:3" x14ac:dyDescent="0.35">
      <c r="C13674" s="22"/>
    </row>
    <row r="13675" spans="3:3" x14ac:dyDescent="0.35">
      <c r="C13675" s="22"/>
    </row>
    <row r="13676" spans="3:3" x14ac:dyDescent="0.35">
      <c r="C13676" s="22"/>
    </row>
    <row r="13677" spans="3:3" x14ac:dyDescent="0.35">
      <c r="C13677" s="22"/>
    </row>
    <row r="13678" spans="3:3" x14ac:dyDescent="0.35">
      <c r="C13678" s="22"/>
    </row>
    <row r="13679" spans="3:3" x14ac:dyDescent="0.35">
      <c r="C13679" s="22"/>
    </row>
    <row r="13680" spans="3:3" x14ac:dyDescent="0.35">
      <c r="C13680" s="22"/>
    </row>
    <row r="13681" spans="3:3" x14ac:dyDescent="0.35">
      <c r="C13681" s="22"/>
    </row>
    <row r="13682" spans="3:3" x14ac:dyDescent="0.35">
      <c r="C13682" s="22"/>
    </row>
    <row r="13683" spans="3:3" x14ac:dyDescent="0.35">
      <c r="C13683" s="22"/>
    </row>
    <row r="13684" spans="3:3" x14ac:dyDescent="0.35">
      <c r="C13684" s="22"/>
    </row>
    <row r="13685" spans="3:3" x14ac:dyDescent="0.35">
      <c r="C13685" s="22"/>
    </row>
    <row r="13686" spans="3:3" x14ac:dyDescent="0.35">
      <c r="C13686" s="22"/>
    </row>
    <row r="13687" spans="3:3" x14ac:dyDescent="0.35">
      <c r="C13687" s="22"/>
    </row>
    <row r="13688" spans="3:3" x14ac:dyDescent="0.35">
      <c r="C13688" s="22"/>
    </row>
    <row r="13689" spans="3:3" x14ac:dyDescent="0.35">
      <c r="C13689" s="22"/>
    </row>
    <row r="13690" spans="3:3" x14ac:dyDescent="0.35">
      <c r="C13690" s="22"/>
    </row>
    <row r="13691" spans="3:3" x14ac:dyDescent="0.35">
      <c r="C13691" s="22"/>
    </row>
    <row r="13692" spans="3:3" x14ac:dyDescent="0.35">
      <c r="C13692" s="22"/>
    </row>
    <row r="13693" spans="3:3" x14ac:dyDescent="0.35">
      <c r="C13693" s="22"/>
    </row>
    <row r="13694" spans="3:3" x14ac:dyDescent="0.35">
      <c r="C13694" s="22"/>
    </row>
    <row r="13695" spans="3:3" x14ac:dyDescent="0.35">
      <c r="C13695" s="22"/>
    </row>
    <row r="13696" spans="3:3" x14ac:dyDescent="0.35">
      <c r="C13696" s="22"/>
    </row>
    <row r="13697" spans="3:3" x14ac:dyDescent="0.35">
      <c r="C13697" s="22"/>
    </row>
    <row r="13698" spans="3:3" x14ac:dyDescent="0.35">
      <c r="C13698" s="22"/>
    </row>
    <row r="13699" spans="3:3" x14ac:dyDescent="0.35">
      <c r="C13699" s="22"/>
    </row>
    <row r="13700" spans="3:3" x14ac:dyDescent="0.35">
      <c r="C13700" s="22"/>
    </row>
    <row r="13701" spans="3:3" x14ac:dyDescent="0.35">
      <c r="C13701" s="22"/>
    </row>
    <row r="13702" spans="3:3" x14ac:dyDescent="0.35">
      <c r="C13702" s="22"/>
    </row>
    <row r="13703" spans="3:3" x14ac:dyDescent="0.35">
      <c r="C13703" s="22"/>
    </row>
    <row r="13704" spans="3:3" x14ac:dyDescent="0.35">
      <c r="C13704" s="22"/>
    </row>
    <row r="13705" spans="3:3" x14ac:dyDescent="0.35">
      <c r="C13705" s="22"/>
    </row>
    <row r="13706" spans="3:3" x14ac:dyDescent="0.35">
      <c r="C13706" s="22"/>
    </row>
    <row r="13707" spans="3:3" x14ac:dyDescent="0.35">
      <c r="C13707" s="22"/>
    </row>
    <row r="13708" spans="3:3" x14ac:dyDescent="0.35">
      <c r="C13708" s="22"/>
    </row>
    <row r="13709" spans="3:3" x14ac:dyDescent="0.35">
      <c r="C13709" s="22"/>
    </row>
    <row r="13710" spans="3:3" x14ac:dyDescent="0.35">
      <c r="C13710" s="22"/>
    </row>
    <row r="13711" spans="3:3" x14ac:dyDescent="0.35">
      <c r="C13711" s="22"/>
    </row>
    <row r="13712" spans="3:3" x14ac:dyDescent="0.35">
      <c r="C13712" s="22"/>
    </row>
    <row r="13713" spans="3:3" x14ac:dyDescent="0.35">
      <c r="C13713" s="22"/>
    </row>
    <row r="13714" spans="3:3" x14ac:dyDescent="0.35">
      <c r="C13714" s="22"/>
    </row>
    <row r="13715" spans="3:3" x14ac:dyDescent="0.35">
      <c r="C13715" s="22"/>
    </row>
    <row r="13716" spans="3:3" x14ac:dyDescent="0.35">
      <c r="C13716" s="22"/>
    </row>
    <row r="13717" spans="3:3" x14ac:dyDescent="0.35">
      <c r="C13717" s="22"/>
    </row>
    <row r="13718" spans="3:3" x14ac:dyDescent="0.35">
      <c r="C13718" s="22"/>
    </row>
    <row r="13719" spans="3:3" x14ac:dyDescent="0.35">
      <c r="C13719" s="22"/>
    </row>
    <row r="13720" spans="3:3" x14ac:dyDescent="0.35">
      <c r="C13720" s="22"/>
    </row>
    <row r="13721" spans="3:3" x14ac:dyDescent="0.35">
      <c r="C13721" s="22"/>
    </row>
    <row r="13722" spans="3:3" x14ac:dyDescent="0.35">
      <c r="C13722" s="22"/>
    </row>
    <row r="13723" spans="3:3" x14ac:dyDescent="0.35">
      <c r="C13723" s="22"/>
    </row>
    <row r="13724" spans="3:3" x14ac:dyDescent="0.35">
      <c r="C13724" s="22"/>
    </row>
    <row r="13725" spans="3:3" x14ac:dyDescent="0.35">
      <c r="C13725" s="22"/>
    </row>
    <row r="13726" spans="3:3" x14ac:dyDescent="0.35">
      <c r="C13726" s="22"/>
    </row>
    <row r="13727" spans="3:3" x14ac:dyDescent="0.35">
      <c r="C13727" s="22"/>
    </row>
    <row r="13728" spans="3:3" x14ac:dyDescent="0.35">
      <c r="C13728" s="22"/>
    </row>
    <row r="13729" spans="3:3" x14ac:dyDescent="0.35">
      <c r="C13729" s="22"/>
    </row>
    <row r="13730" spans="3:3" x14ac:dyDescent="0.35">
      <c r="C13730" s="22"/>
    </row>
    <row r="13731" spans="3:3" x14ac:dyDescent="0.35">
      <c r="C13731" s="22"/>
    </row>
    <row r="13732" spans="3:3" x14ac:dyDescent="0.35">
      <c r="C13732" s="22"/>
    </row>
    <row r="13733" spans="3:3" x14ac:dyDescent="0.35">
      <c r="C13733" s="22"/>
    </row>
    <row r="13734" spans="3:3" x14ac:dyDescent="0.35">
      <c r="C13734" s="22"/>
    </row>
    <row r="13735" spans="3:3" x14ac:dyDescent="0.35">
      <c r="C13735" s="22"/>
    </row>
    <row r="13736" spans="3:3" x14ac:dyDescent="0.35">
      <c r="C13736" s="22"/>
    </row>
    <row r="13737" spans="3:3" x14ac:dyDescent="0.35">
      <c r="C13737" s="22"/>
    </row>
    <row r="13738" spans="3:3" x14ac:dyDescent="0.35">
      <c r="C13738" s="22"/>
    </row>
    <row r="13739" spans="3:3" x14ac:dyDescent="0.35">
      <c r="C13739" s="22"/>
    </row>
    <row r="13740" spans="3:3" x14ac:dyDescent="0.35">
      <c r="C13740" s="22"/>
    </row>
    <row r="13741" spans="3:3" x14ac:dyDescent="0.35">
      <c r="C13741" s="22"/>
    </row>
    <row r="13742" spans="3:3" x14ac:dyDescent="0.35">
      <c r="C13742" s="22"/>
    </row>
    <row r="13743" spans="3:3" x14ac:dyDescent="0.35">
      <c r="C13743" s="22"/>
    </row>
    <row r="13744" spans="3:3" x14ac:dyDescent="0.35">
      <c r="C13744" s="22"/>
    </row>
    <row r="13745" spans="3:3" x14ac:dyDescent="0.35">
      <c r="C13745" s="22"/>
    </row>
    <row r="13746" spans="3:3" x14ac:dyDescent="0.35">
      <c r="C13746" s="22"/>
    </row>
    <row r="13747" spans="3:3" x14ac:dyDescent="0.35">
      <c r="C13747" s="22"/>
    </row>
    <row r="13748" spans="3:3" x14ac:dyDescent="0.35">
      <c r="C13748" s="22"/>
    </row>
    <row r="13749" spans="3:3" x14ac:dyDescent="0.35">
      <c r="C13749" s="22"/>
    </row>
    <row r="13750" spans="3:3" x14ac:dyDescent="0.35">
      <c r="C13750" s="22"/>
    </row>
    <row r="13751" spans="3:3" x14ac:dyDescent="0.35">
      <c r="C13751" s="22"/>
    </row>
    <row r="13752" spans="3:3" x14ac:dyDescent="0.35">
      <c r="C13752" s="22"/>
    </row>
    <row r="13753" spans="3:3" x14ac:dyDescent="0.35">
      <c r="C13753" s="22"/>
    </row>
    <row r="13754" spans="3:3" x14ac:dyDescent="0.35">
      <c r="C13754" s="22"/>
    </row>
    <row r="13755" spans="3:3" x14ac:dyDescent="0.35">
      <c r="C13755" s="22"/>
    </row>
    <row r="13756" spans="3:3" x14ac:dyDescent="0.35">
      <c r="C13756" s="22"/>
    </row>
    <row r="13757" spans="3:3" x14ac:dyDescent="0.35">
      <c r="C13757" s="22"/>
    </row>
    <row r="13758" spans="3:3" x14ac:dyDescent="0.35">
      <c r="C13758" s="22"/>
    </row>
    <row r="13759" spans="3:3" x14ac:dyDescent="0.35">
      <c r="C13759" s="22"/>
    </row>
    <row r="13760" spans="3:3" x14ac:dyDescent="0.35">
      <c r="C13760" s="22"/>
    </row>
    <row r="13761" spans="3:3" x14ac:dyDescent="0.35">
      <c r="C13761" s="22"/>
    </row>
    <row r="13762" spans="3:3" x14ac:dyDescent="0.35">
      <c r="C13762" s="22"/>
    </row>
    <row r="13763" spans="3:3" x14ac:dyDescent="0.35">
      <c r="C13763" s="22"/>
    </row>
    <row r="13764" spans="3:3" x14ac:dyDescent="0.35">
      <c r="C13764" s="22"/>
    </row>
    <row r="13765" spans="3:3" x14ac:dyDescent="0.35">
      <c r="C13765" s="22"/>
    </row>
    <row r="13766" spans="3:3" x14ac:dyDescent="0.35">
      <c r="C13766" s="22"/>
    </row>
    <row r="13767" spans="3:3" x14ac:dyDescent="0.35">
      <c r="C13767" s="22"/>
    </row>
    <row r="13768" spans="3:3" x14ac:dyDescent="0.35">
      <c r="C13768" s="22"/>
    </row>
    <row r="13769" spans="3:3" x14ac:dyDescent="0.35">
      <c r="C13769" s="22"/>
    </row>
    <row r="13770" spans="3:3" x14ac:dyDescent="0.35">
      <c r="C13770" s="22"/>
    </row>
    <row r="13771" spans="3:3" x14ac:dyDescent="0.35">
      <c r="C13771" s="22"/>
    </row>
    <row r="13772" spans="3:3" x14ac:dyDescent="0.35">
      <c r="C13772" s="22"/>
    </row>
    <row r="13773" spans="3:3" x14ac:dyDescent="0.35">
      <c r="C13773" s="22"/>
    </row>
    <row r="13774" spans="3:3" x14ac:dyDescent="0.35">
      <c r="C13774" s="22"/>
    </row>
    <row r="13775" spans="3:3" x14ac:dyDescent="0.35">
      <c r="C13775" s="22"/>
    </row>
    <row r="13776" spans="3:3" x14ac:dyDescent="0.35">
      <c r="C13776" s="22"/>
    </row>
    <row r="13777" spans="3:3" x14ac:dyDescent="0.35">
      <c r="C13777" s="22"/>
    </row>
    <row r="13778" spans="3:3" x14ac:dyDescent="0.35">
      <c r="C13778" s="22"/>
    </row>
    <row r="13779" spans="3:3" x14ac:dyDescent="0.35">
      <c r="C13779" s="22"/>
    </row>
    <row r="13780" spans="3:3" x14ac:dyDescent="0.35">
      <c r="C13780" s="22"/>
    </row>
    <row r="13781" spans="3:3" x14ac:dyDescent="0.35">
      <c r="C13781" s="22"/>
    </row>
    <row r="13782" spans="3:3" x14ac:dyDescent="0.35">
      <c r="C13782" s="22"/>
    </row>
    <row r="13783" spans="3:3" x14ac:dyDescent="0.35">
      <c r="C13783" s="22"/>
    </row>
    <row r="13784" spans="3:3" x14ac:dyDescent="0.35">
      <c r="C13784" s="22"/>
    </row>
    <row r="13785" spans="3:3" x14ac:dyDescent="0.35">
      <c r="C13785" s="22"/>
    </row>
    <row r="13786" spans="3:3" x14ac:dyDescent="0.35">
      <c r="C13786" s="22"/>
    </row>
    <row r="13787" spans="3:3" x14ac:dyDescent="0.35">
      <c r="C13787" s="22"/>
    </row>
    <row r="13788" spans="3:3" x14ac:dyDescent="0.35">
      <c r="C13788" s="22"/>
    </row>
    <row r="13789" spans="3:3" x14ac:dyDescent="0.35">
      <c r="C13789" s="22"/>
    </row>
    <row r="13790" spans="3:3" x14ac:dyDescent="0.35">
      <c r="C13790" s="22"/>
    </row>
    <row r="13791" spans="3:3" x14ac:dyDescent="0.35">
      <c r="C13791" s="22"/>
    </row>
    <row r="13792" spans="3:3" x14ac:dyDescent="0.35">
      <c r="C13792" s="22"/>
    </row>
    <row r="13793" spans="3:3" x14ac:dyDescent="0.35">
      <c r="C13793" s="22"/>
    </row>
    <row r="13794" spans="3:3" x14ac:dyDescent="0.35">
      <c r="C13794" s="22"/>
    </row>
    <row r="13795" spans="3:3" x14ac:dyDescent="0.35">
      <c r="C13795" s="22"/>
    </row>
    <row r="13796" spans="3:3" x14ac:dyDescent="0.35">
      <c r="C13796" s="22"/>
    </row>
    <row r="13797" spans="3:3" x14ac:dyDescent="0.35">
      <c r="C13797" s="22"/>
    </row>
    <row r="13798" spans="3:3" x14ac:dyDescent="0.35">
      <c r="C13798" s="22"/>
    </row>
    <row r="13799" spans="3:3" x14ac:dyDescent="0.35">
      <c r="C13799" s="22"/>
    </row>
    <row r="13800" spans="3:3" x14ac:dyDescent="0.35">
      <c r="C13800" s="22"/>
    </row>
    <row r="13801" spans="3:3" x14ac:dyDescent="0.35">
      <c r="C13801" s="22"/>
    </row>
    <row r="13802" spans="3:3" x14ac:dyDescent="0.35">
      <c r="C13802" s="22"/>
    </row>
    <row r="13803" spans="3:3" x14ac:dyDescent="0.35">
      <c r="C13803" s="22"/>
    </row>
    <row r="13804" spans="3:3" x14ac:dyDescent="0.35">
      <c r="C13804" s="22"/>
    </row>
    <row r="13805" spans="3:3" x14ac:dyDescent="0.35">
      <c r="C13805" s="22"/>
    </row>
    <row r="13806" spans="3:3" x14ac:dyDescent="0.35">
      <c r="C13806" s="22"/>
    </row>
    <row r="13807" spans="3:3" x14ac:dyDescent="0.35">
      <c r="C13807" s="22"/>
    </row>
    <row r="13808" spans="3:3" x14ac:dyDescent="0.35">
      <c r="C13808" s="22"/>
    </row>
    <row r="13809" spans="3:3" x14ac:dyDescent="0.35">
      <c r="C13809" s="22"/>
    </row>
    <row r="13810" spans="3:3" x14ac:dyDescent="0.35">
      <c r="C13810" s="22"/>
    </row>
    <row r="13811" spans="3:3" x14ac:dyDescent="0.35">
      <c r="C13811" s="22"/>
    </row>
    <row r="13812" spans="3:3" x14ac:dyDescent="0.35">
      <c r="C13812" s="22"/>
    </row>
    <row r="13813" spans="3:3" x14ac:dyDescent="0.35">
      <c r="C13813" s="22"/>
    </row>
    <row r="13814" spans="3:3" x14ac:dyDescent="0.35">
      <c r="C13814" s="22"/>
    </row>
    <row r="13815" spans="3:3" x14ac:dyDescent="0.35">
      <c r="C13815" s="22"/>
    </row>
    <row r="13816" spans="3:3" x14ac:dyDescent="0.35">
      <c r="C13816" s="22"/>
    </row>
    <row r="13817" spans="3:3" x14ac:dyDescent="0.35">
      <c r="C13817" s="22"/>
    </row>
    <row r="13818" spans="3:3" x14ac:dyDescent="0.35">
      <c r="C13818" s="22"/>
    </row>
    <row r="13819" spans="3:3" x14ac:dyDescent="0.35">
      <c r="C13819" s="22"/>
    </row>
    <row r="13820" spans="3:3" x14ac:dyDescent="0.35">
      <c r="C13820" s="22"/>
    </row>
    <row r="13821" spans="3:3" x14ac:dyDescent="0.35">
      <c r="C13821" s="22"/>
    </row>
    <row r="13822" spans="3:3" x14ac:dyDescent="0.35">
      <c r="C13822" s="22"/>
    </row>
    <row r="13823" spans="3:3" x14ac:dyDescent="0.35">
      <c r="C13823" s="22"/>
    </row>
    <row r="13824" spans="3:3" x14ac:dyDescent="0.35">
      <c r="C13824" s="22"/>
    </row>
    <row r="13825" spans="3:3" x14ac:dyDescent="0.35">
      <c r="C13825" s="22"/>
    </row>
    <row r="13826" spans="3:3" x14ac:dyDescent="0.35">
      <c r="C13826" s="22"/>
    </row>
    <row r="13827" spans="3:3" x14ac:dyDescent="0.35">
      <c r="C13827" s="22"/>
    </row>
    <row r="13828" spans="3:3" x14ac:dyDescent="0.35">
      <c r="C13828" s="22"/>
    </row>
    <row r="13829" spans="3:3" x14ac:dyDescent="0.35">
      <c r="C13829" s="22"/>
    </row>
    <row r="13830" spans="3:3" x14ac:dyDescent="0.35">
      <c r="C13830" s="22"/>
    </row>
    <row r="13831" spans="3:3" x14ac:dyDescent="0.35">
      <c r="C13831" s="22"/>
    </row>
    <row r="13832" spans="3:3" x14ac:dyDescent="0.35">
      <c r="C13832" s="22"/>
    </row>
    <row r="13833" spans="3:3" x14ac:dyDescent="0.35">
      <c r="C13833" s="22"/>
    </row>
    <row r="13834" spans="3:3" x14ac:dyDescent="0.35">
      <c r="C13834" s="22"/>
    </row>
    <row r="13835" spans="3:3" x14ac:dyDescent="0.35">
      <c r="C13835" s="22"/>
    </row>
    <row r="13836" spans="3:3" x14ac:dyDescent="0.35">
      <c r="C13836" s="22"/>
    </row>
    <row r="13837" spans="3:3" x14ac:dyDescent="0.35">
      <c r="C13837" s="22"/>
    </row>
    <row r="13838" spans="3:3" x14ac:dyDescent="0.35">
      <c r="C13838" s="22"/>
    </row>
    <row r="13839" spans="3:3" x14ac:dyDescent="0.35">
      <c r="C13839" s="22"/>
    </row>
    <row r="13840" spans="3:3" x14ac:dyDescent="0.35">
      <c r="C13840" s="22"/>
    </row>
    <row r="13841" spans="3:3" x14ac:dyDescent="0.35">
      <c r="C13841" s="22"/>
    </row>
    <row r="13842" spans="3:3" x14ac:dyDescent="0.35">
      <c r="C13842" s="22"/>
    </row>
    <row r="13843" spans="3:3" x14ac:dyDescent="0.35">
      <c r="C13843" s="22"/>
    </row>
    <row r="13844" spans="3:3" x14ac:dyDescent="0.35">
      <c r="C13844" s="22"/>
    </row>
    <row r="13845" spans="3:3" x14ac:dyDescent="0.35">
      <c r="C13845" s="22"/>
    </row>
    <row r="13846" spans="3:3" x14ac:dyDescent="0.35">
      <c r="C13846" s="22"/>
    </row>
    <row r="13847" spans="3:3" x14ac:dyDescent="0.35">
      <c r="C13847" s="22"/>
    </row>
    <row r="13848" spans="3:3" x14ac:dyDescent="0.35">
      <c r="C13848" s="22"/>
    </row>
    <row r="13849" spans="3:3" x14ac:dyDescent="0.35">
      <c r="C13849" s="22"/>
    </row>
    <row r="13850" spans="3:3" x14ac:dyDescent="0.35">
      <c r="C13850" s="22"/>
    </row>
    <row r="13851" spans="3:3" x14ac:dyDescent="0.35">
      <c r="C13851" s="22"/>
    </row>
    <row r="13852" spans="3:3" x14ac:dyDescent="0.35">
      <c r="C13852" s="22"/>
    </row>
    <row r="13853" spans="3:3" x14ac:dyDescent="0.35">
      <c r="C13853" s="22"/>
    </row>
    <row r="13854" spans="3:3" x14ac:dyDescent="0.35">
      <c r="C13854" s="22"/>
    </row>
    <row r="13855" spans="3:3" x14ac:dyDescent="0.35">
      <c r="C13855" s="22"/>
    </row>
    <row r="13856" spans="3:3" x14ac:dyDescent="0.35">
      <c r="C13856" s="22"/>
    </row>
    <row r="13857" spans="3:3" x14ac:dyDescent="0.35">
      <c r="C13857" s="22"/>
    </row>
    <row r="13858" spans="3:3" x14ac:dyDescent="0.35">
      <c r="C13858" s="22"/>
    </row>
    <row r="13859" spans="3:3" x14ac:dyDescent="0.35">
      <c r="C13859" s="22"/>
    </row>
    <row r="13860" spans="3:3" x14ac:dyDescent="0.35">
      <c r="C13860" s="22"/>
    </row>
    <row r="13861" spans="3:3" x14ac:dyDescent="0.35">
      <c r="C13861" s="22"/>
    </row>
    <row r="13862" spans="3:3" x14ac:dyDescent="0.35">
      <c r="C13862" s="22"/>
    </row>
    <row r="13863" spans="3:3" x14ac:dyDescent="0.35">
      <c r="C13863" s="22"/>
    </row>
    <row r="13864" spans="3:3" x14ac:dyDescent="0.35">
      <c r="C13864" s="22"/>
    </row>
    <row r="13865" spans="3:3" x14ac:dyDescent="0.35">
      <c r="C13865" s="22"/>
    </row>
    <row r="13866" spans="3:3" x14ac:dyDescent="0.35">
      <c r="C13866" s="22"/>
    </row>
    <row r="13867" spans="3:3" x14ac:dyDescent="0.35">
      <c r="C13867" s="22"/>
    </row>
    <row r="13868" spans="3:3" x14ac:dyDescent="0.35">
      <c r="C13868" s="22"/>
    </row>
    <row r="13869" spans="3:3" x14ac:dyDescent="0.35">
      <c r="C13869" s="22"/>
    </row>
    <row r="13870" spans="3:3" x14ac:dyDescent="0.35">
      <c r="C13870" s="22"/>
    </row>
    <row r="13871" spans="3:3" x14ac:dyDescent="0.35">
      <c r="C13871" s="22"/>
    </row>
    <row r="13872" spans="3:3" x14ac:dyDescent="0.35">
      <c r="C13872" s="22"/>
    </row>
    <row r="13873" spans="3:3" x14ac:dyDescent="0.35">
      <c r="C13873" s="22"/>
    </row>
    <row r="13874" spans="3:3" x14ac:dyDescent="0.35">
      <c r="C13874" s="22"/>
    </row>
    <row r="13875" spans="3:3" x14ac:dyDescent="0.35">
      <c r="C13875" s="22"/>
    </row>
    <row r="13876" spans="3:3" x14ac:dyDescent="0.35">
      <c r="C13876" s="22"/>
    </row>
    <row r="13877" spans="3:3" x14ac:dyDescent="0.35">
      <c r="C13877" s="22"/>
    </row>
    <row r="13878" spans="3:3" x14ac:dyDescent="0.35">
      <c r="C13878" s="22"/>
    </row>
    <row r="13879" spans="3:3" x14ac:dyDescent="0.35">
      <c r="C13879" s="22"/>
    </row>
    <row r="13880" spans="3:3" x14ac:dyDescent="0.35">
      <c r="C13880" s="22"/>
    </row>
    <row r="13881" spans="3:3" x14ac:dyDescent="0.35">
      <c r="C13881" s="22"/>
    </row>
    <row r="13882" spans="3:3" x14ac:dyDescent="0.35">
      <c r="C13882" s="22"/>
    </row>
    <row r="13883" spans="3:3" x14ac:dyDescent="0.35">
      <c r="C13883" s="22"/>
    </row>
    <row r="13884" spans="3:3" x14ac:dyDescent="0.35">
      <c r="C13884" s="22"/>
    </row>
    <row r="13885" spans="3:3" x14ac:dyDescent="0.35">
      <c r="C13885" s="22"/>
    </row>
    <row r="13886" spans="3:3" x14ac:dyDescent="0.35">
      <c r="C13886" s="22"/>
    </row>
    <row r="13887" spans="3:3" x14ac:dyDescent="0.35">
      <c r="C13887" s="22"/>
    </row>
    <row r="13888" spans="3:3" x14ac:dyDescent="0.35">
      <c r="C13888" s="22"/>
    </row>
    <row r="13889" spans="3:3" x14ac:dyDescent="0.35">
      <c r="C13889" s="22"/>
    </row>
    <row r="13890" spans="3:3" x14ac:dyDescent="0.35">
      <c r="C13890" s="22"/>
    </row>
    <row r="13891" spans="3:3" x14ac:dyDescent="0.35">
      <c r="C13891" s="22"/>
    </row>
    <row r="13892" spans="3:3" x14ac:dyDescent="0.35">
      <c r="C13892" s="22"/>
    </row>
    <row r="13893" spans="3:3" x14ac:dyDescent="0.35">
      <c r="C13893" s="22"/>
    </row>
    <row r="13894" spans="3:3" x14ac:dyDescent="0.35">
      <c r="C13894" s="22"/>
    </row>
    <row r="13895" spans="3:3" x14ac:dyDescent="0.35">
      <c r="C13895" s="22"/>
    </row>
    <row r="13896" spans="3:3" x14ac:dyDescent="0.35">
      <c r="C13896" s="22"/>
    </row>
    <row r="13897" spans="3:3" x14ac:dyDescent="0.35">
      <c r="C13897" s="22"/>
    </row>
    <row r="13898" spans="3:3" x14ac:dyDescent="0.35">
      <c r="C13898" s="22"/>
    </row>
    <row r="13899" spans="3:3" x14ac:dyDescent="0.35">
      <c r="C13899" s="22"/>
    </row>
    <row r="13900" spans="3:3" x14ac:dyDescent="0.35">
      <c r="C13900" s="22"/>
    </row>
    <row r="13901" spans="3:3" x14ac:dyDescent="0.35">
      <c r="C13901" s="22"/>
    </row>
    <row r="13902" spans="3:3" x14ac:dyDescent="0.35">
      <c r="C13902" s="22"/>
    </row>
    <row r="13903" spans="3:3" x14ac:dyDescent="0.35">
      <c r="C13903" s="22"/>
    </row>
    <row r="13904" spans="3:3" x14ac:dyDescent="0.35">
      <c r="C13904" s="22"/>
    </row>
    <row r="13905" spans="3:3" x14ac:dyDescent="0.35">
      <c r="C13905" s="22"/>
    </row>
    <row r="13906" spans="3:3" x14ac:dyDescent="0.35">
      <c r="C13906" s="22"/>
    </row>
    <row r="13907" spans="3:3" x14ac:dyDescent="0.35">
      <c r="C13907" s="22"/>
    </row>
    <row r="13908" spans="3:3" x14ac:dyDescent="0.35">
      <c r="C13908" s="22"/>
    </row>
    <row r="13909" spans="3:3" x14ac:dyDescent="0.35">
      <c r="C13909" s="22"/>
    </row>
    <row r="13910" spans="3:3" x14ac:dyDescent="0.35">
      <c r="C13910" s="22"/>
    </row>
    <row r="13911" spans="3:3" x14ac:dyDescent="0.35">
      <c r="C13911" s="22"/>
    </row>
    <row r="13912" spans="3:3" x14ac:dyDescent="0.35">
      <c r="C13912" s="22"/>
    </row>
    <row r="13913" spans="3:3" x14ac:dyDescent="0.35">
      <c r="C13913" s="22"/>
    </row>
    <row r="13914" spans="3:3" x14ac:dyDescent="0.35">
      <c r="C13914" s="22"/>
    </row>
    <row r="13915" spans="3:3" x14ac:dyDescent="0.35">
      <c r="C13915" s="22"/>
    </row>
    <row r="13916" spans="3:3" x14ac:dyDescent="0.35">
      <c r="C13916" s="22"/>
    </row>
    <row r="13917" spans="3:3" x14ac:dyDescent="0.35">
      <c r="C13917" s="22"/>
    </row>
    <row r="13918" spans="3:3" x14ac:dyDescent="0.35">
      <c r="C13918" s="22"/>
    </row>
    <row r="13919" spans="3:3" x14ac:dyDescent="0.35">
      <c r="C13919" s="22"/>
    </row>
    <row r="13920" spans="3:3" x14ac:dyDescent="0.35">
      <c r="C13920" s="22"/>
    </row>
    <row r="13921" spans="3:3" x14ac:dyDescent="0.35">
      <c r="C13921" s="22"/>
    </row>
    <row r="13922" spans="3:3" x14ac:dyDescent="0.35">
      <c r="C13922" s="22"/>
    </row>
    <row r="13923" spans="3:3" x14ac:dyDescent="0.35">
      <c r="C13923" s="22"/>
    </row>
    <row r="13924" spans="3:3" x14ac:dyDescent="0.35">
      <c r="C13924" s="22"/>
    </row>
    <row r="13925" spans="3:3" x14ac:dyDescent="0.35">
      <c r="C13925" s="22"/>
    </row>
    <row r="13926" spans="3:3" x14ac:dyDescent="0.35">
      <c r="C13926" s="22"/>
    </row>
    <row r="13927" spans="3:3" x14ac:dyDescent="0.35">
      <c r="C13927" s="22"/>
    </row>
    <row r="13928" spans="3:3" x14ac:dyDescent="0.35">
      <c r="C13928" s="22"/>
    </row>
    <row r="13929" spans="3:3" x14ac:dyDescent="0.35">
      <c r="C13929" s="22"/>
    </row>
    <row r="13930" spans="3:3" x14ac:dyDescent="0.35">
      <c r="C13930" s="22"/>
    </row>
    <row r="13931" spans="3:3" x14ac:dyDescent="0.35">
      <c r="C13931" s="22"/>
    </row>
    <row r="13932" spans="3:3" x14ac:dyDescent="0.35">
      <c r="C13932" s="22"/>
    </row>
    <row r="13933" spans="3:3" x14ac:dyDescent="0.35">
      <c r="C13933" s="22"/>
    </row>
    <row r="13934" spans="3:3" x14ac:dyDescent="0.35">
      <c r="C13934" s="22"/>
    </row>
    <row r="13935" spans="3:3" x14ac:dyDescent="0.35">
      <c r="C13935" s="22"/>
    </row>
    <row r="13936" spans="3:3" x14ac:dyDescent="0.35">
      <c r="C13936" s="22"/>
    </row>
    <row r="13937" spans="3:3" x14ac:dyDescent="0.35">
      <c r="C13937" s="22"/>
    </row>
    <row r="13938" spans="3:3" x14ac:dyDescent="0.35">
      <c r="C13938" s="22"/>
    </row>
    <row r="13939" spans="3:3" x14ac:dyDescent="0.35">
      <c r="C13939" s="22"/>
    </row>
    <row r="13940" spans="3:3" x14ac:dyDescent="0.35">
      <c r="C13940" s="22"/>
    </row>
    <row r="13941" spans="3:3" x14ac:dyDescent="0.35">
      <c r="C13941" s="22"/>
    </row>
    <row r="13942" spans="3:3" x14ac:dyDescent="0.35">
      <c r="C13942" s="22"/>
    </row>
    <row r="13943" spans="3:3" x14ac:dyDescent="0.35">
      <c r="C13943" s="22"/>
    </row>
    <row r="13944" spans="3:3" x14ac:dyDescent="0.35">
      <c r="C13944" s="22"/>
    </row>
    <row r="13945" spans="3:3" x14ac:dyDescent="0.35">
      <c r="C13945" s="22"/>
    </row>
    <row r="13946" spans="3:3" x14ac:dyDescent="0.35">
      <c r="C13946" s="22"/>
    </row>
    <row r="13947" spans="3:3" x14ac:dyDescent="0.35">
      <c r="C13947" s="22"/>
    </row>
    <row r="13948" spans="3:3" x14ac:dyDescent="0.35">
      <c r="C13948" s="22"/>
    </row>
    <row r="13949" spans="3:3" x14ac:dyDescent="0.35">
      <c r="C13949" s="22"/>
    </row>
    <row r="13950" spans="3:3" x14ac:dyDescent="0.35">
      <c r="C13950" s="22"/>
    </row>
    <row r="13951" spans="3:3" x14ac:dyDescent="0.35">
      <c r="C13951" s="22"/>
    </row>
    <row r="13952" spans="3:3" x14ac:dyDescent="0.35">
      <c r="C13952" s="22"/>
    </row>
    <row r="13953" spans="3:3" x14ac:dyDescent="0.35">
      <c r="C13953" s="22"/>
    </row>
    <row r="13954" spans="3:3" x14ac:dyDescent="0.35">
      <c r="C13954" s="22"/>
    </row>
    <row r="13955" spans="3:3" x14ac:dyDescent="0.35">
      <c r="C13955" s="22"/>
    </row>
    <row r="13956" spans="3:3" x14ac:dyDescent="0.35">
      <c r="C13956" s="22"/>
    </row>
    <row r="13957" spans="3:3" x14ac:dyDescent="0.35">
      <c r="C13957" s="22"/>
    </row>
    <row r="13958" spans="3:3" x14ac:dyDescent="0.35">
      <c r="C13958" s="22"/>
    </row>
    <row r="13959" spans="3:3" x14ac:dyDescent="0.35">
      <c r="C13959" s="22"/>
    </row>
    <row r="13960" spans="3:3" x14ac:dyDescent="0.35">
      <c r="C13960" s="22"/>
    </row>
    <row r="13961" spans="3:3" x14ac:dyDescent="0.35">
      <c r="C13961" s="22"/>
    </row>
    <row r="13962" spans="3:3" x14ac:dyDescent="0.35">
      <c r="C13962" s="22"/>
    </row>
    <row r="13963" spans="3:3" x14ac:dyDescent="0.35">
      <c r="C13963" s="22"/>
    </row>
    <row r="13964" spans="3:3" x14ac:dyDescent="0.35">
      <c r="C13964" s="22"/>
    </row>
    <row r="13965" spans="3:3" x14ac:dyDescent="0.35">
      <c r="C13965" s="22"/>
    </row>
    <row r="13966" spans="3:3" x14ac:dyDescent="0.35">
      <c r="C13966" s="22"/>
    </row>
    <row r="13967" spans="3:3" x14ac:dyDescent="0.35">
      <c r="C13967" s="22"/>
    </row>
    <row r="13968" spans="3:3" x14ac:dyDescent="0.35">
      <c r="C13968" s="22"/>
    </row>
    <row r="13969" spans="3:3" x14ac:dyDescent="0.35">
      <c r="C13969" s="22"/>
    </row>
    <row r="13970" spans="3:3" x14ac:dyDescent="0.35">
      <c r="C13970" s="22"/>
    </row>
    <row r="13971" spans="3:3" x14ac:dyDescent="0.35">
      <c r="C13971" s="22"/>
    </row>
    <row r="13972" spans="3:3" x14ac:dyDescent="0.35">
      <c r="C13972" s="22"/>
    </row>
    <row r="13973" spans="3:3" x14ac:dyDescent="0.35">
      <c r="C13973" s="22"/>
    </row>
    <row r="13974" spans="3:3" x14ac:dyDescent="0.35">
      <c r="C13974" s="22"/>
    </row>
    <row r="13975" spans="3:3" x14ac:dyDescent="0.35">
      <c r="C13975" s="22"/>
    </row>
    <row r="13976" spans="3:3" x14ac:dyDescent="0.35">
      <c r="C13976" s="22"/>
    </row>
    <row r="13977" spans="3:3" x14ac:dyDescent="0.35">
      <c r="C13977" s="22"/>
    </row>
    <row r="13978" spans="3:3" x14ac:dyDescent="0.35">
      <c r="C13978" s="22"/>
    </row>
    <row r="13979" spans="3:3" x14ac:dyDescent="0.35">
      <c r="C13979" s="22"/>
    </row>
    <row r="13980" spans="3:3" x14ac:dyDescent="0.35">
      <c r="C13980" s="22"/>
    </row>
    <row r="13981" spans="3:3" x14ac:dyDescent="0.35">
      <c r="C13981" s="22"/>
    </row>
    <row r="13982" spans="3:3" x14ac:dyDescent="0.35">
      <c r="C13982" s="22"/>
    </row>
    <row r="13983" spans="3:3" x14ac:dyDescent="0.35">
      <c r="C13983" s="22"/>
    </row>
    <row r="13984" spans="3:3" x14ac:dyDescent="0.35">
      <c r="C13984" s="22"/>
    </row>
    <row r="13985" spans="3:3" x14ac:dyDescent="0.35">
      <c r="C13985" s="22"/>
    </row>
    <row r="13986" spans="3:3" x14ac:dyDescent="0.35">
      <c r="C13986" s="22"/>
    </row>
    <row r="13987" spans="3:3" x14ac:dyDescent="0.35">
      <c r="C13987" s="22"/>
    </row>
    <row r="13988" spans="3:3" x14ac:dyDescent="0.35">
      <c r="C13988" s="22"/>
    </row>
    <row r="13989" spans="3:3" x14ac:dyDescent="0.35">
      <c r="C13989" s="22"/>
    </row>
    <row r="13990" spans="3:3" x14ac:dyDescent="0.35">
      <c r="C13990" s="22"/>
    </row>
    <row r="13991" spans="3:3" x14ac:dyDescent="0.35">
      <c r="C13991" s="22"/>
    </row>
    <row r="13992" spans="3:3" x14ac:dyDescent="0.35">
      <c r="C13992" s="22"/>
    </row>
    <row r="13993" spans="3:3" x14ac:dyDescent="0.35">
      <c r="C13993" s="22"/>
    </row>
    <row r="13994" spans="3:3" x14ac:dyDescent="0.35">
      <c r="C13994" s="22"/>
    </row>
    <row r="13995" spans="3:3" x14ac:dyDescent="0.35">
      <c r="C13995" s="22"/>
    </row>
    <row r="13996" spans="3:3" x14ac:dyDescent="0.35">
      <c r="C13996" s="22"/>
    </row>
    <row r="13997" spans="3:3" x14ac:dyDescent="0.35">
      <c r="C13997" s="22"/>
    </row>
    <row r="13998" spans="3:3" x14ac:dyDescent="0.35">
      <c r="C13998" s="22"/>
    </row>
    <row r="13999" spans="3:3" x14ac:dyDescent="0.35">
      <c r="C13999" s="22"/>
    </row>
    <row r="14000" spans="3:3" x14ac:dyDescent="0.35">
      <c r="C14000" s="22"/>
    </row>
    <row r="14001" spans="3:3" x14ac:dyDescent="0.35">
      <c r="C14001" s="22"/>
    </row>
    <row r="14002" spans="3:3" x14ac:dyDescent="0.35">
      <c r="C14002" s="22"/>
    </row>
    <row r="14003" spans="3:3" x14ac:dyDescent="0.35">
      <c r="C14003" s="22"/>
    </row>
    <row r="14004" spans="3:3" x14ac:dyDescent="0.35">
      <c r="C14004" s="22"/>
    </row>
    <row r="14005" spans="3:3" x14ac:dyDescent="0.35">
      <c r="C14005" s="22"/>
    </row>
    <row r="14006" spans="3:3" x14ac:dyDescent="0.35">
      <c r="C14006" s="22"/>
    </row>
    <row r="14007" spans="3:3" x14ac:dyDescent="0.35">
      <c r="C14007" s="22"/>
    </row>
    <row r="14008" spans="3:3" x14ac:dyDescent="0.35">
      <c r="C14008" s="22"/>
    </row>
    <row r="14009" spans="3:3" x14ac:dyDescent="0.35">
      <c r="C14009" s="22"/>
    </row>
    <row r="14010" spans="3:3" x14ac:dyDescent="0.35">
      <c r="C14010" s="22"/>
    </row>
    <row r="14011" spans="3:3" x14ac:dyDescent="0.35">
      <c r="C14011" s="22"/>
    </row>
    <row r="14012" spans="3:3" x14ac:dyDescent="0.35">
      <c r="C14012" s="22"/>
    </row>
    <row r="14013" spans="3:3" x14ac:dyDescent="0.35">
      <c r="C14013" s="22"/>
    </row>
    <row r="14014" spans="3:3" x14ac:dyDescent="0.35">
      <c r="C14014" s="22"/>
    </row>
    <row r="14015" spans="3:3" x14ac:dyDescent="0.35">
      <c r="C14015" s="22"/>
    </row>
    <row r="14016" spans="3:3" x14ac:dyDescent="0.35">
      <c r="C14016" s="22"/>
    </row>
    <row r="14017" spans="3:3" x14ac:dyDescent="0.35">
      <c r="C14017" s="22"/>
    </row>
    <row r="14018" spans="3:3" x14ac:dyDescent="0.35">
      <c r="C14018" s="22"/>
    </row>
    <row r="14019" spans="3:3" x14ac:dyDescent="0.35">
      <c r="C14019" s="22"/>
    </row>
    <row r="14020" spans="3:3" x14ac:dyDescent="0.35">
      <c r="C14020" s="22"/>
    </row>
    <row r="14021" spans="3:3" x14ac:dyDescent="0.35">
      <c r="C14021" s="22"/>
    </row>
    <row r="14022" spans="3:3" x14ac:dyDescent="0.35">
      <c r="C14022" s="22"/>
    </row>
    <row r="14023" spans="3:3" x14ac:dyDescent="0.35">
      <c r="C14023" s="22"/>
    </row>
    <row r="14024" spans="3:3" x14ac:dyDescent="0.35">
      <c r="C14024" s="22"/>
    </row>
    <row r="14025" spans="3:3" x14ac:dyDescent="0.35">
      <c r="C14025" s="22"/>
    </row>
    <row r="14026" spans="3:3" x14ac:dyDescent="0.35">
      <c r="C14026" s="22"/>
    </row>
    <row r="14027" spans="3:3" x14ac:dyDescent="0.35">
      <c r="C14027" s="22"/>
    </row>
    <row r="14028" spans="3:3" x14ac:dyDescent="0.35">
      <c r="C14028" s="22"/>
    </row>
    <row r="14029" spans="3:3" x14ac:dyDescent="0.35">
      <c r="C14029" s="22"/>
    </row>
    <row r="14030" spans="3:3" x14ac:dyDescent="0.35">
      <c r="C14030" s="22"/>
    </row>
    <row r="14031" spans="3:3" x14ac:dyDescent="0.35">
      <c r="C14031" s="22"/>
    </row>
    <row r="14032" spans="3:3" x14ac:dyDescent="0.35">
      <c r="C14032" s="22"/>
    </row>
    <row r="14033" spans="3:3" x14ac:dyDescent="0.35">
      <c r="C14033" s="22"/>
    </row>
    <row r="14034" spans="3:3" x14ac:dyDescent="0.35">
      <c r="C14034" s="22"/>
    </row>
    <row r="14035" spans="3:3" x14ac:dyDescent="0.35">
      <c r="C14035" s="22"/>
    </row>
    <row r="14036" spans="3:3" x14ac:dyDescent="0.35">
      <c r="C14036" s="22"/>
    </row>
    <row r="14037" spans="3:3" x14ac:dyDescent="0.35">
      <c r="C14037" s="22"/>
    </row>
    <row r="14038" spans="3:3" x14ac:dyDescent="0.35">
      <c r="C14038" s="22"/>
    </row>
    <row r="14039" spans="3:3" x14ac:dyDescent="0.35">
      <c r="C14039" s="22"/>
    </row>
    <row r="14040" spans="3:3" x14ac:dyDescent="0.35">
      <c r="C14040" s="22"/>
    </row>
    <row r="14041" spans="3:3" x14ac:dyDescent="0.35">
      <c r="C14041" s="22"/>
    </row>
    <row r="14042" spans="3:3" x14ac:dyDescent="0.35">
      <c r="C14042" s="22"/>
    </row>
    <row r="14043" spans="3:3" x14ac:dyDescent="0.35">
      <c r="C14043" s="22"/>
    </row>
    <row r="14044" spans="3:3" x14ac:dyDescent="0.35">
      <c r="C14044" s="22"/>
    </row>
    <row r="14045" spans="3:3" x14ac:dyDescent="0.35">
      <c r="C14045" s="22"/>
    </row>
    <row r="14046" spans="3:3" x14ac:dyDescent="0.35">
      <c r="C14046" s="22"/>
    </row>
    <row r="14047" spans="3:3" x14ac:dyDescent="0.35">
      <c r="C14047" s="22"/>
    </row>
    <row r="14048" spans="3:3" x14ac:dyDescent="0.35">
      <c r="C14048" s="22"/>
    </row>
    <row r="14049" spans="3:3" x14ac:dyDescent="0.35">
      <c r="C14049" s="22"/>
    </row>
    <row r="14050" spans="3:3" x14ac:dyDescent="0.35">
      <c r="C14050" s="22"/>
    </row>
    <row r="14051" spans="3:3" x14ac:dyDescent="0.35">
      <c r="C14051" s="22"/>
    </row>
    <row r="14052" spans="3:3" x14ac:dyDescent="0.35">
      <c r="C14052" s="22"/>
    </row>
    <row r="14053" spans="3:3" x14ac:dyDescent="0.35">
      <c r="C14053" s="22"/>
    </row>
    <row r="14054" spans="3:3" x14ac:dyDescent="0.35">
      <c r="C14054" s="22"/>
    </row>
    <row r="14055" spans="3:3" x14ac:dyDescent="0.35">
      <c r="C14055" s="22"/>
    </row>
    <row r="14056" spans="3:3" x14ac:dyDescent="0.35">
      <c r="C14056" s="22"/>
    </row>
    <row r="14057" spans="3:3" x14ac:dyDescent="0.35">
      <c r="C14057" s="22"/>
    </row>
    <row r="14058" spans="3:3" x14ac:dyDescent="0.35">
      <c r="C14058" s="22"/>
    </row>
    <row r="14059" spans="3:3" x14ac:dyDescent="0.35">
      <c r="C14059" s="22"/>
    </row>
    <row r="14060" spans="3:3" x14ac:dyDescent="0.35">
      <c r="C14060" s="22"/>
    </row>
    <row r="14061" spans="3:3" x14ac:dyDescent="0.35">
      <c r="C14061" s="22"/>
    </row>
    <row r="14062" spans="3:3" x14ac:dyDescent="0.35">
      <c r="C14062" s="22"/>
    </row>
    <row r="14063" spans="3:3" x14ac:dyDescent="0.35">
      <c r="C14063" s="22"/>
    </row>
    <row r="14064" spans="3:3" x14ac:dyDescent="0.35">
      <c r="C14064" s="22"/>
    </row>
    <row r="14065" spans="3:3" x14ac:dyDescent="0.35">
      <c r="C14065" s="22"/>
    </row>
    <row r="14066" spans="3:3" x14ac:dyDescent="0.35">
      <c r="C14066" s="22"/>
    </row>
    <row r="14067" spans="3:3" x14ac:dyDescent="0.35">
      <c r="C14067" s="22"/>
    </row>
    <row r="14068" spans="3:3" x14ac:dyDescent="0.35">
      <c r="C14068" s="22"/>
    </row>
    <row r="14069" spans="3:3" x14ac:dyDescent="0.35">
      <c r="C14069" s="22"/>
    </row>
    <row r="14070" spans="3:3" x14ac:dyDescent="0.35">
      <c r="C14070" s="22"/>
    </row>
    <row r="14071" spans="3:3" x14ac:dyDescent="0.35">
      <c r="C14071" s="22"/>
    </row>
    <row r="14072" spans="3:3" x14ac:dyDescent="0.35">
      <c r="C14072" s="22"/>
    </row>
    <row r="14073" spans="3:3" x14ac:dyDescent="0.35">
      <c r="C14073" s="22"/>
    </row>
    <row r="14074" spans="3:3" x14ac:dyDescent="0.35">
      <c r="C14074" s="22"/>
    </row>
    <row r="14075" spans="3:3" x14ac:dyDescent="0.35">
      <c r="C14075" s="22"/>
    </row>
    <row r="14076" spans="3:3" x14ac:dyDescent="0.35">
      <c r="C14076" s="22"/>
    </row>
    <row r="14077" spans="3:3" x14ac:dyDescent="0.35">
      <c r="C14077" s="22"/>
    </row>
    <row r="14078" spans="3:3" x14ac:dyDescent="0.35">
      <c r="C14078" s="22"/>
    </row>
    <row r="14079" spans="3:3" x14ac:dyDescent="0.35">
      <c r="C14079" s="22"/>
    </row>
    <row r="14080" spans="3:3" x14ac:dyDescent="0.35">
      <c r="C14080" s="22"/>
    </row>
    <row r="14081" spans="3:3" x14ac:dyDescent="0.35">
      <c r="C14081" s="22"/>
    </row>
    <row r="14082" spans="3:3" x14ac:dyDescent="0.35">
      <c r="C14082" s="22"/>
    </row>
    <row r="14083" spans="3:3" x14ac:dyDescent="0.35">
      <c r="C14083" s="22"/>
    </row>
    <row r="14084" spans="3:3" x14ac:dyDescent="0.35">
      <c r="C14084" s="22"/>
    </row>
    <row r="14085" spans="3:3" x14ac:dyDescent="0.35">
      <c r="C14085" s="22"/>
    </row>
    <row r="14086" spans="3:3" x14ac:dyDescent="0.35">
      <c r="C14086" s="22"/>
    </row>
    <row r="14087" spans="3:3" x14ac:dyDescent="0.35">
      <c r="C14087" s="22"/>
    </row>
    <row r="14088" spans="3:3" x14ac:dyDescent="0.35">
      <c r="C14088" s="22"/>
    </row>
    <row r="14089" spans="3:3" x14ac:dyDescent="0.35">
      <c r="C14089" s="22"/>
    </row>
    <row r="14090" spans="3:3" x14ac:dyDescent="0.35">
      <c r="C14090" s="22"/>
    </row>
    <row r="14091" spans="3:3" x14ac:dyDescent="0.35">
      <c r="C14091" s="22"/>
    </row>
    <row r="14092" spans="3:3" x14ac:dyDescent="0.35">
      <c r="C14092" s="22"/>
    </row>
    <row r="14093" spans="3:3" x14ac:dyDescent="0.35">
      <c r="C14093" s="22"/>
    </row>
    <row r="14094" spans="3:3" x14ac:dyDescent="0.35">
      <c r="C14094" s="22"/>
    </row>
    <row r="14095" spans="3:3" x14ac:dyDescent="0.35">
      <c r="C14095" s="22"/>
    </row>
    <row r="14096" spans="3:3" x14ac:dyDescent="0.35">
      <c r="C14096" s="22"/>
    </row>
    <row r="14097" spans="3:3" x14ac:dyDescent="0.35">
      <c r="C14097" s="22"/>
    </row>
    <row r="14098" spans="3:3" x14ac:dyDescent="0.35">
      <c r="C14098" s="22"/>
    </row>
    <row r="14099" spans="3:3" x14ac:dyDescent="0.35">
      <c r="C14099" s="22"/>
    </row>
    <row r="14100" spans="3:3" x14ac:dyDescent="0.35">
      <c r="C14100" s="22"/>
    </row>
    <row r="14101" spans="3:3" x14ac:dyDescent="0.35">
      <c r="C14101" s="22"/>
    </row>
    <row r="14102" spans="3:3" x14ac:dyDescent="0.35">
      <c r="C14102" s="22"/>
    </row>
    <row r="14103" spans="3:3" x14ac:dyDescent="0.35">
      <c r="C14103" s="22"/>
    </row>
    <row r="14104" spans="3:3" x14ac:dyDescent="0.35">
      <c r="C14104" s="22"/>
    </row>
    <row r="14105" spans="3:3" x14ac:dyDescent="0.35">
      <c r="C14105" s="22"/>
    </row>
    <row r="14106" spans="3:3" x14ac:dyDescent="0.35">
      <c r="C14106" s="22"/>
    </row>
    <row r="14107" spans="3:3" x14ac:dyDescent="0.35">
      <c r="C14107" s="22"/>
    </row>
    <row r="14108" spans="3:3" x14ac:dyDescent="0.35">
      <c r="C14108" s="22"/>
    </row>
    <row r="14109" spans="3:3" x14ac:dyDescent="0.35">
      <c r="C14109" s="22"/>
    </row>
    <row r="14110" spans="3:3" x14ac:dyDescent="0.35">
      <c r="C14110" s="22"/>
    </row>
    <row r="14111" spans="3:3" x14ac:dyDescent="0.35">
      <c r="C14111" s="22"/>
    </row>
    <row r="14112" spans="3:3" x14ac:dyDescent="0.35">
      <c r="C14112" s="22"/>
    </row>
    <row r="14113" spans="3:3" x14ac:dyDescent="0.35">
      <c r="C14113" s="22"/>
    </row>
    <row r="14114" spans="3:3" x14ac:dyDescent="0.35">
      <c r="C14114" s="22"/>
    </row>
    <row r="14115" spans="3:3" x14ac:dyDescent="0.35">
      <c r="C14115" s="22"/>
    </row>
    <row r="14116" spans="3:3" x14ac:dyDescent="0.35">
      <c r="C14116" s="22"/>
    </row>
    <row r="14117" spans="3:3" x14ac:dyDescent="0.35">
      <c r="C14117" s="22"/>
    </row>
    <row r="14118" spans="3:3" x14ac:dyDescent="0.35">
      <c r="C14118" s="22"/>
    </row>
    <row r="14119" spans="3:3" x14ac:dyDescent="0.35">
      <c r="C14119" s="22"/>
    </row>
    <row r="14120" spans="3:3" x14ac:dyDescent="0.35">
      <c r="C14120" s="22"/>
    </row>
    <row r="14121" spans="3:3" x14ac:dyDescent="0.35">
      <c r="C14121" s="22"/>
    </row>
    <row r="14122" spans="3:3" x14ac:dyDescent="0.35">
      <c r="C14122" s="22"/>
    </row>
    <row r="14123" spans="3:3" x14ac:dyDescent="0.35">
      <c r="C14123" s="22"/>
    </row>
    <row r="14124" spans="3:3" x14ac:dyDescent="0.35">
      <c r="C14124" s="22"/>
    </row>
    <row r="14125" spans="3:3" x14ac:dyDescent="0.35">
      <c r="C14125" s="22"/>
    </row>
    <row r="14126" spans="3:3" x14ac:dyDescent="0.35">
      <c r="C14126" s="22"/>
    </row>
    <row r="14127" spans="3:3" x14ac:dyDescent="0.35">
      <c r="C14127" s="22"/>
    </row>
    <row r="14128" spans="3:3" x14ac:dyDescent="0.35">
      <c r="C14128" s="22"/>
    </row>
    <row r="14129" spans="3:3" x14ac:dyDescent="0.35">
      <c r="C14129" s="22"/>
    </row>
    <row r="14130" spans="3:3" x14ac:dyDescent="0.35">
      <c r="C14130" s="22"/>
    </row>
    <row r="14131" spans="3:3" x14ac:dyDescent="0.35">
      <c r="C14131" s="22"/>
    </row>
    <row r="14132" spans="3:3" x14ac:dyDescent="0.35">
      <c r="C14132" s="22"/>
    </row>
    <row r="14133" spans="3:3" x14ac:dyDescent="0.35">
      <c r="C14133" s="22"/>
    </row>
    <row r="14134" spans="3:3" x14ac:dyDescent="0.35">
      <c r="C14134" s="22"/>
    </row>
    <row r="14135" spans="3:3" x14ac:dyDescent="0.35">
      <c r="C14135" s="22"/>
    </row>
    <row r="14136" spans="3:3" x14ac:dyDescent="0.35">
      <c r="C14136" s="22"/>
    </row>
    <row r="14137" spans="3:3" x14ac:dyDescent="0.35">
      <c r="C14137" s="22"/>
    </row>
    <row r="14138" spans="3:3" x14ac:dyDescent="0.35">
      <c r="C14138" s="22"/>
    </row>
    <row r="14139" spans="3:3" x14ac:dyDescent="0.35">
      <c r="C14139" s="22"/>
    </row>
    <row r="14140" spans="3:3" x14ac:dyDescent="0.35">
      <c r="C14140" s="22"/>
    </row>
    <row r="14141" spans="3:3" x14ac:dyDescent="0.35">
      <c r="C14141" s="22"/>
    </row>
    <row r="14142" spans="3:3" x14ac:dyDescent="0.35">
      <c r="C14142" s="22"/>
    </row>
    <row r="14143" spans="3:3" x14ac:dyDescent="0.35">
      <c r="C14143" s="22"/>
    </row>
    <row r="14144" spans="3:3" x14ac:dyDescent="0.35">
      <c r="C14144" s="22"/>
    </row>
    <row r="14145" spans="3:3" x14ac:dyDescent="0.35">
      <c r="C14145" s="22"/>
    </row>
    <row r="14146" spans="3:3" x14ac:dyDescent="0.35">
      <c r="C14146" s="22"/>
    </row>
    <row r="14147" spans="3:3" x14ac:dyDescent="0.35">
      <c r="C14147" s="22"/>
    </row>
    <row r="14148" spans="3:3" x14ac:dyDescent="0.35">
      <c r="C14148" s="22"/>
    </row>
    <row r="14149" spans="3:3" x14ac:dyDescent="0.35">
      <c r="C14149" s="22"/>
    </row>
    <row r="14150" spans="3:3" x14ac:dyDescent="0.35">
      <c r="C14150" s="22"/>
    </row>
    <row r="14151" spans="3:3" x14ac:dyDescent="0.35">
      <c r="C14151" s="22"/>
    </row>
    <row r="14152" spans="3:3" x14ac:dyDescent="0.35">
      <c r="C14152" s="22"/>
    </row>
    <row r="14153" spans="3:3" x14ac:dyDescent="0.35">
      <c r="C14153" s="22"/>
    </row>
    <row r="14154" spans="3:3" x14ac:dyDescent="0.35">
      <c r="C14154" s="22"/>
    </row>
    <row r="14155" spans="3:3" x14ac:dyDescent="0.35">
      <c r="C14155" s="22"/>
    </row>
    <row r="14156" spans="3:3" x14ac:dyDescent="0.35">
      <c r="C14156" s="22"/>
    </row>
    <row r="14157" spans="3:3" x14ac:dyDescent="0.35">
      <c r="C14157" s="22"/>
    </row>
    <row r="14158" spans="3:3" x14ac:dyDescent="0.35">
      <c r="C14158" s="22"/>
    </row>
    <row r="14159" spans="3:3" x14ac:dyDescent="0.35">
      <c r="C14159" s="22"/>
    </row>
    <row r="14160" spans="3:3" x14ac:dyDescent="0.35">
      <c r="C14160" s="22"/>
    </row>
    <row r="14161" spans="3:3" x14ac:dyDescent="0.35">
      <c r="C14161" s="22"/>
    </row>
    <row r="14162" spans="3:3" x14ac:dyDescent="0.35">
      <c r="C14162" s="22"/>
    </row>
    <row r="14163" spans="3:3" x14ac:dyDescent="0.35">
      <c r="C14163" s="22"/>
    </row>
    <row r="14164" spans="3:3" x14ac:dyDescent="0.35">
      <c r="C14164" s="22"/>
    </row>
    <row r="14165" spans="3:3" x14ac:dyDescent="0.35">
      <c r="C14165" s="22"/>
    </row>
    <row r="14166" spans="3:3" x14ac:dyDescent="0.35">
      <c r="C14166" s="22"/>
    </row>
    <row r="14167" spans="3:3" x14ac:dyDescent="0.35">
      <c r="C14167" s="22"/>
    </row>
    <row r="14168" spans="3:3" x14ac:dyDescent="0.35">
      <c r="C14168" s="22"/>
    </row>
    <row r="14169" spans="3:3" x14ac:dyDescent="0.35">
      <c r="C14169" s="22"/>
    </row>
    <row r="14170" spans="3:3" x14ac:dyDescent="0.35">
      <c r="C14170" s="22"/>
    </row>
    <row r="14171" spans="3:3" x14ac:dyDescent="0.35">
      <c r="C14171" s="22"/>
    </row>
    <row r="14172" spans="3:3" x14ac:dyDescent="0.35">
      <c r="C14172" s="22"/>
    </row>
    <row r="14173" spans="3:3" x14ac:dyDescent="0.35">
      <c r="C14173" s="22"/>
    </row>
    <row r="14174" spans="3:3" x14ac:dyDescent="0.35">
      <c r="C14174" s="22"/>
    </row>
    <row r="14175" spans="3:3" x14ac:dyDescent="0.35">
      <c r="C14175" s="22"/>
    </row>
    <row r="14176" spans="3:3" x14ac:dyDescent="0.35">
      <c r="C14176" s="22"/>
    </row>
    <row r="14177" spans="3:3" x14ac:dyDescent="0.35">
      <c r="C14177" s="22"/>
    </row>
    <row r="14178" spans="3:3" x14ac:dyDescent="0.35">
      <c r="C14178" s="22"/>
    </row>
    <row r="14179" spans="3:3" x14ac:dyDescent="0.35">
      <c r="C14179" s="22"/>
    </row>
    <row r="14180" spans="3:3" x14ac:dyDescent="0.35">
      <c r="C14180" s="22"/>
    </row>
    <row r="14181" spans="3:3" x14ac:dyDescent="0.35">
      <c r="C14181" s="22"/>
    </row>
    <row r="14182" spans="3:3" x14ac:dyDescent="0.35">
      <c r="C14182" s="22"/>
    </row>
    <row r="14183" spans="3:3" x14ac:dyDescent="0.35">
      <c r="C14183" s="22"/>
    </row>
    <row r="14184" spans="3:3" x14ac:dyDescent="0.35">
      <c r="C14184" s="22"/>
    </row>
    <row r="14185" spans="3:3" x14ac:dyDescent="0.35">
      <c r="C14185" s="22"/>
    </row>
    <row r="14186" spans="3:3" x14ac:dyDescent="0.35">
      <c r="C14186" s="22"/>
    </row>
    <row r="14187" spans="3:3" x14ac:dyDescent="0.35">
      <c r="C14187" s="22"/>
    </row>
    <row r="14188" spans="3:3" x14ac:dyDescent="0.35">
      <c r="C14188" s="22"/>
    </row>
    <row r="14189" spans="3:3" x14ac:dyDescent="0.35">
      <c r="C14189" s="22"/>
    </row>
    <row r="14190" spans="3:3" x14ac:dyDescent="0.35">
      <c r="C14190" s="22"/>
    </row>
    <row r="14191" spans="3:3" x14ac:dyDescent="0.35">
      <c r="C14191" s="22"/>
    </row>
    <row r="14192" spans="3:3" x14ac:dyDescent="0.35">
      <c r="C14192" s="22"/>
    </row>
    <row r="14193" spans="3:3" x14ac:dyDescent="0.35">
      <c r="C14193" s="22"/>
    </row>
    <row r="14194" spans="3:3" x14ac:dyDescent="0.35">
      <c r="C14194" s="22"/>
    </row>
    <row r="14195" spans="3:3" x14ac:dyDescent="0.35">
      <c r="C14195" s="22"/>
    </row>
    <row r="14196" spans="3:3" x14ac:dyDescent="0.35">
      <c r="C14196" s="22"/>
    </row>
    <row r="14197" spans="3:3" x14ac:dyDescent="0.35">
      <c r="C14197" s="22"/>
    </row>
    <row r="14198" spans="3:3" x14ac:dyDescent="0.35">
      <c r="C14198" s="22"/>
    </row>
    <row r="14199" spans="3:3" x14ac:dyDescent="0.35">
      <c r="C14199" s="22"/>
    </row>
    <row r="14200" spans="3:3" x14ac:dyDescent="0.35">
      <c r="C14200" s="22"/>
    </row>
    <row r="14201" spans="3:3" x14ac:dyDescent="0.35">
      <c r="C14201" s="22"/>
    </row>
    <row r="14202" spans="3:3" x14ac:dyDescent="0.35">
      <c r="C14202" s="22"/>
    </row>
    <row r="14203" spans="3:3" x14ac:dyDescent="0.35">
      <c r="C14203" s="22"/>
    </row>
    <row r="14204" spans="3:3" x14ac:dyDescent="0.35">
      <c r="C14204" s="22"/>
    </row>
    <row r="14205" spans="3:3" x14ac:dyDescent="0.35">
      <c r="C14205" s="22"/>
    </row>
    <row r="14206" spans="3:3" x14ac:dyDescent="0.35">
      <c r="C14206" s="22"/>
    </row>
    <row r="14207" spans="3:3" x14ac:dyDescent="0.35">
      <c r="C14207" s="22"/>
    </row>
    <row r="14208" spans="3:3" x14ac:dyDescent="0.35">
      <c r="C14208" s="22"/>
    </row>
    <row r="14209" spans="3:3" x14ac:dyDescent="0.35">
      <c r="C14209" s="22"/>
    </row>
    <row r="14210" spans="3:3" x14ac:dyDescent="0.35">
      <c r="C14210" s="22"/>
    </row>
    <row r="14211" spans="3:3" x14ac:dyDescent="0.35">
      <c r="C14211" s="22"/>
    </row>
    <row r="14212" spans="3:3" x14ac:dyDescent="0.35">
      <c r="C14212" s="22"/>
    </row>
    <row r="14213" spans="3:3" x14ac:dyDescent="0.35">
      <c r="C14213" s="22"/>
    </row>
    <row r="14214" spans="3:3" x14ac:dyDescent="0.35">
      <c r="C14214" s="22"/>
    </row>
    <row r="14215" spans="3:3" x14ac:dyDescent="0.35">
      <c r="C14215" s="22"/>
    </row>
    <row r="14216" spans="3:3" x14ac:dyDescent="0.35">
      <c r="C14216" s="22"/>
    </row>
    <row r="14217" spans="3:3" x14ac:dyDescent="0.35">
      <c r="C14217" s="22"/>
    </row>
    <row r="14218" spans="3:3" x14ac:dyDescent="0.35">
      <c r="C14218" s="22"/>
    </row>
    <row r="14219" spans="3:3" x14ac:dyDescent="0.35">
      <c r="C14219" s="22"/>
    </row>
    <row r="14220" spans="3:3" x14ac:dyDescent="0.35">
      <c r="C14220" s="22"/>
    </row>
    <row r="14221" spans="3:3" x14ac:dyDescent="0.35">
      <c r="C14221" s="22"/>
    </row>
    <row r="14222" spans="3:3" x14ac:dyDescent="0.35">
      <c r="C14222" s="22"/>
    </row>
    <row r="14223" spans="3:3" x14ac:dyDescent="0.35">
      <c r="C14223" s="22"/>
    </row>
    <row r="14224" spans="3:3" x14ac:dyDescent="0.35">
      <c r="C14224" s="22"/>
    </row>
    <row r="14225" spans="3:3" x14ac:dyDescent="0.35">
      <c r="C14225" s="22"/>
    </row>
    <row r="14226" spans="3:3" x14ac:dyDescent="0.35">
      <c r="C14226" s="22"/>
    </row>
    <row r="14227" spans="3:3" x14ac:dyDescent="0.35">
      <c r="C14227" s="22"/>
    </row>
    <row r="14228" spans="3:3" x14ac:dyDescent="0.35">
      <c r="C14228" s="22"/>
    </row>
    <row r="14229" spans="3:3" x14ac:dyDescent="0.35">
      <c r="C14229" s="22"/>
    </row>
    <row r="14230" spans="3:3" x14ac:dyDescent="0.35">
      <c r="C14230" s="22"/>
    </row>
    <row r="14231" spans="3:3" x14ac:dyDescent="0.35">
      <c r="C14231" s="22"/>
    </row>
    <row r="14232" spans="3:3" x14ac:dyDescent="0.35">
      <c r="C14232" s="22"/>
    </row>
    <row r="14233" spans="3:3" x14ac:dyDescent="0.35">
      <c r="C14233" s="22"/>
    </row>
    <row r="14234" spans="3:3" x14ac:dyDescent="0.35">
      <c r="C14234" s="22"/>
    </row>
    <row r="14235" spans="3:3" x14ac:dyDescent="0.35">
      <c r="C14235" s="22"/>
    </row>
    <row r="14236" spans="3:3" x14ac:dyDescent="0.35">
      <c r="C14236" s="22"/>
    </row>
    <row r="14237" spans="3:3" x14ac:dyDescent="0.35">
      <c r="C14237" s="22"/>
    </row>
    <row r="14238" spans="3:3" x14ac:dyDescent="0.35">
      <c r="C14238" s="22"/>
    </row>
    <row r="14239" spans="3:3" x14ac:dyDescent="0.35">
      <c r="C14239" s="22"/>
    </row>
    <row r="14240" spans="3:3" x14ac:dyDescent="0.35">
      <c r="C14240" s="22"/>
    </row>
    <row r="14241" spans="3:3" x14ac:dyDescent="0.35">
      <c r="C14241" s="22"/>
    </row>
    <row r="14242" spans="3:3" x14ac:dyDescent="0.35">
      <c r="C14242" s="22"/>
    </row>
    <row r="14243" spans="3:3" x14ac:dyDescent="0.35">
      <c r="C14243" s="22"/>
    </row>
    <row r="14244" spans="3:3" x14ac:dyDescent="0.35">
      <c r="C14244" s="22"/>
    </row>
    <row r="14245" spans="3:3" x14ac:dyDescent="0.35">
      <c r="C14245" s="22"/>
    </row>
    <row r="14246" spans="3:3" x14ac:dyDescent="0.35">
      <c r="C14246" s="22"/>
    </row>
    <row r="14247" spans="3:3" x14ac:dyDescent="0.35">
      <c r="C14247" s="22"/>
    </row>
    <row r="14248" spans="3:3" x14ac:dyDescent="0.35">
      <c r="C14248" s="22"/>
    </row>
    <row r="14249" spans="3:3" x14ac:dyDescent="0.35">
      <c r="C14249" s="22"/>
    </row>
    <row r="14250" spans="3:3" x14ac:dyDescent="0.35">
      <c r="C14250" s="22"/>
    </row>
    <row r="14251" spans="3:3" x14ac:dyDescent="0.35">
      <c r="C14251" s="22"/>
    </row>
    <row r="14252" spans="3:3" x14ac:dyDescent="0.35">
      <c r="C14252" s="22"/>
    </row>
    <row r="14253" spans="3:3" x14ac:dyDescent="0.35">
      <c r="C14253" s="22"/>
    </row>
    <row r="14254" spans="3:3" x14ac:dyDescent="0.35">
      <c r="C14254" s="22"/>
    </row>
    <row r="14255" spans="3:3" x14ac:dyDescent="0.35">
      <c r="C14255" s="22"/>
    </row>
    <row r="14256" spans="3:3" x14ac:dyDescent="0.35">
      <c r="C14256" s="22"/>
    </row>
    <row r="14257" spans="3:3" x14ac:dyDescent="0.35">
      <c r="C14257" s="22"/>
    </row>
    <row r="14258" spans="3:3" x14ac:dyDescent="0.35">
      <c r="C14258" s="22"/>
    </row>
    <row r="14259" spans="3:3" x14ac:dyDescent="0.35">
      <c r="C14259" s="22"/>
    </row>
    <row r="14260" spans="3:3" x14ac:dyDescent="0.35">
      <c r="C14260" s="22"/>
    </row>
    <row r="14261" spans="3:3" x14ac:dyDescent="0.35">
      <c r="C14261" s="22"/>
    </row>
    <row r="14262" spans="3:3" x14ac:dyDescent="0.35">
      <c r="C14262" s="22"/>
    </row>
    <row r="14263" spans="3:3" x14ac:dyDescent="0.35">
      <c r="C14263" s="22"/>
    </row>
    <row r="14264" spans="3:3" x14ac:dyDescent="0.35">
      <c r="C14264" s="22"/>
    </row>
    <row r="14265" spans="3:3" x14ac:dyDescent="0.35">
      <c r="C14265" s="22"/>
    </row>
    <row r="14266" spans="3:3" x14ac:dyDescent="0.35">
      <c r="C14266" s="22"/>
    </row>
    <row r="14267" spans="3:3" x14ac:dyDescent="0.35">
      <c r="C14267" s="22"/>
    </row>
    <row r="14268" spans="3:3" x14ac:dyDescent="0.35">
      <c r="C14268" s="22"/>
    </row>
    <row r="14269" spans="3:3" x14ac:dyDescent="0.35">
      <c r="C14269" s="22"/>
    </row>
    <row r="14270" spans="3:3" x14ac:dyDescent="0.35">
      <c r="C14270" s="22"/>
    </row>
    <row r="14271" spans="3:3" x14ac:dyDescent="0.35">
      <c r="C14271" s="22"/>
    </row>
    <row r="14272" spans="3:3" x14ac:dyDescent="0.35">
      <c r="C14272" s="22"/>
    </row>
    <row r="14273" spans="3:3" x14ac:dyDescent="0.35">
      <c r="C14273" s="22"/>
    </row>
    <row r="14274" spans="3:3" x14ac:dyDescent="0.35">
      <c r="C14274" s="22"/>
    </row>
    <row r="14275" spans="3:3" x14ac:dyDescent="0.35">
      <c r="C14275" s="22"/>
    </row>
    <row r="14276" spans="3:3" x14ac:dyDescent="0.35">
      <c r="C14276" s="22"/>
    </row>
    <row r="14277" spans="3:3" x14ac:dyDescent="0.35">
      <c r="C14277" s="22"/>
    </row>
    <row r="14278" spans="3:3" x14ac:dyDescent="0.35">
      <c r="C14278" s="22"/>
    </row>
    <row r="14279" spans="3:3" x14ac:dyDescent="0.35">
      <c r="C14279" s="22"/>
    </row>
    <row r="14280" spans="3:3" x14ac:dyDescent="0.35">
      <c r="C14280" s="22"/>
    </row>
    <row r="14281" spans="3:3" x14ac:dyDescent="0.35">
      <c r="C14281" s="22"/>
    </row>
    <row r="14282" spans="3:3" x14ac:dyDescent="0.35">
      <c r="C14282" s="22"/>
    </row>
    <row r="14283" spans="3:3" x14ac:dyDescent="0.35">
      <c r="C14283" s="22"/>
    </row>
    <row r="14284" spans="3:3" x14ac:dyDescent="0.35">
      <c r="C14284" s="22"/>
    </row>
    <row r="14285" spans="3:3" x14ac:dyDescent="0.35">
      <c r="C14285" s="22"/>
    </row>
    <row r="14286" spans="3:3" x14ac:dyDescent="0.35">
      <c r="C14286" s="22"/>
    </row>
    <row r="14287" spans="3:3" x14ac:dyDescent="0.35">
      <c r="C14287" s="22"/>
    </row>
    <row r="14288" spans="3:3" x14ac:dyDescent="0.35">
      <c r="C14288" s="22"/>
    </row>
    <row r="14289" spans="3:3" x14ac:dyDescent="0.35">
      <c r="C14289" s="22"/>
    </row>
    <row r="14290" spans="3:3" x14ac:dyDescent="0.35">
      <c r="C14290" s="22"/>
    </row>
    <row r="14291" spans="3:3" x14ac:dyDescent="0.35">
      <c r="C14291" s="22"/>
    </row>
    <row r="14292" spans="3:3" x14ac:dyDescent="0.35">
      <c r="C14292" s="22"/>
    </row>
    <row r="14293" spans="3:3" x14ac:dyDescent="0.35">
      <c r="C14293" s="22"/>
    </row>
    <row r="14294" spans="3:3" x14ac:dyDescent="0.35">
      <c r="C14294" s="22"/>
    </row>
    <row r="14295" spans="3:3" x14ac:dyDescent="0.35">
      <c r="C14295" s="22"/>
    </row>
    <row r="14296" spans="3:3" x14ac:dyDescent="0.35">
      <c r="C14296" s="22"/>
    </row>
    <row r="14297" spans="3:3" x14ac:dyDescent="0.35">
      <c r="C14297" s="22"/>
    </row>
    <row r="14298" spans="3:3" x14ac:dyDescent="0.35">
      <c r="C14298" s="22"/>
    </row>
    <row r="14299" spans="3:3" x14ac:dyDescent="0.35">
      <c r="C14299" s="22"/>
    </row>
    <row r="14300" spans="3:3" x14ac:dyDescent="0.35">
      <c r="C14300" s="22"/>
    </row>
    <row r="14301" spans="3:3" x14ac:dyDescent="0.35">
      <c r="C14301" s="22"/>
    </row>
    <row r="14302" spans="3:3" x14ac:dyDescent="0.35">
      <c r="C14302" s="22"/>
    </row>
    <row r="14303" spans="3:3" x14ac:dyDescent="0.35">
      <c r="C14303" s="22"/>
    </row>
    <row r="14304" spans="3:3" x14ac:dyDescent="0.35">
      <c r="C14304" s="22"/>
    </row>
    <row r="14305" spans="3:3" x14ac:dyDescent="0.35">
      <c r="C14305" s="22"/>
    </row>
    <row r="14306" spans="3:3" x14ac:dyDescent="0.35">
      <c r="C14306" s="22"/>
    </row>
    <row r="14307" spans="3:3" x14ac:dyDescent="0.35">
      <c r="C14307" s="22"/>
    </row>
    <row r="14308" spans="3:3" x14ac:dyDescent="0.35">
      <c r="C14308" s="22"/>
    </row>
    <row r="14309" spans="3:3" x14ac:dyDescent="0.35">
      <c r="C14309" s="22"/>
    </row>
    <row r="14310" spans="3:3" x14ac:dyDescent="0.35">
      <c r="C14310" s="22"/>
    </row>
    <row r="14311" spans="3:3" x14ac:dyDescent="0.35">
      <c r="C14311" s="22"/>
    </row>
    <row r="14312" spans="3:3" x14ac:dyDescent="0.35">
      <c r="C14312" s="22"/>
    </row>
    <row r="14313" spans="3:3" x14ac:dyDescent="0.35">
      <c r="C14313" s="22"/>
    </row>
    <row r="14314" spans="3:3" x14ac:dyDescent="0.35">
      <c r="C14314" s="22"/>
    </row>
    <row r="14315" spans="3:3" x14ac:dyDescent="0.35">
      <c r="C14315" s="22"/>
    </row>
    <row r="14316" spans="3:3" x14ac:dyDescent="0.35">
      <c r="C14316" s="22"/>
    </row>
    <row r="14317" spans="3:3" x14ac:dyDescent="0.35">
      <c r="C14317" s="22"/>
    </row>
    <row r="14318" spans="3:3" x14ac:dyDescent="0.35">
      <c r="C14318" s="22"/>
    </row>
    <row r="14319" spans="3:3" x14ac:dyDescent="0.35">
      <c r="C14319" s="22"/>
    </row>
    <row r="14320" spans="3:3" x14ac:dyDescent="0.35">
      <c r="C14320" s="22"/>
    </row>
    <row r="14321" spans="3:3" x14ac:dyDescent="0.35">
      <c r="C14321" s="22"/>
    </row>
    <row r="14322" spans="3:3" x14ac:dyDescent="0.35">
      <c r="C14322" s="22"/>
    </row>
    <row r="14323" spans="3:3" x14ac:dyDescent="0.35">
      <c r="C14323" s="22"/>
    </row>
    <row r="14324" spans="3:3" x14ac:dyDescent="0.35">
      <c r="C14324" s="22"/>
    </row>
    <row r="14325" spans="3:3" x14ac:dyDescent="0.35">
      <c r="C14325" s="22"/>
    </row>
    <row r="14326" spans="3:3" x14ac:dyDescent="0.35">
      <c r="C14326" s="22"/>
    </row>
    <row r="14327" spans="3:3" x14ac:dyDescent="0.35">
      <c r="C14327" s="22"/>
    </row>
    <row r="14328" spans="3:3" x14ac:dyDescent="0.35">
      <c r="C14328" s="22"/>
    </row>
    <row r="14329" spans="3:3" x14ac:dyDescent="0.35">
      <c r="C14329" s="22"/>
    </row>
    <row r="14330" spans="3:3" x14ac:dyDescent="0.35">
      <c r="C14330" s="22"/>
    </row>
    <row r="14331" spans="3:3" x14ac:dyDescent="0.35">
      <c r="C14331" s="22"/>
    </row>
    <row r="14332" spans="3:3" x14ac:dyDescent="0.35">
      <c r="C14332" s="22"/>
    </row>
    <row r="14333" spans="3:3" x14ac:dyDescent="0.35">
      <c r="C14333" s="22"/>
    </row>
    <row r="14334" spans="3:3" x14ac:dyDescent="0.35">
      <c r="C14334" s="22"/>
    </row>
    <row r="14335" spans="3:3" x14ac:dyDescent="0.35">
      <c r="C14335" s="22"/>
    </row>
    <row r="14336" spans="3:3" x14ac:dyDescent="0.35">
      <c r="C14336" s="22"/>
    </row>
    <row r="14337" spans="3:3" x14ac:dyDescent="0.35">
      <c r="C14337" s="22"/>
    </row>
    <row r="14338" spans="3:3" x14ac:dyDescent="0.35">
      <c r="C14338" s="22"/>
    </row>
    <row r="14339" spans="3:3" x14ac:dyDescent="0.35">
      <c r="C14339" s="22"/>
    </row>
    <row r="14340" spans="3:3" x14ac:dyDescent="0.35">
      <c r="C14340" s="22"/>
    </row>
    <row r="14341" spans="3:3" x14ac:dyDescent="0.35">
      <c r="C14341" s="22"/>
    </row>
    <row r="14342" spans="3:3" x14ac:dyDescent="0.35">
      <c r="C14342" s="22"/>
    </row>
    <row r="14343" spans="3:3" x14ac:dyDescent="0.35">
      <c r="C14343" s="22"/>
    </row>
    <row r="14344" spans="3:3" x14ac:dyDescent="0.35">
      <c r="C14344" s="22"/>
    </row>
    <row r="14345" spans="3:3" x14ac:dyDescent="0.35">
      <c r="C14345" s="22"/>
    </row>
    <row r="14346" spans="3:3" x14ac:dyDescent="0.35">
      <c r="C14346" s="22"/>
    </row>
    <row r="14347" spans="3:3" x14ac:dyDescent="0.35">
      <c r="C14347" s="22"/>
    </row>
    <row r="14348" spans="3:3" x14ac:dyDescent="0.35">
      <c r="C14348" s="22"/>
    </row>
    <row r="14349" spans="3:3" x14ac:dyDescent="0.35">
      <c r="C14349" s="22"/>
    </row>
    <row r="14350" spans="3:3" x14ac:dyDescent="0.35">
      <c r="C14350" s="22"/>
    </row>
    <row r="14351" spans="3:3" x14ac:dyDescent="0.35">
      <c r="C14351" s="22"/>
    </row>
    <row r="14352" spans="3:3" x14ac:dyDescent="0.35">
      <c r="C14352" s="22"/>
    </row>
    <row r="14353" spans="3:3" x14ac:dyDescent="0.35">
      <c r="C14353" s="22"/>
    </row>
    <row r="14354" spans="3:3" x14ac:dyDescent="0.35">
      <c r="C14354" s="22"/>
    </row>
    <row r="14355" spans="3:3" x14ac:dyDescent="0.35">
      <c r="C14355" s="22"/>
    </row>
    <row r="14356" spans="3:3" x14ac:dyDescent="0.35">
      <c r="C14356" s="22"/>
    </row>
    <row r="14357" spans="3:3" x14ac:dyDescent="0.35">
      <c r="C14357" s="22"/>
    </row>
    <row r="14358" spans="3:3" x14ac:dyDescent="0.35">
      <c r="C14358" s="22"/>
    </row>
    <row r="14359" spans="3:3" x14ac:dyDescent="0.35">
      <c r="C14359" s="22"/>
    </row>
    <row r="14360" spans="3:3" x14ac:dyDescent="0.35">
      <c r="C14360" s="22"/>
    </row>
    <row r="14361" spans="3:3" x14ac:dyDescent="0.35">
      <c r="C14361" s="22"/>
    </row>
    <row r="14362" spans="3:3" x14ac:dyDescent="0.35">
      <c r="C14362" s="22"/>
    </row>
    <row r="14363" spans="3:3" x14ac:dyDescent="0.35">
      <c r="C14363" s="22"/>
    </row>
    <row r="14364" spans="3:3" x14ac:dyDescent="0.35">
      <c r="C14364" s="22"/>
    </row>
    <row r="14365" spans="3:3" x14ac:dyDescent="0.35">
      <c r="C14365" s="22"/>
    </row>
    <row r="14366" spans="3:3" x14ac:dyDescent="0.35">
      <c r="C14366" s="22"/>
    </row>
    <row r="14367" spans="3:3" x14ac:dyDescent="0.35">
      <c r="C14367" s="22"/>
    </row>
    <row r="14368" spans="3:3" x14ac:dyDescent="0.35">
      <c r="C14368" s="22"/>
    </row>
    <row r="14369" spans="3:3" x14ac:dyDescent="0.35">
      <c r="C14369" s="22"/>
    </row>
    <row r="14370" spans="3:3" x14ac:dyDescent="0.35">
      <c r="C14370" s="22"/>
    </row>
    <row r="14371" spans="3:3" x14ac:dyDescent="0.35">
      <c r="C14371" s="22"/>
    </row>
    <row r="14372" spans="3:3" x14ac:dyDescent="0.35">
      <c r="C14372" s="22"/>
    </row>
    <row r="14373" spans="3:3" x14ac:dyDescent="0.35">
      <c r="C14373" s="22"/>
    </row>
    <row r="14374" spans="3:3" x14ac:dyDescent="0.35">
      <c r="C14374" s="22"/>
    </row>
    <row r="14375" spans="3:3" x14ac:dyDescent="0.35">
      <c r="C14375" s="22"/>
    </row>
    <row r="14376" spans="3:3" x14ac:dyDescent="0.35">
      <c r="C14376" s="22"/>
    </row>
    <row r="14377" spans="3:3" x14ac:dyDescent="0.35">
      <c r="C14377" s="22"/>
    </row>
    <row r="14378" spans="3:3" x14ac:dyDescent="0.35">
      <c r="C14378" s="22"/>
    </row>
    <row r="14379" spans="3:3" x14ac:dyDescent="0.35">
      <c r="C14379" s="22"/>
    </row>
    <row r="14380" spans="3:3" x14ac:dyDescent="0.35">
      <c r="C14380" s="22"/>
    </row>
    <row r="14381" spans="3:3" x14ac:dyDescent="0.35">
      <c r="C14381" s="22"/>
    </row>
    <row r="14382" spans="3:3" x14ac:dyDescent="0.35">
      <c r="C14382" s="22"/>
    </row>
    <row r="14383" spans="3:3" x14ac:dyDescent="0.35">
      <c r="C14383" s="22"/>
    </row>
    <row r="14384" spans="3:3" x14ac:dyDescent="0.35">
      <c r="C14384" s="22"/>
    </row>
    <row r="14385" spans="3:3" x14ac:dyDescent="0.35">
      <c r="C14385" s="22"/>
    </row>
    <row r="14386" spans="3:3" x14ac:dyDescent="0.35">
      <c r="C14386" s="22"/>
    </row>
    <row r="14387" spans="3:3" x14ac:dyDescent="0.35">
      <c r="C14387" s="22"/>
    </row>
    <row r="14388" spans="3:3" x14ac:dyDescent="0.35">
      <c r="C14388" s="22"/>
    </row>
    <row r="14389" spans="3:3" x14ac:dyDescent="0.35">
      <c r="C14389" s="22"/>
    </row>
    <row r="14390" spans="3:3" x14ac:dyDescent="0.35">
      <c r="C14390" s="22"/>
    </row>
    <row r="14391" spans="3:3" x14ac:dyDescent="0.35">
      <c r="C14391" s="22"/>
    </row>
    <row r="14392" spans="3:3" x14ac:dyDescent="0.35">
      <c r="C14392" s="22"/>
    </row>
    <row r="14393" spans="3:3" x14ac:dyDescent="0.35">
      <c r="C14393" s="22"/>
    </row>
    <row r="14394" spans="3:3" x14ac:dyDescent="0.35">
      <c r="C14394" s="22"/>
    </row>
    <row r="14395" spans="3:3" x14ac:dyDescent="0.35">
      <c r="C14395" s="22"/>
    </row>
    <row r="14396" spans="3:3" x14ac:dyDescent="0.35">
      <c r="C14396" s="22"/>
    </row>
    <row r="14397" spans="3:3" x14ac:dyDescent="0.35">
      <c r="C14397" s="22"/>
    </row>
    <row r="14398" spans="3:3" x14ac:dyDescent="0.35">
      <c r="C14398" s="22"/>
    </row>
    <row r="14399" spans="3:3" x14ac:dyDescent="0.35">
      <c r="C14399" s="22"/>
    </row>
    <row r="14400" spans="3:3" x14ac:dyDescent="0.35">
      <c r="C14400" s="22"/>
    </row>
    <row r="14401" spans="3:3" x14ac:dyDescent="0.35">
      <c r="C14401" s="22"/>
    </row>
    <row r="14402" spans="3:3" x14ac:dyDescent="0.35">
      <c r="C14402" s="22"/>
    </row>
    <row r="14403" spans="3:3" x14ac:dyDescent="0.35">
      <c r="C14403" s="22"/>
    </row>
    <row r="14404" spans="3:3" x14ac:dyDescent="0.35">
      <c r="C14404" s="22"/>
    </row>
    <row r="14405" spans="3:3" x14ac:dyDescent="0.35">
      <c r="C14405" s="22"/>
    </row>
    <row r="14406" spans="3:3" x14ac:dyDescent="0.35">
      <c r="C14406" s="22"/>
    </row>
    <row r="14407" spans="3:3" x14ac:dyDescent="0.35">
      <c r="C14407" s="22"/>
    </row>
    <row r="14408" spans="3:3" x14ac:dyDescent="0.35">
      <c r="C14408" s="22"/>
    </row>
    <row r="14409" spans="3:3" x14ac:dyDescent="0.35">
      <c r="C14409" s="22"/>
    </row>
    <row r="14410" spans="3:3" x14ac:dyDescent="0.35">
      <c r="C14410" s="22"/>
    </row>
    <row r="14411" spans="3:3" x14ac:dyDescent="0.35">
      <c r="C14411" s="22"/>
    </row>
    <row r="14412" spans="3:3" x14ac:dyDescent="0.35">
      <c r="C14412" s="22"/>
    </row>
    <row r="14413" spans="3:3" x14ac:dyDescent="0.35">
      <c r="C14413" s="22"/>
    </row>
    <row r="14414" spans="3:3" x14ac:dyDescent="0.35">
      <c r="C14414" s="22"/>
    </row>
    <row r="14415" spans="3:3" x14ac:dyDescent="0.35">
      <c r="C14415" s="22"/>
    </row>
    <row r="14416" spans="3:3" x14ac:dyDescent="0.35">
      <c r="C14416" s="22"/>
    </row>
    <row r="14417" spans="3:3" x14ac:dyDescent="0.35">
      <c r="C14417" s="22"/>
    </row>
    <row r="14418" spans="3:3" x14ac:dyDescent="0.35">
      <c r="C14418" s="22"/>
    </row>
    <row r="14419" spans="3:3" x14ac:dyDescent="0.35">
      <c r="C14419" s="22"/>
    </row>
    <row r="14420" spans="3:3" x14ac:dyDescent="0.35">
      <c r="C14420" s="22"/>
    </row>
    <row r="14421" spans="3:3" x14ac:dyDescent="0.35">
      <c r="C14421" s="22"/>
    </row>
    <row r="14422" spans="3:3" x14ac:dyDescent="0.35">
      <c r="C14422" s="22"/>
    </row>
    <row r="14423" spans="3:3" x14ac:dyDescent="0.35">
      <c r="C14423" s="22"/>
    </row>
    <row r="14424" spans="3:3" x14ac:dyDescent="0.35">
      <c r="C14424" s="22"/>
    </row>
    <row r="14425" spans="3:3" x14ac:dyDescent="0.35">
      <c r="C14425" s="22"/>
    </row>
    <row r="14426" spans="3:3" x14ac:dyDescent="0.35">
      <c r="C14426" s="22"/>
    </row>
    <row r="14427" spans="3:3" x14ac:dyDescent="0.35">
      <c r="C14427" s="22"/>
    </row>
    <row r="14428" spans="3:3" x14ac:dyDescent="0.35">
      <c r="C14428" s="22"/>
    </row>
    <row r="14429" spans="3:3" x14ac:dyDescent="0.35">
      <c r="C14429" s="22"/>
    </row>
    <row r="14430" spans="3:3" x14ac:dyDescent="0.35">
      <c r="C14430" s="22"/>
    </row>
    <row r="14431" spans="3:3" x14ac:dyDescent="0.35">
      <c r="C14431" s="22"/>
    </row>
    <row r="14432" spans="3:3" x14ac:dyDescent="0.35">
      <c r="C14432" s="22"/>
    </row>
    <row r="14433" spans="3:3" x14ac:dyDescent="0.35">
      <c r="C14433" s="22"/>
    </row>
    <row r="14434" spans="3:3" x14ac:dyDescent="0.35">
      <c r="C14434" s="22"/>
    </row>
    <row r="14435" spans="3:3" x14ac:dyDescent="0.35">
      <c r="C14435" s="22"/>
    </row>
    <row r="14436" spans="3:3" x14ac:dyDescent="0.35">
      <c r="C14436" s="22"/>
    </row>
    <row r="14437" spans="3:3" x14ac:dyDescent="0.35">
      <c r="C14437" s="22"/>
    </row>
    <row r="14438" spans="3:3" x14ac:dyDescent="0.35">
      <c r="C14438" s="22"/>
    </row>
    <row r="14439" spans="3:3" x14ac:dyDescent="0.35">
      <c r="C14439" s="22"/>
    </row>
    <row r="14440" spans="3:3" x14ac:dyDescent="0.35">
      <c r="C14440" s="22"/>
    </row>
    <row r="14441" spans="3:3" x14ac:dyDescent="0.35">
      <c r="C14441" s="22"/>
    </row>
    <row r="14442" spans="3:3" x14ac:dyDescent="0.35">
      <c r="C14442" s="22"/>
    </row>
    <row r="14443" spans="3:3" x14ac:dyDescent="0.35">
      <c r="C14443" s="22"/>
    </row>
    <row r="14444" spans="3:3" x14ac:dyDescent="0.35">
      <c r="C14444" s="22"/>
    </row>
    <row r="14445" spans="3:3" x14ac:dyDescent="0.35">
      <c r="C14445" s="22"/>
    </row>
    <row r="14446" spans="3:3" x14ac:dyDescent="0.35">
      <c r="C14446" s="22"/>
    </row>
    <row r="14447" spans="3:3" x14ac:dyDescent="0.35">
      <c r="C14447" s="22"/>
    </row>
    <row r="14448" spans="3:3" x14ac:dyDescent="0.35">
      <c r="C14448" s="22"/>
    </row>
    <row r="14449" spans="3:3" x14ac:dyDescent="0.35">
      <c r="C14449" s="22"/>
    </row>
    <row r="14450" spans="3:3" x14ac:dyDescent="0.35">
      <c r="C14450" s="22"/>
    </row>
    <row r="14451" spans="3:3" x14ac:dyDescent="0.35">
      <c r="C14451" s="22"/>
    </row>
    <row r="14452" spans="3:3" x14ac:dyDescent="0.35">
      <c r="C14452" s="22"/>
    </row>
    <row r="14453" spans="3:3" x14ac:dyDescent="0.35">
      <c r="C14453" s="22"/>
    </row>
    <row r="14454" spans="3:3" x14ac:dyDescent="0.35">
      <c r="C14454" s="22"/>
    </row>
    <row r="14455" spans="3:3" x14ac:dyDescent="0.35">
      <c r="C14455" s="22"/>
    </row>
    <row r="14456" spans="3:3" x14ac:dyDescent="0.35">
      <c r="C14456" s="22"/>
    </row>
    <row r="14457" spans="3:3" x14ac:dyDescent="0.35">
      <c r="C14457" s="22"/>
    </row>
    <row r="14458" spans="3:3" x14ac:dyDescent="0.35">
      <c r="C14458" s="22"/>
    </row>
    <row r="14459" spans="3:3" x14ac:dyDescent="0.35">
      <c r="C14459" s="22"/>
    </row>
    <row r="14460" spans="3:3" x14ac:dyDescent="0.35">
      <c r="C14460" s="22"/>
    </row>
    <row r="14461" spans="3:3" x14ac:dyDescent="0.35">
      <c r="C14461" s="22"/>
    </row>
    <row r="14462" spans="3:3" x14ac:dyDescent="0.35">
      <c r="C14462" s="22"/>
    </row>
    <row r="14463" spans="3:3" x14ac:dyDescent="0.35">
      <c r="C14463" s="22"/>
    </row>
    <row r="14464" spans="3:3" x14ac:dyDescent="0.35">
      <c r="C14464" s="22"/>
    </row>
    <row r="14465" spans="3:3" x14ac:dyDescent="0.35">
      <c r="C14465" s="22"/>
    </row>
    <row r="14466" spans="3:3" x14ac:dyDescent="0.35">
      <c r="C14466" s="22"/>
    </row>
    <row r="14467" spans="3:3" x14ac:dyDescent="0.35">
      <c r="C14467" s="22"/>
    </row>
    <row r="14468" spans="3:3" x14ac:dyDescent="0.35">
      <c r="C14468" s="22"/>
    </row>
    <row r="14469" spans="3:3" x14ac:dyDescent="0.35">
      <c r="C14469" s="22"/>
    </row>
    <row r="14470" spans="3:3" x14ac:dyDescent="0.35">
      <c r="C14470" s="22"/>
    </row>
    <row r="14471" spans="3:3" x14ac:dyDescent="0.35">
      <c r="C14471" s="22"/>
    </row>
    <row r="14472" spans="3:3" x14ac:dyDescent="0.35">
      <c r="C14472" s="22"/>
    </row>
    <row r="14473" spans="3:3" x14ac:dyDescent="0.35">
      <c r="C14473" s="22"/>
    </row>
    <row r="14474" spans="3:3" x14ac:dyDescent="0.35">
      <c r="C14474" s="22"/>
    </row>
    <row r="14475" spans="3:3" x14ac:dyDescent="0.35">
      <c r="C14475" s="22"/>
    </row>
    <row r="14476" spans="3:3" x14ac:dyDescent="0.35">
      <c r="C14476" s="22"/>
    </row>
    <row r="14477" spans="3:3" x14ac:dyDescent="0.35">
      <c r="C14477" s="22"/>
    </row>
    <row r="14478" spans="3:3" x14ac:dyDescent="0.35">
      <c r="C14478" s="22"/>
    </row>
    <row r="14479" spans="3:3" x14ac:dyDescent="0.35">
      <c r="C14479" s="22"/>
    </row>
    <row r="14480" spans="3:3" x14ac:dyDescent="0.35">
      <c r="C14480" s="22"/>
    </row>
    <row r="14481" spans="3:3" x14ac:dyDescent="0.35">
      <c r="C14481" s="22"/>
    </row>
    <row r="14482" spans="3:3" x14ac:dyDescent="0.35">
      <c r="C14482" s="22"/>
    </row>
    <row r="14483" spans="3:3" x14ac:dyDescent="0.35">
      <c r="C14483" s="22"/>
    </row>
    <row r="14484" spans="3:3" x14ac:dyDescent="0.35">
      <c r="C14484" s="22"/>
    </row>
    <row r="14485" spans="3:3" x14ac:dyDescent="0.35">
      <c r="C14485" s="22"/>
    </row>
    <row r="14486" spans="3:3" x14ac:dyDescent="0.35">
      <c r="C14486" s="22"/>
    </row>
    <row r="14487" spans="3:3" x14ac:dyDescent="0.35">
      <c r="C14487" s="22"/>
    </row>
    <row r="14488" spans="3:3" x14ac:dyDescent="0.35">
      <c r="C14488" s="22"/>
    </row>
    <row r="14489" spans="3:3" x14ac:dyDescent="0.35">
      <c r="C14489" s="22"/>
    </row>
    <row r="14490" spans="3:3" x14ac:dyDescent="0.35">
      <c r="C14490" s="22"/>
    </row>
    <row r="14491" spans="3:3" x14ac:dyDescent="0.35">
      <c r="C14491" s="22"/>
    </row>
    <row r="14492" spans="3:3" x14ac:dyDescent="0.35">
      <c r="C14492" s="22"/>
    </row>
    <row r="14493" spans="3:3" x14ac:dyDescent="0.35">
      <c r="C14493" s="22"/>
    </row>
    <row r="14494" spans="3:3" x14ac:dyDescent="0.35">
      <c r="C14494" s="22"/>
    </row>
    <row r="14495" spans="3:3" x14ac:dyDescent="0.35">
      <c r="C14495" s="22"/>
    </row>
    <row r="14496" spans="3:3" x14ac:dyDescent="0.35">
      <c r="C14496" s="22"/>
    </row>
    <row r="14497" spans="3:3" x14ac:dyDescent="0.35">
      <c r="C14497" s="22"/>
    </row>
    <row r="14498" spans="3:3" x14ac:dyDescent="0.35">
      <c r="C14498" s="22"/>
    </row>
    <row r="14499" spans="3:3" x14ac:dyDescent="0.35">
      <c r="C14499" s="22"/>
    </row>
    <row r="14500" spans="3:3" x14ac:dyDescent="0.35">
      <c r="C14500" s="22"/>
    </row>
    <row r="14501" spans="3:3" x14ac:dyDescent="0.35">
      <c r="C14501" s="22"/>
    </row>
    <row r="14502" spans="3:3" x14ac:dyDescent="0.35">
      <c r="C14502" s="22"/>
    </row>
    <row r="14503" spans="3:3" x14ac:dyDescent="0.35">
      <c r="C14503" s="22"/>
    </row>
    <row r="14504" spans="3:3" x14ac:dyDescent="0.35">
      <c r="C14504" s="22"/>
    </row>
    <row r="14505" spans="3:3" x14ac:dyDescent="0.35">
      <c r="C14505" s="22"/>
    </row>
    <row r="14506" spans="3:3" x14ac:dyDescent="0.35">
      <c r="C14506" s="22"/>
    </row>
    <row r="14507" spans="3:3" x14ac:dyDescent="0.35">
      <c r="C14507" s="22"/>
    </row>
    <row r="14508" spans="3:3" x14ac:dyDescent="0.35">
      <c r="C14508" s="22"/>
    </row>
    <row r="14509" spans="3:3" x14ac:dyDescent="0.35">
      <c r="C14509" s="22"/>
    </row>
    <row r="14510" spans="3:3" x14ac:dyDescent="0.35">
      <c r="C14510" s="22"/>
    </row>
    <row r="14511" spans="3:3" x14ac:dyDescent="0.35">
      <c r="C14511" s="22"/>
    </row>
    <row r="14512" spans="3:3" x14ac:dyDescent="0.35">
      <c r="C14512" s="22"/>
    </row>
    <row r="14513" spans="3:3" x14ac:dyDescent="0.35">
      <c r="C14513" s="22"/>
    </row>
    <row r="14514" spans="3:3" x14ac:dyDescent="0.35">
      <c r="C14514" s="22"/>
    </row>
    <row r="14515" spans="3:3" x14ac:dyDescent="0.35">
      <c r="C14515" s="22"/>
    </row>
    <row r="14516" spans="3:3" x14ac:dyDescent="0.35">
      <c r="C14516" s="22"/>
    </row>
    <row r="14517" spans="3:3" x14ac:dyDescent="0.35">
      <c r="C14517" s="22"/>
    </row>
    <row r="14518" spans="3:3" x14ac:dyDescent="0.35">
      <c r="C14518" s="22"/>
    </row>
    <row r="14519" spans="3:3" x14ac:dyDescent="0.35">
      <c r="C14519" s="22"/>
    </row>
    <row r="14520" spans="3:3" x14ac:dyDescent="0.35">
      <c r="C14520" s="22"/>
    </row>
    <row r="14521" spans="3:3" x14ac:dyDescent="0.35">
      <c r="C14521" s="22"/>
    </row>
    <row r="14522" spans="3:3" x14ac:dyDescent="0.35">
      <c r="C14522" s="22"/>
    </row>
    <row r="14523" spans="3:3" x14ac:dyDescent="0.35">
      <c r="C14523" s="22"/>
    </row>
    <row r="14524" spans="3:3" x14ac:dyDescent="0.35">
      <c r="C14524" s="22"/>
    </row>
    <row r="14525" spans="3:3" x14ac:dyDescent="0.35">
      <c r="C14525" s="22"/>
    </row>
    <row r="14526" spans="3:3" x14ac:dyDescent="0.35">
      <c r="C14526" s="22"/>
    </row>
    <row r="14527" spans="3:3" x14ac:dyDescent="0.35">
      <c r="C14527" s="22"/>
    </row>
    <row r="14528" spans="3:3" x14ac:dyDescent="0.35">
      <c r="C14528" s="22"/>
    </row>
    <row r="14529" spans="3:3" x14ac:dyDescent="0.35">
      <c r="C14529" s="22"/>
    </row>
    <row r="14530" spans="3:3" x14ac:dyDescent="0.35">
      <c r="C14530" s="22"/>
    </row>
    <row r="14531" spans="3:3" x14ac:dyDescent="0.35">
      <c r="C14531" s="22"/>
    </row>
    <row r="14532" spans="3:3" x14ac:dyDescent="0.35">
      <c r="C14532" s="22"/>
    </row>
    <row r="14533" spans="3:3" x14ac:dyDescent="0.35">
      <c r="C14533" s="22"/>
    </row>
    <row r="14534" spans="3:3" x14ac:dyDescent="0.35">
      <c r="C14534" s="22"/>
    </row>
    <row r="14535" spans="3:3" x14ac:dyDescent="0.35">
      <c r="C14535" s="22"/>
    </row>
    <row r="14536" spans="3:3" x14ac:dyDescent="0.35">
      <c r="C14536" s="22"/>
    </row>
    <row r="14537" spans="3:3" x14ac:dyDescent="0.35">
      <c r="C14537" s="22"/>
    </row>
    <row r="14538" spans="3:3" x14ac:dyDescent="0.35">
      <c r="C14538" s="22"/>
    </row>
    <row r="14539" spans="3:3" x14ac:dyDescent="0.35">
      <c r="C14539" s="22"/>
    </row>
    <row r="14540" spans="3:3" x14ac:dyDescent="0.35">
      <c r="C14540" s="22"/>
    </row>
    <row r="14541" spans="3:3" x14ac:dyDescent="0.35">
      <c r="C14541" s="22"/>
    </row>
    <row r="14542" spans="3:3" x14ac:dyDescent="0.35">
      <c r="C14542" s="22"/>
    </row>
    <row r="14543" spans="3:3" x14ac:dyDescent="0.35">
      <c r="C14543" s="22"/>
    </row>
    <row r="14544" spans="3:3" x14ac:dyDescent="0.35">
      <c r="C14544" s="22"/>
    </row>
    <row r="14545" spans="3:3" x14ac:dyDescent="0.35">
      <c r="C14545" s="22"/>
    </row>
    <row r="14546" spans="3:3" x14ac:dyDescent="0.35">
      <c r="C14546" s="22"/>
    </row>
    <row r="14547" spans="3:3" x14ac:dyDescent="0.35">
      <c r="C14547" s="22"/>
    </row>
    <row r="14548" spans="3:3" x14ac:dyDescent="0.35">
      <c r="C14548" s="22"/>
    </row>
    <row r="14549" spans="3:3" x14ac:dyDescent="0.35">
      <c r="C14549" s="22"/>
    </row>
    <row r="14550" spans="3:3" x14ac:dyDescent="0.35">
      <c r="C14550" s="22"/>
    </row>
    <row r="14551" spans="3:3" x14ac:dyDescent="0.35">
      <c r="C14551" s="22"/>
    </row>
    <row r="14552" spans="3:3" x14ac:dyDescent="0.35">
      <c r="C14552" s="22"/>
    </row>
    <row r="14553" spans="3:3" x14ac:dyDescent="0.35">
      <c r="C14553" s="22"/>
    </row>
    <row r="14554" spans="3:3" x14ac:dyDescent="0.35">
      <c r="C14554" s="22"/>
    </row>
    <row r="14555" spans="3:3" x14ac:dyDescent="0.35">
      <c r="C14555" s="22"/>
    </row>
    <row r="14556" spans="3:3" x14ac:dyDescent="0.35">
      <c r="C14556" s="22"/>
    </row>
    <row r="14557" spans="3:3" x14ac:dyDescent="0.35">
      <c r="C14557" s="22"/>
    </row>
    <row r="14558" spans="3:3" x14ac:dyDescent="0.35">
      <c r="C14558" s="22"/>
    </row>
    <row r="14559" spans="3:3" x14ac:dyDescent="0.35">
      <c r="C14559" s="22"/>
    </row>
    <row r="14560" spans="3:3" x14ac:dyDescent="0.35">
      <c r="C14560" s="22"/>
    </row>
    <row r="14561" spans="3:3" x14ac:dyDescent="0.35">
      <c r="C14561" s="22"/>
    </row>
    <row r="14562" spans="3:3" x14ac:dyDescent="0.35">
      <c r="C14562" s="22"/>
    </row>
    <row r="14563" spans="3:3" x14ac:dyDescent="0.35">
      <c r="C14563" s="22"/>
    </row>
    <row r="14564" spans="3:3" x14ac:dyDescent="0.35">
      <c r="C14564" s="22"/>
    </row>
    <row r="14565" spans="3:3" x14ac:dyDescent="0.35">
      <c r="C14565" s="22"/>
    </row>
    <row r="14566" spans="3:3" x14ac:dyDescent="0.35">
      <c r="C14566" s="22"/>
    </row>
    <row r="14567" spans="3:3" x14ac:dyDescent="0.35">
      <c r="C14567" s="22"/>
    </row>
    <row r="14568" spans="3:3" x14ac:dyDescent="0.35">
      <c r="C14568" s="22"/>
    </row>
    <row r="14569" spans="3:3" x14ac:dyDescent="0.35">
      <c r="C14569" s="22"/>
    </row>
    <row r="14570" spans="3:3" x14ac:dyDescent="0.35">
      <c r="C14570" s="22"/>
    </row>
    <row r="14571" spans="3:3" x14ac:dyDescent="0.35">
      <c r="C14571" s="22"/>
    </row>
    <row r="14572" spans="3:3" x14ac:dyDescent="0.35">
      <c r="C14572" s="22"/>
    </row>
    <row r="14573" spans="3:3" x14ac:dyDescent="0.35">
      <c r="C14573" s="22"/>
    </row>
    <row r="14574" spans="3:3" x14ac:dyDescent="0.35">
      <c r="C14574" s="22"/>
    </row>
    <row r="14575" spans="3:3" x14ac:dyDescent="0.35">
      <c r="C14575" s="22"/>
    </row>
    <row r="14576" spans="3:3" x14ac:dyDescent="0.35">
      <c r="C14576" s="22"/>
    </row>
    <row r="14577" spans="3:3" x14ac:dyDescent="0.35">
      <c r="C14577" s="22"/>
    </row>
    <row r="14578" spans="3:3" x14ac:dyDescent="0.35">
      <c r="C14578" s="22"/>
    </row>
    <row r="14579" spans="3:3" x14ac:dyDescent="0.35">
      <c r="C14579" s="22"/>
    </row>
    <row r="14580" spans="3:3" x14ac:dyDescent="0.35">
      <c r="C14580" s="22"/>
    </row>
    <row r="14581" spans="3:3" x14ac:dyDescent="0.35">
      <c r="C14581" s="22"/>
    </row>
    <row r="14582" spans="3:3" x14ac:dyDescent="0.35">
      <c r="C14582" s="22"/>
    </row>
    <row r="14583" spans="3:3" x14ac:dyDescent="0.35">
      <c r="C14583" s="22"/>
    </row>
    <row r="14584" spans="3:3" x14ac:dyDescent="0.35">
      <c r="C14584" s="22"/>
    </row>
    <row r="14585" spans="3:3" x14ac:dyDescent="0.35">
      <c r="C14585" s="22"/>
    </row>
    <row r="14586" spans="3:3" x14ac:dyDescent="0.35">
      <c r="C14586" s="22"/>
    </row>
    <row r="14587" spans="3:3" x14ac:dyDescent="0.35">
      <c r="C14587" s="22"/>
    </row>
    <row r="14588" spans="3:3" x14ac:dyDescent="0.35">
      <c r="C14588" s="22"/>
    </row>
    <row r="14589" spans="3:3" x14ac:dyDescent="0.35">
      <c r="C14589" s="22"/>
    </row>
    <row r="14590" spans="3:3" x14ac:dyDescent="0.35">
      <c r="C14590" s="22"/>
    </row>
    <row r="14591" spans="3:3" x14ac:dyDescent="0.35">
      <c r="C14591" s="22"/>
    </row>
    <row r="14592" spans="3:3" x14ac:dyDescent="0.35">
      <c r="C14592" s="22"/>
    </row>
    <row r="14593" spans="3:3" x14ac:dyDescent="0.35">
      <c r="C14593" s="22"/>
    </row>
    <row r="14594" spans="3:3" x14ac:dyDescent="0.35">
      <c r="C14594" s="22"/>
    </row>
    <row r="14595" spans="3:3" x14ac:dyDescent="0.35">
      <c r="C14595" s="22"/>
    </row>
    <row r="14596" spans="3:3" x14ac:dyDescent="0.35">
      <c r="C14596" s="22"/>
    </row>
    <row r="14597" spans="3:3" x14ac:dyDescent="0.35">
      <c r="C14597" s="22"/>
    </row>
    <row r="14598" spans="3:3" x14ac:dyDescent="0.35">
      <c r="C14598" s="22"/>
    </row>
    <row r="14599" spans="3:3" x14ac:dyDescent="0.35">
      <c r="C14599" s="22"/>
    </row>
    <row r="14600" spans="3:3" x14ac:dyDescent="0.35">
      <c r="C14600" s="22"/>
    </row>
    <row r="14601" spans="3:3" x14ac:dyDescent="0.35">
      <c r="C14601" s="22"/>
    </row>
    <row r="14602" spans="3:3" x14ac:dyDescent="0.35">
      <c r="C14602" s="22"/>
    </row>
    <row r="14603" spans="3:3" x14ac:dyDescent="0.35">
      <c r="C14603" s="22"/>
    </row>
    <row r="14604" spans="3:3" x14ac:dyDescent="0.35">
      <c r="C14604" s="22"/>
    </row>
    <row r="14605" spans="3:3" x14ac:dyDescent="0.35">
      <c r="C14605" s="22"/>
    </row>
    <row r="14606" spans="3:3" x14ac:dyDescent="0.35">
      <c r="C14606" s="22"/>
    </row>
    <row r="14607" spans="3:3" x14ac:dyDescent="0.35">
      <c r="C14607" s="22"/>
    </row>
    <row r="14608" spans="3:3" x14ac:dyDescent="0.35">
      <c r="C14608" s="22"/>
    </row>
    <row r="14609" spans="3:3" x14ac:dyDescent="0.35">
      <c r="C14609" s="22"/>
    </row>
    <row r="14610" spans="3:3" x14ac:dyDescent="0.35">
      <c r="C14610" s="22"/>
    </row>
    <row r="14611" spans="3:3" x14ac:dyDescent="0.35">
      <c r="C14611" s="22"/>
    </row>
    <row r="14612" spans="3:3" x14ac:dyDescent="0.35">
      <c r="C14612" s="22"/>
    </row>
    <row r="14613" spans="3:3" x14ac:dyDescent="0.35">
      <c r="C14613" s="22"/>
    </row>
    <row r="14614" spans="3:3" x14ac:dyDescent="0.35">
      <c r="C14614" s="22"/>
    </row>
    <row r="14615" spans="3:3" x14ac:dyDescent="0.35">
      <c r="C14615" s="22"/>
    </row>
    <row r="14616" spans="3:3" x14ac:dyDescent="0.35">
      <c r="C14616" s="22"/>
    </row>
    <row r="14617" spans="3:3" x14ac:dyDescent="0.35">
      <c r="C14617" s="22"/>
    </row>
    <row r="14618" spans="3:3" x14ac:dyDescent="0.35">
      <c r="C14618" s="22"/>
    </row>
    <row r="14619" spans="3:3" x14ac:dyDescent="0.35">
      <c r="C14619" s="22"/>
    </row>
    <row r="14620" spans="3:3" x14ac:dyDescent="0.35">
      <c r="C14620" s="22"/>
    </row>
    <row r="14621" spans="3:3" x14ac:dyDescent="0.35">
      <c r="C14621" s="22"/>
    </row>
    <row r="14622" spans="3:3" x14ac:dyDescent="0.35">
      <c r="C14622" s="22"/>
    </row>
    <row r="14623" spans="3:3" x14ac:dyDescent="0.35">
      <c r="C14623" s="22"/>
    </row>
    <row r="14624" spans="3:3" x14ac:dyDescent="0.35">
      <c r="C14624" s="22"/>
    </row>
    <row r="14625" spans="3:3" x14ac:dyDescent="0.35">
      <c r="C14625" s="22"/>
    </row>
    <row r="14626" spans="3:3" x14ac:dyDescent="0.35">
      <c r="C14626" s="22"/>
    </row>
    <row r="14627" spans="3:3" x14ac:dyDescent="0.35">
      <c r="C14627" s="22"/>
    </row>
    <row r="14628" spans="3:3" x14ac:dyDescent="0.35">
      <c r="C14628" s="22"/>
    </row>
    <row r="14629" spans="3:3" x14ac:dyDescent="0.35">
      <c r="C14629" s="22"/>
    </row>
    <row r="14630" spans="3:3" x14ac:dyDescent="0.35">
      <c r="C14630" s="22"/>
    </row>
    <row r="14631" spans="3:3" x14ac:dyDescent="0.35">
      <c r="C14631" s="22"/>
    </row>
    <row r="14632" spans="3:3" x14ac:dyDescent="0.35">
      <c r="C14632" s="22"/>
    </row>
    <row r="14633" spans="3:3" x14ac:dyDescent="0.35">
      <c r="C14633" s="22"/>
    </row>
    <row r="14634" spans="3:3" x14ac:dyDescent="0.35">
      <c r="C14634" s="22"/>
    </row>
    <row r="14635" spans="3:3" x14ac:dyDescent="0.35">
      <c r="C14635" s="22"/>
    </row>
    <row r="14636" spans="3:3" x14ac:dyDescent="0.35">
      <c r="C14636" s="22"/>
    </row>
    <row r="14637" spans="3:3" x14ac:dyDescent="0.35">
      <c r="C14637" s="22"/>
    </row>
    <row r="14638" spans="3:3" x14ac:dyDescent="0.35">
      <c r="C14638" s="22"/>
    </row>
    <row r="14639" spans="3:3" x14ac:dyDescent="0.35">
      <c r="C14639" s="22"/>
    </row>
    <row r="14640" spans="3:3" x14ac:dyDescent="0.35">
      <c r="C14640" s="22"/>
    </row>
    <row r="14641" spans="3:3" x14ac:dyDescent="0.35">
      <c r="C14641" s="22"/>
    </row>
    <row r="14642" spans="3:3" x14ac:dyDescent="0.35">
      <c r="C14642" s="22"/>
    </row>
    <row r="14643" spans="3:3" x14ac:dyDescent="0.35">
      <c r="C14643" s="22"/>
    </row>
    <row r="14644" spans="3:3" x14ac:dyDescent="0.35">
      <c r="C14644" s="22"/>
    </row>
    <row r="14645" spans="3:3" x14ac:dyDescent="0.35">
      <c r="C14645" s="22"/>
    </row>
    <row r="14646" spans="3:3" x14ac:dyDescent="0.35">
      <c r="C14646" s="22"/>
    </row>
    <row r="14647" spans="3:3" x14ac:dyDescent="0.35">
      <c r="C14647" s="22"/>
    </row>
    <row r="14648" spans="3:3" x14ac:dyDescent="0.35">
      <c r="C14648" s="22"/>
    </row>
    <row r="14649" spans="3:3" x14ac:dyDescent="0.35">
      <c r="C14649" s="22"/>
    </row>
    <row r="14650" spans="3:3" x14ac:dyDescent="0.35">
      <c r="C14650" s="22"/>
    </row>
    <row r="14651" spans="3:3" x14ac:dyDescent="0.35">
      <c r="C14651" s="22"/>
    </row>
    <row r="14652" spans="3:3" x14ac:dyDescent="0.35">
      <c r="C14652" s="22"/>
    </row>
    <row r="14653" spans="3:3" x14ac:dyDescent="0.35">
      <c r="C14653" s="22"/>
    </row>
    <row r="14654" spans="3:3" x14ac:dyDescent="0.35">
      <c r="C14654" s="22"/>
    </row>
    <row r="14655" spans="3:3" x14ac:dyDescent="0.35">
      <c r="C14655" s="22"/>
    </row>
    <row r="14656" spans="3:3" x14ac:dyDescent="0.35">
      <c r="C14656" s="22"/>
    </row>
    <row r="14657" spans="3:3" x14ac:dyDescent="0.35">
      <c r="C14657" s="22"/>
    </row>
    <row r="14658" spans="3:3" x14ac:dyDescent="0.35">
      <c r="C14658" s="22"/>
    </row>
    <row r="14659" spans="3:3" x14ac:dyDescent="0.35">
      <c r="C14659" s="22"/>
    </row>
    <row r="14660" spans="3:3" x14ac:dyDescent="0.35">
      <c r="C14660" s="22"/>
    </row>
    <row r="14661" spans="3:3" x14ac:dyDescent="0.35">
      <c r="C14661" s="22"/>
    </row>
    <row r="14662" spans="3:3" x14ac:dyDescent="0.35">
      <c r="C14662" s="22"/>
    </row>
    <row r="14663" spans="3:3" x14ac:dyDescent="0.35">
      <c r="C14663" s="22"/>
    </row>
    <row r="14664" spans="3:3" x14ac:dyDescent="0.35">
      <c r="C14664" s="22"/>
    </row>
    <row r="14665" spans="3:3" x14ac:dyDescent="0.35">
      <c r="C14665" s="22"/>
    </row>
    <row r="14666" spans="3:3" x14ac:dyDescent="0.35">
      <c r="C14666" s="22"/>
    </row>
    <row r="14667" spans="3:3" x14ac:dyDescent="0.35">
      <c r="C14667" s="22"/>
    </row>
    <row r="14668" spans="3:3" x14ac:dyDescent="0.35">
      <c r="C14668" s="22"/>
    </row>
    <row r="14669" spans="3:3" x14ac:dyDescent="0.35">
      <c r="C14669" s="22"/>
    </row>
    <row r="14670" spans="3:3" x14ac:dyDescent="0.35">
      <c r="C14670" s="22"/>
    </row>
    <row r="14671" spans="3:3" x14ac:dyDescent="0.35">
      <c r="C14671" s="22"/>
    </row>
    <row r="14672" spans="3:3" x14ac:dyDescent="0.35">
      <c r="C14672" s="22"/>
    </row>
    <row r="14673" spans="3:3" x14ac:dyDescent="0.35">
      <c r="C14673" s="22"/>
    </row>
    <row r="14674" spans="3:3" x14ac:dyDescent="0.35">
      <c r="C14674" s="22"/>
    </row>
    <row r="14675" spans="3:3" x14ac:dyDescent="0.35">
      <c r="C14675" s="22"/>
    </row>
    <row r="14676" spans="3:3" x14ac:dyDescent="0.35">
      <c r="C14676" s="22"/>
    </row>
    <row r="14677" spans="3:3" x14ac:dyDescent="0.35">
      <c r="C14677" s="22"/>
    </row>
    <row r="14678" spans="3:3" x14ac:dyDescent="0.35">
      <c r="C14678" s="22"/>
    </row>
    <row r="14679" spans="3:3" x14ac:dyDescent="0.35">
      <c r="C14679" s="22"/>
    </row>
    <row r="14680" spans="3:3" x14ac:dyDescent="0.35">
      <c r="C14680" s="22"/>
    </row>
    <row r="14681" spans="3:3" x14ac:dyDescent="0.35">
      <c r="C14681" s="22"/>
    </row>
    <row r="14682" spans="3:3" x14ac:dyDescent="0.35">
      <c r="C14682" s="22"/>
    </row>
    <row r="14683" spans="3:3" x14ac:dyDescent="0.35">
      <c r="C14683" s="22"/>
    </row>
    <row r="14684" spans="3:3" x14ac:dyDescent="0.35">
      <c r="C14684" s="22"/>
    </row>
    <row r="14685" spans="3:3" x14ac:dyDescent="0.35">
      <c r="C14685" s="22"/>
    </row>
    <row r="14686" spans="3:3" x14ac:dyDescent="0.35">
      <c r="C14686" s="22"/>
    </row>
    <row r="14687" spans="3:3" x14ac:dyDescent="0.35">
      <c r="C14687" s="22"/>
    </row>
    <row r="14688" spans="3:3" x14ac:dyDescent="0.35">
      <c r="C14688" s="22"/>
    </row>
    <row r="14689" spans="3:3" x14ac:dyDescent="0.35">
      <c r="C14689" s="22"/>
    </row>
    <row r="14690" spans="3:3" x14ac:dyDescent="0.35">
      <c r="C14690" s="22"/>
    </row>
    <row r="14691" spans="3:3" x14ac:dyDescent="0.35">
      <c r="C14691" s="22"/>
    </row>
    <row r="14692" spans="3:3" x14ac:dyDescent="0.35">
      <c r="C14692" s="22"/>
    </row>
    <row r="14693" spans="3:3" x14ac:dyDescent="0.35">
      <c r="C14693" s="22"/>
    </row>
    <row r="14694" spans="3:3" x14ac:dyDescent="0.35">
      <c r="C14694" s="22"/>
    </row>
    <row r="14695" spans="3:3" x14ac:dyDescent="0.35">
      <c r="C14695" s="22"/>
    </row>
    <row r="14696" spans="3:3" x14ac:dyDescent="0.35">
      <c r="C14696" s="22"/>
    </row>
    <row r="14697" spans="3:3" x14ac:dyDescent="0.35">
      <c r="C14697" s="22"/>
    </row>
    <row r="14698" spans="3:3" x14ac:dyDescent="0.35">
      <c r="C14698" s="22"/>
    </row>
    <row r="14699" spans="3:3" x14ac:dyDescent="0.35">
      <c r="C14699" s="22"/>
    </row>
    <row r="14700" spans="3:3" x14ac:dyDescent="0.35">
      <c r="C14700" s="22"/>
    </row>
    <row r="14701" spans="3:3" x14ac:dyDescent="0.35">
      <c r="C14701" s="22"/>
    </row>
    <row r="14702" spans="3:3" x14ac:dyDescent="0.35">
      <c r="C14702" s="22"/>
    </row>
    <row r="14703" spans="3:3" x14ac:dyDescent="0.35">
      <c r="C14703" s="22"/>
    </row>
    <row r="14704" spans="3:3" x14ac:dyDescent="0.35">
      <c r="C14704" s="22"/>
    </row>
    <row r="14705" spans="3:3" x14ac:dyDescent="0.35">
      <c r="C14705" s="22"/>
    </row>
    <row r="14706" spans="3:3" x14ac:dyDescent="0.35">
      <c r="C14706" s="22"/>
    </row>
    <row r="14707" spans="3:3" x14ac:dyDescent="0.35">
      <c r="C14707" s="22"/>
    </row>
    <row r="14708" spans="3:3" x14ac:dyDescent="0.35">
      <c r="C14708" s="22"/>
    </row>
    <row r="14709" spans="3:3" x14ac:dyDescent="0.35">
      <c r="C14709" s="22"/>
    </row>
    <row r="14710" spans="3:3" x14ac:dyDescent="0.35">
      <c r="C14710" s="22"/>
    </row>
    <row r="14711" spans="3:3" x14ac:dyDescent="0.35">
      <c r="C14711" s="22"/>
    </row>
    <row r="14712" spans="3:3" x14ac:dyDescent="0.35">
      <c r="C14712" s="22"/>
    </row>
    <row r="14713" spans="3:3" x14ac:dyDescent="0.35">
      <c r="C14713" s="22"/>
    </row>
    <row r="14714" spans="3:3" x14ac:dyDescent="0.35">
      <c r="C14714" s="22"/>
    </row>
    <row r="14715" spans="3:3" x14ac:dyDescent="0.35">
      <c r="C14715" s="22"/>
    </row>
    <row r="14716" spans="3:3" x14ac:dyDescent="0.35">
      <c r="C14716" s="22"/>
    </row>
    <row r="14717" spans="3:3" x14ac:dyDescent="0.35">
      <c r="C14717" s="22"/>
    </row>
    <row r="14718" spans="3:3" x14ac:dyDescent="0.35">
      <c r="C14718" s="22"/>
    </row>
    <row r="14719" spans="3:3" x14ac:dyDescent="0.35">
      <c r="C14719" s="22"/>
    </row>
    <row r="14720" spans="3:3" x14ac:dyDescent="0.35">
      <c r="C14720" s="22"/>
    </row>
    <row r="14721" spans="3:3" x14ac:dyDescent="0.35">
      <c r="C14721" s="22"/>
    </row>
    <row r="14722" spans="3:3" x14ac:dyDescent="0.35">
      <c r="C14722" s="22"/>
    </row>
    <row r="14723" spans="3:3" x14ac:dyDescent="0.35">
      <c r="C14723" s="22"/>
    </row>
    <row r="14724" spans="3:3" x14ac:dyDescent="0.35">
      <c r="C14724" s="22"/>
    </row>
    <row r="14725" spans="3:3" x14ac:dyDescent="0.35">
      <c r="C14725" s="22"/>
    </row>
    <row r="14726" spans="3:3" x14ac:dyDescent="0.35">
      <c r="C14726" s="22"/>
    </row>
    <row r="14727" spans="3:3" x14ac:dyDescent="0.35">
      <c r="C14727" s="22"/>
    </row>
    <row r="14728" spans="3:3" x14ac:dyDescent="0.35">
      <c r="C14728" s="22"/>
    </row>
    <row r="14729" spans="3:3" x14ac:dyDescent="0.35">
      <c r="C14729" s="22"/>
    </row>
    <row r="14730" spans="3:3" x14ac:dyDescent="0.35">
      <c r="C14730" s="22"/>
    </row>
    <row r="14731" spans="3:3" x14ac:dyDescent="0.35">
      <c r="C14731" s="22"/>
    </row>
    <row r="14732" spans="3:3" x14ac:dyDescent="0.35">
      <c r="C14732" s="22"/>
    </row>
    <row r="14733" spans="3:3" x14ac:dyDescent="0.35">
      <c r="C14733" s="22"/>
    </row>
    <row r="14734" spans="3:3" x14ac:dyDescent="0.35">
      <c r="C14734" s="22"/>
    </row>
    <row r="14735" spans="3:3" x14ac:dyDescent="0.35">
      <c r="C14735" s="22"/>
    </row>
    <row r="14736" spans="3:3" x14ac:dyDescent="0.35">
      <c r="C14736" s="22"/>
    </row>
    <row r="14737" spans="3:3" x14ac:dyDescent="0.35">
      <c r="C14737" s="22"/>
    </row>
    <row r="14738" spans="3:3" x14ac:dyDescent="0.35">
      <c r="C14738" s="22"/>
    </row>
    <row r="14739" spans="3:3" x14ac:dyDescent="0.35">
      <c r="C14739" s="22"/>
    </row>
    <row r="14740" spans="3:3" x14ac:dyDescent="0.35">
      <c r="C14740" s="22"/>
    </row>
    <row r="14741" spans="3:3" x14ac:dyDescent="0.35">
      <c r="C14741" s="22"/>
    </row>
    <row r="14742" spans="3:3" x14ac:dyDescent="0.35">
      <c r="C14742" s="22"/>
    </row>
    <row r="14743" spans="3:3" x14ac:dyDescent="0.35">
      <c r="C14743" s="22"/>
    </row>
    <row r="14744" spans="3:3" x14ac:dyDescent="0.35">
      <c r="C14744" s="22"/>
    </row>
    <row r="14745" spans="3:3" x14ac:dyDescent="0.35">
      <c r="C14745" s="22"/>
    </row>
    <row r="14746" spans="3:3" x14ac:dyDescent="0.35">
      <c r="C14746" s="22"/>
    </row>
    <row r="14747" spans="3:3" x14ac:dyDescent="0.35">
      <c r="C14747" s="22"/>
    </row>
    <row r="14748" spans="3:3" x14ac:dyDescent="0.35">
      <c r="C14748" s="22"/>
    </row>
    <row r="14749" spans="3:3" x14ac:dyDescent="0.35">
      <c r="C14749" s="22"/>
    </row>
    <row r="14750" spans="3:3" x14ac:dyDescent="0.35">
      <c r="C14750" s="22"/>
    </row>
    <row r="14751" spans="3:3" x14ac:dyDescent="0.35">
      <c r="C14751" s="22"/>
    </row>
    <row r="14752" spans="3:3" x14ac:dyDescent="0.35">
      <c r="C14752" s="22"/>
    </row>
    <row r="14753" spans="3:3" x14ac:dyDescent="0.35">
      <c r="C14753" s="22"/>
    </row>
    <row r="14754" spans="3:3" x14ac:dyDescent="0.35">
      <c r="C14754" s="22"/>
    </row>
    <row r="14755" spans="3:3" x14ac:dyDescent="0.35">
      <c r="C14755" s="22"/>
    </row>
    <row r="14756" spans="3:3" x14ac:dyDescent="0.35">
      <c r="C14756" s="22"/>
    </row>
    <row r="14757" spans="3:3" x14ac:dyDescent="0.35">
      <c r="C14757" s="22"/>
    </row>
    <row r="14758" spans="3:3" x14ac:dyDescent="0.35">
      <c r="C14758" s="22"/>
    </row>
    <row r="14759" spans="3:3" x14ac:dyDescent="0.35">
      <c r="C14759" s="22"/>
    </row>
    <row r="14760" spans="3:3" x14ac:dyDescent="0.35">
      <c r="C14760" s="22"/>
    </row>
    <row r="14761" spans="3:3" x14ac:dyDescent="0.35">
      <c r="C14761" s="22"/>
    </row>
    <row r="14762" spans="3:3" x14ac:dyDescent="0.35">
      <c r="C14762" s="22"/>
    </row>
    <row r="14763" spans="3:3" x14ac:dyDescent="0.35">
      <c r="C14763" s="22"/>
    </row>
    <row r="14764" spans="3:3" x14ac:dyDescent="0.35">
      <c r="C14764" s="22"/>
    </row>
    <row r="14765" spans="3:3" x14ac:dyDescent="0.35">
      <c r="C14765" s="22"/>
    </row>
    <row r="14766" spans="3:3" x14ac:dyDescent="0.35">
      <c r="C14766" s="22"/>
    </row>
    <row r="14767" spans="3:3" x14ac:dyDescent="0.35">
      <c r="C14767" s="22"/>
    </row>
    <row r="14768" spans="3:3" x14ac:dyDescent="0.35">
      <c r="C14768" s="22"/>
    </row>
    <row r="14769" spans="3:3" x14ac:dyDescent="0.35">
      <c r="C14769" s="22"/>
    </row>
    <row r="14770" spans="3:3" x14ac:dyDescent="0.35">
      <c r="C14770" s="22"/>
    </row>
    <row r="14771" spans="3:3" x14ac:dyDescent="0.35">
      <c r="C14771" s="22"/>
    </row>
    <row r="14772" spans="3:3" x14ac:dyDescent="0.35">
      <c r="C14772" s="22"/>
    </row>
    <row r="14773" spans="3:3" x14ac:dyDescent="0.35">
      <c r="C14773" s="22"/>
    </row>
    <row r="14774" spans="3:3" x14ac:dyDescent="0.35">
      <c r="C14774" s="22"/>
    </row>
    <row r="14775" spans="3:3" x14ac:dyDescent="0.35">
      <c r="C14775" s="22"/>
    </row>
    <row r="14776" spans="3:3" x14ac:dyDescent="0.35">
      <c r="C14776" s="22"/>
    </row>
    <row r="14777" spans="3:3" x14ac:dyDescent="0.35">
      <c r="C14777" s="22"/>
    </row>
    <row r="14778" spans="3:3" x14ac:dyDescent="0.35">
      <c r="C14778" s="22"/>
    </row>
    <row r="14779" spans="3:3" x14ac:dyDescent="0.35">
      <c r="C14779" s="22"/>
    </row>
    <row r="14780" spans="3:3" x14ac:dyDescent="0.35">
      <c r="C14780" s="22"/>
    </row>
    <row r="14781" spans="3:3" x14ac:dyDescent="0.35">
      <c r="C14781" s="22"/>
    </row>
    <row r="14782" spans="3:3" x14ac:dyDescent="0.35">
      <c r="C14782" s="22"/>
    </row>
    <row r="14783" spans="3:3" x14ac:dyDescent="0.35">
      <c r="C14783" s="22"/>
    </row>
    <row r="14784" spans="3:3" x14ac:dyDescent="0.35">
      <c r="C14784" s="22"/>
    </row>
    <row r="14785" spans="3:3" x14ac:dyDescent="0.35">
      <c r="C14785" s="22"/>
    </row>
    <row r="14786" spans="3:3" x14ac:dyDescent="0.35">
      <c r="C14786" s="22"/>
    </row>
    <row r="14787" spans="3:3" x14ac:dyDescent="0.35">
      <c r="C14787" s="22"/>
    </row>
    <row r="14788" spans="3:3" x14ac:dyDescent="0.35">
      <c r="C14788" s="22"/>
    </row>
    <row r="14789" spans="3:3" x14ac:dyDescent="0.35">
      <c r="C14789" s="22"/>
    </row>
    <row r="14790" spans="3:3" x14ac:dyDescent="0.35">
      <c r="C14790" s="22"/>
    </row>
    <row r="14791" spans="3:3" x14ac:dyDescent="0.35">
      <c r="C14791" s="22"/>
    </row>
    <row r="14792" spans="3:3" x14ac:dyDescent="0.35">
      <c r="C14792" s="22"/>
    </row>
    <row r="14793" spans="3:3" x14ac:dyDescent="0.35">
      <c r="C14793" s="22"/>
    </row>
    <row r="14794" spans="3:3" x14ac:dyDescent="0.35">
      <c r="C14794" s="22"/>
    </row>
    <row r="14795" spans="3:3" x14ac:dyDescent="0.35">
      <c r="C14795" s="22"/>
    </row>
    <row r="14796" spans="3:3" x14ac:dyDescent="0.35">
      <c r="C14796" s="22"/>
    </row>
    <row r="14797" spans="3:3" x14ac:dyDescent="0.35">
      <c r="C14797" s="22"/>
    </row>
    <row r="14798" spans="3:3" x14ac:dyDescent="0.35">
      <c r="C14798" s="22"/>
    </row>
    <row r="14799" spans="3:3" x14ac:dyDescent="0.35">
      <c r="C14799" s="22"/>
    </row>
    <row r="14800" spans="3:3" x14ac:dyDescent="0.35">
      <c r="C14800" s="22"/>
    </row>
    <row r="14801" spans="3:3" x14ac:dyDescent="0.35">
      <c r="C14801" s="22"/>
    </row>
    <row r="14802" spans="3:3" x14ac:dyDescent="0.35">
      <c r="C14802" s="22"/>
    </row>
    <row r="14803" spans="3:3" x14ac:dyDescent="0.35">
      <c r="C14803" s="22"/>
    </row>
    <row r="14804" spans="3:3" x14ac:dyDescent="0.35">
      <c r="C14804" s="22"/>
    </row>
    <row r="14805" spans="3:3" x14ac:dyDescent="0.35">
      <c r="C14805" s="22"/>
    </row>
    <row r="14806" spans="3:3" x14ac:dyDescent="0.35">
      <c r="C14806" s="22"/>
    </row>
    <row r="14807" spans="3:3" x14ac:dyDescent="0.35">
      <c r="C14807" s="22"/>
    </row>
    <row r="14808" spans="3:3" x14ac:dyDescent="0.35">
      <c r="C14808" s="22"/>
    </row>
    <row r="14809" spans="3:3" x14ac:dyDescent="0.35">
      <c r="C14809" s="22"/>
    </row>
    <row r="14810" spans="3:3" x14ac:dyDescent="0.35">
      <c r="C14810" s="22"/>
    </row>
    <row r="14811" spans="3:3" x14ac:dyDescent="0.35">
      <c r="C14811" s="22"/>
    </row>
    <row r="14812" spans="3:3" x14ac:dyDescent="0.35">
      <c r="C14812" s="22"/>
    </row>
    <row r="14813" spans="3:3" x14ac:dyDescent="0.35">
      <c r="C14813" s="22"/>
    </row>
    <row r="14814" spans="3:3" x14ac:dyDescent="0.35">
      <c r="C14814" s="22"/>
    </row>
    <row r="14815" spans="3:3" x14ac:dyDescent="0.35">
      <c r="C14815" s="22"/>
    </row>
    <row r="14816" spans="3:3" x14ac:dyDescent="0.35">
      <c r="C14816" s="22"/>
    </row>
    <row r="14817" spans="3:3" x14ac:dyDescent="0.35">
      <c r="C14817" s="22"/>
    </row>
    <row r="14818" spans="3:3" x14ac:dyDescent="0.35">
      <c r="C14818" s="22"/>
    </row>
    <row r="14819" spans="3:3" x14ac:dyDescent="0.35">
      <c r="C14819" s="22"/>
    </row>
    <row r="14820" spans="3:3" x14ac:dyDescent="0.35">
      <c r="C14820" s="22"/>
    </row>
    <row r="14821" spans="3:3" x14ac:dyDescent="0.35">
      <c r="C14821" s="22"/>
    </row>
    <row r="14822" spans="3:3" x14ac:dyDescent="0.35">
      <c r="C14822" s="22"/>
    </row>
    <row r="14823" spans="3:3" x14ac:dyDescent="0.35">
      <c r="C14823" s="22"/>
    </row>
    <row r="14824" spans="3:3" x14ac:dyDescent="0.35">
      <c r="C14824" s="22"/>
    </row>
    <row r="14825" spans="3:3" x14ac:dyDescent="0.35">
      <c r="C14825" s="22"/>
    </row>
    <row r="14826" spans="3:3" x14ac:dyDescent="0.35">
      <c r="C14826" s="22"/>
    </row>
    <row r="14827" spans="3:3" x14ac:dyDescent="0.35">
      <c r="C14827" s="22"/>
    </row>
    <row r="14828" spans="3:3" x14ac:dyDescent="0.35">
      <c r="C14828" s="22"/>
    </row>
    <row r="14829" spans="3:3" x14ac:dyDescent="0.35">
      <c r="C14829" s="22"/>
    </row>
    <row r="14830" spans="3:3" x14ac:dyDescent="0.35">
      <c r="C14830" s="22"/>
    </row>
    <row r="14831" spans="3:3" x14ac:dyDescent="0.35">
      <c r="C14831" s="22"/>
    </row>
    <row r="14832" spans="3:3" x14ac:dyDescent="0.35">
      <c r="C14832" s="22"/>
    </row>
    <row r="14833" spans="3:3" x14ac:dyDescent="0.35">
      <c r="C14833" s="22"/>
    </row>
    <row r="14834" spans="3:3" x14ac:dyDescent="0.35">
      <c r="C14834" s="22"/>
    </row>
    <row r="14835" spans="3:3" x14ac:dyDescent="0.35">
      <c r="C14835" s="22"/>
    </row>
    <row r="14836" spans="3:3" x14ac:dyDescent="0.35">
      <c r="C14836" s="22"/>
    </row>
    <row r="14837" spans="3:3" x14ac:dyDescent="0.35">
      <c r="C14837" s="22"/>
    </row>
    <row r="14838" spans="3:3" x14ac:dyDescent="0.35">
      <c r="C14838" s="22"/>
    </row>
    <row r="14839" spans="3:3" x14ac:dyDescent="0.35">
      <c r="C14839" s="22"/>
    </row>
    <row r="14840" spans="3:3" x14ac:dyDescent="0.35">
      <c r="C14840" s="22"/>
    </row>
    <row r="14841" spans="3:3" x14ac:dyDescent="0.35">
      <c r="C14841" s="22"/>
    </row>
    <row r="14842" spans="3:3" x14ac:dyDescent="0.35">
      <c r="C14842" s="22"/>
    </row>
    <row r="14843" spans="3:3" x14ac:dyDescent="0.35">
      <c r="C14843" s="22"/>
    </row>
    <row r="14844" spans="3:3" x14ac:dyDescent="0.35">
      <c r="C14844" s="22"/>
    </row>
    <row r="14845" spans="3:3" x14ac:dyDescent="0.35">
      <c r="C14845" s="22"/>
    </row>
    <row r="14846" spans="3:3" x14ac:dyDescent="0.35">
      <c r="C14846" s="22"/>
    </row>
    <row r="14847" spans="3:3" x14ac:dyDescent="0.35">
      <c r="C14847" s="22"/>
    </row>
    <row r="14848" spans="3:3" x14ac:dyDescent="0.35">
      <c r="C14848" s="22"/>
    </row>
    <row r="14849" spans="3:3" x14ac:dyDescent="0.35">
      <c r="C14849" s="22"/>
    </row>
    <row r="14850" spans="3:3" x14ac:dyDescent="0.35">
      <c r="C14850" s="22"/>
    </row>
    <row r="14851" spans="3:3" x14ac:dyDescent="0.35">
      <c r="C14851" s="22"/>
    </row>
    <row r="14852" spans="3:3" x14ac:dyDescent="0.35">
      <c r="C14852" s="22"/>
    </row>
    <row r="14853" spans="3:3" x14ac:dyDescent="0.35">
      <c r="C14853" s="22"/>
    </row>
    <row r="14854" spans="3:3" x14ac:dyDescent="0.35">
      <c r="C14854" s="22"/>
    </row>
    <row r="14855" spans="3:3" x14ac:dyDescent="0.35">
      <c r="C14855" s="22"/>
    </row>
    <row r="14856" spans="3:3" x14ac:dyDescent="0.35">
      <c r="C14856" s="22"/>
    </row>
    <row r="14857" spans="3:3" x14ac:dyDescent="0.35">
      <c r="C14857" s="22"/>
    </row>
    <row r="14858" spans="3:3" x14ac:dyDescent="0.35">
      <c r="C14858" s="22"/>
    </row>
    <row r="14859" spans="3:3" x14ac:dyDescent="0.35">
      <c r="C14859" s="22"/>
    </row>
    <row r="14860" spans="3:3" x14ac:dyDescent="0.35">
      <c r="C14860" s="22"/>
    </row>
    <row r="14861" spans="3:3" x14ac:dyDescent="0.35">
      <c r="C14861" s="22"/>
    </row>
    <row r="14862" spans="3:3" x14ac:dyDescent="0.35">
      <c r="C14862" s="22"/>
    </row>
    <row r="14863" spans="3:3" x14ac:dyDescent="0.35">
      <c r="C14863" s="22"/>
    </row>
    <row r="14864" spans="3:3" x14ac:dyDescent="0.35">
      <c r="C14864" s="22"/>
    </row>
    <row r="14865" spans="3:3" x14ac:dyDescent="0.35">
      <c r="C14865" s="22"/>
    </row>
    <row r="14866" spans="3:3" x14ac:dyDescent="0.35">
      <c r="C14866" s="22"/>
    </row>
    <row r="14867" spans="3:3" x14ac:dyDescent="0.35">
      <c r="C14867" s="22"/>
    </row>
    <row r="14868" spans="3:3" x14ac:dyDescent="0.35">
      <c r="C14868" s="22"/>
    </row>
    <row r="14869" spans="3:3" x14ac:dyDescent="0.35">
      <c r="C14869" s="22"/>
    </row>
    <row r="14870" spans="3:3" x14ac:dyDescent="0.35">
      <c r="C14870" s="22"/>
    </row>
    <row r="14871" spans="3:3" x14ac:dyDescent="0.35">
      <c r="C14871" s="22"/>
    </row>
    <row r="14872" spans="3:3" x14ac:dyDescent="0.35">
      <c r="C14872" s="22"/>
    </row>
    <row r="14873" spans="3:3" x14ac:dyDescent="0.35">
      <c r="C14873" s="22"/>
    </row>
    <row r="14874" spans="3:3" x14ac:dyDescent="0.35">
      <c r="C14874" s="22"/>
    </row>
    <row r="14875" spans="3:3" x14ac:dyDescent="0.35">
      <c r="C14875" s="22"/>
    </row>
    <row r="14876" spans="3:3" x14ac:dyDescent="0.35">
      <c r="C14876" s="22"/>
    </row>
    <row r="14877" spans="3:3" x14ac:dyDescent="0.35">
      <c r="C14877" s="22"/>
    </row>
    <row r="14878" spans="3:3" x14ac:dyDescent="0.35">
      <c r="C14878" s="22"/>
    </row>
    <row r="14879" spans="3:3" x14ac:dyDescent="0.35">
      <c r="C14879" s="22"/>
    </row>
    <row r="14880" spans="3:3" x14ac:dyDescent="0.35">
      <c r="C14880" s="22"/>
    </row>
    <row r="14881" spans="3:3" x14ac:dyDescent="0.35">
      <c r="C14881" s="22"/>
    </row>
    <row r="14882" spans="3:3" x14ac:dyDescent="0.35">
      <c r="C14882" s="22"/>
    </row>
    <row r="14883" spans="3:3" x14ac:dyDescent="0.35">
      <c r="C14883" s="22"/>
    </row>
    <row r="14884" spans="3:3" x14ac:dyDescent="0.35">
      <c r="C14884" s="22"/>
    </row>
    <row r="14885" spans="3:3" x14ac:dyDescent="0.35">
      <c r="C14885" s="22"/>
    </row>
    <row r="14886" spans="3:3" x14ac:dyDescent="0.35">
      <c r="C14886" s="22"/>
    </row>
    <row r="14887" spans="3:3" x14ac:dyDescent="0.35">
      <c r="C14887" s="22"/>
    </row>
    <row r="14888" spans="3:3" x14ac:dyDescent="0.35">
      <c r="C14888" s="22"/>
    </row>
    <row r="14889" spans="3:3" x14ac:dyDescent="0.35">
      <c r="C14889" s="22"/>
    </row>
    <row r="14890" spans="3:3" x14ac:dyDescent="0.35">
      <c r="C14890" s="22"/>
    </row>
    <row r="14891" spans="3:3" x14ac:dyDescent="0.35">
      <c r="C14891" s="22"/>
    </row>
    <row r="14892" spans="3:3" x14ac:dyDescent="0.35">
      <c r="C14892" s="22"/>
    </row>
    <row r="14893" spans="3:3" x14ac:dyDescent="0.35">
      <c r="C14893" s="22"/>
    </row>
    <row r="14894" spans="3:3" x14ac:dyDescent="0.35">
      <c r="C14894" s="22"/>
    </row>
    <row r="14895" spans="3:3" x14ac:dyDescent="0.35">
      <c r="C14895" s="22"/>
    </row>
    <row r="14896" spans="3:3" x14ac:dyDescent="0.35">
      <c r="C14896" s="22"/>
    </row>
    <row r="14897" spans="3:3" x14ac:dyDescent="0.35">
      <c r="C14897" s="22"/>
    </row>
    <row r="14898" spans="3:3" x14ac:dyDescent="0.35">
      <c r="C14898" s="22"/>
    </row>
    <row r="14899" spans="3:3" x14ac:dyDescent="0.35">
      <c r="C14899" s="22"/>
    </row>
    <row r="14900" spans="3:3" x14ac:dyDescent="0.35">
      <c r="C14900" s="22"/>
    </row>
    <row r="14901" spans="3:3" x14ac:dyDescent="0.35">
      <c r="C14901" s="22"/>
    </row>
    <row r="14902" spans="3:3" x14ac:dyDescent="0.35">
      <c r="C14902" s="22"/>
    </row>
    <row r="14903" spans="3:3" x14ac:dyDescent="0.35">
      <c r="C14903" s="22"/>
    </row>
    <row r="14904" spans="3:3" x14ac:dyDescent="0.35">
      <c r="C14904" s="22"/>
    </row>
    <row r="14905" spans="3:3" x14ac:dyDescent="0.35">
      <c r="C14905" s="22"/>
    </row>
    <row r="14906" spans="3:3" x14ac:dyDescent="0.35">
      <c r="C14906" s="22"/>
    </row>
    <row r="14907" spans="3:3" x14ac:dyDescent="0.35">
      <c r="C14907" s="22"/>
    </row>
    <row r="14908" spans="3:3" x14ac:dyDescent="0.35">
      <c r="C14908" s="22"/>
    </row>
    <row r="14909" spans="3:3" x14ac:dyDescent="0.35">
      <c r="C14909" s="22"/>
    </row>
    <row r="14910" spans="3:3" x14ac:dyDescent="0.35">
      <c r="C14910" s="22"/>
    </row>
    <row r="14911" spans="3:3" x14ac:dyDescent="0.35">
      <c r="C14911" s="22"/>
    </row>
    <row r="14912" spans="3:3" x14ac:dyDescent="0.35">
      <c r="C14912" s="22"/>
    </row>
    <row r="14913" spans="3:3" x14ac:dyDescent="0.35">
      <c r="C14913" s="22"/>
    </row>
    <row r="14914" spans="3:3" x14ac:dyDescent="0.35">
      <c r="C14914" s="22"/>
    </row>
    <row r="14915" spans="3:3" x14ac:dyDescent="0.35">
      <c r="C14915" s="22"/>
    </row>
    <row r="14916" spans="3:3" x14ac:dyDescent="0.35">
      <c r="C14916" s="22"/>
    </row>
    <row r="14917" spans="3:3" x14ac:dyDescent="0.35">
      <c r="C14917" s="22"/>
    </row>
    <row r="14918" spans="3:3" x14ac:dyDescent="0.35">
      <c r="C14918" s="22"/>
    </row>
    <row r="14919" spans="3:3" x14ac:dyDescent="0.35">
      <c r="C14919" s="22"/>
    </row>
    <row r="14920" spans="3:3" x14ac:dyDescent="0.35">
      <c r="C14920" s="22"/>
    </row>
    <row r="14921" spans="3:3" x14ac:dyDescent="0.35">
      <c r="C14921" s="22"/>
    </row>
    <row r="14922" spans="3:3" x14ac:dyDescent="0.35">
      <c r="C14922" s="22"/>
    </row>
    <row r="14923" spans="3:3" x14ac:dyDescent="0.35">
      <c r="C14923" s="22"/>
    </row>
    <row r="14924" spans="3:3" x14ac:dyDescent="0.35">
      <c r="C14924" s="22"/>
    </row>
    <row r="14925" spans="3:3" x14ac:dyDescent="0.35">
      <c r="C14925" s="22"/>
    </row>
    <row r="14926" spans="3:3" x14ac:dyDescent="0.35">
      <c r="C14926" s="22"/>
    </row>
    <row r="14927" spans="3:3" x14ac:dyDescent="0.35">
      <c r="C14927" s="22"/>
    </row>
    <row r="14928" spans="3:3" x14ac:dyDescent="0.35">
      <c r="C14928" s="22"/>
    </row>
    <row r="14929" spans="3:3" x14ac:dyDescent="0.35">
      <c r="C14929" s="22"/>
    </row>
    <row r="14930" spans="3:3" x14ac:dyDescent="0.35">
      <c r="C14930" s="22"/>
    </row>
    <row r="14931" spans="3:3" x14ac:dyDescent="0.35">
      <c r="C14931" s="22"/>
    </row>
    <row r="14932" spans="3:3" x14ac:dyDescent="0.35">
      <c r="C14932" s="22"/>
    </row>
    <row r="14933" spans="3:3" x14ac:dyDescent="0.35">
      <c r="C14933" s="22"/>
    </row>
    <row r="14934" spans="3:3" x14ac:dyDescent="0.35">
      <c r="C14934" s="22"/>
    </row>
    <row r="14935" spans="3:3" x14ac:dyDescent="0.35">
      <c r="C14935" s="22"/>
    </row>
    <row r="14936" spans="3:3" x14ac:dyDescent="0.35">
      <c r="C14936" s="22"/>
    </row>
    <row r="14937" spans="3:3" x14ac:dyDescent="0.35">
      <c r="C14937" s="22"/>
    </row>
    <row r="14938" spans="3:3" x14ac:dyDescent="0.35">
      <c r="C14938" s="22"/>
    </row>
    <row r="14939" spans="3:3" x14ac:dyDescent="0.35">
      <c r="C14939" s="22"/>
    </row>
    <row r="14940" spans="3:3" x14ac:dyDescent="0.35">
      <c r="C14940" s="22"/>
    </row>
    <row r="14941" spans="3:3" x14ac:dyDescent="0.35">
      <c r="C14941" s="22"/>
    </row>
    <row r="14942" spans="3:3" x14ac:dyDescent="0.35">
      <c r="C14942" s="22"/>
    </row>
    <row r="14943" spans="3:3" x14ac:dyDescent="0.35">
      <c r="C14943" s="22"/>
    </row>
    <row r="14944" spans="3:3" x14ac:dyDescent="0.35">
      <c r="C14944" s="22"/>
    </row>
    <row r="14945" spans="3:3" x14ac:dyDescent="0.35">
      <c r="C14945" s="22"/>
    </row>
    <row r="14946" spans="3:3" x14ac:dyDescent="0.35">
      <c r="C14946" s="22"/>
    </row>
    <row r="14947" spans="3:3" x14ac:dyDescent="0.35">
      <c r="C14947" s="22"/>
    </row>
    <row r="14948" spans="3:3" x14ac:dyDescent="0.35">
      <c r="C14948" s="22"/>
    </row>
    <row r="14949" spans="3:3" x14ac:dyDescent="0.35">
      <c r="C14949" s="22"/>
    </row>
    <row r="14950" spans="3:3" x14ac:dyDescent="0.35">
      <c r="C14950" s="22"/>
    </row>
    <row r="14951" spans="3:3" x14ac:dyDescent="0.35">
      <c r="C14951" s="22"/>
    </row>
    <row r="14952" spans="3:3" x14ac:dyDescent="0.35">
      <c r="C14952" s="22"/>
    </row>
    <row r="14953" spans="3:3" x14ac:dyDescent="0.35">
      <c r="C14953" s="22"/>
    </row>
    <row r="14954" spans="3:3" x14ac:dyDescent="0.35">
      <c r="C14954" s="22"/>
    </row>
    <row r="14955" spans="3:3" x14ac:dyDescent="0.35">
      <c r="C14955" s="22"/>
    </row>
    <row r="14956" spans="3:3" x14ac:dyDescent="0.35">
      <c r="C14956" s="22"/>
    </row>
    <row r="14957" spans="3:3" x14ac:dyDescent="0.35">
      <c r="C14957" s="22"/>
    </row>
    <row r="14958" spans="3:3" x14ac:dyDescent="0.35">
      <c r="C14958" s="22"/>
    </row>
    <row r="14959" spans="3:3" x14ac:dyDescent="0.35">
      <c r="C14959" s="22"/>
    </row>
    <row r="14960" spans="3:3" x14ac:dyDescent="0.35">
      <c r="C14960" s="22"/>
    </row>
    <row r="14961" spans="3:3" x14ac:dyDescent="0.35">
      <c r="C14961" s="22"/>
    </row>
    <row r="14962" spans="3:3" x14ac:dyDescent="0.35">
      <c r="C14962" s="22"/>
    </row>
    <row r="14963" spans="3:3" x14ac:dyDescent="0.35">
      <c r="C14963" s="22"/>
    </row>
    <row r="14964" spans="3:3" x14ac:dyDescent="0.35">
      <c r="C14964" s="22"/>
    </row>
    <row r="14965" spans="3:3" x14ac:dyDescent="0.35">
      <c r="C14965" s="22"/>
    </row>
    <row r="14966" spans="3:3" x14ac:dyDescent="0.35">
      <c r="C14966" s="22"/>
    </row>
    <row r="14967" spans="3:3" x14ac:dyDescent="0.35">
      <c r="C14967" s="22"/>
    </row>
    <row r="14968" spans="3:3" x14ac:dyDescent="0.35">
      <c r="C14968" s="22"/>
    </row>
    <row r="14969" spans="3:3" x14ac:dyDescent="0.35">
      <c r="C14969" s="22"/>
    </row>
    <row r="14970" spans="3:3" x14ac:dyDescent="0.35">
      <c r="C14970" s="22"/>
    </row>
    <row r="14971" spans="3:3" x14ac:dyDescent="0.35">
      <c r="C14971" s="22"/>
    </row>
    <row r="14972" spans="3:3" x14ac:dyDescent="0.35">
      <c r="C14972" s="22"/>
    </row>
    <row r="14973" spans="3:3" x14ac:dyDescent="0.35">
      <c r="C14973" s="22"/>
    </row>
    <row r="14974" spans="3:3" x14ac:dyDescent="0.35">
      <c r="C14974" s="22"/>
    </row>
    <row r="14975" spans="3:3" x14ac:dyDescent="0.35">
      <c r="C14975" s="22"/>
    </row>
    <row r="14976" spans="3:3" x14ac:dyDescent="0.35">
      <c r="C14976" s="22"/>
    </row>
    <row r="14977" spans="3:3" x14ac:dyDescent="0.35">
      <c r="C14977" s="22"/>
    </row>
    <row r="14978" spans="3:3" x14ac:dyDescent="0.35">
      <c r="C14978" s="22"/>
    </row>
    <row r="14979" spans="3:3" x14ac:dyDescent="0.35">
      <c r="C14979" s="22"/>
    </row>
    <row r="14980" spans="3:3" x14ac:dyDescent="0.35">
      <c r="C14980" s="22"/>
    </row>
    <row r="14981" spans="3:3" x14ac:dyDescent="0.35">
      <c r="C14981" s="22"/>
    </row>
    <row r="14982" spans="3:3" x14ac:dyDescent="0.35">
      <c r="C14982" s="22"/>
    </row>
    <row r="14983" spans="3:3" x14ac:dyDescent="0.35">
      <c r="C14983" s="22"/>
    </row>
    <row r="14984" spans="3:3" x14ac:dyDescent="0.35">
      <c r="C14984" s="22"/>
    </row>
    <row r="14985" spans="3:3" x14ac:dyDescent="0.35">
      <c r="C14985" s="22"/>
    </row>
    <row r="14986" spans="3:3" x14ac:dyDescent="0.35">
      <c r="C14986" s="22"/>
    </row>
    <row r="14987" spans="3:3" x14ac:dyDescent="0.35">
      <c r="C14987" s="22"/>
    </row>
    <row r="14988" spans="3:3" x14ac:dyDescent="0.35">
      <c r="C14988" s="22"/>
    </row>
    <row r="14989" spans="3:3" x14ac:dyDescent="0.35">
      <c r="C14989" s="22"/>
    </row>
    <row r="14990" spans="3:3" x14ac:dyDescent="0.35">
      <c r="C14990" s="22"/>
    </row>
    <row r="14991" spans="3:3" x14ac:dyDescent="0.35">
      <c r="C14991" s="22"/>
    </row>
    <row r="14992" spans="3:3" x14ac:dyDescent="0.35">
      <c r="C14992" s="22"/>
    </row>
    <row r="14993" spans="3:3" x14ac:dyDescent="0.35">
      <c r="C14993" s="22"/>
    </row>
    <row r="14994" spans="3:3" x14ac:dyDescent="0.35">
      <c r="C14994" s="22"/>
    </row>
    <row r="14995" spans="3:3" x14ac:dyDescent="0.35">
      <c r="C14995" s="22"/>
    </row>
    <row r="14996" spans="3:3" x14ac:dyDescent="0.35">
      <c r="C14996" s="22"/>
    </row>
    <row r="14997" spans="3:3" x14ac:dyDescent="0.35">
      <c r="C14997" s="22"/>
    </row>
    <row r="14998" spans="3:3" x14ac:dyDescent="0.35">
      <c r="C14998" s="22"/>
    </row>
    <row r="14999" spans="3:3" x14ac:dyDescent="0.35">
      <c r="C14999" s="22"/>
    </row>
    <row r="15000" spans="3:3" x14ac:dyDescent="0.35">
      <c r="C15000" s="22"/>
    </row>
    <row r="15001" spans="3:3" x14ac:dyDescent="0.35">
      <c r="C15001" s="22"/>
    </row>
    <row r="15002" spans="3:3" x14ac:dyDescent="0.35">
      <c r="C15002" s="22"/>
    </row>
    <row r="15003" spans="3:3" x14ac:dyDescent="0.35">
      <c r="C15003" s="22"/>
    </row>
    <row r="15004" spans="3:3" x14ac:dyDescent="0.35">
      <c r="C15004" s="22"/>
    </row>
    <row r="15005" spans="3:3" x14ac:dyDescent="0.35">
      <c r="C15005" s="22"/>
    </row>
    <row r="15006" spans="3:3" x14ac:dyDescent="0.35">
      <c r="C15006" s="22"/>
    </row>
    <row r="15007" spans="3:3" x14ac:dyDescent="0.35">
      <c r="C15007" s="22"/>
    </row>
    <row r="15008" spans="3:3" x14ac:dyDescent="0.35">
      <c r="C15008" s="22"/>
    </row>
    <row r="15009" spans="3:3" x14ac:dyDescent="0.35">
      <c r="C15009" s="22"/>
    </row>
    <row r="15010" spans="3:3" x14ac:dyDescent="0.35">
      <c r="C15010" s="22"/>
    </row>
    <row r="15011" spans="3:3" x14ac:dyDescent="0.35">
      <c r="C15011" s="22"/>
    </row>
    <row r="15012" spans="3:3" x14ac:dyDescent="0.35">
      <c r="C15012" s="22"/>
    </row>
    <row r="15013" spans="3:3" x14ac:dyDescent="0.35">
      <c r="C15013" s="22"/>
    </row>
    <row r="15014" spans="3:3" x14ac:dyDescent="0.35">
      <c r="C15014" s="22"/>
    </row>
    <row r="15015" spans="3:3" x14ac:dyDescent="0.35">
      <c r="C15015" s="22"/>
    </row>
    <row r="15016" spans="3:3" x14ac:dyDescent="0.35">
      <c r="C15016" s="22"/>
    </row>
    <row r="15017" spans="3:3" x14ac:dyDescent="0.35">
      <c r="C15017" s="22"/>
    </row>
    <row r="15018" spans="3:3" x14ac:dyDescent="0.35">
      <c r="C15018" s="22"/>
    </row>
    <row r="15019" spans="3:3" x14ac:dyDescent="0.35">
      <c r="C15019" s="22"/>
    </row>
    <row r="15020" spans="3:3" x14ac:dyDescent="0.35">
      <c r="C15020" s="22"/>
    </row>
    <row r="15021" spans="3:3" x14ac:dyDescent="0.35">
      <c r="C15021" s="22"/>
    </row>
    <row r="15022" spans="3:3" x14ac:dyDescent="0.35">
      <c r="C15022" s="22"/>
    </row>
    <row r="15023" spans="3:3" x14ac:dyDescent="0.35">
      <c r="C15023" s="22"/>
    </row>
    <row r="15024" spans="3:3" x14ac:dyDescent="0.35">
      <c r="C15024" s="22"/>
    </row>
    <row r="15025" spans="3:3" x14ac:dyDescent="0.35">
      <c r="C15025" s="22"/>
    </row>
    <row r="15026" spans="3:3" x14ac:dyDescent="0.35">
      <c r="C15026" s="22"/>
    </row>
    <row r="15027" spans="3:3" x14ac:dyDescent="0.35">
      <c r="C15027" s="22"/>
    </row>
    <row r="15028" spans="3:3" x14ac:dyDescent="0.35">
      <c r="C15028" s="22"/>
    </row>
    <row r="15029" spans="3:3" x14ac:dyDescent="0.35">
      <c r="C15029" s="22"/>
    </row>
    <row r="15030" spans="3:3" x14ac:dyDescent="0.35">
      <c r="C15030" s="22"/>
    </row>
    <row r="15031" spans="3:3" x14ac:dyDescent="0.35">
      <c r="C15031" s="22"/>
    </row>
    <row r="15032" spans="3:3" x14ac:dyDescent="0.35">
      <c r="C15032" s="22"/>
    </row>
    <row r="15033" spans="3:3" x14ac:dyDescent="0.35">
      <c r="C15033" s="22"/>
    </row>
    <row r="15034" spans="3:3" x14ac:dyDescent="0.35">
      <c r="C15034" s="22"/>
    </row>
    <row r="15035" spans="3:3" x14ac:dyDescent="0.35">
      <c r="C15035" s="22"/>
    </row>
    <row r="15036" spans="3:3" x14ac:dyDescent="0.35">
      <c r="C15036" s="22"/>
    </row>
    <row r="15037" spans="3:3" x14ac:dyDescent="0.35">
      <c r="C15037" s="22"/>
    </row>
    <row r="15038" spans="3:3" x14ac:dyDescent="0.35">
      <c r="C15038" s="22"/>
    </row>
    <row r="15039" spans="3:3" x14ac:dyDescent="0.35">
      <c r="C15039" s="22"/>
    </row>
    <row r="15040" spans="3:3" x14ac:dyDescent="0.35">
      <c r="C15040" s="22"/>
    </row>
    <row r="15041" spans="3:3" x14ac:dyDescent="0.35">
      <c r="C15041" s="22"/>
    </row>
    <row r="15042" spans="3:3" x14ac:dyDescent="0.35">
      <c r="C15042" s="22"/>
    </row>
    <row r="15043" spans="3:3" x14ac:dyDescent="0.35">
      <c r="C15043" s="22"/>
    </row>
    <row r="15044" spans="3:3" x14ac:dyDescent="0.35">
      <c r="C15044" s="22"/>
    </row>
    <row r="15045" spans="3:3" x14ac:dyDescent="0.35">
      <c r="C15045" s="22"/>
    </row>
    <row r="15046" spans="3:3" x14ac:dyDescent="0.35">
      <c r="C15046" s="22"/>
    </row>
    <row r="15047" spans="3:3" x14ac:dyDescent="0.35">
      <c r="C15047" s="22"/>
    </row>
    <row r="15048" spans="3:3" x14ac:dyDescent="0.35">
      <c r="C15048" s="22"/>
    </row>
    <row r="15049" spans="3:3" x14ac:dyDescent="0.35">
      <c r="C15049" s="22"/>
    </row>
    <row r="15050" spans="3:3" x14ac:dyDescent="0.35">
      <c r="C15050" s="22"/>
    </row>
    <row r="15051" spans="3:3" x14ac:dyDescent="0.35">
      <c r="C15051" s="22"/>
    </row>
    <row r="15052" spans="3:3" x14ac:dyDescent="0.35">
      <c r="C15052" s="22"/>
    </row>
    <row r="15053" spans="3:3" x14ac:dyDescent="0.35">
      <c r="C15053" s="22"/>
    </row>
    <row r="15054" spans="3:3" x14ac:dyDescent="0.35">
      <c r="C15054" s="22"/>
    </row>
    <row r="15055" spans="3:3" x14ac:dyDescent="0.35">
      <c r="C15055" s="22"/>
    </row>
    <row r="15056" spans="3:3" x14ac:dyDescent="0.35">
      <c r="C15056" s="22"/>
    </row>
    <row r="15057" spans="3:3" x14ac:dyDescent="0.35">
      <c r="C15057" s="22"/>
    </row>
    <row r="15058" spans="3:3" x14ac:dyDescent="0.35">
      <c r="C15058" s="22"/>
    </row>
    <row r="15059" spans="3:3" x14ac:dyDescent="0.35">
      <c r="C15059" s="22"/>
    </row>
    <row r="15060" spans="3:3" x14ac:dyDescent="0.35">
      <c r="C15060" s="22"/>
    </row>
    <row r="15061" spans="3:3" x14ac:dyDescent="0.35">
      <c r="C15061" s="22"/>
    </row>
    <row r="15062" spans="3:3" x14ac:dyDescent="0.35">
      <c r="C15062" s="22"/>
    </row>
    <row r="15063" spans="3:3" x14ac:dyDescent="0.35">
      <c r="C15063" s="22"/>
    </row>
    <row r="15064" spans="3:3" x14ac:dyDescent="0.35">
      <c r="C15064" s="22"/>
    </row>
    <row r="15065" spans="3:3" x14ac:dyDescent="0.35">
      <c r="C15065" s="22"/>
    </row>
    <row r="15066" spans="3:3" x14ac:dyDescent="0.35">
      <c r="C15066" s="22"/>
    </row>
    <row r="15067" spans="3:3" x14ac:dyDescent="0.35">
      <c r="C15067" s="22"/>
    </row>
    <row r="15068" spans="3:3" x14ac:dyDescent="0.35">
      <c r="C15068" s="22"/>
    </row>
    <row r="15069" spans="3:3" x14ac:dyDescent="0.35">
      <c r="C15069" s="22"/>
    </row>
    <row r="15070" spans="3:3" x14ac:dyDescent="0.35">
      <c r="C15070" s="22"/>
    </row>
    <row r="15071" spans="3:3" x14ac:dyDescent="0.35">
      <c r="C15071" s="22"/>
    </row>
    <row r="15072" spans="3:3" x14ac:dyDescent="0.35">
      <c r="C15072" s="22"/>
    </row>
    <row r="15073" spans="3:3" x14ac:dyDescent="0.35">
      <c r="C15073" s="22"/>
    </row>
    <row r="15074" spans="3:3" x14ac:dyDescent="0.35">
      <c r="C15074" s="22"/>
    </row>
    <row r="15075" spans="3:3" x14ac:dyDescent="0.35">
      <c r="C15075" s="22"/>
    </row>
    <row r="15076" spans="3:3" x14ac:dyDescent="0.35">
      <c r="C15076" s="22"/>
    </row>
    <row r="15077" spans="3:3" x14ac:dyDescent="0.35">
      <c r="C15077" s="22"/>
    </row>
    <row r="15078" spans="3:3" x14ac:dyDescent="0.35">
      <c r="C15078" s="22"/>
    </row>
    <row r="15079" spans="3:3" x14ac:dyDescent="0.35">
      <c r="C15079" s="22"/>
    </row>
    <row r="15080" spans="3:3" x14ac:dyDescent="0.35">
      <c r="C15080" s="22"/>
    </row>
    <row r="15081" spans="3:3" x14ac:dyDescent="0.35">
      <c r="C15081" s="22"/>
    </row>
    <row r="15082" spans="3:3" x14ac:dyDescent="0.35">
      <c r="C15082" s="22"/>
    </row>
    <row r="15083" spans="3:3" x14ac:dyDescent="0.35">
      <c r="C15083" s="22"/>
    </row>
    <row r="15084" spans="3:3" x14ac:dyDescent="0.35">
      <c r="C15084" s="22"/>
    </row>
    <row r="15085" spans="3:3" x14ac:dyDescent="0.35">
      <c r="C15085" s="22"/>
    </row>
    <row r="15086" spans="3:3" x14ac:dyDescent="0.35">
      <c r="C15086" s="22"/>
    </row>
    <row r="15087" spans="3:3" x14ac:dyDescent="0.35">
      <c r="C15087" s="22"/>
    </row>
    <row r="15088" spans="3:3" x14ac:dyDescent="0.35">
      <c r="C15088" s="22"/>
    </row>
    <row r="15089" spans="3:3" x14ac:dyDescent="0.35">
      <c r="C15089" s="22"/>
    </row>
    <row r="15090" spans="3:3" x14ac:dyDescent="0.35">
      <c r="C15090" s="22"/>
    </row>
    <row r="15091" spans="3:3" x14ac:dyDescent="0.35">
      <c r="C15091" s="22"/>
    </row>
    <row r="15092" spans="3:3" x14ac:dyDescent="0.35">
      <c r="C15092" s="22"/>
    </row>
    <row r="15093" spans="3:3" x14ac:dyDescent="0.35">
      <c r="C15093" s="22"/>
    </row>
    <row r="15094" spans="3:3" x14ac:dyDescent="0.35">
      <c r="C15094" s="22"/>
    </row>
    <row r="15095" spans="3:3" x14ac:dyDescent="0.35">
      <c r="C15095" s="22"/>
    </row>
    <row r="15096" spans="3:3" x14ac:dyDescent="0.35">
      <c r="C15096" s="22"/>
    </row>
    <row r="15097" spans="3:3" x14ac:dyDescent="0.35">
      <c r="C15097" s="22"/>
    </row>
    <row r="15098" spans="3:3" x14ac:dyDescent="0.35">
      <c r="C15098" s="22"/>
    </row>
    <row r="15099" spans="3:3" x14ac:dyDescent="0.35">
      <c r="C15099" s="22"/>
    </row>
    <row r="15100" spans="3:3" x14ac:dyDescent="0.35">
      <c r="C15100" s="22"/>
    </row>
    <row r="15101" spans="3:3" x14ac:dyDescent="0.35">
      <c r="C15101" s="22"/>
    </row>
    <row r="15102" spans="3:3" x14ac:dyDescent="0.35">
      <c r="C15102" s="22"/>
    </row>
    <row r="15103" spans="3:3" x14ac:dyDescent="0.35">
      <c r="C15103" s="22"/>
    </row>
    <row r="15104" spans="3:3" x14ac:dyDescent="0.35">
      <c r="C15104" s="22"/>
    </row>
    <row r="15105" spans="3:3" x14ac:dyDescent="0.35">
      <c r="C15105" s="22"/>
    </row>
    <row r="15106" spans="3:3" x14ac:dyDescent="0.35">
      <c r="C15106" s="22"/>
    </row>
    <row r="15107" spans="3:3" x14ac:dyDescent="0.35">
      <c r="C15107" s="22"/>
    </row>
    <row r="15108" spans="3:3" x14ac:dyDescent="0.35">
      <c r="C15108" s="22"/>
    </row>
    <row r="15109" spans="3:3" x14ac:dyDescent="0.35">
      <c r="C15109" s="22"/>
    </row>
    <row r="15110" spans="3:3" x14ac:dyDescent="0.35">
      <c r="C15110" s="22"/>
    </row>
    <row r="15111" spans="3:3" x14ac:dyDescent="0.35">
      <c r="C15111" s="22"/>
    </row>
    <row r="15112" spans="3:3" x14ac:dyDescent="0.35">
      <c r="C15112" s="22"/>
    </row>
    <row r="15113" spans="3:3" x14ac:dyDescent="0.35">
      <c r="C15113" s="22"/>
    </row>
    <row r="15114" spans="3:3" x14ac:dyDescent="0.35">
      <c r="C15114" s="22"/>
    </row>
    <row r="15115" spans="3:3" x14ac:dyDescent="0.35">
      <c r="C15115" s="22"/>
    </row>
    <row r="15116" spans="3:3" x14ac:dyDescent="0.35">
      <c r="C15116" s="22"/>
    </row>
    <row r="15117" spans="3:3" x14ac:dyDescent="0.35">
      <c r="C15117" s="22"/>
    </row>
    <row r="15118" spans="3:3" x14ac:dyDescent="0.35">
      <c r="C15118" s="22"/>
    </row>
    <row r="15119" spans="3:3" x14ac:dyDescent="0.35">
      <c r="C15119" s="22"/>
    </row>
    <row r="15120" spans="3:3" x14ac:dyDescent="0.35">
      <c r="C15120" s="22"/>
    </row>
    <row r="15121" spans="3:3" x14ac:dyDescent="0.35">
      <c r="C15121" s="22"/>
    </row>
    <row r="15122" spans="3:3" x14ac:dyDescent="0.35">
      <c r="C15122" s="22"/>
    </row>
    <row r="15123" spans="3:3" x14ac:dyDescent="0.35">
      <c r="C15123" s="22"/>
    </row>
    <row r="15124" spans="3:3" x14ac:dyDescent="0.35">
      <c r="C15124" s="22"/>
    </row>
    <row r="15125" spans="3:3" x14ac:dyDescent="0.35">
      <c r="C15125" s="22"/>
    </row>
    <row r="15126" spans="3:3" x14ac:dyDescent="0.35">
      <c r="C15126" s="22"/>
    </row>
    <row r="15127" spans="3:3" x14ac:dyDescent="0.35">
      <c r="C15127" s="22"/>
    </row>
    <row r="15128" spans="3:3" x14ac:dyDescent="0.35">
      <c r="C15128" s="22"/>
    </row>
    <row r="15129" spans="3:3" x14ac:dyDescent="0.35">
      <c r="C15129" s="22"/>
    </row>
    <row r="15130" spans="3:3" x14ac:dyDescent="0.35">
      <c r="C15130" s="22"/>
    </row>
    <row r="15131" spans="3:3" x14ac:dyDescent="0.35">
      <c r="C15131" s="22"/>
    </row>
    <row r="15132" spans="3:3" x14ac:dyDescent="0.35">
      <c r="C15132" s="22"/>
    </row>
    <row r="15133" spans="3:3" x14ac:dyDescent="0.35">
      <c r="C15133" s="22"/>
    </row>
    <row r="15134" spans="3:3" x14ac:dyDescent="0.35">
      <c r="C15134" s="22"/>
    </row>
    <row r="15135" spans="3:3" x14ac:dyDescent="0.35">
      <c r="C15135" s="22"/>
    </row>
    <row r="15136" spans="3:3" x14ac:dyDescent="0.35">
      <c r="C15136" s="22"/>
    </row>
    <row r="15137" spans="3:3" x14ac:dyDescent="0.35">
      <c r="C15137" s="22"/>
    </row>
    <row r="15138" spans="3:3" x14ac:dyDescent="0.35">
      <c r="C15138" s="22"/>
    </row>
    <row r="15139" spans="3:3" x14ac:dyDescent="0.35">
      <c r="C15139" s="22"/>
    </row>
    <row r="15140" spans="3:3" x14ac:dyDescent="0.35">
      <c r="C15140" s="22"/>
    </row>
    <row r="15141" spans="3:3" x14ac:dyDescent="0.35">
      <c r="C15141" s="22"/>
    </row>
    <row r="15142" spans="3:3" x14ac:dyDescent="0.35">
      <c r="C15142" s="22"/>
    </row>
    <row r="15143" spans="3:3" x14ac:dyDescent="0.35">
      <c r="C15143" s="22"/>
    </row>
    <row r="15144" spans="3:3" x14ac:dyDescent="0.35">
      <c r="C15144" s="22"/>
    </row>
    <row r="15145" spans="3:3" x14ac:dyDescent="0.35">
      <c r="C15145" s="22"/>
    </row>
    <row r="15146" spans="3:3" x14ac:dyDescent="0.35">
      <c r="C15146" s="22"/>
    </row>
    <row r="15147" spans="3:3" x14ac:dyDescent="0.35">
      <c r="C15147" s="22"/>
    </row>
    <row r="15148" spans="3:3" x14ac:dyDescent="0.35">
      <c r="C15148" s="22"/>
    </row>
    <row r="15149" spans="3:3" x14ac:dyDescent="0.35">
      <c r="C15149" s="22"/>
    </row>
    <row r="15150" spans="3:3" x14ac:dyDescent="0.35">
      <c r="C15150" s="22"/>
    </row>
    <row r="15151" spans="3:3" x14ac:dyDescent="0.35">
      <c r="C15151" s="22"/>
    </row>
    <row r="15152" spans="3:3" x14ac:dyDescent="0.35">
      <c r="C15152" s="22"/>
    </row>
    <row r="15153" spans="3:3" x14ac:dyDescent="0.35">
      <c r="C15153" s="22"/>
    </row>
    <row r="15154" spans="3:3" x14ac:dyDescent="0.35">
      <c r="C15154" s="22"/>
    </row>
    <row r="15155" spans="3:3" x14ac:dyDescent="0.35">
      <c r="C15155" s="22"/>
    </row>
    <row r="15156" spans="3:3" x14ac:dyDescent="0.35">
      <c r="C15156" s="22"/>
    </row>
    <row r="15157" spans="3:3" x14ac:dyDescent="0.35">
      <c r="C15157" s="22"/>
    </row>
    <row r="15158" spans="3:3" x14ac:dyDescent="0.35">
      <c r="C15158" s="22"/>
    </row>
    <row r="15159" spans="3:3" x14ac:dyDescent="0.35">
      <c r="C15159" s="22"/>
    </row>
    <row r="15160" spans="3:3" x14ac:dyDescent="0.35">
      <c r="C15160" s="22"/>
    </row>
    <row r="15161" spans="3:3" x14ac:dyDescent="0.35">
      <c r="C15161" s="22"/>
    </row>
    <row r="15162" spans="3:3" x14ac:dyDescent="0.35">
      <c r="C15162" s="22"/>
    </row>
    <row r="15163" spans="3:3" x14ac:dyDescent="0.35">
      <c r="C15163" s="22"/>
    </row>
    <row r="15164" spans="3:3" x14ac:dyDescent="0.35">
      <c r="C15164" s="22"/>
    </row>
    <row r="15165" spans="3:3" x14ac:dyDescent="0.35">
      <c r="C15165" s="22"/>
    </row>
    <row r="15166" spans="3:3" x14ac:dyDescent="0.35">
      <c r="C15166" s="22"/>
    </row>
    <row r="15167" spans="3:3" x14ac:dyDescent="0.35">
      <c r="C15167" s="22"/>
    </row>
    <row r="15168" spans="3:3" x14ac:dyDescent="0.35">
      <c r="C15168" s="22"/>
    </row>
    <row r="15169" spans="3:3" x14ac:dyDescent="0.35">
      <c r="C15169" s="22"/>
    </row>
    <row r="15170" spans="3:3" x14ac:dyDescent="0.35">
      <c r="C15170" s="22"/>
    </row>
    <row r="15171" spans="3:3" x14ac:dyDescent="0.35">
      <c r="C15171" s="22"/>
    </row>
    <row r="15172" spans="3:3" x14ac:dyDescent="0.35">
      <c r="C15172" s="22"/>
    </row>
    <row r="15173" spans="3:3" x14ac:dyDescent="0.35">
      <c r="C15173" s="22"/>
    </row>
    <row r="15174" spans="3:3" x14ac:dyDescent="0.35">
      <c r="C15174" s="22"/>
    </row>
    <row r="15175" spans="3:3" x14ac:dyDescent="0.35">
      <c r="C15175" s="22"/>
    </row>
    <row r="15176" spans="3:3" x14ac:dyDescent="0.35">
      <c r="C15176" s="22"/>
    </row>
    <row r="15177" spans="3:3" x14ac:dyDescent="0.35">
      <c r="C15177" s="22"/>
    </row>
    <row r="15178" spans="3:3" x14ac:dyDescent="0.35">
      <c r="C15178" s="22"/>
    </row>
    <row r="15179" spans="3:3" x14ac:dyDescent="0.35">
      <c r="C15179" s="22"/>
    </row>
    <row r="15180" spans="3:3" x14ac:dyDescent="0.35">
      <c r="C15180" s="22"/>
    </row>
    <row r="15181" spans="3:3" x14ac:dyDescent="0.35">
      <c r="C15181" s="22"/>
    </row>
    <row r="15182" spans="3:3" x14ac:dyDescent="0.35">
      <c r="C15182" s="22"/>
    </row>
    <row r="15183" spans="3:3" x14ac:dyDescent="0.35">
      <c r="C15183" s="22"/>
    </row>
    <row r="15184" spans="3:3" x14ac:dyDescent="0.35">
      <c r="C15184" s="22"/>
    </row>
    <row r="15185" spans="3:3" x14ac:dyDescent="0.35">
      <c r="C15185" s="22"/>
    </row>
    <row r="15186" spans="3:3" x14ac:dyDescent="0.35">
      <c r="C15186" s="22"/>
    </row>
    <row r="15187" spans="3:3" x14ac:dyDescent="0.35">
      <c r="C15187" s="22"/>
    </row>
    <row r="15188" spans="3:3" x14ac:dyDescent="0.35">
      <c r="C15188" s="22"/>
    </row>
    <row r="15189" spans="3:3" x14ac:dyDescent="0.35">
      <c r="C15189" s="22"/>
    </row>
    <row r="15190" spans="3:3" x14ac:dyDescent="0.35">
      <c r="C15190" s="22"/>
    </row>
    <row r="15191" spans="3:3" x14ac:dyDescent="0.35">
      <c r="C15191" s="22"/>
    </row>
    <row r="15192" spans="3:3" x14ac:dyDescent="0.35">
      <c r="C15192" s="22"/>
    </row>
    <row r="15193" spans="3:3" x14ac:dyDescent="0.35">
      <c r="C15193" s="22"/>
    </row>
    <row r="15194" spans="3:3" x14ac:dyDescent="0.35">
      <c r="C15194" s="22"/>
    </row>
    <row r="15195" spans="3:3" x14ac:dyDescent="0.35">
      <c r="C15195" s="22"/>
    </row>
    <row r="15196" spans="3:3" x14ac:dyDescent="0.35">
      <c r="C15196" s="22"/>
    </row>
    <row r="15197" spans="3:3" x14ac:dyDescent="0.35">
      <c r="C15197" s="22"/>
    </row>
    <row r="15198" spans="3:3" x14ac:dyDescent="0.35">
      <c r="C15198" s="22"/>
    </row>
    <row r="15199" spans="3:3" x14ac:dyDescent="0.35">
      <c r="C15199" s="22"/>
    </row>
    <row r="15200" spans="3:3" x14ac:dyDescent="0.35">
      <c r="C15200" s="22"/>
    </row>
    <row r="15201" spans="3:3" x14ac:dyDescent="0.35">
      <c r="C15201" s="22"/>
    </row>
    <row r="15202" spans="3:3" x14ac:dyDescent="0.35">
      <c r="C15202" s="22"/>
    </row>
    <row r="15203" spans="3:3" x14ac:dyDescent="0.35">
      <c r="C15203" s="22"/>
    </row>
    <row r="15204" spans="3:3" x14ac:dyDescent="0.35">
      <c r="C15204" s="22"/>
    </row>
    <row r="15205" spans="3:3" x14ac:dyDescent="0.35">
      <c r="C15205" s="22"/>
    </row>
    <row r="15206" spans="3:3" x14ac:dyDescent="0.35">
      <c r="C15206" s="22"/>
    </row>
    <row r="15207" spans="3:3" x14ac:dyDescent="0.35">
      <c r="C15207" s="22"/>
    </row>
    <row r="15208" spans="3:3" x14ac:dyDescent="0.35">
      <c r="C15208" s="22"/>
    </row>
    <row r="15209" spans="3:3" x14ac:dyDescent="0.35">
      <c r="C15209" s="22"/>
    </row>
    <row r="15210" spans="3:3" x14ac:dyDescent="0.35">
      <c r="C15210" s="22"/>
    </row>
    <row r="15211" spans="3:3" x14ac:dyDescent="0.35">
      <c r="C15211" s="22"/>
    </row>
    <row r="15212" spans="3:3" x14ac:dyDescent="0.35">
      <c r="C15212" s="22"/>
    </row>
    <row r="15213" spans="3:3" x14ac:dyDescent="0.35">
      <c r="C15213" s="22"/>
    </row>
    <row r="15214" spans="3:3" x14ac:dyDescent="0.35">
      <c r="C15214" s="22"/>
    </row>
    <row r="15215" spans="3:3" x14ac:dyDescent="0.35">
      <c r="C15215" s="22"/>
    </row>
    <row r="15216" spans="3:3" x14ac:dyDescent="0.35">
      <c r="C15216" s="22"/>
    </row>
    <row r="15217" spans="3:3" x14ac:dyDescent="0.35">
      <c r="C15217" s="22"/>
    </row>
    <row r="15218" spans="3:3" x14ac:dyDescent="0.35">
      <c r="C15218" s="22"/>
    </row>
    <row r="15219" spans="3:3" x14ac:dyDescent="0.35">
      <c r="C15219" s="22"/>
    </row>
    <row r="15220" spans="3:3" x14ac:dyDescent="0.35">
      <c r="C15220" s="22"/>
    </row>
    <row r="15221" spans="3:3" x14ac:dyDescent="0.35">
      <c r="C15221" s="22"/>
    </row>
    <row r="15222" spans="3:3" x14ac:dyDescent="0.35">
      <c r="C15222" s="22"/>
    </row>
    <row r="15223" spans="3:3" x14ac:dyDescent="0.35">
      <c r="C15223" s="22"/>
    </row>
    <row r="15224" spans="3:3" x14ac:dyDescent="0.35">
      <c r="C15224" s="22"/>
    </row>
    <row r="15225" spans="3:3" x14ac:dyDescent="0.35">
      <c r="C15225" s="22"/>
    </row>
    <row r="15226" spans="3:3" x14ac:dyDescent="0.35">
      <c r="C15226" s="22"/>
    </row>
    <row r="15227" spans="3:3" x14ac:dyDescent="0.35">
      <c r="C15227" s="22"/>
    </row>
    <row r="15228" spans="3:3" x14ac:dyDescent="0.35">
      <c r="C15228" s="22"/>
    </row>
    <row r="15229" spans="3:3" x14ac:dyDescent="0.35">
      <c r="C15229" s="22"/>
    </row>
    <row r="15230" spans="3:3" x14ac:dyDescent="0.35">
      <c r="C15230" s="22"/>
    </row>
    <row r="15231" spans="3:3" x14ac:dyDescent="0.35">
      <c r="C15231" s="22"/>
    </row>
    <row r="15232" spans="3:3" x14ac:dyDescent="0.35">
      <c r="C15232" s="22"/>
    </row>
    <row r="15233" spans="3:3" x14ac:dyDescent="0.35">
      <c r="C15233" s="22"/>
    </row>
    <row r="15234" spans="3:3" x14ac:dyDescent="0.35">
      <c r="C15234" s="22"/>
    </row>
    <row r="15235" spans="3:3" x14ac:dyDescent="0.35">
      <c r="C15235" s="22"/>
    </row>
    <row r="15236" spans="3:3" x14ac:dyDescent="0.35">
      <c r="C15236" s="22"/>
    </row>
    <row r="15237" spans="3:3" x14ac:dyDescent="0.35">
      <c r="C15237" s="22"/>
    </row>
    <row r="15238" spans="3:3" x14ac:dyDescent="0.35">
      <c r="C15238" s="22"/>
    </row>
    <row r="15239" spans="3:3" x14ac:dyDescent="0.35">
      <c r="C15239" s="22"/>
    </row>
    <row r="15240" spans="3:3" x14ac:dyDescent="0.35">
      <c r="C15240" s="22"/>
    </row>
    <row r="15241" spans="3:3" x14ac:dyDescent="0.35">
      <c r="C15241" s="22"/>
    </row>
    <row r="15242" spans="3:3" x14ac:dyDescent="0.35">
      <c r="C15242" s="22"/>
    </row>
    <row r="15243" spans="3:3" x14ac:dyDescent="0.35">
      <c r="C15243" s="22"/>
    </row>
    <row r="15244" spans="3:3" x14ac:dyDescent="0.35">
      <c r="C15244" s="22"/>
    </row>
    <row r="15245" spans="3:3" x14ac:dyDescent="0.35">
      <c r="C15245" s="22"/>
    </row>
    <row r="15246" spans="3:3" x14ac:dyDescent="0.35">
      <c r="C15246" s="22"/>
    </row>
    <row r="15247" spans="3:3" x14ac:dyDescent="0.35">
      <c r="C15247" s="22"/>
    </row>
    <row r="15248" spans="3:3" x14ac:dyDescent="0.35">
      <c r="C15248" s="22"/>
    </row>
    <row r="15249" spans="3:3" x14ac:dyDescent="0.35">
      <c r="C15249" s="22"/>
    </row>
    <row r="15250" spans="3:3" x14ac:dyDescent="0.35">
      <c r="C15250" s="22"/>
    </row>
    <row r="15251" spans="3:3" x14ac:dyDescent="0.35">
      <c r="C15251" s="22"/>
    </row>
    <row r="15252" spans="3:3" x14ac:dyDescent="0.35">
      <c r="C15252" s="22"/>
    </row>
    <row r="15253" spans="3:3" x14ac:dyDescent="0.35">
      <c r="C15253" s="22"/>
    </row>
    <row r="15254" spans="3:3" x14ac:dyDescent="0.35">
      <c r="C15254" s="22"/>
    </row>
    <row r="15255" spans="3:3" x14ac:dyDescent="0.35">
      <c r="C15255" s="22"/>
    </row>
    <row r="15256" spans="3:3" x14ac:dyDescent="0.35">
      <c r="C15256" s="22"/>
    </row>
    <row r="15257" spans="3:3" x14ac:dyDescent="0.35">
      <c r="C15257" s="22"/>
    </row>
    <row r="15258" spans="3:3" x14ac:dyDescent="0.35">
      <c r="C15258" s="22"/>
    </row>
    <row r="15259" spans="3:3" x14ac:dyDescent="0.35">
      <c r="C15259" s="22"/>
    </row>
    <row r="15260" spans="3:3" x14ac:dyDescent="0.35">
      <c r="C15260" s="22"/>
    </row>
    <row r="15261" spans="3:3" x14ac:dyDescent="0.35">
      <c r="C15261" s="22"/>
    </row>
    <row r="15262" spans="3:3" x14ac:dyDescent="0.35">
      <c r="C15262" s="22"/>
    </row>
    <row r="15263" spans="3:3" x14ac:dyDescent="0.35">
      <c r="C15263" s="22"/>
    </row>
    <row r="15264" spans="3:3" x14ac:dyDescent="0.35">
      <c r="C15264" s="22"/>
    </row>
    <row r="15265" spans="3:3" x14ac:dyDescent="0.35">
      <c r="C15265" s="22"/>
    </row>
    <row r="15266" spans="3:3" x14ac:dyDescent="0.35">
      <c r="C15266" s="22"/>
    </row>
    <row r="15267" spans="3:3" x14ac:dyDescent="0.35">
      <c r="C15267" s="22"/>
    </row>
    <row r="15268" spans="3:3" x14ac:dyDescent="0.35">
      <c r="C15268" s="22"/>
    </row>
    <row r="15269" spans="3:3" x14ac:dyDescent="0.35">
      <c r="C15269" s="22"/>
    </row>
    <row r="15270" spans="3:3" x14ac:dyDescent="0.35">
      <c r="C15270" s="22"/>
    </row>
    <row r="15271" spans="3:3" x14ac:dyDescent="0.35">
      <c r="C15271" s="22"/>
    </row>
    <row r="15272" spans="3:3" x14ac:dyDescent="0.35">
      <c r="C15272" s="22"/>
    </row>
    <row r="15273" spans="3:3" x14ac:dyDescent="0.35">
      <c r="C15273" s="22"/>
    </row>
    <row r="15274" spans="3:3" x14ac:dyDescent="0.35">
      <c r="C15274" s="22"/>
    </row>
    <row r="15275" spans="3:3" x14ac:dyDescent="0.35">
      <c r="C15275" s="22"/>
    </row>
    <row r="15276" spans="3:3" x14ac:dyDescent="0.35">
      <c r="C15276" s="22"/>
    </row>
    <row r="15277" spans="3:3" x14ac:dyDescent="0.35">
      <c r="C15277" s="22"/>
    </row>
    <row r="15278" spans="3:3" x14ac:dyDescent="0.35">
      <c r="C15278" s="22"/>
    </row>
    <row r="15279" spans="3:3" x14ac:dyDescent="0.35">
      <c r="C15279" s="22"/>
    </row>
    <row r="15280" spans="3:3" x14ac:dyDescent="0.35">
      <c r="C15280" s="22"/>
    </row>
    <row r="15281" spans="3:3" x14ac:dyDescent="0.35">
      <c r="C15281" s="22"/>
    </row>
    <row r="15282" spans="3:3" x14ac:dyDescent="0.35">
      <c r="C15282" s="22"/>
    </row>
    <row r="15283" spans="3:3" x14ac:dyDescent="0.35">
      <c r="C15283" s="22"/>
    </row>
    <row r="15284" spans="3:3" x14ac:dyDescent="0.35">
      <c r="C15284" s="22"/>
    </row>
    <row r="15285" spans="3:3" x14ac:dyDescent="0.35">
      <c r="C15285" s="22"/>
    </row>
    <row r="15286" spans="3:3" x14ac:dyDescent="0.35">
      <c r="C15286" s="22"/>
    </row>
    <row r="15287" spans="3:3" x14ac:dyDescent="0.35">
      <c r="C15287" s="22"/>
    </row>
    <row r="15288" spans="3:3" x14ac:dyDescent="0.35">
      <c r="C15288" s="22"/>
    </row>
    <row r="15289" spans="3:3" x14ac:dyDescent="0.35">
      <c r="C15289" s="22"/>
    </row>
    <row r="15290" spans="3:3" x14ac:dyDescent="0.35">
      <c r="C15290" s="22"/>
    </row>
    <row r="15291" spans="3:3" x14ac:dyDescent="0.35">
      <c r="C15291" s="22"/>
    </row>
    <row r="15292" spans="3:3" x14ac:dyDescent="0.35">
      <c r="C15292" s="22"/>
    </row>
    <row r="15293" spans="3:3" x14ac:dyDescent="0.35">
      <c r="C15293" s="22"/>
    </row>
    <row r="15294" spans="3:3" x14ac:dyDescent="0.35">
      <c r="C15294" s="22"/>
    </row>
    <row r="15295" spans="3:3" x14ac:dyDescent="0.35">
      <c r="C15295" s="22"/>
    </row>
    <row r="15296" spans="3:3" x14ac:dyDescent="0.35">
      <c r="C15296" s="22"/>
    </row>
    <row r="15297" spans="3:3" x14ac:dyDescent="0.35">
      <c r="C15297" s="22"/>
    </row>
    <row r="15298" spans="3:3" x14ac:dyDescent="0.35">
      <c r="C15298" s="22"/>
    </row>
    <row r="15299" spans="3:3" x14ac:dyDescent="0.35">
      <c r="C15299" s="22"/>
    </row>
    <row r="15300" spans="3:3" x14ac:dyDescent="0.35">
      <c r="C15300" s="22"/>
    </row>
    <row r="15301" spans="3:3" x14ac:dyDescent="0.35">
      <c r="C15301" s="22"/>
    </row>
    <row r="15302" spans="3:3" x14ac:dyDescent="0.35">
      <c r="C15302" s="22"/>
    </row>
    <row r="15303" spans="3:3" x14ac:dyDescent="0.35">
      <c r="C15303" s="22"/>
    </row>
    <row r="15304" spans="3:3" x14ac:dyDescent="0.35">
      <c r="C15304" s="22"/>
    </row>
    <row r="15305" spans="3:3" x14ac:dyDescent="0.35">
      <c r="C15305" s="22"/>
    </row>
    <row r="15306" spans="3:3" x14ac:dyDescent="0.35">
      <c r="C15306" s="22"/>
    </row>
    <row r="15307" spans="3:3" x14ac:dyDescent="0.35">
      <c r="C15307" s="22"/>
    </row>
    <row r="15308" spans="3:3" x14ac:dyDescent="0.35">
      <c r="C15308" s="22"/>
    </row>
    <row r="15309" spans="3:3" x14ac:dyDescent="0.35">
      <c r="C15309" s="22"/>
    </row>
    <row r="15310" spans="3:3" x14ac:dyDescent="0.35">
      <c r="C15310" s="22"/>
    </row>
    <row r="15311" spans="3:3" x14ac:dyDescent="0.35">
      <c r="C15311" s="22"/>
    </row>
    <row r="15312" spans="3:3" x14ac:dyDescent="0.35">
      <c r="C15312" s="22"/>
    </row>
    <row r="15313" spans="3:3" x14ac:dyDescent="0.35">
      <c r="C15313" s="22"/>
    </row>
    <row r="15314" spans="3:3" x14ac:dyDescent="0.35">
      <c r="C15314" s="22"/>
    </row>
    <row r="15315" spans="3:3" x14ac:dyDescent="0.35">
      <c r="C15315" s="22"/>
    </row>
    <row r="15316" spans="3:3" x14ac:dyDescent="0.35">
      <c r="C15316" s="22"/>
    </row>
    <row r="15317" spans="3:3" x14ac:dyDescent="0.35">
      <c r="C15317" s="22"/>
    </row>
    <row r="15318" spans="3:3" x14ac:dyDescent="0.35">
      <c r="C15318" s="22"/>
    </row>
    <row r="15319" spans="3:3" x14ac:dyDescent="0.35">
      <c r="C15319" s="22"/>
    </row>
    <row r="15320" spans="3:3" x14ac:dyDescent="0.35">
      <c r="C15320" s="22"/>
    </row>
    <row r="15321" spans="3:3" x14ac:dyDescent="0.35">
      <c r="C15321" s="22"/>
    </row>
    <row r="15322" spans="3:3" x14ac:dyDescent="0.35">
      <c r="C15322" s="22"/>
    </row>
    <row r="15323" spans="3:3" x14ac:dyDescent="0.35">
      <c r="C15323" s="22"/>
    </row>
    <row r="15324" spans="3:3" x14ac:dyDescent="0.35">
      <c r="C15324" s="22"/>
    </row>
    <row r="15325" spans="3:3" x14ac:dyDescent="0.35">
      <c r="C15325" s="22"/>
    </row>
    <row r="15326" spans="3:3" x14ac:dyDescent="0.35">
      <c r="C15326" s="22"/>
    </row>
    <row r="15327" spans="3:3" x14ac:dyDescent="0.35">
      <c r="C15327" s="22"/>
    </row>
    <row r="15328" spans="3:3" x14ac:dyDescent="0.35">
      <c r="C15328" s="22"/>
    </row>
    <row r="15329" spans="3:3" x14ac:dyDescent="0.35">
      <c r="C15329" s="22"/>
    </row>
    <row r="15330" spans="3:3" x14ac:dyDescent="0.35">
      <c r="C15330" s="22"/>
    </row>
    <row r="15331" spans="3:3" x14ac:dyDescent="0.35">
      <c r="C15331" s="22"/>
    </row>
    <row r="15332" spans="3:3" x14ac:dyDescent="0.35">
      <c r="C15332" s="22"/>
    </row>
    <row r="15333" spans="3:3" x14ac:dyDescent="0.35">
      <c r="C15333" s="22"/>
    </row>
    <row r="15334" spans="3:3" x14ac:dyDescent="0.35">
      <c r="C15334" s="22"/>
    </row>
    <row r="15335" spans="3:3" x14ac:dyDescent="0.35">
      <c r="C15335" s="22"/>
    </row>
    <row r="15336" spans="3:3" x14ac:dyDescent="0.35">
      <c r="C15336" s="22"/>
    </row>
    <row r="15337" spans="3:3" x14ac:dyDescent="0.35">
      <c r="C15337" s="22"/>
    </row>
    <row r="15338" spans="3:3" x14ac:dyDescent="0.35">
      <c r="C15338" s="22"/>
    </row>
    <row r="15339" spans="3:3" x14ac:dyDescent="0.35">
      <c r="C15339" s="22"/>
    </row>
    <row r="15340" spans="3:3" x14ac:dyDescent="0.35">
      <c r="C15340" s="22"/>
    </row>
    <row r="15341" spans="3:3" x14ac:dyDescent="0.35">
      <c r="C15341" s="22"/>
    </row>
    <row r="15342" spans="3:3" x14ac:dyDescent="0.35">
      <c r="C15342" s="22"/>
    </row>
    <row r="15343" spans="3:3" x14ac:dyDescent="0.35">
      <c r="C15343" s="22"/>
    </row>
    <row r="15344" spans="3:3" x14ac:dyDescent="0.35">
      <c r="C15344" s="22"/>
    </row>
    <row r="15345" spans="3:3" x14ac:dyDescent="0.35">
      <c r="C15345" s="22"/>
    </row>
    <row r="15346" spans="3:3" x14ac:dyDescent="0.35">
      <c r="C15346" s="22"/>
    </row>
    <row r="15347" spans="3:3" x14ac:dyDescent="0.35">
      <c r="C15347" s="22"/>
    </row>
    <row r="15348" spans="3:3" x14ac:dyDescent="0.35">
      <c r="C15348" s="22"/>
    </row>
    <row r="15349" spans="3:3" x14ac:dyDescent="0.35">
      <c r="C15349" s="22"/>
    </row>
    <row r="15350" spans="3:3" x14ac:dyDescent="0.35">
      <c r="C15350" s="22"/>
    </row>
    <row r="15351" spans="3:3" x14ac:dyDescent="0.35">
      <c r="C15351" s="22"/>
    </row>
    <row r="15352" spans="3:3" x14ac:dyDescent="0.35">
      <c r="C15352" s="22"/>
    </row>
    <row r="15353" spans="3:3" x14ac:dyDescent="0.35">
      <c r="C15353" s="22"/>
    </row>
    <row r="15354" spans="3:3" x14ac:dyDescent="0.35">
      <c r="C15354" s="22"/>
    </row>
    <row r="15355" spans="3:3" x14ac:dyDescent="0.35">
      <c r="C15355" s="22"/>
    </row>
    <row r="15356" spans="3:3" x14ac:dyDescent="0.35">
      <c r="C15356" s="22"/>
    </row>
    <row r="15357" spans="3:3" x14ac:dyDescent="0.35">
      <c r="C15357" s="22"/>
    </row>
    <row r="15358" spans="3:3" x14ac:dyDescent="0.35">
      <c r="C15358" s="22"/>
    </row>
    <row r="15359" spans="3:3" x14ac:dyDescent="0.35">
      <c r="C15359" s="22"/>
    </row>
    <row r="15360" spans="3:3" x14ac:dyDescent="0.35">
      <c r="C15360" s="22"/>
    </row>
    <row r="15361" spans="3:3" x14ac:dyDescent="0.35">
      <c r="C15361" s="22"/>
    </row>
    <row r="15362" spans="3:3" x14ac:dyDescent="0.35">
      <c r="C15362" s="22"/>
    </row>
    <row r="15363" spans="3:3" x14ac:dyDescent="0.35">
      <c r="C15363" s="22"/>
    </row>
    <row r="15364" spans="3:3" x14ac:dyDescent="0.35">
      <c r="C15364" s="22"/>
    </row>
    <row r="15365" spans="3:3" x14ac:dyDescent="0.35">
      <c r="C15365" s="22"/>
    </row>
    <row r="15366" spans="3:3" x14ac:dyDescent="0.35">
      <c r="C15366" s="22"/>
    </row>
    <row r="15367" spans="3:3" x14ac:dyDescent="0.35">
      <c r="C15367" s="22"/>
    </row>
    <row r="15368" spans="3:3" x14ac:dyDescent="0.35">
      <c r="C15368" s="22"/>
    </row>
    <row r="15369" spans="3:3" x14ac:dyDescent="0.35">
      <c r="C15369" s="22"/>
    </row>
    <row r="15370" spans="3:3" x14ac:dyDescent="0.35">
      <c r="C15370" s="22"/>
    </row>
    <row r="15371" spans="3:3" x14ac:dyDescent="0.35">
      <c r="C15371" s="22"/>
    </row>
    <row r="15372" spans="3:3" x14ac:dyDescent="0.35">
      <c r="C15372" s="22"/>
    </row>
    <row r="15373" spans="3:3" x14ac:dyDescent="0.35">
      <c r="C15373" s="22"/>
    </row>
    <row r="15374" spans="3:3" x14ac:dyDescent="0.35">
      <c r="C15374" s="22"/>
    </row>
    <row r="15375" spans="3:3" x14ac:dyDescent="0.35">
      <c r="C15375" s="22"/>
    </row>
    <row r="15376" spans="3:3" x14ac:dyDescent="0.35">
      <c r="C15376" s="22"/>
    </row>
    <row r="15377" spans="3:3" x14ac:dyDescent="0.35">
      <c r="C15377" s="22"/>
    </row>
    <row r="15378" spans="3:3" x14ac:dyDescent="0.35">
      <c r="C15378" s="22"/>
    </row>
    <row r="15379" spans="3:3" x14ac:dyDescent="0.35">
      <c r="C15379" s="22"/>
    </row>
    <row r="15380" spans="3:3" x14ac:dyDescent="0.35">
      <c r="C15380" s="22"/>
    </row>
    <row r="15381" spans="3:3" x14ac:dyDescent="0.35">
      <c r="C15381" s="22"/>
    </row>
    <row r="15382" spans="3:3" x14ac:dyDescent="0.35">
      <c r="C15382" s="22"/>
    </row>
    <row r="15383" spans="3:3" x14ac:dyDescent="0.35">
      <c r="C15383" s="22"/>
    </row>
    <row r="15384" spans="3:3" x14ac:dyDescent="0.35">
      <c r="C15384" s="22"/>
    </row>
    <row r="15385" spans="3:3" x14ac:dyDescent="0.35">
      <c r="C15385" s="22"/>
    </row>
    <row r="15386" spans="3:3" x14ac:dyDescent="0.35">
      <c r="C15386" s="22"/>
    </row>
    <row r="15387" spans="3:3" x14ac:dyDescent="0.35">
      <c r="C15387" s="22"/>
    </row>
    <row r="15388" spans="3:3" x14ac:dyDescent="0.35">
      <c r="C15388" s="22"/>
    </row>
    <row r="15389" spans="3:3" x14ac:dyDescent="0.35">
      <c r="C15389" s="22"/>
    </row>
    <row r="15390" spans="3:3" x14ac:dyDescent="0.35">
      <c r="C15390" s="22"/>
    </row>
    <row r="15391" spans="3:3" x14ac:dyDescent="0.35">
      <c r="C15391" s="22"/>
    </row>
    <row r="15392" spans="3:3" x14ac:dyDescent="0.35">
      <c r="C15392" s="22"/>
    </row>
    <row r="15393" spans="3:3" x14ac:dyDescent="0.35">
      <c r="C15393" s="22"/>
    </row>
    <row r="15394" spans="3:3" x14ac:dyDescent="0.35">
      <c r="C15394" s="22"/>
    </row>
    <row r="15395" spans="3:3" x14ac:dyDescent="0.35">
      <c r="C15395" s="22"/>
    </row>
    <row r="15396" spans="3:3" x14ac:dyDescent="0.35">
      <c r="C15396" s="22"/>
    </row>
    <row r="15397" spans="3:3" x14ac:dyDescent="0.35">
      <c r="C15397" s="22"/>
    </row>
    <row r="15398" spans="3:3" x14ac:dyDescent="0.35">
      <c r="C15398" s="22"/>
    </row>
    <row r="15399" spans="3:3" x14ac:dyDescent="0.35">
      <c r="C15399" s="22"/>
    </row>
    <row r="15400" spans="3:3" x14ac:dyDescent="0.35">
      <c r="C15400" s="22"/>
    </row>
    <row r="15401" spans="3:3" x14ac:dyDescent="0.35">
      <c r="C15401" s="22"/>
    </row>
    <row r="15402" spans="3:3" x14ac:dyDescent="0.35">
      <c r="C15402" s="22"/>
    </row>
    <row r="15403" spans="3:3" x14ac:dyDescent="0.35">
      <c r="C15403" s="22"/>
    </row>
    <row r="15404" spans="3:3" x14ac:dyDescent="0.35">
      <c r="C15404" s="22"/>
    </row>
    <row r="15405" spans="3:3" x14ac:dyDescent="0.35">
      <c r="C15405" s="22"/>
    </row>
    <row r="15406" spans="3:3" x14ac:dyDescent="0.35">
      <c r="C15406" s="22"/>
    </row>
    <row r="15407" spans="3:3" x14ac:dyDescent="0.35">
      <c r="C15407" s="22"/>
    </row>
    <row r="15408" spans="3:3" x14ac:dyDescent="0.35">
      <c r="C15408" s="22"/>
    </row>
    <row r="15409" spans="3:3" x14ac:dyDescent="0.35">
      <c r="C15409" s="22"/>
    </row>
    <row r="15410" spans="3:3" x14ac:dyDescent="0.35">
      <c r="C15410" s="22"/>
    </row>
    <row r="15411" spans="3:3" x14ac:dyDescent="0.35">
      <c r="C15411" s="22"/>
    </row>
    <row r="15412" spans="3:3" x14ac:dyDescent="0.35">
      <c r="C15412" s="22"/>
    </row>
    <row r="15413" spans="3:3" x14ac:dyDescent="0.35">
      <c r="C15413" s="22"/>
    </row>
    <row r="15414" spans="3:3" x14ac:dyDescent="0.35">
      <c r="C15414" s="22"/>
    </row>
    <row r="15415" spans="3:3" x14ac:dyDescent="0.35">
      <c r="C15415" s="22"/>
    </row>
    <row r="15416" spans="3:3" x14ac:dyDescent="0.35">
      <c r="C15416" s="22"/>
    </row>
    <row r="15417" spans="3:3" x14ac:dyDescent="0.35">
      <c r="C15417" s="22"/>
    </row>
    <row r="15418" spans="3:3" x14ac:dyDescent="0.35">
      <c r="C15418" s="22"/>
    </row>
    <row r="15419" spans="3:3" x14ac:dyDescent="0.35">
      <c r="C15419" s="22"/>
    </row>
    <row r="15420" spans="3:3" x14ac:dyDescent="0.35">
      <c r="C15420" s="22"/>
    </row>
    <row r="15421" spans="3:3" x14ac:dyDescent="0.35">
      <c r="C15421" s="22"/>
    </row>
    <row r="15422" spans="3:3" x14ac:dyDescent="0.35">
      <c r="C15422" s="22"/>
    </row>
    <row r="15423" spans="3:3" x14ac:dyDescent="0.35">
      <c r="C15423" s="22"/>
    </row>
    <row r="15424" spans="3:3" x14ac:dyDescent="0.35">
      <c r="C15424" s="22"/>
    </row>
    <row r="15425" spans="3:3" x14ac:dyDescent="0.35">
      <c r="C15425" s="22"/>
    </row>
    <row r="15426" spans="3:3" x14ac:dyDescent="0.35">
      <c r="C15426" s="22"/>
    </row>
    <row r="15427" spans="3:3" x14ac:dyDescent="0.35">
      <c r="C15427" s="22"/>
    </row>
    <row r="15428" spans="3:3" x14ac:dyDescent="0.35">
      <c r="C15428" s="22"/>
    </row>
    <row r="15429" spans="3:3" x14ac:dyDescent="0.35">
      <c r="C15429" s="22"/>
    </row>
    <row r="15430" spans="3:3" x14ac:dyDescent="0.35">
      <c r="C15430" s="22"/>
    </row>
    <row r="15431" spans="3:3" x14ac:dyDescent="0.35">
      <c r="C15431" s="22"/>
    </row>
    <row r="15432" spans="3:3" x14ac:dyDescent="0.35">
      <c r="C15432" s="22"/>
    </row>
    <row r="15433" spans="3:3" x14ac:dyDescent="0.35">
      <c r="C15433" s="22"/>
    </row>
    <row r="15434" spans="3:3" x14ac:dyDescent="0.35">
      <c r="C15434" s="22"/>
    </row>
    <row r="15435" spans="3:3" x14ac:dyDescent="0.35">
      <c r="C15435" s="22"/>
    </row>
    <row r="15436" spans="3:3" x14ac:dyDescent="0.35">
      <c r="C15436" s="22"/>
    </row>
    <row r="15437" spans="3:3" x14ac:dyDescent="0.35">
      <c r="C15437" s="22"/>
    </row>
    <row r="15438" spans="3:3" x14ac:dyDescent="0.35">
      <c r="C15438" s="22"/>
    </row>
    <row r="15439" spans="3:3" x14ac:dyDescent="0.35">
      <c r="C15439" s="22"/>
    </row>
    <row r="15440" spans="3:3" x14ac:dyDescent="0.35">
      <c r="C15440" s="22"/>
    </row>
    <row r="15441" spans="3:3" x14ac:dyDescent="0.35">
      <c r="C15441" s="22"/>
    </row>
    <row r="15442" spans="3:3" x14ac:dyDescent="0.35">
      <c r="C15442" s="22"/>
    </row>
    <row r="15443" spans="3:3" x14ac:dyDescent="0.35">
      <c r="C15443" s="22"/>
    </row>
    <row r="15444" spans="3:3" x14ac:dyDescent="0.35">
      <c r="C15444" s="22"/>
    </row>
    <row r="15445" spans="3:3" x14ac:dyDescent="0.35">
      <c r="C15445" s="22"/>
    </row>
    <row r="15446" spans="3:3" x14ac:dyDescent="0.35">
      <c r="C15446" s="22"/>
    </row>
    <row r="15447" spans="3:3" x14ac:dyDescent="0.35">
      <c r="C15447" s="22"/>
    </row>
    <row r="15448" spans="3:3" x14ac:dyDescent="0.35">
      <c r="C15448" s="22"/>
    </row>
    <row r="15449" spans="3:3" x14ac:dyDescent="0.35">
      <c r="C15449" s="22"/>
    </row>
    <row r="15450" spans="3:3" x14ac:dyDescent="0.35">
      <c r="C15450" s="22"/>
    </row>
    <row r="15451" spans="3:3" x14ac:dyDescent="0.35">
      <c r="C15451" s="22"/>
    </row>
    <row r="15452" spans="3:3" x14ac:dyDescent="0.35">
      <c r="C15452" s="22"/>
    </row>
    <row r="15453" spans="3:3" x14ac:dyDescent="0.35">
      <c r="C15453" s="22"/>
    </row>
    <row r="15454" spans="3:3" x14ac:dyDescent="0.35">
      <c r="C15454" s="22"/>
    </row>
    <row r="15455" spans="3:3" x14ac:dyDescent="0.35">
      <c r="C15455" s="22"/>
    </row>
    <row r="15456" spans="3:3" x14ac:dyDescent="0.35">
      <c r="C15456" s="22"/>
    </row>
    <row r="15457" spans="3:3" x14ac:dyDescent="0.35">
      <c r="C15457" s="22"/>
    </row>
    <row r="15458" spans="3:3" x14ac:dyDescent="0.35">
      <c r="C15458" s="22"/>
    </row>
    <row r="15459" spans="3:3" x14ac:dyDescent="0.35">
      <c r="C15459" s="22"/>
    </row>
    <row r="15460" spans="3:3" x14ac:dyDescent="0.35">
      <c r="C15460" s="22"/>
    </row>
    <row r="15461" spans="3:3" x14ac:dyDescent="0.35">
      <c r="C15461" s="22"/>
    </row>
    <row r="15462" spans="3:3" x14ac:dyDescent="0.35">
      <c r="C15462" s="22"/>
    </row>
    <row r="15463" spans="3:3" x14ac:dyDescent="0.35">
      <c r="C15463" s="22"/>
    </row>
    <row r="15464" spans="3:3" x14ac:dyDescent="0.35">
      <c r="C15464" s="22"/>
    </row>
    <row r="15465" spans="3:3" x14ac:dyDescent="0.35">
      <c r="C15465" s="22"/>
    </row>
    <row r="15466" spans="3:3" x14ac:dyDescent="0.35">
      <c r="C15466" s="22"/>
    </row>
    <row r="15467" spans="3:3" x14ac:dyDescent="0.35">
      <c r="C15467" s="22"/>
    </row>
    <row r="15468" spans="3:3" x14ac:dyDescent="0.35">
      <c r="C15468" s="22"/>
    </row>
    <row r="15469" spans="3:3" x14ac:dyDescent="0.35">
      <c r="C15469" s="22"/>
    </row>
    <row r="15470" spans="3:3" x14ac:dyDescent="0.35">
      <c r="C15470" s="22"/>
    </row>
    <row r="15471" spans="3:3" x14ac:dyDescent="0.35">
      <c r="C15471" s="22"/>
    </row>
    <row r="15472" spans="3:3" x14ac:dyDescent="0.35">
      <c r="C15472" s="22"/>
    </row>
    <row r="15473" spans="3:3" x14ac:dyDescent="0.35">
      <c r="C15473" s="22"/>
    </row>
    <row r="15474" spans="3:3" x14ac:dyDescent="0.35">
      <c r="C15474" s="22"/>
    </row>
    <row r="15475" spans="3:3" x14ac:dyDescent="0.35">
      <c r="C15475" s="22"/>
    </row>
    <row r="15476" spans="3:3" x14ac:dyDescent="0.35">
      <c r="C15476" s="22"/>
    </row>
    <row r="15477" spans="3:3" x14ac:dyDescent="0.35">
      <c r="C15477" s="22"/>
    </row>
    <row r="15478" spans="3:3" x14ac:dyDescent="0.35">
      <c r="C15478" s="22"/>
    </row>
    <row r="15479" spans="3:3" x14ac:dyDescent="0.35">
      <c r="C15479" s="22"/>
    </row>
    <row r="15480" spans="3:3" x14ac:dyDescent="0.35">
      <c r="C15480" s="22"/>
    </row>
    <row r="15481" spans="3:3" x14ac:dyDescent="0.35">
      <c r="C15481" s="22"/>
    </row>
    <row r="15482" spans="3:3" x14ac:dyDescent="0.35">
      <c r="C15482" s="22"/>
    </row>
    <row r="15483" spans="3:3" x14ac:dyDescent="0.35">
      <c r="C15483" s="22"/>
    </row>
    <row r="15484" spans="3:3" x14ac:dyDescent="0.35">
      <c r="C15484" s="22"/>
    </row>
    <row r="15485" spans="3:3" x14ac:dyDescent="0.35">
      <c r="C15485" s="22"/>
    </row>
    <row r="15486" spans="3:3" x14ac:dyDescent="0.35">
      <c r="C15486" s="22"/>
    </row>
    <row r="15487" spans="3:3" x14ac:dyDescent="0.35">
      <c r="C15487" s="22"/>
    </row>
    <row r="15488" spans="3:3" x14ac:dyDescent="0.35">
      <c r="C15488" s="22"/>
    </row>
    <row r="15489" spans="3:3" x14ac:dyDescent="0.35">
      <c r="C15489" s="22"/>
    </row>
    <row r="15490" spans="3:3" x14ac:dyDescent="0.35">
      <c r="C15490" s="22"/>
    </row>
    <row r="15491" spans="3:3" x14ac:dyDescent="0.35">
      <c r="C15491" s="22"/>
    </row>
    <row r="15492" spans="3:3" x14ac:dyDescent="0.35">
      <c r="C15492" s="22"/>
    </row>
    <row r="15493" spans="3:3" x14ac:dyDescent="0.35">
      <c r="C15493" s="22"/>
    </row>
    <row r="15494" spans="3:3" x14ac:dyDescent="0.35">
      <c r="C15494" s="22"/>
    </row>
    <row r="15495" spans="3:3" x14ac:dyDescent="0.35">
      <c r="C15495" s="22"/>
    </row>
    <row r="15496" spans="3:3" x14ac:dyDescent="0.35">
      <c r="C15496" s="22"/>
    </row>
    <row r="15497" spans="3:3" x14ac:dyDescent="0.35">
      <c r="C15497" s="22"/>
    </row>
    <row r="15498" spans="3:3" x14ac:dyDescent="0.35">
      <c r="C15498" s="22"/>
    </row>
    <row r="15499" spans="3:3" x14ac:dyDescent="0.35">
      <c r="C15499" s="22"/>
    </row>
    <row r="15500" spans="3:3" x14ac:dyDescent="0.35">
      <c r="C15500" s="22"/>
    </row>
    <row r="15501" spans="3:3" x14ac:dyDescent="0.35">
      <c r="C15501" s="22"/>
    </row>
    <row r="15502" spans="3:3" x14ac:dyDescent="0.35">
      <c r="C15502" s="22"/>
    </row>
    <row r="15503" spans="3:3" x14ac:dyDescent="0.35">
      <c r="C15503" s="22"/>
    </row>
    <row r="15504" spans="3:3" x14ac:dyDescent="0.35">
      <c r="C15504" s="22"/>
    </row>
    <row r="15505" spans="3:3" x14ac:dyDescent="0.35">
      <c r="C15505" s="22"/>
    </row>
    <row r="15506" spans="3:3" x14ac:dyDescent="0.35">
      <c r="C15506" s="22"/>
    </row>
    <row r="15507" spans="3:3" x14ac:dyDescent="0.35">
      <c r="C15507" s="22"/>
    </row>
    <row r="15508" spans="3:3" x14ac:dyDescent="0.35">
      <c r="C15508" s="22"/>
    </row>
    <row r="15509" spans="3:3" x14ac:dyDescent="0.35">
      <c r="C15509" s="22"/>
    </row>
    <row r="15510" spans="3:3" x14ac:dyDescent="0.35">
      <c r="C15510" s="22"/>
    </row>
    <row r="15511" spans="3:3" x14ac:dyDescent="0.35">
      <c r="C15511" s="22"/>
    </row>
    <row r="15512" spans="3:3" x14ac:dyDescent="0.35">
      <c r="C15512" s="22"/>
    </row>
    <row r="15513" spans="3:3" x14ac:dyDescent="0.35">
      <c r="C15513" s="22"/>
    </row>
    <row r="15514" spans="3:3" x14ac:dyDescent="0.35">
      <c r="C15514" s="22"/>
    </row>
    <row r="15515" spans="3:3" x14ac:dyDescent="0.35">
      <c r="C15515" s="22"/>
    </row>
    <row r="15516" spans="3:3" x14ac:dyDescent="0.35">
      <c r="C15516" s="22"/>
    </row>
    <row r="15517" spans="3:3" x14ac:dyDescent="0.35">
      <c r="C15517" s="22"/>
    </row>
    <row r="15518" spans="3:3" x14ac:dyDescent="0.35">
      <c r="C15518" s="22"/>
    </row>
    <row r="15519" spans="3:3" x14ac:dyDescent="0.35">
      <c r="C15519" s="22"/>
    </row>
    <row r="15520" spans="3:3" x14ac:dyDescent="0.35">
      <c r="C15520" s="22"/>
    </row>
    <row r="15521" spans="3:3" x14ac:dyDescent="0.35">
      <c r="C15521" s="22"/>
    </row>
    <row r="15522" spans="3:3" x14ac:dyDescent="0.35">
      <c r="C15522" s="22"/>
    </row>
    <row r="15523" spans="3:3" x14ac:dyDescent="0.35">
      <c r="C15523" s="22"/>
    </row>
    <row r="15524" spans="3:3" x14ac:dyDescent="0.35">
      <c r="C15524" s="22"/>
    </row>
    <row r="15525" spans="3:3" x14ac:dyDescent="0.35">
      <c r="C15525" s="22"/>
    </row>
    <row r="15526" spans="3:3" x14ac:dyDescent="0.35">
      <c r="C15526" s="22"/>
    </row>
    <row r="15527" spans="3:3" x14ac:dyDescent="0.35">
      <c r="C15527" s="22"/>
    </row>
    <row r="15528" spans="3:3" x14ac:dyDescent="0.35">
      <c r="C15528" s="22"/>
    </row>
    <row r="15529" spans="3:3" x14ac:dyDescent="0.35">
      <c r="C15529" s="22"/>
    </row>
    <row r="15530" spans="3:3" x14ac:dyDescent="0.35">
      <c r="C15530" s="22"/>
    </row>
    <row r="15531" spans="3:3" x14ac:dyDescent="0.35">
      <c r="C15531" s="22"/>
    </row>
    <row r="15532" spans="3:3" x14ac:dyDescent="0.35">
      <c r="C15532" s="22"/>
    </row>
    <row r="15533" spans="3:3" x14ac:dyDescent="0.35">
      <c r="C15533" s="22"/>
    </row>
    <row r="15534" spans="3:3" x14ac:dyDescent="0.35">
      <c r="C15534" s="22"/>
    </row>
    <row r="15535" spans="3:3" x14ac:dyDescent="0.35">
      <c r="C15535" s="22"/>
    </row>
    <row r="15536" spans="3:3" x14ac:dyDescent="0.35">
      <c r="C15536" s="22"/>
    </row>
    <row r="15537" spans="3:3" x14ac:dyDescent="0.35">
      <c r="C15537" s="22"/>
    </row>
    <row r="15538" spans="3:3" x14ac:dyDescent="0.35">
      <c r="C15538" s="22"/>
    </row>
    <row r="15539" spans="3:3" x14ac:dyDescent="0.35">
      <c r="C15539" s="22"/>
    </row>
    <row r="15540" spans="3:3" x14ac:dyDescent="0.35">
      <c r="C15540" s="22"/>
    </row>
    <row r="15541" spans="3:3" x14ac:dyDescent="0.35">
      <c r="C15541" s="22"/>
    </row>
    <row r="15542" spans="3:3" x14ac:dyDescent="0.35">
      <c r="C15542" s="22"/>
    </row>
    <row r="15543" spans="3:3" x14ac:dyDescent="0.35">
      <c r="C15543" s="22"/>
    </row>
    <row r="15544" spans="3:3" x14ac:dyDescent="0.35">
      <c r="C15544" s="22"/>
    </row>
    <row r="15545" spans="3:3" x14ac:dyDescent="0.35">
      <c r="C15545" s="22"/>
    </row>
    <row r="15546" spans="3:3" x14ac:dyDescent="0.35">
      <c r="C15546" s="22"/>
    </row>
    <row r="15547" spans="3:3" x14ac:dyDescent="0.35">
      <c r="C15547" s="22"/>
    </row>
    <row r="15548" spans="3:3" x14ac:dyDescent="0.35">
      <c r="C15548" s="22"/>
    </row>
    <row r="15549" spans="3:3" x14ac:dyDescent="0.35">
      <c r="C15549" s="22"/>
    </row>
    <row r="15550" spans="3:3" x14ac:dyDescent="0.35">
      <c r="C15550" s="22"/>
    </row>
    <row r="15551" spans="3:3" x14ac:dyDescent="0.35">
      <c r="C15551" s="22"/>
    </row>
    <row r="15552" spans="3:3" x14ac:dyDescent="0.35">
      <c r="C15552" s="22"/>
    </row>
    <row r="15553" spans="3:3" x14ac:dyDescent="0.35">
      <c r="C15553" s="22"/>
    </row>
    <row r="15554" spans="3:3" x14ac:dyDescent="0.35">
      <c r="C15554" s="22"/>
    </row>
    <row r="15555" spans="3:3" x14ac:dyDescent="0.35">
      <c r="C15555" s="22"/>
    </row>
    <row r="15556" spans="3:3" x14ac:dyDescent="0.35">
      <c r="C15556" s="22"/>
    </row>
    <row r="15557" spans="3:3" x14ac:dyDescent="0.35">
      <c r="C15557" s="22"/>
    </row>
    <row r="15558" spans="3:3" x14ac:dyDescent="0.35">
      <c r="C15558" s="22"/>
    </row>
    <row r="15559" spans="3:3" x14ac:dyDescent="0.35">
      <c r="C15559" s="22"/>
    </row>
    <row r="15560" spans="3:3" x14ac:dyDescent="0.35">
      <c r="C15560" s="22"/>
    </row>
    <row r="15561" spans="3:3" x14ac:dyDescent="0.35">
      <c r="C15561" s="22"/>
    </row>
    <row r="15562" spans="3:3" x14ac:dyDescent="0.35">
      <c r="C15562" s="22"/>
    </row>
    <row r="15563" spans="3:3" x14ac:dyDescent="0.35">
      <c r="C15563" s="22"/>
    </row>
    <row r="15564" spans="3:3" x14ac:dyDescent="0.35">
      <c r="C15564" s="22"/>
    </row>
    <row r="15565" spans="3:3" x14ac:dyDescent="0.35">
      <c r="C15565" s="22"/>
    </row>
    <row r="15566" spans="3:3" x14ac:dyDescent="0.35">
      <c r="C15566" s="22"/>
    </row>
    <row r="15567" spans="3:3" x14ac:dyDescent="0.35">
      <c r="C15567" s="22"/>
    </row>
    <row r="15568" spans="3:3" x14ac:dyDescent="0.35">
      <c r="C15568" s="22"/>
    </row>
    <row r="15569" spans="3:3" x14ac:dyDescent="0.35">
      <c r="C15569" s="22"/>
    </row>
    <row r="15570" spans="3:3" x14ac:dyDescent="0.35">
      <c r="C15570" s="22"/>
    </row>
    <row r="15571" spans="3:3" x14ac:dyDescent="0.35">
      <c r="C15571" s="22"/>
    </row>
    <row r="15572" spans="3:3" x14ac:dyDescent="0.35">
      <c r="C15572" s="22"/>
    </row>
    <row r="15573" spans="3:3" x14ac:dyDescent="0.35">
      <c r="C15573" s="22"/>
    </row>
    <row r="15574" spans="3:3" x14ac:dyDescent="0.35">
      <c r="C15574" s="22"/>
    </row>
    <row r="15575" spans="3:3" x14ac:dyDescent="0.35">
      <c r="C15575" s="22"/>
    </row>
    <row r="15576" spans="3:3" x14ac:dyDescent="0.35">
      <c r="C15576" s="22"/>
    </row>
    <row r="15577" spans="3:3" x14ac:dyDescent="0.35">
      <c r="C15577" s="22"/>
    </row>
    <row r="15578" spans="3:3" x14ac:dyDescent="0.35">
      <c r="C15578" s="22"/>
    </row>
    <row r="15579" spans="3:3" x14ac:dyDescent="0.35">
      <c r="C15579" s="22"/>
    </row>
    <row r="15580" spans="3:3" x14ac:dyDescent="0.35">
      <c r="C15580" s="22"/>
    </row>
    <row r="15581" spans="3:3" x14ac:dyDescent="0.35">
      <c r="C15581" s="22"/>
    </row>
    <row r="15582" spans="3:3" x14ac:dyDescent="0.35">
      <c r="C15582" s="22"/>
    </row>
    <row r="15583" spans="3:3" x14ac:dyDescent="0.35">
      <c r="C15583" s="22"/>
    </row>
    <row r="15584" spans="3:3" x14ac:dyDescent="0.35">
      <c r="C15584" s="22"/>
    </row>
    <row r="15585" spans="3:3" x14ac:dyDescent="0.35">
      <c r="C15585" s="22"/>
    </row>
    <row r="15586" spans="3:3" x14ac:dyDescent="0.35">
      <c r="C15586" s="22"/>
    </row>
    <row r="15587" spans="3:3" x14ac:dyDescent="0.35">
      <c r="C15587" s="22"/>
    </row>
    <row r="15588" spans="3:3" x14ac:dyDescent="0.35">
      <c r="C15588" s="22"/>
    </row>
    <row r="15589" spans="3:3" x14ac:dyDescent="0.35">
      <c r="C15589" s="22"/>
    </row>
    <row r="15590" spans="3:3" x14ac:dyDescent="0.35">
      <c r="C15590" s="22"/>
    </row>
    <row r="15591" spans="3:3" x14ac:dyDescent="0.35">
      <c r="C15591" s="22"/>
    </row>
    <row r="15592" spans="3:3" x14ac:dyDescent="0.35">
      <c r="C15592" s="22"/>
    </row>
    <row r="15593" spans="3:3" x14ac:dyDescent="0.35">
      <c r="C15593" s="22"/>
    </row>
    <row r="15594" spans="3:3" x14ac:dyDescent="0.35">
      <c r="C15594" s="22"/>
    </row>
    <row r="15595" spans="3:3" x14ac:dyDescent="0.35">
      <c r="C15595" s="22"/>
    </row>
    <row r="15596" spans="3:3" x14ac:dyDescent="0.35">
      <c r="C15596" s="22"/>
    </row>
    <row r="15597" spans="3:3" x14ac:dyDescent="0.35">
      <c r="C15597" s="22"/>
    </row>
    <row r="15598" spans="3:3" x14ac:dyDescent="0.35">
      <c r="C15598" s="22"/>
    </row>
    <row r="15599" spans="3:3" x14ac:dyDescent="0.35">
      <c r="C15599" s="22"/>
    </row>
    <row r="15600" spans="3:3" x14ac:dyDescent="0.35">
      <c r="C15600" s="22"/>
    </row>
    <row r="15601" spans="3:3" x14ac:dyDescent="0.35">
      <c r="C15601" s="22"/>
    </row>
    <row r="15602" spans="3:3" x14ac:dyDescent="0.35">
      <c r="C15602" s="22"/>
    </row>
    <row r="15603" spans="3:3" x14ac:dyDescent="0.35">
      <c r="C15603" s="22"/>
    </row>
    <row r="15604" spans="3:3" x14ac:dyDescent="0.35">
      <c r="C15604" s="22"/>
    </row>
    <row r="15605" spans="3:3" x14ac:dyDescent="0.35">
      <c r="C15605" s="22"/>
    </row>
    <row r="15606" spans="3:3" x14ac:dyDescent="0.35">
      <c r="C15606" s="22"/>
    </row>
    <row r="15607" spans="3:3" x14ac:dyDescent="0.35">
      <c r="C15607" s="22"/>
    </row>
    <row r="15608" spans="3:3" x14ac:dyDescent="0.35">
      <c r="C15608" s="22"/>
    </row>
    <row r="15609" spans="3:3" x14ac:dyDescent="0.35">
      <c r="C15609" s="22"/>
    </row>
    <row r="15610" spans="3:3" x14ac:dyDescent="0.35">
      <c r="C15610" s="22"/>
    </row>
    <row r="15611" spans="3:3" x14ac:dyDescent="0.35">
      <c r="C15611" s="22"/>
    </row>
    <row r="15612" spans="3:3" x14ac:dyDescent="0.35">
      <c r="C15612" s="22"/>
    </row>
    <row r="15613" spans="3:3" x14ac:dyDescent="0.35">
      <c r="C15613" s="22"/>
    </row>
    <row r="15614" spans="3:3" x14ac:dyDescent="0.35">
      <c r="C15614" s="22"/>
    </row>
    <row r="15615" spans="3:3" x14ac:dyDescent="0.35">
      <c r="C15615" s="22"/>
    </row>
    <row r="15616" spans="3:3" x14ac:dyDescent="0.35">
      <c r="C15616" s="22"/>
    </row>
    <row r="15617" spans="3:3" x14ac:dyDescent="0.35">
      <c r="C15617" s="22"/>
    </row>
    <row r="15618" spans="3:3" x14ac:dyDescent="0.35">
      <c r="C15618" s="22"/>
    </row>
    <row r="15619" spans="3:3" x14ac:dyDescent="0.35">
      <c r="C15619" s="22"/>
    </row>
    <row r="15620" spans="3:3" x14ac:dyDescent="0.35">
      <c r="C15620" s="22"/>
    </row>
    <row r="15621" spans="3:3" x14ac:dyDescent="0.35">
      <c r="C15621" s="22"/>
    </row>
    <row r="15622" spans="3:3" x14ac:dyDescent="0.35">
      <c r="C15622" s="22"/>
    </row>
    <row r="15623" spans="3:3" x14ac:dyDescent="0.35">
      <c r="C15623" s="22"/>
    </row>
    <row r="15624" spans="3:3" x14ac:dyDescent="0.35">
      <c r="C15624" s="22"/>
    </row>
    <row r="15625" spans="3:3" x14ac:dyDescent="0.35">
      <c r="C15625" s="22"/>
    </row>
    <row r="15626" spans="3:3" x14ac:dyDescent="0.35">
      <c r="C15626" s="22"/>
    </row>
    <row r="15627" spans="3:3" x14ac:dyDescent="0.35">
      <c r="C15627" s="22"/>
    </row>
    <row r="15628" spans="3:3" x14ac:dyDescent="0.35">
      <c r="C15628" s="22"/>
    </row>
    <row r="15629" spans="3:3" x14ac:dyDescent="0.35">
      <c r="C15629" s="22"/>
    </row>
    <row r="15630" spans="3:3" x14ac:dyDescent="0.35">
      <c r="C15630" s="22"/>
    </row>
    <row r="15631" spans="3:3" x14ac:dyDescent="0.35">
      <c r="C15631" s="22"/>
    </row>
    <row r="15632" spans="3:3" x14ac:dyDescent="0.35">
      <c r="C15632" s="22"/>
    </row>
    <row r="15633" spans="3:3" x14ac:dyDescent="0.35">
      <c r="C15633" s="22"/>
    </row>
    <row r="15634" spans="3:3" x14ac:dyDescent="0.35">
      <c r="C15634" s="22"/>
    </row>
    <row r="15635" spans="3:3" x14ac:dyDescent="0.35">
      <c r="C15635" s="22"/>
    </row>
    <row r="15636" spans="3:3" x14ac:dyDescent="0.35">
      <c r="C15636" s="22"/>
    </row>
    <row r="15637" spans="3:3" x14ac:dyDescent="0.35">
      <c r="C15637" s="22"/>
    </row>
    <row r="15638" spans="3:3" x14ac:dyDescent="0.35">
      <c r="C15638" s="22"/>
    </row>
    <row r="15639" spans="3:3" x14ac:dyDescent="0.35">
      <c r="C15639" s="22"/>
    </row>
    <row r="15640" spans="3:3" x14ac:dyDescent="0.35">
      <c r="C15640" s="22"/>
    </row>
    <row r="15641" spans="3:3" x14ac:dyDescent="0.35">
      <c r="C15641" s="22"/>
    </row>
    <row r="15642" spans="3:3" x14ac:dyDescent="0.35">
      <c r="C15642" s="22"/>
    </row>
    <row r="15643" spans="3:3" x14ac:dyDescent="0.35">
      <c r="C15643" s="22"/>
    </row>
    <row r="15644" spans="3:3" x14ac:dyDescent="0.35">
      <c r="C15644" s="22"/>
    </row>
    <row r="15645" spans="3:3" x14ac:dyDescent="0.35">
      <c r="C15645" s="22"/>
    </row>
    <row r="15646" spans="3:3" x14ac:dyDescent="0.35">
      <c r="C15646" s="22"/>
    </row>
    <row r="15647" spans="3:3" x14ac:dyDescent="0.35">
      <c r="C15647" s="22"/>
    </row>
    <row r="15648" spans="3:3" x14ac:dyDescent="0.35">
      <c r="C15648" s="22"/>
    </row>
    <row r="15649" spans="3:3" x14ac:dyDescent="0.35">
      <c r="C15649" s="22"/>
    </row>
    <row r="15650" spans="3:3" x14ac:dyDescent="0.35">
      <c r="C15650" s="22"/>
    </row>
    <row r="15651" spans="3:3" x14ac:dyDescent="0.35">
      <c r="C15651" s="22"/>
    </row>
    <row r="15652" spans="3:3" x14ac:dyDescent="0.35">
      <c r="C15652" s="22"/>
    </row>
    <row r="15653" spans="3:3" x14ac:dyDescent="0.35">
      <c r="C15653" s="22"/>
    </row>
    <row r="15654" spans="3:3" x14ac:dyDescent="0.35">
      <c r="C15654" s="22"/>
    </row>
    <row r="15655" spans="3:3" x14ac:dyDescent="0.35">
      <c r="C15655" s="22"/>
    </row>
    <row r="15656" spans="3:3" x14ac:dyDescent="0.35">
      <c r="C15656" s="22"/>
    </row>
    <row r="15657" spans="3:3" x14ac:dyDescent="0.35">
      <c r="C15657" s="22"/>
    </row>
    <row r="15658" spans="3:3" x14ac:dyDescent="0.35">
      <c r="C15658" s="22"/>
    </row>
    <row r="15659" spans="3:3" x14ac:dyDescent="0.35">
      <c r="C15659" s="22"/>
    </row>
    <row r="15660" spans="3:3" x14ac:dyDescent="0.35">
      <c r="C15660" s="22"/>
    </row>
    <row r="15661" spans="3:3" x14ac:dyDescent="0.35">
      <c r="C15661" s="22"/>
    </row>
    <row r="15662" spans="3:3" x14ac:dyDescent="0.35">
      <c r="C15662" s="22"/>
    </row>
    <row r="15663" spans="3:3" x14ac:dyDescent="0.35">
      <c r="C15663" s="22"/>
    </row>
    <row r="15664" spans="3:3" x14ac:dyDescent="0.35">
      <c r="C15664" s="22"/>
    </row>
    <row r="15665" spans="3:3" x14ac:dyDescent="0.35">
      <c r="C15665" s="22"/>
    </row>
    <row r="15666" spans="3:3" x14ac:dyDescent="0.35">
      <c r="C15666" s="22"/>
    </row>
    <row r="15667" spans="3:3" x14ac:dyDescent="0.35">
      <c r="C15667" s="22"/>
    </row>
    <row r="15668" spans="3:3" x14ac:dyDescent="0.35">
      <c r="C15668" s="22"/>
    </row>
    <row r="15669" spans="3:3" x14ac:dyDescent="0.35">
      <c r="C15669" s="22"/>
    </row>
    <row r="15670" spans="3:3" x14ac:dyDescent="0.35">
      <c r="C15670" s="22"/>
    </row>
    <row r="15671" spans="3:3" x14ac:dyDescent="0.35">
      <c r="C15671" s="22"/>
    </row>
    <row r="15672" spans="3:3" x14ac:dyDescent="0.35">
      <c r="C15672" s="22"/>
    </row>
    <row r="15673" spans="3:3" x14ac:dyDescent="0.35">
      <c r="C15673" s="22"/>
    </row>
    <row r="15674" spans="3:3" x14ac:dyDescent="0.35">
      <c r="C15674" s="22"/>
    </row>
    <row r="15675" spans="3:3" x14ac:dyDescent="0.35">
      <c r="C15675" s="22"/>
    </row>
    <row r="15676" spans="3:3" x14ac:dyDescent="0.35">
      <c r="C15676" s="22"/>
    </row>
    <row r="15677" spans="3:3" x14ac:dyDescent="0.35">
      <c r="C15677" s="22"/>
    </row>
    <row r="15678" spans="3:3" x14ac:dyDescent="0.35">
      <c r="C15678" s="22"/>
    </row>
    <row r="15679" spans="3:3" x14ac:dyDescent="0.35">
      <c r="C15679" s="22"/>
    </row>
    <row r="15680" spans="3:3" x14ac:dyDescent="0.35">
      <c r="C15680" s="22"/>
    </row>
    <row r="15681" spans="3:3" x14ac:dyDescent="0.35">
      <c r="C15681" s="22"/>
    </row>
    <row r="15682" spans="3:3" x14ac:dyDescent="0.35">
      <c r="C15682" s="22"/>
    </row>
    <row r="15683" spans="3:3" x14ac:dyDescent="0.35">
      <c r="C15683" s="22"/>
    </row>
    <row r="15684" spans="3:3" x14ac:dyDescent="0.35">
      <c r="C15684" s="22"/>
    </row>
    <row r="15685" spans="3:3" x14ac:dyDescent="0.35">
      <c r="C15685" s="22"/>
    </row>
    <row r="15686" spans="3:3" x14ac:dyDescent="0.35">
      <c r="C15686" s="22"/>
    </row>
    <row r="15687" spans="3:3" x14ac:dyDescent="0.35">
      <c r="C15687" s="22"/>
    </row>
    <row r="15688" spans="3:3" x14ac:dyDescent="0.35">
      <c r="C15688" s="22"/>
    </row>
    <row r="15689" spans="3:3" x14ac:dyDescent="0.35">
      <c r="C15689" s="22"/>
    </row>
    <row r="15690" spans="3:3" x14ac:dyDescent="0.35">
      <c r="C15690" s="22"/>
    </row>
    <row r="15691" spans="3:3" x14ac:dyDescent="0.35">
      <c r="C15691" s="22"/>
    </row>
    <row r="15692" spans="3:3" x14ac:dyDescent="0.35">
      <c r="C15692" s="22"/>
    </row>
    <row r="15693" spans="3:3" x14ac:dyDescent="0.35">
      <c r="C15693" s="22"/>
    </row>
    <row r="15694" spans="3:3" x14ac:dyDescent="0.35">
      <c r="C15694" s="22"/>
    </row>
    <row r="15695" spans="3:3" x14ac:dyDescent="0.35">
      <c r="C15695" s="22"/>
    </row>
    <row r="15696" spans="3:3" x14ac:dyDescent="0.35">
      <c r="C15696" s="22"/>
    </row>
    <row r="15697" spans="3:3" x14ac:dyDescent="0.35">
      <c r="C15697" s="22"/>
    </row>
    <row r="15698" spans="3:3" x14ac:dyDescent="0.35">
      <c r="C15698" s="22"/>
    </row>
    <row r="15699" spans="3:3" x14ac:dyDescent="0.35">
      <c r="C15699" s="22"/>
    </row>
    <row r="15700" spans="3:3" x14ac:dyDescent="0.35">
      <c r="C15700" s="22"/>
    </row>
    <row r="15701" spans="3:3" x14ac:dyDescent="0.35">
      <c r="C15701" s="22"/>
    </row>
    <row r="15702" spans="3:3" x14ac:dyDescent="0.35">
      <c r="C15702" s="22"/>
    </row>
    <row r="15703" spans="3:3" x14ac:dyDescent="0.35">
      <c r="C15703" s="22"/>
    </row>
    <row r="15704" spans="3:3" x14ac:dyDescent="0.35">
      <c r="C15704" s="22"/>
    </row>
    <row r="15705" spans="3:3" x14ac:dyDescent="0.35">
      <c r="C15705" s="22"/>
    </row>
    <row r="15706" spans="3:3" x14ac:dyDescent="0.35">
      <c r="C15706" s="22"/>
    </row>
    <row r="15707" spans="3:3" x14ac:dyDescent="0.35">
      <c r="C15707" s="22"/>
    </row>
    <row r="15708" spans="3:3" x14ac:dyDescent="0.35">
      <c r="C15708" s="22"/>
    </row>
    <row r="15709" spans="3:3" x14ac:dyDescent="0.35">
      <c r="C15709" s="22"/>
    </row>
    <row r="15710" spans="3:3" x14ac:dyDescent="0.35">
      <c r="C15710" s="22"/>
    </row>
    <row r="15711" spans="3:3" x14ac:dyDescent="0.35">
      <c r="C15711" s="22"/>
    </row>
    <row r="15712" spans="3:3" x14ac:dyDescent="0.35">
      <c r="C15712" s="22"/>
    </row>
    <row r="15713" spans="3:3" x14ac:dyDescent="0.35">
      <c r="C15713" s="22"/>
    </row>
    <row r="15714" spans="3:3" x14ac:dyDescent="0.35">
      <c r="C15714" s="22"/>
    </row>
    <row r="15715" spans="3:3" x14ac:dyDescent="0.35">
      <c r="C15715" s="22"/>
    </row>
    <row r="15716" spans="3:3" x14ac:dyDescent="0.35">
      <c r="C15716" s="22"/>
    </row>
    <row r="15717" spans="3:3" x14ac:dyDescent="0.35">
      <c r="C15717" s="22"/>
    </row>
    <row r="15718" spans="3:3" x14ac:dyDescent="0.35">
      <c r="C15718" s="22"/>
    </row>
    <row r="15719" spans="3:3" x14ac:dyDescent="0.35">
      <c r="C15719" s="22"/>
    </row>
    <row r="15720" spans="3:3" x14ac:dyDescent="0.35">
      <c r="C15720" s="22"/>
    </row>
    <row r="15721" spans="3:3" x14ac:dyDescent="0.35">
      <c r="C15721" s="22"/>
    </row>
    <row r="15722" spans="3:3" x14ac:dyDescent="0.35">
      <c r="C15722" s="22"/>
    </row>
    <row r="15723" spans="3:3" x14ac:dyDescent="0.35">
      <c r="C15723" s="22"/>
    </row>
    <row r="15724" spans="3:3" x14ac:dyDescent="0.35">
      <c r="C15724" s="22"/>
    </row>
    <row r="15725" spans="3:3" x14ac:dyDescent="0.35">
      <c r="C15725" s="22"/>
    </row>
    <row r="15726" spans="3:3" x14ac:dyDescent="0.35">
      <c r="C15726" s="22"/>
    </row>
    <row r="15727" spans="3:3" x14ac:dyDescent="0.35">
      <c r="C15727" s="22"/>
    </row>
    <row r="15728" spans="3:3" x14ac:dyDescent="0.35">
      <c r="C15728" s="22"/>
    </row>
    <row r="15729" spans="3:3" x14ac:dyDescent="0.35">
      <c r="C15729" s="22"/>
    </row>
    <row r="15730" spans="3:3" x14ac:dyDescent="0.35">
      <c r="C15730" s="22"/>
    </row>
    <row r="15731" spans="3:3" x14ac:dyDescent="0.35">
      <c r="C15731" s="22"/>
    </row>
    <row r="15732" spans="3:3" x14ac:dyDescent="0.35">
      <c r="C15732" s="22"/>
    </row>
    <row r="15733" spans="3:3" x14ac:dyDescent="0.35">
      <c r="C15733" s="22"/>
    </row>
    <row r="15734" spans="3:3" x14ac:dyDescent="0.35">
      <c r="C15734" s="22"/>
    </row>
    <row r="15735" spans="3:3" x14ac:dyDescent="0.35">
      <c r="C15735" s="22"/>
    </row>
    <row r="15736" spans="3:3" x14ac:dyDescent="0.35">
      <c r="C15736" s="22"/>
    </row>
    <row r="15737" spans="3:3" x14ac:dyDescent="0.35">
      <c r="C15737" s="22"/>
    </row>
    <row r="15738" spans="3:3" x14ac:dyDescent="0.35">
      <c r="C15738" s="22"/>
    </row>
    <row r="15739" spans="3:3" x14ac:dyDescent="0.35">
      <c r="C15739" s="22"/>
    </row>
    <row r="15740" spans="3:3" x14ac:dyDescent="0.35">
      <c r="C15740" s="22"/>
    </row>
    <row r="15741" spans="3:3" x14ac:dyDescent="0.35">
      <c r="C15741" s="22"/>
    </row>
    <row r="15742" spans="3:3" x14ac:dyDescent="0.35">
      <c r="C15742" s="22"/>
    </row>
    <row r="15743" spans="3:3" x14ac:dyDescent="0.35">
      <c r="C15743" s="22"/>
    </row>
    <row r="15744" spans="3:3" x14ac:dyDescent="0.35">
      <c r="C15744" s="22"/>
    </row>
    <row r="15745" spans="3:3" x14ac:dyDescent="0.35">
      <c r="C15745" s="22"/>
    </row>
    <row r="15746" spans="3:3" x14ac:dyDescent="0.35">
      <c r="C15746" s="22"/>
    </row>
    <row r="15747" spans="3:3" x14ac:dyDescent="0.35">
      <c r="C15747" s="22"/>
    </row>
    <row r="15748" spans="3:3" x14ac:dyDescent="0.35">
      <c r="C15748" s="22"/>
    </row>
    <row r="15749" spans="3:3" x14ac:dyDescent="0.35">
      <c r="C15749" s="22"/>
    </row>
    <row r="15750" spans="3:3" x14ac:dyDescent="0.35">
      <c r="C15750" s="22"/>
    </row>
    <row r="15751" spans="3:3" x14ac:dyDescent="0.35">
      <c r="C15751" s="22"/>
    </row>
    <row r="15752" spans="3:3" x14ac:dyDescent="0.35">
      <c r="C15752" s="22"/>
    </row>
    <row r="15753" spans="3:3" x14ac:dyDescent="0.35">
      <c r="C15753" s="22"/>
    </row>
    <row r="15754" spans="3:3" x14ac:dyDescent="0.35">
      <c r="C15754" s="22"/>
    </row>
    <row r="15755" spans="3:3" x14ac:dyDescent="0.35">
      <c r="C15755" s="22"/>
    </row>
    <row r="15756" spans="3:3" x14ac:dyDescent="0.35">
      <c r="C15756" s="22"/>
    </row>
    <row r="15757" spans="3:3" x14ac:dyDescent="0.35">
      <c r="C15757" s="22"/>
    </row>
    <row r="15758" spans="3:3" x14ac:dyDescent="0.35">
      <c r="C15758" s="22"/>
    </row>
    <row r="15759" spans="3:3" x14ac:dyDescent="0.35">
      <c r="C15759" s="22"/>
    </row>
    <row r="15760" spans="3:3" x14ac:dyDescent="0.35">
      <c r="C15760" s="22"/>
    </row>
    <row r="15761" spans="3:3" x14ac:dyDescent="0.35">
      <c r="C15761" s="22"/>
    </row>
    <row r="15762" spans="3:3" x14ac:dyDescent="0.35">
      <c r="C15762" s="22"/>
    </row>
    <row r="15763" spans="3:3" x14ac:dyDescent="0.35">
      <c r="C15763" s="22"/>
    </row>
    <row r="15764" spans="3:3" x14ac:dyDescent="0.35">
      <c r="C15764" s="22"/>
    </row>
    <row r="15765" spans="3:3" x14ac:dyDescent="0.35">
      <c r="C15765" s="22"/>
    </row>
    <row r="15766" spans="3:3" x14ac:dyDescent="0.35">
      <c r="C15766" s="22"/>
    </row>
    <row r="15767" spans="3:3" x14ac:dyDescent="0.35">
      <c r="C15767" s="22"/>
    </row>
    <row r="15768" spans="3:3" x14ac:dyDescent="0.35">
      <c r="C15768" s="22"/>
    </row>
    <row r="15769" spans="3:3" x14ac:dyDescent="0.35">
      <c r="C15769" s="22"/>
    </row>
    <row r="15770" spans="3:3" x14ac:dyDescent="0.35">
      <c r="C15770" s="22"/>
    </row>
    <row r="15771" spans="3:3" x14ac:dyDescent="0.35">
      <c r="C15771" s="22"/>
    </row>
    <row r="15772" spans="3:3" x14ac:dyDescent="0.35">
      <c r="C15772" s="22"/>
    </row>
    <row r="15773" spans="3:3" x14ac:dyDescent="0.35">
      <c r="C15773" s="22"/>
    </row>
    <row r="15774" spans="3:3" x14ac:dyDescent="0.35">
      <c r="C15774" s="22"/>
    </row>
    <row r="15775" spans="3:3" x14ac:dyDescent="0.35">
      <c r="C15775" s="22"/>
    </row>
    <row r="15776" spans="3:3" x14ac:dyDescent="0.35">
      <c r="C15776" s="22"/>
    </row>
    <row r="15777" spans="3:3" x14ac:dyDescent="0.35">
      <c r="C15777" s="22"/>
    </row>
    <row r="15778" spans="3:3" x14ac:dyDescent="0.35">
      <c r="C15778" s="22"/>
    </row>
    <row r="15779" spans="3:3" x14ac:dyDescent="0.35">
      <c r="C15779" s="22"/>
    </row>
    <row r="15780" spans="3:3" x14ac:dyDescent="0.35">
      <c r="C15780" s="22"/>
    </row>
    <row r="15781" spans="3:3" x14ac:dyDescent="0.35">
      <c r="C15781" s="22"/>
    </row>
    <row r="15782" spans="3:3" x14ac:dyDescent="0.35">
      <c r="C15782" s="22"/>
    </row>
    <row r="15783" spans="3:3" x14ac:dyDescent="0.35">
      <c r="C15783" s="22"/>
    </row>
    <row r="15784" spans="3:3" x14ac:dyDescent="0.35">
      <c r="C15784" s="22"/>
    </row>
    <row r="15785" spans="3:3" x14ac:dyDescent="0.35">
      <c r="C15785" s="22"/>
    </row>
    <row r="15786" spans="3:3" x14ac:dyDescent="0.35">
      <c r="C15786" s="22"/>
    </row>
    <row r="15787" spans="3:3" x14ac:dyDescent="0.35">
      <c r="C15787" s="22"/>
    </row>
    <row r="15788" spans="3:3" x14ac:dyDescent="0.35">
      <c r="C15788" s="22"/>
    </row>
    <row r="15789" spans="3:3" x14ac:dyDescent="0.35">
      <c r="C15789" s="22"/>
    </row>
    <row r="15790" spans="3:3" x14ac:dyDescent="0.35">
      <c r="C15790" s="22"/>
    </row>
    <row r="15791" spans="3:3" x14ac:dyDescent="0.35">
      <c r="C15791" s="22"/>
    </row>
    <row r="15792" spans="3:3" x14ac:dyDescent="0.35">
      <c r="C15792" s="22"/>
    </row>
    <row r="15793" spans="3:3" x14ac:dyDescent="0.35">
      <c r="C15793" s="22"/>
    </row>
    <row r="15794" spans="3:3" x14ac:dyDescent="0.35">
      <c r="C15794" s="22"/>
    </row>
    <row r="15795" spans="3:3" x14ac:dyDescent="0.35">
      <c r="C15795" s="22"/>
    </row>
    <row r="15796" spans="3:3" x14ac:dyDescent="0.35">
      <c r="C15796" s="22"/>
    </row>
    <row r="15797" spans="3:3" x14ac:dyDescent="0.35">
      <c r="C15797" s="22"/>
    </row>
    <row r="15798" spans="3:3" x14ac:dyDescent="0.35">
      <c r="C15798" s="22"/>
    </row>
    <row r="15799" spans="3:3" x14ac:dyDescent="0.35">
      <c r="C15799" s="22"/>
    </row>
    <row r="15800" spans="3:3" x14ac:dyDescent="0.35">
      <c r="C15800" s="22"/>
    </row>
    <row r="15801" spans="3:3" x14ac:dyDescent="0.35">
      <c r="C15801" s="22"/>
    </row>
    <row r="15802" spans="3:3" x14ac:dyDescent="0.35">
      <c r="C15802" s="22"/>
    </row>
    <row r="15803" spans="3:3" x14ac:dyDescent="0.35">
      <c r="C15803" s="22"/>
    </row>
    <row r="15804" spans="3:3" x14ac:dyDescent="0.35">
      <c r="C15804" s="22"/>
    </row>
    <row r="15805" spans="3:3" x14ac:dyDescent="0.35">
      <c r="C15805" s="22"/>
    </row>
    <row r="15806" spans="3:3" x14ac:dyDescent="0.35">
      <c r="C15806" s="22"/>
    </row>
    <row r="15807" spans="3:3" x14ac:dyDescent="0.35">
      <c r="C15807" s="22"/>
    </row>
    <row r="15808" spans="3:3" x14ac:dyDescent="0.35">
      <c r="C15808" s="22"/>
    </row>
    <row r="15809" spans="3:3" x14ac:dyDescent="0.35">
      <c r="C15809" s="22"/>
    </row>
    <row r="15810" spans="3:3" x14ac:dyDescent="0.35">
      <c r="C15810" s="22"/>
    </row>
    <row r="15811" spans="3:3" x14ac:dyDescent="0.35">
      <c r="C15811" s="22"/>
    </row>
    <row r="15812" spans="3:3" x14ac:dyDescent="0.35">
      <c r="C15812" s="22"/>
    </row>
    <row r="15813" spans="3:3" x14ac:dyDescent="0.35">
      <c r="C15813" s="22"/>
    </row>
    <row r="15814" spans="3:3" x14ac:dyDescent="0.35">
      <c r="C15814" s="22"/>
    </row>
    <row r="15815" spans="3:3" x14ac:dyDescent="0.35">
      <c r="C15815" s="22"/>
    </row>
    <row r="15816" spans="3:3" x14ac:dyDescent="0.35">
      <c r="C15816" s="22"/>
    </row>
    <row r="15817" spans="3:3" x14ac:dyDescent="0.35">
      <c r="C15817" s="22"/>
    </row>
    <row r="15818" spans="3:3" x14ac:dyDescent="0.35">
      <c r="C15818" s="22"/>
    </row>
    <row r="15819" spans="3:3" x14ac:dyDescent="0.35">
      <c r="C15819" s="22"/>
    </row>
    <row r="15820" spans="3:3" x14ac:dyDescent="0.35">
      <c r="C15820" s="22"/>
    </row>
    <row r="15821" spans="3:3" x14ac:dyDescent="0.35">
      <c r="C15821" s="22"/>
    </row>
    <row r="15822" spans="3:3" x14ac:dyDescent="0.35">
      <c r="C15822" s="22"/>
    </row>
    <row r="15823" spans="3:3" x14ac:dyDescent="0.35">
      <c r="C15823" s="22"/>
    </row>
    <row r="15824" spans="3:3" x14ac:dyDescent="0.35">
      <c r="C15824" s="22"/>
    </row>
    <row r="15825" spans="3:3" x14ac:dyDescent="0.35">
      <c r="C15825" s="22"/>
    </row>
    <row r="15826" spans="3:3" x14ac:dyDescent="0.35">
      <c r="C15826" s="22"/>
    </row>
    <row r="15827" spans="3:3" x14ac:dyDescent="0.35">
      <c r="C15827" s="22"/>
    </row>
    <row r="15828" spans="3:3" x14ac:dyDescent="0.35">
      <c r="C15828" s="22"/>
    </row>
    <row r="15829" spans="3:3" x14ac:dyDescent="0.35">
      <c r="C15829" s="22"/>
    </row>
    <row r="15830" spans="3:3" x14ac:dyDescent="0.35">
      <c r="C15830" s="22"/>
    </row>
    <row r="15831" spans="3:3" x14ac:dyDescent="0.35">
      <c r="C15831" s="22"/>
    </row>
    <row r="15832" spans="3:3" x14ac:dyDescent="0.35">
      <c r="C15832" s="22"/>
    </row>
    <row r="15833" spans="3:3" x14ac:dyDescent="0.35">
      <c r="C15833" s="22"/>
    </row>
    <row r="15834" spans="3:3" x14ac:dyDescent="0.35">
      <c r="C15834" s="22"/>
    </row>
    <row r="15835" spans="3:3" x14ac:dyDescent="0.35">
      <c r="C15835" s="22"/>
    </row>
    <row r="15836" spans="3:3" x14ac:dyDescent="0.35">
      <c r="C15836" s="22"/>
    </row>
    <row r="15837" spans="3:3" x14ac:dyDescent="0.35">
      <c r="C15837" s="22"/>
    </row>
    <row r="15838" spans="3:3" x14ac:dyDescent="0.35">
      <c r="C15838" s="22"/>
    </row>
    <row r="15839" spans="3:3" x14ac:dyDescent="0.35">
      <c r="C15839" s="22"/>
    </row>
    <row r="15840" spans="3:3" x14ac:dyDescent="0.35">
      <c r="C15840" s="22"/>
    </row>
    <row r="15841" spans="3:3" x14ac:dyDescent="0.35">
      <c r="C15841" s="22"/>
    </row>
    <row r="15842" spans="3:3" x14ac:dyDescent="0.35">
      <c r="C15842" s="22"/>
    </row>
    <row r="15843" spans="3:3" x14ac:dyDescent="0.35">
      <c r="C15843" s="22"/>
    </row>
    <row r="15844" spans="3:3" x14ac:dyDescent="0.35">
      <c r="C15844" s="22"/>
    </row>
    <row r="15845" spans="3:3" x14ac:dyDescent="0.35">
      <c r="C15845" s="22"/>
    </row>
    <row r="15846" spans="3:3" x14ac:dyDescent="0.35">
      <c r="C15846" s="22"/>
    </row>
    <row r="15847" spans="3:3" x14ac:dyDescent="0.35">
      <c r="C15847" s="22"/>
    </row>
    <row r="15848" spans="3:3" x14ac:dyDescent="0.35">
      <c r="C15848" s="22"/>
    </row>
    <row r="15849" spans="3:3" x14ac:dyDescent="0.35">
      <c r="C15849" s="22"/>
    </row>
    <row r="15850" spans="3:3" x14ac:dyDescent="0.35">
      <c r="C15850" s="22"/>
    </row>
    <row r="15851" spans="3:3" x14ac:dyDescent="0.35">
      <c r="C15851" s="22"/>
    </row>
    <row r="15852" spans="3:3" x14ac:dyDescent="0.35">
      <c r="C15852" s="22"/>
    </row>
    <row r="15853" spans="3:3" x14ac:dyDescent="0.35">
      <c r="C15853" s="22"/>
    </row>
    <row r="15854" spans="3:3" x14ac:dyDescent="0.35">
      <c r="C15854" s="22"/>
    </row>
    <row r="15855" spans="3:3" x14ac:dyDescent="0.35">
      <c r="C15855" s="22"/>
    </row>
    <row r="15856" spans="3:3" x14ac:dyDescent="0.35">
      <c r="C15856" s="22"/>
    </row>
    <row r="15857" spans="3:3" x14ac:dyDescent="0.35">
      <c r="C15857" s="22"/>
    </row>
    <row r="15858" spans="3:3" x14ac:dyDescent="0.35">
      <c r="C15858" s="22"/>
    </row>
    <row r="15859" spans="3:3" x14ac:dyDescent="0.35">
      <c r="C15859" s="22"/>
    </row>
    <row r="15860" spans="3:3" x14ac:dyDescent="0.35">
      <c r="C15860" s="22"/>
    </row>
    <row r="15861" spans="3:3" x14ac:dyDescent="0.35">
      <c r="C15861" s="22"/>
    </row>
    <row r="15862" spans="3:3" x14ac:dyDescent="0.35">
      <c r="C15862" s="22"/>
    </row>
    <row r="15863" spans="3:3" x14ac:dyDescent="0.35">
      <c r="C15863" s="22"/>
    </row>
    <row r="15864" spans="3:3" x14ac:dyDescent="0.35">
      <c r="C15864" s="22"/>
    </row>
    <row r="15865" spans="3:3" x14ac:dyDescent="0.35">
      <c r="C15865" s="22"/>
    </row>
    <row r="15866" spans="3:3" x14ac:dyDescent="0.35">
      <c r="C15866" s="22"/>
    </row>
    <row r="15867" spans="3:3" x14ac:dyDescent="0.35">
      <c r="C15867" s="22"/>
    </row>
    <row r="15868" spans="3:3" x14ac:dyDescent="0.35">
      <c r="C15868" s="22"/>
    </row>
    <row r="15869" spans="3:3" x14ac:dyDescent="0.35">
      <c r="C15869" s="22"/>
    </row>
    <row r="15870" spans="3:3" x14ac:dyDescent="0.35">
      <c r="C15870" s="22"/>
    </row>
    <row r="15871" spans="3:3" x14ac:dyDescent="0.35">
      <c r="C15871" s="22"/>
    </row>
    <row r="15872" spans="3:3" x14ac:dyDescent="0.35">
      <c r="C15872" s="22"/>
    </row>
    <row r="15873" spans="3:3" x14ac:dyDescent="0.35">
      <c r="C15873" s="22"/>
    </row>
    <row r="15874" spans="3:3" x14ac:dyDescent="0.35">
      <c r="C15874" s="22"/>
    </row>
    <row r="15875" spans="3:3" x14ac:dyDescent="0.35">
      <c r="C15875" s="22"/>
    </row>
    <row r="15876" spans="3:3" x14ac:dyDescent="0.35">
      <c r="C15876" s="22"/>
    </row>
    <row r="15877" spans="3:3" x14ac:dyDescent="0.35">
      <c r="C15877" s="22"/>
    </row>
    <row r="15878" spans="3:3" x14ac:dyDescent="0.35">
      <c r="C15878" s="22"/>
    </row>
    <row r="15879" spans="3:3" x14ac:dyDescent="0.35">
      <c r="C15879" s="22"/>
    </row>
    <row r="15880" spans="3:3" x14ac:dyDescent="0.35">
      <c r="C15880" s="22"/>
    </row>
    <row r="15881" spans="3:3" x14ac:dyDescent="0.35">
      <c r="C15881" s="22"/>
    </row>
    <row r="15882" spans="3:3" x14ac:dyDescent="0.35">
      <c r="C15882" s="22"/>
    </row>
    <row r="15883" spans="3:3" x14ac:dyDescent="0.35">
      <c r="C15883" s="22"/>
    </row>
    <row r="15884" spans="3:3" x14ac:dyDescent="0.35">
      <c r="C15884" s="22"/>
    </row>
    <row r="15885" spans="3:3" x14ac:dyDescent="0.35">
      <c r="C15885" s="22"/>
    </row>
    <row r="15886" spans="3:3" x14ac:dyDescent="0.35">
      <c r="C15886" s="22"/>
    </row>
    <row r="15887" spans="3:3" x14ac:dyDescent="0.35">
      <c r="C15887" s="22"/>
    </row>
    <row r="15888" spans="3:3" x14ac:dyDescent="0.35">
      <c r="C15888" s="22"/>
    </row>
    <row r="15889" spans="3:3" x14ac:dyDescent="0.35">
      <c r="C15889" s="22"/>
    </row>
    <row r="15890" spans="3:3" x14ac:dyDescent="0.35">
      <c r="C15890" s="22"/>
    </row>
    <row r="15891" spans="3:3" x14ac:dyDescent="0.35">
      <c r="C15891" s="22"/>
    </row>
    <row r="15892" spans="3:3" x14ac:dyDescent="0.35">
      <c r="C15892" s="22"/>
    </row>
    <row r="15893" spans="3:3" x14ac:dyDescent="0.35">
      <c r="C15893" s="22"/>
    </row>
    <row r="15894" spans="3:3" x14ac:dyDescent="0.35">
      <c r="C15894" s="22"/>
    </row>
    <row r="15895" spans="3:3" x14ac:dyDescent="0.35">
      <c r="C15895" s="22"/>
    </row>
    <row r="15896" spans="3:3" x14ac:dyDescent="0.35">
      <c r="C15896" s="22"/>
    </row>
    <row r="15897" spans="3:3" x14ac:dyDescent="0.35">
      <c r="C15897" s="22"/>
    </row>
    <row r="15898" spans="3:3" x14ac:dyDescent="0.35">
      <c r="C15898" s="22"/>
    </row>
    <row r="15899" spans="3:3" x14ac:dyDescent="0.35">
      <c r="C15899" s="22"/>
    </row>
    <row r="15900" spans="3:3" x14ac:dyDescent="0.35">
      <c r="C15900" s="22"/>
    </row>
    <row r="15901" spans="3:3" x14ac:dyDescent="0.35">
      <c r="C15901" s="22"/>
    </row>
    <row r="15902" spans="3:3" x14ac:dyDescent="0.35">
      <c r="C15902" s="22"/>
    </row>
    <row r="15903" spans="3:3" x14ac:dyDescent="0.35">
      <c r="C15903" s="22"/>
    </row>
    <row r="15904" spans="3:3" x14ac:dyDescent="0.35">
      <c r="C15904" s="22"/>
    </row>
    <row r="15905" spans="3:3" x14ac:dyDescent="0.35">
      <c r="C15905" s="22"/>
    </row>
    <row r="15906" spans="3:3" x14ac:dyDescent="0.35">
      <c r="C15906" s="22"/>
    </row>
    <row r="15907" spans="3:3" x14ac:dyDescent="0.35">
      <c r="C15907" s="22"/>
    </row>
    <row r="15908" spans="3:3" x14ac:dyDescent="0.35">
      <c r="C15908" s="22"/>
    </row>
    <row r="15909" spans="3:3" x14ac:dyDescent="0.35">
      <c r="C15909" s="22"/>
    </row>
    <row r="15910" spans="3:3" x14ac:dyDescent="0.35">
      <c r="C15910" s="22"/>
    </row>
    <row r="15911" spans="3:3" x14ac:dyDescent="0.35">
      <c r="C15911" s="22"/>
    </row>
    <row r="15912" spans="3:3" x14ac:dyDescent="0.35">
      <c r="C15912" s="22"/>
    </row>
    <row r="15913" spans="3:3" x14ac:dyDescent="0.35">
      <c r="C15913" s="22"/>
    </row>
    <row r="15914" spans="3:3" x14ac:dyDescent="0.35">
      <c r="C15914" s="22"/>
    </row>
    <row r="15915" spans="3:3" x14ac:dyDescent="0.35">
      <c r="C15915" s="22"/>
    </row>
    <row r="15916" spans="3:3" x14ac:dyDescent="0.35">
      <c r="C15916" s="22"/>
    </row>
    <row r="15917" spans="3:3" x14ac:dyDescent="0.35">
      <c r="C15917" s="22"/>
    </row>
    <row r="15918" spans="3:3" x14ac:dyDescent="0.35">
      <c r="C15918" s="22"/>
    </row>
    <row r="15919" spans="3:3" x14ac:dyDescent="0.35">
      <c r="C15919" s="22"/>
    </row>
    <row r="15920" spans="3:3" x14ac:dyDescent="0.35">
      <c r="C15920" s="22"/>
    </row>
    <row r="15921" spans="3:3" x14ac:dyDescent="0.35">
      <c r="C15921" s="22"/>
    </row>
    <row r="15922" spans="3:3" x14ac:dyDescent="0.35">
      <c r="C15922" s="22"/>
    </row>
    <row r="15923" spans="3:3" x14ac:dyDescent="0.35">
      <c r="C15923" s="22"/>
    </row>
    <row r="15924" spans="3:3" x14ac:dyDescent="0.35">
      <c r="C15924" s="22"/>
    </row>
    <row r="15925" spans="3:3" x14ac:dyDescent="0.35">
      <c r="C15925" s="22"/>
    </row>
    <row r="15926" spans="3:3" x14ac:dyDescent="0.35">
      <c r="C15926" s="22"/>
    </row>
    <row r="15927" spans="3:3" x14ac:dyDescent="0.35">
      <c r="C15927" s="22"/>
    </row>
    <row r="15928" spans="3:3" x14ac:dyDescent="0.35">
      <c r="C15928" s="22"/>
    </row>
    <row r="15929" spans="3:3" x14ac:dyDescent="0.35">
      <c r="C15929" s="22"/>
    </row>
    <row r="15930" spans="3:3" x14ac:dyDescent="0.35">
      <c r="C15930" s="22"/>
    </row>
    <row r="15931" spans="3:3" x14ac:dyDescent="0.35">
      <c r="C15931" s="22"/>
    </row>
    <row r="15932" spans="3:3" x14ac:dyDescent="0.35">
      <c r="C15932" s="22"/>
    </row>
    <row r="15933" spans="3:3" x14ac:dyDescent="0.35">
      <c r="C15933" s="22"/>
    </row>
    <row r="15934" spans="3:3" x14ac:dyDescent="0.35">
      <c r="C15934" s="22"/>
    </row>
    <row r="15935" spans="3:3" x14ac:dyDescent="0.35">
      <c r="C15935" s="22"/>
    </row>
    <row r="15936" spans="3:3" x14ac:dyDescent="0.35">
      <c r="C15936" s="22"/>
    </row>
    <row r="15937" spans="3:3" x14ac:dyDescent="0.35">
      <c r="C15937" s="22"/>
    </row>
    <row r="15938" spans="3:3" x14ac:dyDescent="0.35">
      <c r="C15938" s="22"/>
    </row>
    <row r="15939" spans="3:3" x14ac:dyDescent="0.35">
      <c r="C15939" s="22"/>
    </row>
    <row r="15940" spans="3:3" x14ac:dyDescent="0.35">
      <c r="C15940" s="22"/>
    </row>
    <row r="15941" spans="3:3" x14ac:dyDescent="0.35">
      <c r="C15941" s="22"/>
    </row>
    <row r="15942" spans="3:3" x14ac:dyDescent="0.35">
      <c r="C15942" s="22"/>
    </row>
    <row r="15943" spans="3:3" x14ac:dyDescent="0.35">
      <c r="C15943" s="22"/>
    </row>
    <row r="15944" spans="3:3" x14ac:dyDescent="0.35">
      <c r="C15944" s="22"/>
    </row>
    <row r="15945" spans="3:3" x14ac:dyDescent="0.35">
      <c r="C15945" s="22"/>
    </row>
    <row r="15946" spans="3:3" x14ac:dyDescent="0.35">
      <c r="C15946" s="22"/>
    </row>
    <row r="15947" spans="3:3" x14ac:dyDescent="0.35">
      <c r="C15947" s="22"/>
    </row>
    <row r="15948" spans="3:3" x14ac:dyDescent="0.35">
      <c r="C15948" s="22"/>
    </row>
    <row r="15949" spans="3:3" x14ac:dyDescent="0.35">
      <c r="C15949" s="22"/>
    </row>
    <row r="15950" spans="3:3" x14ac:dyDescent="0.35">
      <c r="C15950" s="22"/>
    </row>
    <row r="15951" spans="3:3" x14ac:dyDescent="0.35">
      <c r="C15951" s="22"/>
    </row>
    <row r="15952" spans="3:3" x14ac:dyDescent="0.35">
      <c r="C15952" s="22"/>
    </row>
    <row r="15953" spans="3:3" x14ac:dyDescent="0.35">
      <c r="C15953" s="22"/>
    </row>
    <row r="15954" spans="3:3" x14ac:dyDescent="0.35">
      <c r="C15954" s="22"/>
    </row>
    <row r="15955" spans="3:3" x14ac:dyDescent="0.35">
      <c r="C15955" s="22"/>
    </row>
    <row r="15956" spans="3:3" x14ac:dyDescent="0.35">
      <c r="C15956" s="22"/>
    </row>
    <row r="15957" spans="3:3" x14ac:dyDescent="0.35">
      <c r="C15957" s="22"/>
    </row>
    <row r="15958" spans="3:3" x14ac:dyDescent="0.35">
      <c r="C15958" s="22"/>
    </row>
    <row r="15959" spans="3:3" x14ac:dyDescent="0.35">
      <c r="C15959" s="22"/>
    </row>
    <row r="15960" spans="3:3" x14ac:dyDescent="0.35">
      <c r="C15960" s="22"/>
    </row>
    <row r="15961" spans="3:3" x14ac:dyDescent="0.35">
      <c r="C15961" s="22"/>
    </row>
    <row r="15962" spans="3:3" x14ac:dyDescent="0.35">
      <c r="C15962" s="22"/>
    </row>
    <row r="15963" spans="3:3" x14ac:dyDescent="0.35">
      <c r="C15963" s="22"/>
    </row>
    <row r="15964" spans="3:3" x14ac:dyDescent="0.35">
      <c r="C15964" s="22"/>
    </row>
    <row r="15965" spans="3:3" x14ac:dyDescent="0.35">
      <c r="C15965" s="22"/>
    </row>
    <row r="15966" spans="3:3" x14ac:dyDescent="0.35">
      <c r="C15966" s="22"/>
    </row>
    <row r="15967" spans="3:3" x14ac:dyDescent="0.35">
      <c r="C15967" s="22"/>
    </row>
    <row r="15968" spans="3:3" x14ac:dyDescent="0.35">
      <c r="C15968" s="22"/>
    </row>
    <row r="15969" spans="3:3" x14ac:dyDescent="0.35">
      <c r="C15969" s="22"/>
    </row>
    <row r="15970" spans="3:3" x14ac:dyDescent="0.35">
      <c r="C15970" s="22"/>
    </row>
    <row r="15971" spans="3:3" x14ac:dyDescent="0.35">
      <c r="C15971" s="22"/>
    </row>
    <row r="15972" spans="3:3" x14ac:dyDescent="0.35">
      <c r="C15972" s="22"/>
    </row>
    <row r="15973" spans="3:3" x14ac:dyDescent="0.35">
      <c r="C15973" s="22"/>
    </row>
    <row r="15974" spans="3:3" x14ac:dyDescent="0.35">
      <c r="C15974" s="22"/>
    </row>
    <row r="15975" spans="3:3" x14ac:dyDescent="0.35">
      <c r="C15975" s="22"/>
    </row>
    <row r="15976" spans="3:3" x14ac:dyDescent="0.35">
      <c r="C15976" s="22"/>
    </row>
    <row r="15977" spans="3:3" x14ac:dyDescent="0.35">
      <c r="C15977" s="22"/>
    </row>
    <row r="15978" spans="3:3" x14ac:dyDescent="0.35">
      <c r="C15978" s="22"/>
    </row>
    <row r="15979" spans="3:3" x14ac:dyDescent="0.35">
      <c r="C15979" s="22"/>
    </row>
    <row r="15980" spans="3:3" x14ac:dyDescent="0.35">
      <c r="C15980" s="22"/>
    </row>
    <row r="15981" spans="3:3" x14ac:dyDescent="0.35">
      <c r="C15981" s="22"/>
    </row>
    <row r="15982" spans="3:3" x14ac:dyDescent="0.35">
      <c r="C15982" s="22"/>
    </row>
    <row r="15983" spans="3:3" x14ac:dyDescent="0.35">
      <c r="C15983" s="22"/>
    </row>
    <row r="15984" spans="3:3" x14ac:dyDescent="0.35">
      <c r="C15984" s="22"/>
    </row>
    <row r="15985" spans="3:3" x14ac:dyDescent="0.35">
      <c r="C15985" s="22"/>
    </row>
    <row r="15986" spans="3:3" x14ac:dyDescent="0.35">
      <c r="C15986" s="22"/>
    </row>
    <row r="15987" spans="3:3" x14ac:dyDescent="0.35">
      <c r="C15987" s="22"/>
    </row>
    <row r="15988" spans="3:3" x14ac:dyDescent="0.35">
      <c r="C15988" s="22"/>
    </row>
    <row r="15989" spans="3:3" x14ac:dyDescent="0.35">
      <c r="C15989" s="22"/>
    </row>
    <row r="15990" spans="3:3" x14ac:dyDescent="0.35">
      <c r="C15990" s="22"/>
    </row>
    <row r="15991" spans="3:3" x14ac:dyDescent="0.35">
      <c r="C15991" s="22"/>
    </row>
    <row r="15992" spans="3:3" x14ac:dyDescent="0.35">
      <c r="C15992" s="22"/>
    </row>
    <row r="15993" spans="3:3" x14ac:dyDescent="0.35">
      <c r="C15993" s="22"/>
    </row>
    <row r="15994" spans="3:3" x14ac:dyDescent="0.35">
      <c r="C15994" s="22"/>
    </row>
    <row r="15995" spans="3:3" x14ac:dyDescent="0.35">
      <c r="C15995" s="22"/>
    </row>
    <row r="15996" spans="3:3" x14ac:dyDescent="0.35">
      <c r="C15996" s="22"/>
    </row>
    <row r="15997" spans="3:3" x14ac:dyDescent="0.35">
      <c r="C15997" s="22"/>
    </row>
    <row r="15998" spans="3:3" x14ac:dyDescent="0.35">
      <c r="C15998" s="22"/>
    </row>
    <row r="15999" spans="3:3" x14ac:dyDescent="0.35">
      <c r="C15999" s="22"/>
    </row>
    <row r="16000" spans="3:3" x14ac:dyDescent="0.35">
      <c r="C16000" s="22"/>
    </row>
    <row r="16001" spans="3:3" x14ac:dyDescent="0.35">
      <c r="C16001" s="22"/>
    </row>
    <row r="16002" spans="3:3" x14ac:dyDescent="0.35">
      <c r="C16002" s="22"/>
    </row>
    <row r="16003" spans="3:3" x14ac:dyDescent="0.35">
      <c r="C16003" s="22"/>
    </row>
    <row r="16004" spans="3:3" x14ac:dyDescent="0.35">
      <c r="C16004" s="22"/>
    </row>
    <row r="16005" spans="3:3" x14ac:dyDescent="0.35">
      <c r="C16005" s="22"/>
    </row>
    <row r="16006" spans="3:3" x14ac:dyDescent="0.35">
      <c r="C16006" s="22"/>
    </row>
    <row r="16007" spans="3:3" x14ac:dyDescent="0.35">
      <c r="C16007" s="22"/>
    </row>
    <row r="16008" spans="3:3" x14ac:dyDescent="0.35">
      <c r="C16008" s="22"/>
    </row>
    <row r="16009" spans="3:3" x14ac:dyDescent="0.35">
      <c r="C16009" s="22"/>
    </row>
    <row r="16010" spans="3:3" x14ac:dyDescent="0.35">
      <c r="C16010" s="22"/>
    </row>
    <row r="16011" spans="3:3" x14ac:dyDescent="0.35">
      <c r="C16011" s="22"/>
    </row>
    <row r="16012" spans="3:3" x14ac:dyDescent="0.35">
      <c r="C16012" s="22"/>
    </row>
    <row r="16013" spans="3:3" x14ac:dyDescent="0.35">
      <c r="C16013" s="22"/>
    </row>
    <row r="16014" spans="3:3" x14ac:dyDescent="0.35">
      <c r="C16014" s="22"/>
    </row>
    <row r="16015" spans="3:3" x14ac:dyDescent="0.35">
      <c r="C16015" s="22"/>
    </row>
    <row r="16016" spans="3:3" x14ac:dyDescent="0.35">
      <c r="C16016" s="22"/>
    </row>
    <row r="16017" spans="3:3" x14ac:dyDescent="0.35">
      <c r="C16017" s="22"/>
    </row>
    <row r="16018" spans="3:3" x14ac:dyDescent="0.35">
      <c r="C16018" s="22"/>
    </row>
    <row r="16019" spans="3:3" x14ac:dyDescent="0.35">
      <c r="C16019" s="22"/>
    </row>
    <row r="16020" spans="3:3" x14ac:dyDescent="0.35">
      <c r="C16020" s="22"/>
    </row>
    <row r="16021" spans="3:3" x14ac:dyDescent="0.35">
      <c r="C16021" s="22"/>
    </row>
    <row r="16022" spans="3:3" x14ac:dyDescent="0.35">
      <c r="C16022" s="22"/>
    </row>
    <row r="16023" spans="3:3" x14ac:dyDescent="0.35">
      <c r="C16023" s="22"/>
    </row>
    <row r="16024" spans="3:3" x14ac:dyDescent="0.35">
      <c r="C16024" s="22"/>
    </row>
    <row r="16025" spans="3:3" x14ac:dyDescent="0.35">
      <c r="C16025" s="22"/>
    </row>
    <row r="16026" spans="3:3" x14ac:dyDescent="0.35">
      <c r="C16026" s="22"/>
    </row>
    <row r="16027" spans="3:3" x14ac:dyDescent="0.35">
      <c r="C16027" s="22"/>
    </row>
    <row r="16028" spans="3:3" x14ac:dyDescent="0.35">
      <c r="C16028" s="22"/>
    </row>
    <row r="16029" spans="3:3" x14ac:dyDescent="0.35">
      <c r="C16029" s="22"/>
    </row>
    <row r="16030" spans="3:3" x14ac:dyDescent="0.35">
      <c r="C16030" s="22"/>
    </row>
    <row r="16031" spans="3:3" x14ac:dyDescent="0.35">
      <c r="C16031" s="22"/>
    </row>
    <row r="16032" spans="3:3" x14ac:dyDescent="0.35">
      <c r="C16032" s="22"/>
    </row>
    <row r="16033" spans="3:3" x14ac:dyDescent="0.35">
      <c r="C16033" s="22"/>
    </row>
    <row r="16034" spans="3:3" x14ac:dyDescent="0.35">
      <c r="C16034" s="22"/>
    </row>
    <row r="16035" spans="3:3" x14ac:dyDescent="0.35">
      <c r="C16035" s="22"/>
    </row>
    <row r="16036" spans="3:3" x14ac:dyDescent="0.35">
      <c r="C16036" s="22"/>
    </row>
    <row r="16037" spans="3:3" x14ac:dyDescent="0.35">
      <c r="C16037" s="22"/>
    </row>
    <row r="16038" spans="3:3" x14ac:dyDescent="0.35">
      <c r="C16038" s="22"/>
    </row>
    <row r="16039" spans="3:3" x14ac:dyDescent="0.35">
      <c r="C16039" s="22"/>
    </row>
    <row r="16040" spans="3:3" x14ac:dyDescent="0.35">
      <c r="C16040" s="22"/>
    </row>
    <row r="16041" spans="3:3" x14ac:dyDescent="0.35">
      <c r="C16041" s="22"/>
    </row>
    <row r="16042" spans="3:3" x14ac:dyDescent="0.35">
      <c r="C16042" s="22"/>
    </row>
    <row r="16043" spans="3:3" x14ac:dyDescent="0.35">
      <c r="C16043" s="22"/>
    </row>
    <row r="16044" spans="3:3" x14ac:dyDescent="0.35">
      <c r="C16044" s="22"/>
    </row>
    <row r="16045" spans="3:3" x14ac:dyDescent="0.35">
      <c r="C16045" s="22"/>
    </row>
    <row r="16046" spans="3:3" x14ac:dyDescent="0.35">
      <c r="C16046" s="22"/>
    </row>
    <row r="16047" spans="3:3" x14ac:dyDescent="0.35">
      <c r="C16047" s="22"/>
    </row>
    <row r="16048" spans="3:3" x14ac:dyDescent="0.35">
      <c r="C16048" s="22"/>
    </row>
    <row r="16049" spans="3:3" x14ac:dyDescent="0.35">
      <c r="C16049" s="22"/>
    </row>
    <row r="16050" spans="3:3" x14ac:dyDescent="0.35">
      <c r="C16050" s="22"/>
    </row>
    <row r="16051" spans="3:3" x14ac:dyDescent="0.35">
      <c r="C16051" s="22"/>
    </row>
    <row r="16052" spans="3:3" x14ac:dyDescent="0.35">
      <c r="C16052" s="22"/>
    </row>
    <row r="16053" spans="3:3" x14ac:dyDescent="0.35">
      <c r="C16053" s="22"/>
    </row>
    <row r="16054" spans="3:3" x14ac:dyDescent="0.35">
      <c r="C16054" s="22"/>
    </row>
    <row r="16055" spans="3:3" x14ac:dyDescent="0.35">
      <c r="C16055" s="22"/>
    </row>
    <row r="16056" spans="3:3" x14ac:dyDescent="0.35">
      <c r="C16056" s="22"/>
    </row>
    <row r="16057" spans="3:3" x14ac:dyDescent="0.35">
      <c r="C16057" s="22"/>
    </row>
    <row r="16058" spans="3:3" x14ac:dyDescent="0.35">
      <c r="C16058" s="22"/>
    </row>
    <row r="16059" spans="3:3" x14ac:dyDescent="0.35">
      <c r="C16059" s="22"/>
    </row>
    <row r="16060" spans="3:3" x14ac:dyDescent="0.35">
      <c r="C16060" s="22"/>
    </row>
    <row r="16061" spans="3:3" x14ac:dyDescent="0.35">
      <c r="C16061" s="22"/>
    </row>
    <row r="16062" spans="3:3" x14ac:dyDescent="0.35">
      <c r="C16062" s="22"/>
    </row>
    <row r="16063" spans="3:3" x14ac:dyDescent="0.35">
      <c r="C16063" s="22"/>
    </row>
    <row r="16064" spans="3:3" x14ac:dyDescent="0.35">
      <c r="C16064" s="22"/>
    </row>
    <row r="16065" spans="3:3" x14ac:dyDescent="0.35">
      <c r="C16065" s="22"/>
    </row>
    <row r="16066" spans="3:3" x14ac:dyDescent="0.35">
      <c r="C16066" s="22"/>
    </row>
    <row r="16067" spans="3:3" x14ac:dyDescent="0.35">
      <c r="C16067" s="22"/>
    </row>
    <row r="16068" spans="3:3" x14ac:dyDescent="0.35">
      <c r="C16068" s="22"/>
    </row>
    <row r="16069" spans="3:3" x14ac:dyDescent="0.35">
      <c r="C16069" s="22"/>
    </row>
    <row r="16070" spans="3:3" x14ac:dyDescent="0.35">
      <c r="C16070" s="22"/>
    </row>
    <row r="16071" spans="3:3" x14ac:dyDescent="0.35">
      <c r="C16071" s="22"/>
    </row>
    <row r="16072" spans="3:3" x14ac:dyDescent="0.35">
      <c r="C16072" s="22"/>
    </row>
    <row r="16073" spans="3:3" x14ac:dyDescent="0.35">
      <c r="C16073" s="22"/>
    </row>
    <row r="16074" spans="3:3" x14ac:dyDescent="0.35">
      <c r="C16074" s="22"/>
    </row>
    <row r="16075" spans="3:3" x14ac:dyDescent="0.35">
      <c r="C16075" s="22"/>
    </row>
    <row r="16076" spans="3:3" x14ac:dyDescent="0.35">
      <c r="C16076" s="22"/>
    </row>
    <row r="16077" spans="3:3" x14ac:dyDescent="0.35">
      <c r="C16077" s="22"/>
    </row>
    <row r="16078" spans="3:3" x14ac:dyDescent="0.35">
      <c r="C16078" s="22"/>
    </row>
    <row r="16079" spans="3:3" x14ac:dyDescent="0.35">
      <c r="C16079" s="22"/>
    </row>
    <row r="16080" spans="3:3" x14ac:dyDescent="0.35">
      <c r="C16080" s="22"/>
    </row>
    <row r="16081" spans="3:3" x14ac:dyDescent="0.35">
      <c r="C16081" s="22"/>
    </row>
    <row r="16082" spans="3:3" x14ac:dyDescent="0.35">
      <c r="C16082" s="22"/>
    </row>
    <row r="16083" spans="3:3" x14ac:dyDescent="0.35">
      <c r="C16083" s="22"/>
    </row>
    <row r="16084" spans="3:3" x14ac:dyDescent="0.35">
      <c r="C16084" s="22"/>
    </row>
    <row r="16085" spans="3:3" x14ac:dyDescent="0.35">
      <c r="C16085" s="22"/>
    </row>
    <row r="16086" spans="3:3" x14ac:dyDescent="0.35">
      <c r="C16086" s="22"/>
    </row>
    <row r="16087" spans="3:3" x14ac:dyDescent="0.35">
      <c r="C16087" s="22"/>
    </row>
    <row r="16088" spans="3:3" x14ac:dyDescent="0.35">
      <c r="C16088" s="22"/>
    </row>
    <row r="16089" spans="3:3" x14ac:dyDescent="0.35">
      <c r="C16089" s="22"/>
    </row>
    <row r="16090" spans="3:3" x14ac:dyDescent="0.35">
      <c r="C16090" s="22"/>
    </row>
    <row r="16091" spans="3:3" x14ac:dyDescent="0.35">
      <c r="C16091" s="22"/>
    </row>
    <row r="16092" spans="3:3" x14ac:dyDescent="0.35">
      <c r="C16092" s="22"/>
    </row>
    <row r="16093" spans="3:3" x14ac:dyDescent="0.35">
      <c r="C16093" s="22"/>
    </row>
    <row r="16094" spans="3:3" x14ac:dyDescent="0.35">
      <c r="C16094" s="22"/>
    </row>
    <row r="16095" spans="3:3" x14ac:dyDescent="0.35">
      <c r="C16095" s="22"/>
    </row>
    <row r="16096" spans="3:3" x14ac:dyDescent="0.35">
      <c r="C16096" s="22"/>
    </row>
    <row r="16097" spans="3:3" x14ac:dyDescent="0.35">
      <c r="C16097" s="22"/>
    </row>
    <row r="16098" spans="3:3" x14ac:dyDescent="0.35">
      <c r="C16098" s="22"/>
    </row>
    <row r="16099" spans="3:3" x14ac:dyDescent="0.35">
      <c r="C16099" s="22"/>
    </row>
    <row r="16100" spans="3:3" x14ac:dyDescent="0.35">
      <c r="C16100" s="22"/>
    </row>
    <row r="16101" spans="3:3" x14ac:dyDescent="0.35">
      <c r="C16101" s="22"/>
    </row>
    <row r="16102" spans="3:3" x14ac:dyDescent="0.35">
      <c r="C16102" s="22"/>
    </row>
    <row r="16103" spans="3:3" x14ac:dyDescent="0.35">
      <c r="C16103" s="22"/>
    </row>
    <row r="16104" spans="3:3" x14ac:dyDescent="0.35">
      <c r="C16104" s="22"/>
    </row>
    <row r="16105" spans="3:3" x14ac:dyDescent="0.35">
      <c r="C16105" s="22"/>
    </row>
    <row r="16106" spans="3:3" x14ac:dyDescent="0.35">
      <c r="C16106" s="22"/>
    </row>
    <row r="16107" spans="3:3" x14ac:dyDescent="0.35">
      <c r="C16107" s="22"/>
    </row>
    <row r="16108" spans="3:3" x14ac:dyDescent="0.35">
      <c r="C16108" s="22"/>
    </row>
    <row r="16109" spans="3:3" x14ac:dyDescent="0.35">
      <c r="C16109" s="22"/>
    </row>
    <row r="16110" spans="3:3" x14ac:dyDescent="0.35">
      <c r="C16110" s="22"/>
    </row>
    <row r="16111" spans="3:3" x14ac:dyDescent="0.35">
      <c r="C16111" s="22"/>
    </row>
    <row r="16112" spans="3:3" x14ac:dyDescent="0.35">
      <c r="C16112" s="22"/>
    </row>
    <row r="16113" spans="3:3" x14ac:dyDescent="0.35">
      <c r="C16113" s="22"/>
    </row>
    <row r="16114" spans="3:3" x14ac:dyDescent="0.35">
      <c r="C16114" s="22"/>
    </row>
    <row r="16115" spans="3:3" x14ac:dyDescent="0.35">
      <c r="C16115" s="22"/>
    </row>
    <row r="16116" spans="3:3" x14ac:dyDescent="0.35">
      <c r="C16116" s="22"/>
    </row>
    <row r="16117" spans="3:3" x14ac:dyDescent="0.35">
      <c r="C16117" s="22"/>
    </row>
    <row r="16118" spans="3:3" x14ac:dyDescent="0.35">
      <c r="C16118" s="22"/>
    </row>
    <row r="16119" spans="3:3" x14ac:dyDescent="0.35">
      <c r="C16119" s="22"/>
    </row>
    <row r="16120" spans="3:3" x14ac:dyDescent="0.35">
      <c r="C16120" s="22"/>
    </row>
    <row r="16121" spans="3:3" x14ac:dyDescent="0.35">
      <c r="C16121" s="22"/>
    </row>
    <row r="16122" spans="3:3" x14ac:dyDescent="0.35">
      <c r="C16122" s="22"/>
    </row>
    <row r="16123" spans="3:3" x14ac:dyDescent="0.35">
      <c r="C16123" s="22"/>
    </row>
    <row r="16124" spans="3:3" x14ac:dyDescent="0.35">
      <c r="C16124" s="22"/>
    </row>
    <row r="16125" spans="3:3" x14ac:dyDescent="0.35">
      <c r="C16125" s="22"/>
    </row>
    <row r="16126" spans="3:3" x14ac:dyDescent="0.35">
      <c r="C16126" s="22"/>
    </row>
    <row r="16127" spans="3:3" x14ac:dyDescent="0.35">
      <c r="C16127" s="22"/>
    </row>
    <row r="16128" spans="3:3" x14ac:dyDescent="0.35">
      <c r="C16128" s="22"/>
    </row>
    <row r="16129" spans="3:3" x14ac:dyDescent="0.35">
      <c r="C16129" s="22"/>
    </row>
    <row r="16130" spans="3:3" x14ac:dyDescent="0.35">
      <c r="C16130" s="22"/>
    </row>
    <row r="16131" spans="3:3" x14ac:dyDescent="0.35">
      <c r="C16131" s="22"/>
    </row>
    <row r="16132" spans="3:3" x14ac:dyDescent="0.35">
      <c r="C16132" s="22"/>
    </row>
    <row r="16133" spans="3:3" x14ac:dyDescent="0.35">
      <c r="C16133" s="22"/>
    </row>
    <row r="16134" spans="3:3" x14ac:dyDescent="0.35">
      <c r="C16134" s="22"/>
    </row>
    <row r="16135" spans="3:3" x14ac:dyDescent="0.35">
      <c r="C16135" s="22"/>
    </row>
    <row r="16136" spans="3:3" x14ac:dyDescent="0.35">
      <c r="C16136" s="22"/>
    </row>
    <row r="16137" spans="3:3" x14ac:dyDescent="0.35">
      <c r="C16137" s="22"/>
    </row>
    <row r="16138" spans="3:3" x14ac:dyDescent="0.35">
      <c r="C16138" s="22"/>
    </row>
    <row r="16139" spans="3:3" x14ac:dyDescent="0.35">
      <c r="C16139" s="22"/>
    </row>
    <row r="16140" spans="3:3" x14ac:dyDescent="0.35">
      <c r="C16140" s="22"/>
    </row>
    <row r="16141" spans="3:3" x14ac:dyDescent="0.35">
      <c r="C16141" s="22"/>
    </row>
    <row r="16142" spans="3:3" x14ac:dyDescent="0.35">
      <c r="C16142" s="22"/>
    </row>
    <row r="16143" spans="3:3" x14ac:dyDescent="0.35">
      <c r="C16143" s="22"/>
    </row>
    <row r="16144" spans="3:3" x14ac:dyDescent="0.35">
      <c r="C16144" s="22"/>
    </row>
    <row r="16145" spans="3:3" x14ac:dyDescent="0.35">
      <c r="C16145" s="22"/>
    </row>
    <row r="16146" spans="3:3" x14ac:dyDescent="0.35">
      <c r="C16146" s="22"/>
    </row>
    <row r="16147" spans="3:3" x14ac:dyDescent="0.35">
      <c r="C16147" s="22"/>
    </row>
    <row r="16148" spans="3:3" x14ac:dyDescent="0.35">
      <c r="C16148" s="22"/>
    </row>
    <row r="16149" spans="3:3" x14ac:dyDescent="0.35">
      <c r="C16149" s="22"/>
    </row>
    <row r="16150" spans="3:3" x14ac:dyDescent="0.35">
      <c r="C16150" s="22"/>
    </row>
    <row r="16151" spans="3:3" x14ac:dyDescent="0.35">
      <c r="C16151" s="22"/>
    </row>
    <row r="16152" spans="3:3" x14ac:dyDescent="0.35">
      <c r="C16152" s="22"/>
    </row>
    <row r="16153" spans="3:3" x14ac:dyDescent="0.35">
      <c r="C16153" s="22"/>
    </row>
    <row r="16154" spans="3:3" x14ac:dyDescent="0.35">
      <c r="C16154" s="22"/>
    </row>
    <row r="16155" spans="3:3" x14ac:dyDescent="0.35">
      <c r="C16155" s="22"/>
    </row>
    <row r="16156" spans="3:3" x14ac:dyDescent="0.35">
      <c r="C16156" s="22"/>
    </row>
    <row r="16157" spans="3:3" x14ac:dyDescent="0.35">
      <c r="C16157" s="22"/>
    </row>
    <row r="16158" spans="3:3" x14ac:dyDescent="0.35">
      <c r="C16158" s="22"/>
    </row>
    <row r="16159" spans="3:3" x14ac:dyDescent="0.35">
      <c r="C16159" s="22"/>
    </row>
    <row r="16160" spans="3:3" x14ac:dyDescent="0.35">
      <c r="C16160" s="22"/>
    </row>
    <row r="16161" spans="3:3" x14ac:dyDescent="0.35">
      <c r="C16161" s="22"/>
    </row>
    <row r="16162" spans="3:3" x14ac:dyDescent="0.35">
      <c r="C16162" s="22"/>
    </row>
    <row r="16163" spans="3:3" x14ac:dyDescent="0.35">
      <c r="C16163" s="22"/>
    </row>
    <row r="16164" spans="3:3" x14ac:dyDescent="0.35">
      <c r="C16164" s="22"/>
    </row>
    <row r="16165" spans="3:3" x14ac:dyDescent="0.35">
      <c r="C16165" s="22"/>
    </row>
    <row r="16166" spans="3:3" x14ac:dyDescent="0.35">
      <c r="C16166" s="22"/>
    </row>
    <row r="16167" spans="3:3" x14ac:dyDescent="0.35">
      <c r="C16167" s="22"/>
    </row>
    <row r="16168" spans="3:3" x14ac:dyDescent="0.35">
      <c r="C16168" s="22"/>
    </row>
    <row r="16169" spans="3:3" x14ac:dyDescent="0.35">
      <c r="C16169" s="22"/>
    </row>
    <row r="16170" spans="3:3" x14ac:dyDescent="0.35">
      <c r="C16170" s="22"/>
    </row>
    <row r="16171" spans="3:3" x14ac:dyDescent="0.35">
      <c r="C16171" s="22"/>
    </row>
    <row r="16172" spans="3:3" x14ac:dyDescent="0.35">
      <c r="C16172" s="22"/>
    </row>
    <row r="16173" spans="3:3" x14ac:dyDescent="0.35">
      <c r="C16173" s="22"/>
    </row>
    <row r="16174" spans="3:3" x14ac:dyDescent="0.35">
      <c r="C16174" s="22"/>
    </row>
    <row r="16175" spans="3:3" x14ac:dyDescent="0.35">
      <c r="C16175" s="22"/>
    </row>
    <row r="16176" spans="3:3" x14ac:dyDescent="0.35">
      <c r="C16176" s="22"/>
    </row>
    <row r="16177" spans="3:3" x14ac:dyDescent="0.35">
      <c r="C16177" s="22"/>
    </row>
    <row r="16178" spans="3:3" x14ac:dyDescent="0.35">
      <c r="C16178" s="22"/>
    </row>
    <row r="16179" spans="3:3" x14ac:dyDescent="0.35">
      <c r="C16179" s="22"/>
    </row>
    <row r="16180" spans="3:3" x14ac:dyDescent="0.35">
      <c r="C16180" s="22"/>
    </row>
    <row r="16181" spans="3:3" x14ac:dyDescent="0.35">
      <c r="C16181" s="22"/>
    </row>
    <row r="16182" spans="3:3" x14ac:dyDescent="0.35">
      <c r="C16182" s="22"/>
    </row>
    <row r="16183" spans="3:3" x14ac:dyDescent="0.35">
      <c r="C16183" s="22"/>
    </row>
    <row r="16184" spans="3:3" x14ac:dyDescent="0.35">
      <c r="C16184" s="22"/>
    </row>
    <row r="16185" spans="3:3" x14ac:dyDescent="0.35">
      <c r="C16185" s="22"/>
    </row>
    <row r="16186" spans="3:3" x14ac:dyDescent="0.35">
      <c r="C16186" s="22"/>
    </row>
    <row r="16187" spans="3:3" x14ac:dyDescent="0.35">
      <c r="C16187" s="22"/>
    </row>
    <row r="16188" spans="3:3" x14ac:dyDescent="0.35">
      <c r="C16188" s="22"/>
    </row>
    <row r="16189" spans="3:3" x14ac:dyDescent="0.35">
      <c r="C16189" s="22"/>
    </row>
    <row r="16190" spans="3:3" x14ac:dyDescent="0.35">
      <c r="C16190" s="22"/>
    </row>
    <row r="16191" spans="3:3" x14ac:dyDescent="0.35">
      <c r="C16191" s="22"/>
    </row>
    <row r="16192" spans="3:3" x14ac:dyDescent="0.35">
      <c r="C16192" s="22"/>
    </row>
    <row r="16193" spans="3:3" x14ac:dyDescent="0.35">
      <c r="C16193" s="22"/>
    </row>
    <row r="16194" spans="3:3" x14ac:dyDescent="0.35">
      <c r="C16194" s="22"/>
    </row>
    <row r="16195" spans="3:3" x14ac:dyDescent="0.35">
      <c r="C16195" s="22"/>
    </row>
    <row r="16196" spans="3:3" x14ac:dyDescent="0.35">
      <c r="C16196" s="22"/>
    </row>
    <row r="16197" spans="3:3" x14ac:dyDescent="0.35">
      <c r="C16197" s="22"/>
    </row>
    <row r="16198" spans="3:3" x14ac:dyDescent="0.35">
      <c r="C16198" s="22"/>
    </row>
    <row r="16199" spans="3:3" x14ac:dyDescent="0.35">
      <c r="C16199" s="22"/>
    </row>
    <row r="16200" spans="3:3" x14ac:dyDescent="0.35">
      <c r="C16200" s="22"/>
    </row>
    <row r="16201" spans="3:3" x14ac:dyDescent="0.35">
      <c r="C16201" s="22"/>
    </row>
    <row r="16202" spans="3:3" x14ac:dyDescent="0.35">
      <c r="C16202" s="22"/>
    </row>
    <row r="16203" spans="3:3" x14ac:dyDescent="0.35">
      <c r="C16203" s="22"/>
    </row>
    <row r="16204" spans="3:3" x14ac:dyDescent="0.35">
      <c r="C16204" s="22"/>
    </row>
    <row r="16205" spans="3:3" x14ac:dyDescent="0.35">
      <c r="C16205" s="22"/>
    </row>
    <row r="16206" spans="3:3" x14ac:dyDescent="0.35">
      <c r="C16206" s="22"/>
    </row>
    <row r="16207" spans="3:3" x14ac:dyDescent="0.35">
      <c r="C16207" s="22"/>
    </row>
    <row r="16208" spans="3:3" x14ac:dyDescent="0.35">
      <c r="C16208" s="22"/>
    </row>
    <row r="16209" spans="3:3" x14ac:dyDescent="0.35">
      <c r="C16209" s="22"/>
    </row>
    <row r="16210" spans="3:3" x14ac:dyDescent="0.35">
      <c r="C16210" s="22"/>
    </row>
    <row r="16211" spans="3:3" x14ac:dyDescent="0.35">
      <c r="C16211" s="22"/>
    </row>
    <row r="16212" spans="3:3" x14ac:dyDescent="0.35">
      <c r="C16212" s="22"/>
    </row>
    <row r="16213" spans="3:3" x14ac:dyDescent="0.35">
      <c r="C16213" s="22"/>
    </row>
    <row r="16214" spans="3:3" x14ac:dyDescent="0.35">
      <c r="C16214" s="22"/>
    </row>
    <row r="16215" spans="3:3" x14ac:dyDescent="0.35">
      <c r="C16215" s="22"/>
    </row>
    <row r="16216" spans="3:3" x14ac:dyDescent="0.35">
      <c r="C16216" s="22"/>
    </row>
    <row r="16217" spans="3:3" x14ac:dyDescent="0.35">
      <c r="C16217" s="22"/>
    </row>
    <row r="16218" spans="3:3" x14ac:dyDescent="0.35">
      <c r="C16218" s="22"/>
    </row>
    <row r="16219" spans="3:3" x14ac:dyDescent="0.35">
      <c r="C16219" s="22"/>
    </row>
    <row r="16220" spans="3:3" x14ac:dyDescent="0.35">
      <c r="C16220" s="22"/>
    </row>
    <row r="16221" spans="3:3" x14ac:dyDescent="0.35">
      <c r="C16221" s="22"/>
    </row>
    <row r="16222" spans="3:3" x14ac:dyDescent="0.35">
      <c r="C16222" s="22"/>
    </row>
    <row r="16223" spans="3:3" x14ac:dyDescent="0.35">
      <c r="C16223" s="22"/>
    </row>
    <row r="16224" spans="3:3" x14ac:dyDescent="0.35">
      <c r="C16224" s="22"/>
    </row>
    <row r="16225" spans="3:3" x14ac:dyDescent="0.35">
      <c r="C16225" s="22"/>
    </row>
    <row r="16226" spans="3:3" x14ac:dyDescent="0.35">
      <c r="C16226" s="22"/>
    </row>
    <row r="16227" spans="3:3" x14ac:dyDescent="0.35">
      <c r="C16227" s="22"/>
    </row>
    <row r="16228" spans="3:3" x14ac:dyDescent="0.35">
      <c r="C16228" s="22"/>
    </row>
    <row r="16229" spans="3:3" x14ac:dyDescent="0.35">
      <c r="C16229" s="22"/>
    </row>
    <row r="16230" spans="3:3" x14ac:dyDescent="0.35">
      <c r="C16230" s="22"/>
    </row>
    <row r="16231" spans="3:3" x14ac:dyDescent="0.35">
      <c r="C16231" s="22"/>
    </row>
    <row r="16232" spans="3:3" x14ac:dyDescent="0.35">
      <c r="C16232" s="22"/>
    </row>
    <row r="16233" spans="3:3" x14ac:dyDescent="0.35">
      <c r="C16233" s="22"/>
    </row>
    <row r="16234" spans="3:3" x14ac:dyDescent="0.35">
      <c r="C16234" s="22"/>
    </row>
    <row r="16235" spans="3:3" x14ac:dyDescent="0.35">
      <c r="C16235" s="22"/>
    </row>
    <row r="16236" spans="3:3" x14ac:dyDescent="0.35">
      <c r="C16236" s="22"/>
    </row>
    <row r="16237" spans="3:3" x14ac:dyDescent="0.35">
      <c r="C16237" s="22"/>
    </row>
    <row r="16238" spans="3:3" x14ac:dyDescent="0.35">
      <c r="C16238" s="22"/>
    </row>
    <row r="16239" spans="3:3" x14ac:dyDescent="0.35">
      <c r="C16239" s="22"/>
    </row>
    <row r="16240" spans="3:3" x14ac:dyDescent="0.35">
      <c r="C16240" s="22"/>
    </row>
    <row r="16241" spans="3:3" x14ac:dyDescent="0.35">
      <c r="C16241" s="22"/>
    </row>
    <row r="16242" spans="3:3" x14ac:dyDescent="0.35">
      <c r="C16242" s="22"/>
    </row>
    <row r="16243" spans="3:3" x14ac:dyDescent="0.35">
      <c r="C16243" s="22"/>
    </row>
    <row r="16244" spans="3:3" x14ac:dyDescent="0.35">
      <c r="C16244" s="22"/>
    </row>
    <row r="16245" spans="3:3" x14ac:dyDescent="0.35">
      <c r="C16245" s="22"/>
    </row>
    <row r="16246" spans="3:3" x14ac:dyDescent="0.35">
      <c r="C16246" s="22"/>
    </row>
    <row r="16247" spans="3:3" x14ac:dyDescent="0.35">
      <c r="C16247" s="22"/>
    </row>
    <row r="16248" spans="3:3" x14ac:dyDescent="0.35">
      <c r="C16248" s="22"/>
    </row>
    <row r="16249" spans="3:3" x14ac:dyDescent="0.35">
      <c r="C16249" s="22"/>
    </row>
    <row r="16250" spans="3:3" x14ac:dyDescent="0.35">
      <c r="C16250" s="22"/>
    </row>
    <row r="16251" spans="3:3" x14ac:dyDescent="0.35">
      <c r="C16251" s="22"/>
    </row>
    <row r="16252" spans="3:3" x14ac:dyDescent="0.35">
      <c r="C16252" s="22"/>
    </row>
    <row r="16253" spans="3:3" x14ac:dyDescent="0.35">
      <c r="C16253" s="22"/>
    </row>
    <row r="16254" spans="3:3" x14ac:dyDescent="0.35">
      <c r="C16254" s="22"/>
    </row>
    <row r="16255" spans="3:3" x14ac:dyDescent="0.35">
      <c r="C16255" s="22"/>
    </row>
    <row r="16256" spans="3:3" x14ac:dyDescent="0.35">
      <c r="C16256" s="22"/>
    </row>
    <row r="16257" spans="3:3" x14ac:dyDescent="0.35">
      <c r="C16257" s="22"/>
    </row>
    <row r="16258" spans="3:3" x14ac:dyDescent="0.35">
      <c r="C16258" s="22"/>
    </row>
    <row r="16259" spans="3:3" x14ac:dyDescent="0.35">
      <c r="C16259" s="22"/>
    </row>
    <row r="16260" spans="3:3" x14ac:dyDescent="0.35">
      <c r="C16260" s="22"/>
    </row>
    <row r="16261" spans="3:3" x14ac:dyDescent="0.35">
      <c r="C16261" s="22"/>
    </row>
    <row r="16262" spans="3:3" x14ac:dyDescent="0.35">
      <c r="C16262" s="22"/>
    </row>
    <row r="16263" spans="3:3" x14ac:dyDescent="0.35">
      <c r="C16263" s="22"/>
    </row>
    <row r="16264" spans="3:3" x14ac:dyDescent="0.35">
      <c r="C16264" s="22"/>
    </row>
    <row r="16265" spans="3:3" x14ac:dyDescent="0.35">
      <c r="C16265" s="22"/>
    </row>
    <row r="16266" spans="3:3" x14ac:dyDescent="0.35">
      <c r="C16266" s="22"/>
    </row>
    <row r="16267" spans="3:3" x14ac:dyDescent="0.35">
      <c r="C16267" s="22"/>
    </row>
    <row r="16268" spans="3:3" x14ac:dyDescent="0.35">
      <c r="C16268" s="22"/>
    </row>
    <row r="16269" spans="3:3" x14ac:dyDescent="0.35">
      <c r="C16269" s="22"/>
    </row>
    <row r="16270" spans="3:3" x14ac:dyDescent="0.35">
      <c r="C16270" s="22"/>
    </row>
    <row r="16271" spans="3:3" x14ac:dyDescent="0.35">
      <c r="C16271" s="22"/>
    </row>
    <row r="16272" spans="3:3" x14ac:dyDescent="0.35">
      <c r="C16272" s="22"/>
    </row>
    <row r="16273" spans="3:3" x14ac:dyDescent="0.35">
      <c r="C16273" s="22"/>
    </row>
    <row r="16274" spans="3:3" x14ac:dyDescent="0.35">
      <c r="C16274" s="22"/>
    </row>
    <row r="16275" spans="3:3" x14ac:dyDescent="0.35">
      <c r="C16275" s="22"/>
    </row>
    <row r="16276" spans="3:3" x14ac:dyDescent="0.35">
      <c r="C16276" s="22"/>
    </row>
    <row r="16277" spans="3:3" x14ac:dyDescent="0.35">
      <c r="C16277" s="22"/>
    </row>
    <row r="16278" spans="3:3" x14ac:dyDescent="0.35">
      <c r="C16278" s="22"/>
    </row>
    <row r="16279" spans="3:3" x14ac:dyDescent="0.35">
      <c r="C16279" s="22"/>
    </row>
    <row r="16280" spans="3:3" x14ac:dyDescent="0.35">
      <c r="C16280" s="22"/>
    </row>
    <row r="16281" spans="3:3" x14ac:dyDescent="0.35">
      <c r="C16281" s="22"/>
    </row>
    <row r="16282" spans="3:3" x14ac:dyDescent="0.35">
      <c r="C16282" s="22"/>
    </row>
    <row r="16283" spans="3:3" x14ac:dyDescent="0.35">
      <c r="C16283" s="22"/>
    </row>
    <row r="16284" spans="3:3" x14ac:dyDescent="0.35">
      <c r="C16284" s="22"/>
    </row>
    <row r="16285" spans="3:3" x14ac:dyDescent="0.35">
      <c r="C16285" s="22"/>
    </row>
    <row r="16286" spans="3:3" x14ac:dyDescent="0.35">
      <c r="C16286" s="22"/>
    </row>
    <row r="16287" spans="3:3" x14ac:dyDescent="0.35">
      <c r="C16287" s="22"/>
    </row>
    <row r="16288" spans="3:3" x14ac:dyDescent="0.35">
      <c r="C16288" s="22"/>
    </row>
    <row r="16289" spans="3:3" x14ac:dyDescent="0.35">
      <c r="C16289" s="22"/>
    </row>
    <row r="16290" spans="3:3" x14ac:dyDescent="0.35">
      <c r="C16290" s="22"/>
    </row>
    <row r="16291" spans="3:3" x14ac:dyDescent="0.35">
      <c r="C16291" s="22"/>
    </row>
    <row r="16292" spans="3:3" x14ac:dyDescent="0.35">
      <c r="C16292" s="22"/>
    </row>
    <row r="16293" spans="3:3" x14ac:dyDescent="0.35">
      <c r="C16293" s="22"/>
    </row>
    <row r="16294" spans="3:3" x14ac:dyDescent="0.35">
      <c r="C16294" s="22"/>
    </row>
    <row r="16295" spans="3:3" x14ac:dyDescent="0.35">
      <c r="C16295" s="22"/>
    </row>
    <row r="16296" spans="3:3" x14ac:dyDescent="0.35">
      <c r="C16296" s="22"/>
    </row>
    <row r="16297" spans="3:3" x14ac:dyDescent="0.35">
      <c r="C16297" s="22"/>
    </row>
    <row r="16298" spans="3:3" x14ac:dyDescent="0.35">
      <c r="C16298" s="22"/>
    </row>
    <row r="16299" spans="3:3" x14ac:dyDescent="0.35">
      <c r="C16299" s="22"/>
    </row>
    <row r="16300" spans="3:3" x14ac:dyDescent="0.35">
      <c r="C16300" s="22"/>
    </row>
    <row r="16301" spans="3:3" x14ac:dyDescent="0.35">
      <c r="C16301" s="22"/>
    </row>
    <row r="16302" spans="3:3" x14ac:dyDescent="0.35">
      <c r="C16302" s="22"/>
    </row>
    <row r="16303" spans="3:3" x14ac:dyDescent="0.35">
      <c r="C16303" s="22"/>
    </row>
    <row r="16304" spans="3:3" x14ac:dyDescent="0.35">
      <c r="C16304" s="22"/>
    </row>
    <row r="16305" spans="3:3" x14ac:dyDescent="0.35">
      <c r="C16305" s="22"/>
    </row>
    <row r="16306" spans="3:3" x14ac:dyDescent="0.35">
      <c r="C16306" s="22"/>
    </row>
    <row r="16307" spans="3:3" x14ac:dyDescent="0.35">
      <c r="C16307" s="22"/>
    </row>
    <row r="16308" spans="3:3" x14ac:dyDescent="0.35">
      <c r="C16308" s="22"/>
    </row>
    <row r="16309" spans="3:3" x14ac:dyDescent="0.35">
      <c r="C16309" s="22"/>
    </row>
    <row r="16310" spans="3:3" x14ac:dyDescent="0.35">
      <c r="C16310" s="22"/>
    </row>
    <row r="16311" spans="3:3" x14ac:dyDescent="0.35">
      <c r="C16311" s="22"/>
    </row>
    <row r="16312" spans="3:3" x14ac:dyDescent="0.35">
      <c r="C16312" s="22"/>
    </row>
    <row r="16313" spans="3:3" x14ac:dyDescent="0.35">
      <c r="C16313" s="22"/>
    </row>
    <row r="16314" spans="3:3" x14ac:dyDescent="0.35">
      <c r="C16314" s="22"/>
    </row>
    <row r="16315" spans="3:3" x14ac:dyDescent="0.35">
      <c r="C16315" s="22"/>
    </row>
    <row r="16316" spans="3:3" x14ac:dyDescent="0.35">
      <c r="C16316" s="22"/>
    </row>
    <row r="16317" spans="3:3" x14ac:dyDescent="0.35">
      <c r="C16317" s="22"/>
    </row>
    <row r="16318" spans="3:3" x14ac:dyDescent="0.35">
      <c r="C16318" s="22"/>
    </row>
    <row r="16319" spans="3:3" x14ac:dyDescent="0.35">
      <c r="C16319" s="22"/>
    </row>
    <row r="16320" spans="3:3" x14ac:dyDescent="0.35">
      <c r="C16320" s="22"/>
    </row>
    <row r="16321" spans="3:3" x14ac:dyDescent="0.35">
      <c r="C16321" s="22"/>
    </row>
    <row r="16322" spans="3:3" x14ac:dyDescent="0.35">
      <c r="C16322" s="22"/>
    </row>
    <row r="16323" spans="3:3" x14ac:dyDescent="0.35">
      <c r="C16323" s="22"/>
    </row>
    <row r="16324" spans="3:3" x14ac:dyDescent="0.35">
      <c r="C16324" s="22"/>
    </row>
    <row r="16325" spans="3:3" x14ac:dyDescent="0.35">
      <c r="C16325" s="22"/>
    </row>
    <row r="16326" spans="3:3" x14ac:dyDescent="0.35">
      <c r="C16326" s="22"/>
    </row>
    <row r="16327" spans="3:3" x14ac:dyDescent="0.35">
      <c r="C16327" s="22"/>
    </row>
    <row r="16328" spans="3:3" x14ac:dyDescent="0.35">
      <c r="C16328" s="22"/>
    </row>
    <row r="16329" spans="3:3" x14ac:dyDescent="0.35">
      <c r="C16329" s="22"/>
    </row>
    <row r="16330" spans="3:3" x14ac:dyDescent="0.35">
      <c r="C16330" s="22"/>
    </row>
    <row r="16331" spans="3:3" x14ac:dyDescent="0.35">
      <c r="C16331" s="22"/>
    </row>
    <row r="16332" spans="3:3" x14ac:dyDescent="0.35">
      <c r="C16332" s="22"/>
    </row>
    <row r="16333" spans="3:3" x14ac:dyDescent="0.35">
      <c r="C16333" s="22"/>
    </row>
    <row r="16334" spans="3:3" x14ac:dyDescent="0.35">
      <c r="C16334" s="22"/>
    </row>
    <row r="16335" spans="3:3" x14ac:dyDescent="0.35">
      <c r="C16335" s="22"/>
    </row>
    <row r="16336" spans="3:3" x14ac:dyDescent="0.35">
      <c r="C16336" s="22"/>
    </row>
    <row r="16337" spans="3:3" x14ac:dyDescent="0.35">
      <c r="C16337" s="22"/>
    </row>
    <row r="16338" spans="3:3" x14ac:dyDescent="0.35">
      <c r="C16338" s="22"/>
    </row>
    <row r="16339" spans="3:3" x14ac:dyDescent="0.35">
      <c r="C16339" s="22"/>
    </row>
    <row r="16340" spans="3:3" x14ac:dyDescent="0.35">
      <c r="C16340" s="22"/>
    </row>
    <row r="16341" spans="3:3" x14ac:dyDescent="0.35">
      <c r="C16341" s="22"/>
    </row>
    <row r="16342" spans="3:3" x14ac:dyDescent="0.35">
      <c r="C16342" s="22"/>
    </row>
    <row r="16343" spans="3:3" x14ac:dyDescent="0.35">
      <c r="C16343" s="22"/>
    </row>
    <row r="16344" spans="3:3" x14ac:dyDescent="0.35">
      <c r="C16344" s="22"/>
    </row>
    <row r="16345" spans="3:3" x14ac:dyDescent="0.35">
      <c r="C16345" s="22"/>
    </row>
    <row r="16346" spans="3:3" x14ac:dyDescent="0.35">
      <c r="C16346" s="22"/>
    </row>
    <row r="16347" spans="3:3" x14ac:dyDescent="0.35">
      <c r="C16347" s="22"/>
    </row>
    <row r="16348" spans="3:3" x14ac:dyDescent="0.35">
      <c r="C16348" s="22"/>
    </row>
    <row r="16349" spans="3:3" x14ac:dyDescent="0.35">
      <c r="C16349" s="22"/>
    </row>
    <row r="16350" spans="3:3" x14ac:dyDescent="0.35">
      <c r="C16350" s="22"/>
    </row>
    <row r="16351" spans="3:3" x14ac:dyDescent="0.35">
      <c r="C16351" s="22"/>
    </row>
    <row r="16352" spans="3:3" x14ac:dyDescent="0.35">
      <c r="C16352" s="22"/>
    </row>
    <row r="16353" spans="3:3" x14ac:dyDescent="0.35">
      <c r="C16353" s="22"/>
    </row>
    <row r="16354" spans="3:3" x14ac:dyDescent="0.35">
      <c r="C16354" s="22"/>
    </row>
    <row r="16355" spans="3:3" x14ac:dyDescent="0.35">
      <c r="C16355" s="22"/>
    </row>
    <row r="16356" spans="3:3" x14ac:dyDescent="0.35">
      <c r="C16356" s="22"/>
    </row>
    <row r="16357" spans="3:3" x14ac:dyDescent="0.35">
      <c r="C16357" s="22"/>
    </row>
    <row r="16358" spans="3:3" x14ac:dyDescent="0.35">
      <c r="C16358" s="22"/>
    </row>
    <row r="16359" spans="3:3" x14ac:dyDescent="0.35">
      <c r="C16359" s="22"/>
    </row>
    <row r="16360" spans="3:3" x14ac:dyDescent="0.35">
      <c r="C16360" s="22"/>
    </row>
    <row r="16361" spans="3:3" x14ac:dyDescent="0.35">
      <c r="C16361" s="22"/>
    </row>
    <row r="16362" spans="3:3" x14ac:dyDescent="0.35">
      <c r="C16362" s="22"/>
    </row>
    <row r="16363" spans="3:3" x14ac:dyDescent="0.35">
      <c r="C16363" s="22"/>
    </row>
    <row r="16364" spans="3:3" x14ac:dyDescent="0.35">
      <c r="C16364" s="22"/>
    </row>
    <row r="16365" spans="3:3" x14ac:dyDescent="0.35">
      <c r="C16365" s="22"/>
    </row>
    <row r="16366" spans="3:3" x14ac:dyDescent="0.35">
      <c r="C16366" s="22"/>
    </row>
    <row r="16367" spans="3:3" x14ac:dyDescent="0.35">
      <c r="C16367" s="22"/>
    </row>
    <row r="16368" spans="3:3" x14ac:dyDescent="0.35">
      <c r="C16368" s="22"/>
    </row>
    <row r="16369" spans="3:3" x14ac:dyDescent="0.35">
      <c r="C16369" s="22"/>
    </row>
    <row r="16370" spans="3:3" x14ac:dyDescent="0.35">
      <c r="C16370" s="22"/>
    </row>
    <row r="16371" spans="3:3" x14ac:dyDescent="0.35">
      <c r="C16371" s="22"/>
    </row>
    <row r="16372" spans="3:3" x14ac:dyDescent="0.35">
      <c r="C16372" s="22"/>
    </row>
    <row r="16373" spans="3:3" x14ac:dyDescent="0.35">
      <c r="C16373" s="22"/>
    </row>
    <row r="16374" spans="3:3" x14ac:dyDescent="0.35">
      <c r="C16374" s="22"/>
    </row>
    <row r="16375" spans="3:3" x14ac:dyDescent="0.35">
      <c r="C16375" s="22"/>
    </row>
    <row r="16376" spans="3:3" x14ac:dyDescent="0.35">
      <c r="C16376" s="22"/>
    </row>
    <row r="16377" spans="3:3" x14ac:dyDescent="0.35">
      <c r="C16377" s="22"/>
    </row>
    <row r="16378" spans="3:3" x14ac:dyDescent="0.35">
      <c r="C16378" s="22"/>
    </row>
    <row r="16379" spans="3:3" x14ac:dyDescent="0.35">
      <c r="C16379" s="22"/>
    </row>
    <row r="16380" spans="3:3" x14ac:dyDescent="0.35">
      <c r="C16380" s="22"/>
    </row>
    <row r="16381" spans="3:3" x14ac:dyDescent="0.35">
      <c r="C16381" s="22"/>
    </row>
    <row r="16382" spans="3:3" x14ac:dyDescent="0.35">
      <c r="C16382" s="22"/>
    </row>
    <row r="16383" spans="3:3" x14ac:dyDescent="0.35">
      <c r="C16383" s="22"/>
    </row>
    <row r="16384" spans="3:3" x14ac:dyDescent="0.35">
      <c r="C16384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9FEA-A725-4A56-ACAB-F3EF5C0A0C34}">
  <dimension ref="A1:GY106"/>
  <sheetViews>
    <sheetView tabSelected="1" topLeftCell="GM1" workbookViewId="0">
      <selection activeCell="GR1" sqref="GR1"/>
    </sheetView>
  </sheetViews>
  <sheetFormatPr defaultRowHeight="14.5" x14ac:dyDescent="0.35"/>
  <cols>
    <col min="1" max="1" width="4" style="54" customWidth="1"/>
    <col min="2" max="2" width="10.54296875" style="54" bestFit="1" customWidth="1"/>
    <col min="3" max="3" width="18.7265625" style="2" bestFit="1" customWidth="1"/>
    <col min="4" max="4" width="17.54296875" style="2" bestFit="1" customWidth="1"/>
    <col min="5" max="5" width="6.1796875" style="4" bestFit="1" customWidth="1"/>
    <col min="6" max="7" width="5.26953125" style="4" bestFit="1" customWidth="1"/>
    <col min="8" max="8" width="3.81640625" style="4" bestFit="1" customWidth="1"/>
    <col min="9" max="9" width="4.81640625" style="4" bestFit="1" customWidth="1"/>
    <col min="10" max="10" width="4.453125" style="4" bestFit="1" customWidth="1"/>
    <col min="11" max="11" width="28.453125" style="2" bestFit="1" customWidth="1"/>
    <col min="12" max="12" width="18.7265625" style="2" bestFit="1" customWidth="1"/>
    <col min="13" max="13" width="13.54296875" style="2" bestFit="1" customWidth="1"/>
    <col min="14" max="14" width="19.1796875" style="2" bestFit="1" customWidth="1"/>
    <col min="15" max="15" width="15.1796875" style="4" bestFit="1" customWidth="1"/>
    <col min="16" max="16" width="10.54296875" style="4" bestFit="1" customWidth="1"/>
    <col min="17" max="17" width="23.26953125" style="4" customWidth="1"/>
    <col min="18" max="18" width="26" style="4" customWidth="1"/>
    <col min="19" max="19" width="22.90625" style="4" customWidth="1"/>
    <col min="20" max="20" width="10.54296875" style="4" bestFit="1" customWidth="1"/>
    <col min="21" max="21" width="4.26953125" style="4" bestFit="1" customWidth="1"/>
    <col min="22" max="22" width="4.7265625" style="4" bestFit="1" customWidth="1"/>
    <col min="23" max="23" width="4.26953125" style="4" bestFit="1" customWidth="1"/>
    <col min="24" max="24" width="3.81640625" style="4" bestFit="1" customWidth="1"/>
    <col min="25" max="25" width="4.453125" style="4" bestFit="1" customWidth="1"/>
    <col min="26" max="26" width="5.7265625" style="4" bestFit="1" customWidth="1"/>
    <col min="27" max="27" width="4.26953125" style="4" bestFit="1" customWidth="1"/>
    <col min="28" max="28" width="10.26953125" style="4" bestFit="1" customWidth="1"/>
    <col min="29" max="29" width="7.7265625" style="4" bestFit="1" customWidth="1"/>
    <col min="30" max="30" width="6.54296875" style="4" bestFit="1" customWidth="1"/>
    <col min="31" max="31" width="9.453125" style="4" customWidth="1"/>
    <col min="32" max="32" width="9.26953125" style="4" bestFit="1" customWidth="1"/>
    <col min="33" max="33" width="10" style="4" bestFit="1" customWidth="1"/>
    <col min="34" max="34" width="10.7265625" style="4" bestFit="1" customWidth="1"/>
    <col min="35" max="35" width="11.453125" style="4" bestFit="1" customWidth="1"/>
    <col min="36" max="37" width="5.81640625" style="4" bestFit="1" customWidth="1"/>
    <col min="38" max="38" width="10.54296875" style="4" bestFit="1" customWidth="1"/>
    <col min="39" max="39" width="46.26953125" style="4" bestFit="1" customWidth="1"/>
    <col min="40" max="40" width="68.54296875" style="4" bestFit="1" customWidth="1"/>
    <col min="41" max="41" width="4.81640625" style="4" bestFit="1" customWidth="1"/>
    <col min="42" max="42" width="9.54296875" style="4" bestFit="1" customWidth="1"/>
    <col min="43" max="43" width="11.453125" style="4" bestFit="1" customWidth="1"/>
    <col min="44" max="44" width="4.81640625" style="4" bestFit="1" customWidth="1"/>
    <col min="45" max="45" width="6" style="4" bestFit="1" customWidth="1"/>
    <col min="46" max="46" width="5.453125" style="4" bestFit="1" customWidth="1"/>
    <col min="47" max="47" width="8.453125" style="29" bestFit="1" customWidth="1"/>
    <col min="48" max="48" width="10.1796875" style="4" bestFit="1" customWidth="1"/>
    <col min="49" max="49" width="13.81640625" style="4" bestFit="1" customWidth="1"/>
    <col min="50" max="50" width="10.7265625" style="4" bestFit="1" customWidth="1"/>
    <col min="51" max="51" width="3.81640625" style="4" bestFit="1" customWidth="1"/>
    <col min="52" max="52" width="4.81640625" style="4" bestFit="1" customWidth="1"/>
    <col min="53" max="53" width="6.26953125" style="4" bestFit="1" customWidth="1"/>
    <col min="54" max="54" width="6" style="4" bestFit="1" customWidth="1"/>
    <col min="55" max="55" width="4.453125" style="4" bestFit="1" customWidth="1"/>
    <col min="56" max="58" width="4.81640625" style="4" bestFit="1" customWidth="1"/>
    <col min="59" max="60" width="6.453125" style="4" bestFit="1" customWidth="1"/>
    <col min="61" max="61" width="9.81640625" style="4" bestFit="1" customWidth="1"/>
    <col min="62" max="62" width="4.81640625" style="4" bestFit="1" customWidth="1"/>
    <col min="63" max="63" width="5.81640625" style="4" bestFit="1" customWidth="1"/>
    <col min="64" max="64" width="4.81640625" style="4" bestFit="1" customWidth="1"/>
    <col min="65" max="65" width="7.453125" style="4" bestFit="1" customWidth="1"/>
    <col min="66" max="67" width="4.81640625" style="4" bestFit="1" customWidth="1"/>
    <col min="68" max="68" width="9.1796875" style="4" bestFit="1" customWidth="1"/>
    <col min="69" max="69" width="8.1796875" style="4" bestFit="1" customWidth="1"/>
    <col min="70" max="70" width="6.1796875" style="4" bestFit="1" customWidth="1"/>
    <col min="71" max="71" width="10.1796875" bestFit="1" customWidth="1"/>
    <col min="72" max="72" width="4.1796875" bestFit="1" customWidth="1"/>
    <col min="73" max="73" width="4.81640625" bestFit="1" customWidth="1"/>
    <col min="74" max="74" width="4.453125" bestFit="1" customWidth="1"/>
    <col min="75" max="75" width="4.1796875" bestFit="1" customWidth="1"/>
    <col min="76" max="76" width="5.54296875" bestFit="1" customWidth="1"/>
    <col min="77" max="78" width="4.81640625" bestFit="1" customWidth="1"/>
    <col min="79" max="79" width="5.81640625" bestFit="1" customWidth="1"/>
    <col min="80" max="80" width="7.453125" bestFit="1" customWidth="1"/>
    <col min="81" max="81" width="4.81640625" style="4" bestFit="1" customWidth="1"/>
    <col min="82" max="82" width="5.1796875" style="4" bestFit="1" customWidth="1"/>
    <col min="83" max="83" width="6.1796875" style="4" bestFit="1" customWidth="1"/>
    <col min="84" max="85" width="4.1796875" style="4" bestFit="1" customWidth="1"/>
    <col min="86" max="86" width="5.81640625" style="4" bestFit="1" customWidth="1"/>
    <col min="87" max="87" width="5.81640625" style="4" customWidth="1"/>
    <col min="88" max="88" width="5.81640625" style="4" bestFit="1" customWidth="1"/>
    <col min="89" max="89" width="5.453125" style="4" bestFit="1" customWidth="1"/>
    <col min="90" max="90" width="5.81640625" style="4" bestFit="1" customWidth="1"/>
    <col min="91" max="91" width="5.54296875" style="4" bestFit="1" customWidth="1"/>
    <col min="92" max="92" width="5.81640625" style="4" bestFit="1" customWidth="1"/>
    <col min="93" max="93" width="13.453125" style="4" bestFit="1" customWidth="1"/>
    <col min="94" max="94" width="8.54296875" style="4" bestFit="1" customWidth="1"/>
    <col min="95" max="95" width="11.1796875" style="4" bestFit="1" customWidth="1"/>
    <col min="96" max="96" width="9.54296875" style="4" bestFit="1" customWidth="1"/>
    <col min="97" max="97" width="5.54296875" style="10" bestFit="1" customWidth="1"/>
    <col min="98" max="98" width="5.54296875" style="10" customWidth="1"/>
    <col min="99" max="99" width="11.7265625" style="10" customWidth="1"/>
    <col min="100" max="100" width="6.08984375" style="11" bestFit="1" customWidth="1"/>
    <col min="101" max="101" width="7.54296875" style="11" bestFit="1" customWidth="1"/>
    <col min="102" max="102" width="10" style="11" bestFit="1" customWidth="1"/>
    <col min="103" max="103" width="13" style="11" bestFit="1" customWidth="1"/>
    <col min="104" max="104" width="7.90625" style="11" bestFit="1" customWidth="1"/>
    <col min="105" max="105" width="13.81640625" style="11" bestFit="1" customWidth="1"/>
    <col min="106" max="106" width="20.7265625" style="11" bestFit="1" customWidth="1"/>
    <col min="107" max="107" width="16.7265625" style="11" bestFit="1" customWidth="1"/>
    <col min="108" max="108" width="13.36328125" style="11" bestFit="1" customWidth="1"/>
    <col min="109" max="109" width="6.36328125" style="11" bestFit="1" customWidth="1"/>
    <col min="110" max="110" width="7.81640625" style="11" bestFit="1" customWidth="1"/>
    <col min="111" max="111" width="13.6328125" style="11" bestFit="1" customWidth="1"/>
    <col min="112" max="112" width="13.26953125" style="11" bestFit="1" customWidth="1"/>
    <col min="113" max="113" width="8.1796875" style="11" bestFit="1" customWidth="1"/>
    <col min="114" max="114" width="14.08984375" style="11" bestFit="1" customWidth="1"/>
    <col min="115" max="115" width="14.26953125" style="11" bestFit="1" customWidth="1"/>
    <col min="116" max="116" width="3.453125" style="4" bestFit="1" customWidth="1"/>
    <col min="117" max="117" width="5.81640625" style="4" bestFit="1" customWidth="1"/>
    <col min="118" max="118" width="6.453125" style="4" bestFit="1" customWidth="1"/>
    <col min="119" max="119" width="6.1796875" style="4" bestFit="1" customWidth="1"/>
    <col min="120" max="120" width="5.81640625" style="4" bestFit="1" customWidth="1"/>
    <col min="121" max="121" width="7.54296875" style="4" bestFit="1" customWidth="1"/>
    <col min="122" max="122" width="4.81640625" style="11" bestFit="1" customWidth="1"/>
    <col min="123" max="123" width="6" style="4" bestFit="1" customWidth="1"/>
    <col min="124" max="124" width="6.453125" style="4" bestFit="1" customWidth="1"/>
    <col min="125" max="125" width="5" style="4" bestFit="1" customWidth="1"/>
    <col min="126" max="126" width="6.54296875" style="11" bestFit="1" customWidth="1"/>
    <col min="127" max="127" width="4.81640625" style="4" bestFit="1" customWidth="1"/>
    <col min="128" max="128" width="5" style="4" bestFit="1" customWidth="1"/>
    <col min="129" max="129" width="3.81640625" style="4" bestFit="1" customWidth="1"/>
    <col min="130" max="131" width="11.81640625" style="4" bestFit="1" customWidth="1"/>
    <col min="132" max="132" width="8.453125" style="4" bestFit="1" customWidth="1"/>
    <col min="133" max="133" width="3.81640625" style="4" bestFit="1" customWidth="1"/>
    <col min="134" max="134" width="8" style="4" bestFit="1" customWidth="1"/>
    <col min="135" max="136" width="11.81640625" style="4" bestFit="1" customWidth="1"/>
    <col min="137" max="138" width="11.81640625" style="4" customWidth="1"/>
    <col min="139" max="139" width="2.81640625" style="4" bestFit="1" customWidth="1"/>
    <col min="140" max="140" width="5.81640625" style="4" bestFit="1" customWidth="1"/>
    <col min="141" max="141" width="6.81640625" style="4" bestFit="1" customWidth="1"/>
    <col min="142" max="142" width="11.81640625" style="11" bestFit="1" customWidth="1"/>
    <col min="143" max="143" width="7" style="4" bestFit="1" customWidth="1"/>
    <col min="144" max="144" width="5" style="11" bestFit="1" customWidth="1"/>
    <col min="145" max="145" width="11.81640625" style="4" bestFit="1" customWidth="1"/>
    <col min="146" max="146" width="11.81640625" style="11" bestFit="1" customWidth="1"/>
    <col min="147" max="147" width="8.1796875" style="4" bestFit="1" customWidth="1"/>
    <col min="148" max="148" width="8.1796875" style="4" customWidth="1"/>
    <col min="149" max="149" width="7.7265625" style="4" bestFit="1" customWidth="1"/>
    <col min="150" max="150" width="8.54296875" style="4" bestFit="1" customWidth="1"/>
    <col min="151" max="151" width="5.81640625" style="11" bestFit="1" customWidth="1"/>
    <col min="152" max="152" width="5.7265625" style="4" bestFit="1" customWidth="1"/>
    <col min="153" max="153" width="5.453125" style="9" bestFit="1" customWidth="1"/>
    <col min="154" max="154" width="4.7265625" style="4" bestFit="1" customWidth="1"/>
    <col min="155" max="155" width="5.81640625" style="4" bestFit="1" customWidth="1"/>
    <col min="156" max="156" width="4.81640625" style="4" bestFit="1" customWidth="1"/>
    <col min="157" max="157" width="5.81640625" style="4" bestFit="1" customWidth="1"/>
    <col min="158" max="158" width="6.453125" style="4" bestFit="1" customWidth="1"/>
    <col min="159" max="159" width="5.81640625" style="4" bestFit="1" customWidth="1"/>
    <col min="160" max="160" width="11" style="9" bestFit="1" customWidth="1"/>
    <col min="161" max="165" width="11" style="9" customWidth="1"/>
    <col min="166" max="166" width="6.81640625" style="11" bestFit="1" customWidth="1"/>
    <col min="167" max="167" width="5.81640625" style="11" bestFit="1" customWidth="1"/>
    <col min="168" max="168" width="6" style="4" bestFit="1" customWidth="1"/>
    <col min="169" max="169" width="5.7265625" style="4" bestFit="1" customWidth="1"/>
    <col min="170" max="170" width="4.81640625" style="4" bestFit="1" customWidth="1"/>
    <col min="171" max="171" width="8" style="4" customWidth="1"/>
    <col min="172" max="172" width="6.81640625" style="11" bestFit="1" customWidth="1"/>
    <col min="173" max="173" width="6.1796875" style="11" bestFit="1" customWidth="1"/>
    <col min="174" max="176" width="5.81640625" style="4" bestFit="1" customWidth="1"/>
    <col min="177" max="177" width="7" style="11" customWidth="1"/>
    <col min="178" max="178" width="5.26953125" style="4" bestFit="1" customWidth="1"/>
    <col min="179" max="179" width="11.81640625" style="11" bestFit="1" customWidth="1"/>
    <col min="180" max="180" width="7.54296875" style="4" bestFit="1" customWidth="1"/>
    <col min="181" max="181" width="6.453125" style="4" bestFit="1" customWidth="1"/>
    <col min="183" max="183" width="5.81640625" style="11" bestFit="1" customWidth="1"/>
    <col min="184" max="186" width="11.6328125" style="4" customWidth="1"/>
    <col min="187" max="187" width="7.26953125" style="4" bestFit="1" customWidth="1"/>
    <col min="188" max="188" width="6.81640625" style="4" bestFit="1" customWidth="1"/>
    <col min="189" max="189" width="11.81640625" style="4" bestFit="1" customWidth="1"/>
    <col min="190" max="190" width="6.7265625" style="4" bestFit="1" customWidth="1"/>
    <col min="191" max="191" width="7.26953125" style="4" bestFit="1" customWidth="1"/>
    <col min="192" max="192" width="11.81640625" style="4" bestFit="1" customWidth="1"/>
    <col min="193" max="194" width="7.81640625" bestFit="1" customWidth="1"/>
    <col min="195" max="195" width="8.1796875" bestFit="1" customWidth="1"/>
    <col min="196" max="196" width="16.1796875" bestFit="1" customWidth="1"/>
    <col min="197" max="197" width="20.1796875" bestFit="1" customWidth="1"/>
    <col min="198" max="198" width="19.54296875" bestFit="1" customWidth="1"/>
    <col min="199" max="199" width="18.1796875" bestFit="1" customWidth="1"/>
    <col min="200" max="201" width="10.81640625" bestFit="1" customWidth="1"/>
    <col min="202" max="202" width="19.54296875" bestFit="1" customWidth="1"/>
    <col min="203" max="203" width="14" bestFit="1" customWidth="1"/>
    <col min="204" max="204" width="13.54296875" bestFit="1" customWidth="1"/>
    <col min="205" max="205" width="34" bestFit="1" customWidth="1"/>
    <col min="206" max="206" width="19" bestFit="1" customWidth="1"/>
    <col min="207" max="207" width="19.81640625" bestFit="1" customWidth="1"/>
  </cols>
  <sheetData>
    <row r="1" spans="1:207" s="22" customFormat="1" ht="18.5" x14ac:dyDescent="0.45">
      <c r="A1" s="54" t="s">
        <v>466</v>
      </c>
      <c r="B1" s="54" t="s">
        <v>11</v>
      </c>
      <c r="C1" s="1" t="s">
        <v>471</v>
      </c>
      <c r="D1" s="1" t="s">
        <v>467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  <c r="J1" s="3" t="s">
        <v>19</v>
      </c>
      <c r="K1" s="1" t="s">
        <v>472</v>
      </c>
      <c r="L1" s="1" t="s">
        <v>473</v>
      </c>
      <c r="M1" s="1" t="s">
        <v>468</v>
      </c>
      <c r="N1" s="1" t="s">
        <v>469</v>
      </c>
      <c r="O1" s="3" t="s">
        <v>474</v>
      </c>
      <c r="P1" s="3" t="s">
        <v>475</v>
      </c>
      <c r="Q1" s="3" t="s">
        <v>470</v>
      </c>
      <c r="R1" s="3" t="s">
        <v>476</v>
      </c>
      <c r="S1" s="3" t="s">
        <v>477</v>
      </c>
      <c r="T1" s="3" t="s">
        <v>26</v>
      </c>
      <c r="U1" s="3" t="s">
        <v>27</v>
      </c>
      <c r="V1" s="3" t="s">
        <v>28</v>
      </c>
      <c r="W1" s="3" t="s">
        <v>29</v>
      </c>
      <c r="X1" s="3" t="s">
        <v>30</v>
      </c>
      <c r="Y1" s="3" t="s">
        <v>31</v>
      </c>
      <c r="Z1" s="3" t="s">
        <v>32</v>
      </c>
      <c r="AA1" s="3" t="s">
        <v>33</v>
      </c>
      <c r="AB1" s="3" t="s">
        <v>34</v>
      </c>
      <c r="AC1" s="3" t="s">
        <v>35</v>
      </c>
      <c r="AD1" s="3" t="s">
        <v>478</v>
      </c>
      <c r="AE1" s="3" t="s">
        <v>479</v>
      </c>
      <c r="AF1" s="3" t="s">
        <v>480</v>
      </c>
      <c r="AG1" s="3" t="s">
        <v>481</v>
      </c>
      <c r="AH1" s="3" t="s">
        <v>40</v>
      </c>
      <c r="AI1" s="3" t="s">
        <v>41</v>
      </c>
      <c r="AJ1" s="3" t="s">
        <v>42</v>
      </c>
      <c r="AK1" s="3" t="s">
        <v>43</v>
      </c>
      <c r="AL1" s="3" t="s">
        <v>482</v>
      </c>
      <c r="AM1" s="3" t="s">
        <v>483</v>
      </c>
      <c r="AN1" s="3" t="s">
        <v>46</v>
      </c>
      <c r="AO1" s="3" t="s">
        <v>47</v>
      </c>
      <c r="AP1" s="3" t="s">
        <v>48</v>
      </c>
      <c r="AQ1" s="5" t="s">
        <v>484</v>
      </c>
      <c r="AR1" s="5" t="s">
        <v>50</v>
      </c>
      <c r="AS1" s="5" t="s">
        <v>51</v>
      </c>
      <c r="AT1" s="5" t="s">
        <v>52</v>
      </c>
      <c r="AU1" s="28" t="s">
        <v>485</v>
      </c>
      <c r="AV1" s="3" t="s">
        <v>54</v>
      </c>
      <c r="AW1" s="3" t="s">
        <v>55</v>
      </c>
      <c r="AX1" s="3" t="s">
        <v>56</v>
      </c>
      <c r="AY1" s="3" t="s">
        <v>57</v>
      </c>
      <c r="AZ1" s="3" t="s">
        <v>58</v>
      </c>
      <c r="BA1" s="3" t="s">
        <v>59</v>
      </c>
      <c r="BB1" s="3" t="s">
        <v>60</v>
      </c>
      <c r="BC1" s="5" t="s">
        <v>61</v>
      </c>
      <c r="BD1" s="5" t="s">
        <v>62</v>
      </c>
      <c r="BE1" s="5" t="s">
        <v>63</v>
      </c>
      <c r="BF1" s="5" t="s">
        <v>64</v>
      </c>
      <c r="BG1" s="5" t="s">
        <v>65</v>
      </c>
      <c r="BH1" s="5" t="s">
        <v>486</v>
      </c>
      <c r="BI1" s="5" t="s">
        <v>67</v>
      </c>
      <c r="BJ1" s="5" t="s">
        <v>68</v>
      </c>
      <c r="BK1" s="3" t="s">
        <v>69</v>
      </c>
      <c r="BL1" s="3" t="s">
        <v>17</v>
      </c>
      <c r="BM1" s="3" t="s">
        <v>70</v>
      </c>
      <c r="BN1" s="3" t="s">
        <v>71</v>
      </c>
      <c r="BO1" s="3" t="s">
        <v>72</v>
      </c>
      <c r="BP1" s="3" t="s">
        <v>73</v>
      </c>
      <c r="BQ1" s="3" t="s">
        <v>74</v>
      </c>
      <c r="BR1" s="3" t="s">
        <v>487</v>
      </c>
      <c r="BS1" s="22" t="s">
        <v>76</v>
      </c>
      <c r="BT1" s="22" t="s">
        <v>77</v>
      </c>
      <c r="BU1" s="22" t="s">
        <v>78</v>
      </c>
      <c r="BV1" s="22" t="s">
        <v>79</v>
      </c>
      <c r="BW1" s="22" t="s">
        <v>80</v>
      </c>
      <c r="BX1" s="22" t="s">
        <v>81</v>
      </c>
      <c r="BY1" s="22" t="s">
        <v>82</v>
      </c>
      <c r="BZ1" s="22" t="s">
        <v>83</v>
      </c>
      <c r="CA1" s="22" t="s">
        <v>488</v>
      </c>
      <c r="CB1" s="22" t="s">
        <v>489</v>
      </c>
      <c r="CC1" s="3" t="s">
        <v>86</v>
      </c>
      <c r="CD1" s="3" t="s">
        <v>87</v>
      </c>
      <c r="CE1" s="3" t="s">
        <v>88</v>
      </c>
      <c r="CF1" s="3" t="s">
        <v>89</v>
      </c>
      <c r="CG1" s="3" t="s">
        <v>90</v>
      </c>
      <c r="CH1" s="3" t="s">
        <v>279</v>
      </c>
      <c r="CI1" s="3" t="s">
        <v>91</v>
      </c>
      <c r="CJ1" s="3" t="s">
        <v>92</v>
      </c>
      <c r="CK1" s="3" t="s">
        <v>93</v>
      </c>
      <c r="CL1" s="3" t="s">
        <v>94</v>
      </c>
      <c r="CM1" s="3" t="s">
        <v>95</v>
      </c>
      <c r="CN1" s="3" t="s">
        <v>96</v>
      </c>
      <c r="CO1" s="3" t="s">
        <v>490</v>
      </c>
      <c r="CP1" s="3" t="s">
        <v>98</v>
      </c>
      <c r="CQ1" s="3" t="s">
        <v>99</v>
      </c>
      <c r="CR1" s="3" t="s">
        <v>100</v>
      </c>
      <c r="CS1" s="6" t="s">
        <v>491</v>
      </c>
      <c r="CT1" s="6" t="s">
        <v>260</v>
      </c>
      <c r="CU1" s="6" t="s">
        <v>261</v>
      </c>
      <c r="CV1" s="22" t="s">
        <v>248</v>
      </c>
      <c r="CW1" s="57" t="s">
        <v>492</v>
      </c>
      <c r="CX1" s="7" t="s">
        <v>493</v>
      </c>
      <c r="CY1" s="7" t="s">
        <v>494</v>
      </c>
      <c r="CZ1" s="58" t="s">
        <v>495</v>
      </c>
      <c r="DA1" s="7" t="s">
        <v>496</v>
      </c>
      <c r="DB1" s="7" t="s">
        <v>497</v>
      </c>
      <c r="DC1" s="7" t="s">
        <v>498</v>
      </c>
      <c r="DD1" s="7" t="s">
        <v>499</v>
      </c>
      <c r="DE1" s="3" t="s">
        <v>259</v>
      </c>
      <c r="DF1" s="58" t="s">
        <v>500</v>
      </c>
      <c r="DG1" s="7" t="s">
        <v>501</v>
      </c>
      <c r="DH1" s="7" t="s">
        <v>502</v>
      </c>
      <c r="DI1" s="58" t="s">
        <v>503</v>
      </c>
      <c r="DJ1" s="7" t="s">
        <v>504</v>
      </c>
      <c r="DK1" s="7" t="s">
        <v>505</v>
      </c>
      <c r="DL1" s="22" t="s">
        <v>102</v>
      </c>
      <c r="DM1" s="22" t="s">
        <v>103</v>
      </c>
      <c r="DN1" s="22" t="s">
        <v>104</v>
      </c>
      <c r="DO1" s="3" t="s">
        <v>105</v>
      </c>
      <c r="DP1" s="3" t="s">
        <v>106</v>
      </c>
      <c r="DQ1" s="22" t="s">
        <v>506</v>
      </c>
      <c r="DR1" s="7" t="s">
        <v>108</v>
      </c>
      <c r="DS1" s="3" t="s">
        <v>109</v>
      </c>
      <c r="DT1" s="3" t="s">
        <v>110</v>
      </c>
      <c r="DU1" s="3" t="s">
        <v>111</v>
      </c>
      <c r="DV1" s="7" t="s">
        <v>507</v>
      </c>
      <c r="DW1" s="3" t="s">
        <v>113</v>
      </c>
      <c r="DX1" s="3" t="s">
        <v>114</v>
      </c>
      <c r="DY1" s="3" t="s">
        <v>115</v>
      </c>
      <c r="DZ1" s="3" t="s">
        <v>116</v>
      </c>
      <c r="EA1" s="3" t="s">
        <v>86</v>
      </c>
      <c r="EB1" s="3" t="s">
        <v>508</v>
      </c>
      <c r="EC1" s="22" t="s">
        <v>118</v>
      </c>
      <c r="ED1" s="22" t="s">
        <v>509</v>
      </c>
      <c r="EE1" s="3" t="s">
        <v>116</v>
      </c>
      <c r="EF1" s="3" t="s">
        <v>86</v>
      </c>
      <c r="EG1" s="3" t="s">
        <v>510</v>
      </c>
      <c r="EH1" s="3" t="s">
        <v>511</v>
      </c>
      <c r="EI1" s="3" t="s">
        <v>513</v>
      </c>
      <c r="EJ1" s="3" t="s">
        <v>512</v>
      </c>
      <c r="EK1" s="3" t="s">
        <v>514</v>
      </c>
      <c r="EL1" s="7" t="s">
        <v>123</v>
      </c>
      <c r="EM1" s="3" t="s">
        <v>124</v>
      </c>
      <c r="EN1" s="7" t="s">
        <v>515</v>
      </c>
      <c r="EO1" s="3" t="s">
        <v>516</v>
      </c>
      <c r="EP1" s="7" t="s">
        <v>517</v>
      </c>
      <c r="EQ1" s="3" t="s">
        <v>518</v>
      </c>
      <c r="ER1" s="3" t="s">
        <v>275</v>
      </c>
      <c r="ES1" s="3" t="s">
        <v>519</v>
      </c>
      <c r="ET1" s="3" t="s">
        <v>520</v>
      </c>
      <c r="EU1" s="7" t="s">
        <v>521</v>
      </c>
      <c r="EV1" s="3" t="s">
        <v>522</v>
      </c>
      <c r="EW1" s="8" t="s">
        <v>523</v>
      </c>
      <c r="EX1" s="3" t="s">
        <v>134</v>
      </c>
      <c r="EY1" s="3" t="s">
        <v>135</v>
      </c>
      <c r="EZ1" s="3" t="s">
        <v>136</v>
      </c>
      <c r="FA1" s="3" t="s">
        <v>137</v>
      </c>
      <c r="FB1" s="3" t="s">
        <v>524</v>
      </c>
      <c r="FC1" s="3" t="s">
        <v>139</v>
      </c>
      <c r="FD1" s="8" t="s">
        <v>525</v>
      </c>
      <c r="FE1" s="64" t="s">
        <v>269</v>
      </c>
      <c r="FF1" s="64" t="s">
        <v>270</v>
      </c>
      <c r="FG1" s="64" t="s">
        <v>271</v>
      </c>
      <c r="FH1" s="64" t="s">
        <v>272</v>
      </c>
      <c r="FI1" s="64" t="s">
        <v>273</v>
      </c>
      <c r="FJ1" s="7" t="s">
        <v>526</v>
      </c>
      <c r="FK1" s="7" t="s">
        <v>527</v>
      </c>
      <c r="FL1" s="3" t="s">
        <v>528</v>
      </c>
      <c r="FM1" s="3" t="s">
        <v>529</v>
      </c>
      <c r="FN1" s="3" t="s">
        <v>530</v>
      </c>
      <c r="FO1" s="3" t="s">
        <v>531</v>
      </c>
      <c r="FP1" s="7" t="s">
        <v>532</v>
      </c>
      <c r="FQ1" s="7" t="s">
        <v>146</v>
      </c>
      <c r="FR1" s="3" t="s">
        <v>533</v>
      </c>
      <c r="FS1" s="3" t="s">
        <v>534</v>
      </c>
      <c r="FT1" s="3" t="s">
        <v>535</v>
      </c>
      <c r="FU1" s="7" t="s">
        <v>536</v>
      </c>
      <c r="FV1" s="3" t="s">
        <v>537</v>
      </c>
      <c r="FW1" s="7" t="s">
        <v>538</v>
      </c>
      <c r="FX1" s="3" t="s">
        <v>539</v>
      </c>
      <c r="FY1" s="3" t="s">
        <v>540</v>
      </c>
      <c r="FZ1" s="22" t="s">
        <v>541</v>
      </c>
      <c r="GA1" s="7" t="s">
        <v>154</v>
      </c>
      <c r="GB1" s="3" t="s">
        <v>542</v>
      </c>
      <c r="GC1" s="3" t="s">
        <v>543</v>
      </c>
      <c r="GD1" s="3" t="s">
        <v>544</v>
      </c>
      <c r="GE1" s="3" t="s">
        <v>545</v>
      </c>
      <c r="GF1" s="3" t="s">
        <v>546</v>
      </c>
      <c r="GG1" s="3" t="s">
        <v>547</v>
      </c>
      <c r="GH1" s="3" t="s">
        <v>158</v>
      </c>
      <c r="GI1" s="3" t="s">
        <v>159</v>
      </c>
      <c r="GJ1" s="3" t="s">
        <v>160</v>
      </c>
      <c r="GK1" s="22" t="s">
        <v>548</v>
      </c>
      <c r="GL1" s="22" t="s">
        <v>549</v>
      </c>
      <c r="GM1" s="22" t="s">
        <v>550</v>
      </c>
      <c r="GN1" s="22" t="s">
        <v>551</v>
      </c>
      <c r="GO1" s="22" t="s">
        <v>552</v>
      </c>
      <c r="GP1" s="22" t="s">
        <v>553</v>
      </c>
      <c r="GQ1" s="22" t="s">
        <v>554</v>
      </c>
      <c r="GR1" s="22" t="s">
        <v>168</v>
      </c>
      <c r="GS1" s="22" t="s">
        <v>169</v>
      </c>
      <c r="GT1" s="22" t="s">
        <v>555</v>
      </c>
      <c r="GU1" s="22" t="s">
        <v>556</v>
      </c>
      <c r="GV1" s="22" t="s">
        <v>557</v>
      </c>
      <c r="GW1" s="22" t="s">
        <v>558</v>
      </c>
      <c r="GX1" s="22" t="s">
        <v>560</v>
      </c>
      <c r="GY1" s="22" t="s">
        <v>559</v>
      </c>
    </row>
    <row r="2" spans="1:207" x14ac:dyDescent="0.35">
      <c r="A2" s="54">
        <v>1</v>
      </c>
      <c r="B2" s="54">
        <v>98186373</v>
      </c>
      <c r="C2" s="2">
        <v>44851</v>
      </c>
      <c r="D2" s="2">
        <v>17495</v>
      </c>
      <c r="E2" s="4">
        <v>74</v>
      </c>
      <c r="F2" s="4" t="s">
        <v>176</v>
      </c>
      <c r="G2" s="4">
        <v>80</v>
      </c>
      <c r="H2" s="4">
        <v>160</v>
      </c>
      <c r="I2" s="4">
        <v>1.89</v>
      </c>
      <c r="J2" s="4">
        <v>1</v>
      </c>
      <c r="K2" s="2">
        <v>44850</v>
      </c>
      <c r="L2" s="2">
        <v>44850</v>
      </c>
      <c r="M2" s="2">
        <v>44863</v>
      </c>
      <c r="N2" s="2">
        <v>44894</v>
      </c>
      <c r="O2" s="4">
        <v>1</v>
      </c>
      <c r="P2" s="35">
        <v>44924</v>
      </c>
      <c r="Q2" s="25">
        <f t="shared" ref="Q2:Q43" si="0">_xlfn.DAYS(M2,L2)</f>
        <v>13</v>
      </c>
      <c r="R2" s="4">
        <f t="shared" ref="R2:R65" si="1">_xlfn.DAYS(N2,K2)</f>
        <v>44</v>
      </c>
      <c r="S2" s="4">
        <f>_xlfn.DAYS(P2,L2)</f>
        <v>74</v>
      </c>
      <c r="T2" s="4">
        <v>1</v>
      </c>
      <c r="U2" s="4">
        <v>1</v>
      </c>
      <c r="V2" s="4">
        <v>0</v>
      </c>
      <c r="W2" s="4">
        <v>1</v>
      </c>
      <c r="X2" s="4">
        <v>1</v>
      </c>
      <c r="Y2" s="4">
        <v>0</v>
      </c>
      <c r="Z2" s="4">
        <v>0</v>
      </c>
      <c r="AA2" s="4">
        <v>0</v>
      </c>
      <c r="AB2" s="4">
        <v>0</v>
      </c>
      <c r="AC2" s="4">
        <v>17</v>
      </c>
      <c r="AD2" s="4">
        <v>43</v>
      </c>
      <c r="AE2" s="4">
        <v>9</v>
      </c>
      <c r="AF2" s="4">
        <v>9</v>
      </c>
      <c r="AG2" s="4">
        <f t="shared" ref="AG2:AG27" si="2">AF2-AE2</f>
        <v>0</v>
      </c>
      <c r="AH2" s="4">
        <v>1083</v>
      </c>
      <c r="AI2" s="4">
        <v>24127</v>
      </c>
      <c r="AJ2" s="4">
        <v>38.590000000000003</v>
      </c>
      <c r="AK2" s="4">
        <v>31.64</v>
      </c>
      <c r="AL2" s="4">
        <v>0</v>
      </c>
      <c r="AM2">
        <v>1</v>
      </c>
      <c r="AN2" s="4" t="s">
        <v>177</v>
      </c>
      <c r="AO2" s="4">
        <v>8</v>
      </c>
      <c r="AP2" s="4">
        <v>794</v>
      </c>
      <c r="AQ2" s="4">
        <v>0</v>
      </c>
      <c r="AR2" s="4">
        <v>10.8</v>
      </c>
      <c r="AS2" s="4">
        <v>1.33</v>
      </c>
      <c r="AT2" s="4">
        <v>27.9</v>
      </c>
      <c r="AU2" s="29">
        <v>1.39</v>
      </c>
      <c r="AV2" s="4">
        <v>6.32</v>
      </c>
      <c r="AW2" s="4">
        <v>548</v>
      </c>
      <c r="AX2" s="4">
        <v>549</v>
      </c>
      <c r="AY2" s="4">
        <v>1</v>
      </c>
      <c r="AZ2" s="4">
        <v>0</v>
      </c>
      <c r="BA2" s="4">
        <v>2.4</v>
      </c>
      <c r="BB2" s="4">
        <v>201</v>
      </c>
      <c r="BC2" s="4">
        <v>139</v>
      </c>
      <c r="BD2" s="4">
        <v>4.0999999999999996</v>
      </c>
      <c r="BE2" s="4">
        <v>3.5</v>
      </c>
      <c r="BF2" s="4">
        <v>6.1</v>
      </c>
      <c r="BG2" s="4">
        <v>7.7</v>
      </c>
      <c r="BH2" s="4">
        <v>4.9000000000000004</v>
      </c>
      <c r="BI2" s="4">
        <v>2.2999999999999998</v>
      </c>
      <c r="BJ2" s="4">
        <v>215</v>
      </c>
      <c r="BK2" s="4">
        <v>24</v>
      </c>
      <c r="BL2" s="4">
        <v>11</v>
      </c>
      <c r="BM2" s="4">
        <v>0.2</v>
      </c>
      <c r="BN2" s="4">
        <v>108</v>
      </c>
      <c r="BO2" s="4">
        <v>293</v>
      </c>
      <c r="BP2" s="4">
        <v>1</v>
      </c>
      <c r="BQ2" s="4">
        <v>1</v>
      </c>
      <c r="BR2" s="4">
        <v>213</v>
      </c>
      <c r="BS2">
        <v>126</v>
      </c>
      <c r="BT2">
        <v>46</v>
      </c>
      <c r="BU2">
        <v>72</v>
      </c>
      <c r="BV2">
        <v>80</v>
      </c>
      <c r="BW2">
        <v>4</v>
      </c>
      <c r="BX2">
        <v>250</v>
      </c>
      <c r="BY2">
        <v>2143</v>
      </c>
      <c r="BZ2">
        <v>1.3</v>
      </c>
      <c r="CA2">
        <v>84.6</v>
      </c>
      <c r="CB2">
        <v>4.5</v>
      </c>
      <c r="CC2" s="4">
        <v>2.2000000000000002</v>
      </c>
      <c r="CD2" s="4">
        <v>34</v>
      </c>
      <c r="CE2" s="4">
        <v>74.5</v>
      </c>
      <c r="CF2" s="4">
        <v>13</v>
      </c>
      <c r="CG2" s="4">
        <v>5</v>
      </c>
      <c r="CH2" s="4">
        <v>2459</v>
      </c>
      <c r="CI2" s="4">
        <f t="shared" ref="CI2:CI65" si="3">((BU2-BW2)/CC2)*80</f>
        <v>2472.7272727272725</v>
      </c>
      <c r="CJ2" s="4">
        <v>7.36</v>
      </c>
      <c r="CK2" s="4">
        <v>36.799999999999997</v>
      </c>
      <c r="CL2" s="4">
        <v>95.8</v>
      </c>
      <c r="CM2" s="4">
        <v>20.399999999999999</v>
      </c>
      <c r="CN2" s="4">
        <v>1.25</v>
      </c>
      <c r="CO2" s="4">
        <v>0</v>
      </c>
      <c r="CP2" s="4">
        <v>0</v>
      </c>
      <c r="CQ2" s="4">
        <v>31</v>
      </c>
      <c r="CR2" s="4">
        <v>4584</v>
      </c>
      <c r="CS2" s="4">
        <v>0</v>
      </c>
      <c r="CT2" s="4">
        <v>0</v>
      </c>
      <c r="CU2" s="4">
        <v>30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12</v>
      </c>
      <c r="DM2" s="4">
        <v>12</v>
      </c>
      <c r="DN2" s="4">
        <v>41</v>
      </c>
      <c r="DO2" s="4">
        <v>20</v>
      </c>
      <c r="DP2" s="4">
        <v>52</v>
      </c>
      <c r="DQ2" s="4">
        <v>84</v>
      </c>
      <c r="DR2" s="11">
        <v>58</v>
      </c>
      <c r="DS2" s="4">
        <v>28</v>
      </c>
      <c r="DT2" s="4">
        <v>67</v>
      </c>
      <c r="DU2" s="4">
        <v>39</v>
      </c>
      <c r="DV2" s="11">
        <v>20.3</v>
      </c>
      <c r="DW2" s="4">
        <v>1062</v>
      </c>
      <c r="DX2" s="4">
        <v>91</v>
      </c>
      <c r="DY2" s="4">
        <v>85</v>
      </c>
      <c r="DZ2" s="4">
        <v>3.3</v>
      </c>
      <c r="EA2" s="45">
        <f t="shared" ref="EA2:EA43" si="4">(DZ2/I2)</f>
        <v>1.746031746031746</v>
      </c>
      <c r="EB2">
        <v>17.7</v>
      </c>
      <c r="EC2" s="46">
        <v>240</v>
      </c>
      <c r="ED2" s="46">
        <v>45</v>
      </c>
      <c r="EE2" s="45">
        <v>3.6</v>
      </c>
      <c r="EF2" s="45">
        <f>EE2/I2</f>
        <v>1.9047619047619049</v>
      </c>
      <c r="EG2" s="45">
        <f t="shared" ref="EG2:EG65" si="5">DR2/EB2</f>
        <v>3.2768361581920904</v>
      </c>
      <c r="EH2" s="45">
        <f>DV2/EB2</f>
        <v>1.1468926553672316</v>
      </c>
      <c r="EI2" s="4">
        <v>13</v>
      </c>
      <c r="EJ2" s="4">
        <v>79</v>
      </c>
      <c r="EK2" s="4">
        <v>83</v>
      </c>
      <c r="EL2" s="11">
        <v>0.96</v>
      </c>
      <c r="EM2" s="4">
        <v>224</v>
      </c>
      <c r="EN2" s="11">
        <v>15</v>
      </c>
      <c r="EO2" s="4">
        <v>8</v>
      </c>
      <c r="EP2" s="11">
        <f t="shared" ref="EP2:EP65" si="6">EJ2/((EN2+EO2)/2)</f>
        <v>6.8695652173913047</v>
      </c>
      <c r="EQ2" s="4">
        <v>40</v>
      </c>
      <c r="ER2" s="4">
        <f t="shared" ref="ER2:ER65" si="7">EQ2/I2</f>
        <v>21.164021164021165</v>
      </c>
      <c r="ES2" s="4">
        <v>19</v>
      </c>
      <c r="ET2" s="4">
        <v>33</v>
      </c>
      <c r="EU2" s="11">
        <v>20</v>
      </c>
      <c r="EV2" s="4">
        <v>11</v>
      </c>
      <c r="EW2" s="9">
        <v>10</v>
      </c>
      <c r="EX2" s="4">
        <v>93</v>
      </c>
      <c r="EY2" s="4">
        <v>34</v>
      </c>
      <c r="EZ2" s="4">
        <v>72</v>
      </c>
      <c r="FA2" s="4">
        <v>38</v>
      </c>
      <c r="FB2" s="4">
        <v>41</v>
      </c>
      <c r="FC2" s="4">
        <f t="shared" ref="FC2:FC65" si="8">EC2</f>
        <v>240</v>
      </c>
      <c r="FD2" s="9">
        <f t="shared" ref="FD2:FD20" si="9">FG2/FI2</f>
        <v>0.71910658021544727</v>
      </c>
      <c r="FE2" s="9">
        <f t="shared" ref="FE2:FE65" si="10">FB2/FC2</f>
        <v>0.17083333333333334</v>
      </c>
      <c r="FF2" s="9">
        <f t="shared" ref="FF2:FF65" si="11">0.35695-7.2266*FE2+74.249*(FE2^2)-307.39*(FE2^3)+684.54*(FE2^4)-856.92*(FE2^5)+571.95*(FE2^6)-159.1*(FE2^7)</f>
        <v>0.22865257441696141</v>
      </c>
      <c r="FG2" s="9">
        <f t="shared" ref="FG2:FG65" si="12">(BS2*0.9)/ED2</f>
        <v>2.52</v>
      </c>
      <c r="FH2" s="9">
        <f t="shared" ref="FH2:FH65" si="13">0.0275-0.165*(DR2/100)+0.3656*((BT2/BS2)*0.9)+0.515*FF2</f>
        <v>0.16968179011044943</v>
      </c>
      <c r="FI2" s="9">
        <f t="shared" ref="FI2:FI65" si="14">(BT2-(FH2*BS2*0.9))/(FH2*ED2)</f>
        <v>3.5043484086114156</v>
      </c>
      <c r="FJ2" s="11">
        <v>20.9</v>
      </c>
      <c r="FK2" s="11">
        <v>21</v>
      </c>
      <c r="FL2" s="4">
        <v>19</v>
      </c>
      <c r="FM2" s="4">
        <v>13</v>
      </c>
      <c r="FN2" s="4">
        <v>16</v>
      </c>
      <c r="FO2" s="4">
        <f t="shared" ref="FO2:FO27" si="15">FN2/I2</f>
        <v>8.4656084656084669</v>
      </c>
      <c r="FP2" s="11">
        <v>53</v>
      </c>
      <c r="FQ2" s="11">
        <v>20</v>
      </c>
      <c r="FR2" s="4">
        <v>19</v>
      </c>
      <c r="FS2" s="4">
        <v>63</v>
      </c>
      <c r="FT2" s="4">
        <v>41</v>
      </c>
      <c r="FU2" s="11">
        <f t="shared" ref="FU2:FU27" si="16">FS2/FT2</f>
        <v>1.5365853658536586</v>
      </c>
      <c r="FV2" s="4">
        <v>9</v>
      </c>
      <c r="FW2" s="63">
        <f t="shared" ref="FW2:FW27" si="17">(FS2/FV2)</f>
        <v>7</v>
      </c>
      <c r="FX2" s="4">
        <v>100</v>
      </c>
      <c r="FY2" s="4">
        <v>24.54</v>
      </c>
      <c r="FZ2">
        <v>17.5</v>
      </c>
      <c r="GA2" s="11">
        <f t="shared" ref="GA2:GA65" si="18">(FY2+BW2)</f>
        <v>28.54</v>
      </c>
      <c r="GB2" s="4">
        <f t="shared" ref="GB2:GB65" si="19">GA2/FQ2</f>
        <v>1.427</v>
      </c>
      <c r="GC2" s="4">
        <f t="shared" ref="GC2:GC28" si="20">FP2/FZ2</f>
        <v>3.0285714285714285</v>
      </c>
      <c r="GD2" s="4">
        <f t="shared" ref="GD2:GD27" si="21">FJ2/FZ2</f>
        <v>1.1942857142857142</v>
      </c>
      <c r="GE2" s="4">
        <v>15</v>
      </c>
      <c r="GF2" s="4">
        <v>7</v>
      </c>
      <c r="GG2" s="4">
        <f t="shared" ref="GG2:GG65" si="22">((GE2-GF2)/GE2)*100</f>
        <v>53.333333333333336</v>
      </c>
      <c r="GH2" s="4">
        <v>32</v>
      </c>
      <c r="GI2" s="4">
        <v>25</v>
      </c>
      <c r="GJ2" s="4">
        <f t="shared" ref="GJ2:GJ65" si="23">((GH2-GI2)/GH2)*100</f>
        <v>21.875</v>
      </c>
      <c r="GK2" s="4">
        <v>1</v>
      </c>
      <c r="GL2" s="4">
        <v>0</v>
      </c>
      <c r="GM2" s="4">
        <v>0</v>
      </c>
      <c r="GN2" s="4">
        <v>1</v>
      </c>
      <c r="GO2" s="4">
        <v>0</v>
      </c>
      <c r="GP2" s="4">
        <v>0</v>
      </c>
      <c r="GQ2" s="4">
        <v>1</v>
      </c>
      <c r="GR2" s="4">
        <v>0</v>
      </c>
      <c r="GS2" s="4">
        <v>0</v>
      </c>
      <c r="GT2" s="4">
        <v>1</v>
      </c>
      <c r="GU2" s="4">
        <v>18</v>
      </c>
      <c r="GV2" s="4">
        <v>12</v>
      </c>
      <c r="GW2">
        <f t="shared" ref="GW2:GW28" si="24">(GU2-GV2)/GU2</f>
        <v>0.33333333333333331</v>
      </c>
      <c r="GX2" s="4">
        <v>1</v>
      </c>
      <c r="GY2" s="4">
        <v>0</v>
      </c>
    </row>
    <row r="3" spans="1:207" s="37" customFormat="1" x14ac:dyDescent="0.35">
      <c r="A3" s="55">
        <v>6</v>
      </c>
      <c r="B3" s="55">
        <v>19005603</v>
      </c>
      <c r="C3" s="35">
        <v>44869</v>
      </c>
      <c r="D3" s="35">
        <v>28025</v>
      </c>
      <c r="E3" s="25">
        <v>46</v>
      </c>
      <c r="F3" s="25" t="s">
        <v>178</v>
      </c>
      <c r="G3" s="25">
        <v>105</v>
      </c>
      <c r="H3" s="25">
        <v>190</v>
      </c>
      <c r="I3" s="25">
        <v>2.35</v>
      </c>
      <c r="J3" s="25">
        <v>1</v>
      </c>
      <c r="K3" s="35">
        <v>44864</v>
      </c>
      <c r="L3" s="35">
        <v>44864</v>
      </c>
      <c r="M3" s="35">
        <v>44877</v>
      </c>
      <c r="N3" s="35">
        <v>44890</v>
      </c>
      <c r="O3" s="25">
        <v>0</v>
      </c>
      <c r="P3" s="25"/>
      <c r="Q3" s="25">
        <f t="shared" si="0"/>
        <v>13</v>
      </c>
      <c r="R3" s="4">
        <f t="shared" si="1"/>
        <v>26</v>
      </c>
      <c r="S3" s="4"/>
      <c r="T3" s="25">
        <v>0</v>
      </c>
      <c r="U3" s="25">
        <v>0</v>
      </c>
      <c r="V3" s="25">
        <v>0</v>
      </c>
      <c r="W3" s="25">
        <v>0</v>
      </c>
      <c r="X3" s="25">
        <v>0</v>
      </c>
      <c r="Y3" s="25">
        <v>0</v>
      </c>
      <c r="Z3" s="25">
        <v>0</v>
      </c>
      <c r="AA3" s="25">
        <v>0</v>
      </c>
      <c r="AB3" s="25">
        <v>0</v>
      </c>
      <c r="AC3" s="25">
        <v>5</v>
      </c>
      <c r="AD3" s="25">
        <v>20</v>
      </c>
      <c r="AE3" s="25">
        <v>1</v>
      </c>
      <c r="AF3" s="25">
        <v>8</v>
      </c>
      <c r="AG3" s="4">
        <f t="shared" si="2"/>
        <v>7</v>
      </c>
      <c r="AH3" s="25">
        <v>680</v>
      </c>
      <c r="AI3" s="25">
        <v>17800</v>
      </c>
      <c r="AJ3" s="25">
        <v>30.9</v>
      </c>
      <c r="AK3" s="25">
        <v>12.82</v>
      </c>
      <c r="AL3" s="25">
        <v>0</v>
      </c>
      <c r="AM3" s="25">
        <v>1</v>
      </c>
      <c r="AN3" s="25" t="s">
        <v>177</v>
      </c>
      <c r="AO3" s="25">
        <v>53</v>
      </c>
      <c r="AP3" s="25">
        <v>1494</v>
      </c>
      <c r="AQ3" s="25">
        <v>0</v>
      </c>
      <c r="AR3" s="25">
        <v>10.9</v>
      </c>
      <c r="AS3" s="25">
        <v>1.01</v>
      </c>
      <c r="AT3" s="25">
        <v>30.7</v>
      </c>
      <c r="AU3" s="36"/>
      <c r="AV3" s="25">
        <v>2.4</v>
      </c>
      <c r="AW3" s="25">
        <v>732</v>
      </c>
      <c r="AX3" s="25">
        <v>384</v>
      </c>
      <c r="AY3" s="25">
        <v>0</v>
      </c>
      <c r="AZ3" s="25">
        <v>0</v>
      </c>
      <c r="BA3" s="25">
        <v>1.2</v>
      </c>
      <c r="BB3" s="25">
        <v>50</v>
      </c>
      <c r="BC3" s="25">
        <v>142</v>
      </c>
      <c r="BD3" s="25">
        <v>4.9000000000000004</v>
      </c>
      <c r="BE3" s="25">
        <v>2.7</v>
      </c>
      <c r="BF3" s="25">
        <v>3.6</v>
      </c>
      <c r="BG3" s="25">
        <v>8</v>
      </c>
      <c r="BH3" s="25">
        <v>4.2</v>
      </c>
      <c r="BI3" s="25">
        <v>2.1</v>
      </c>
      <c r="BJ3" s="25">
        <v>630</v>
      </c>
      <c r="BK3" s="25">
        <v>36</v>
      </c>
      <c r="BL3" s="25">
        <v>19</v>
      </c>
      <c r="BM3" s="25">
        <v>0.3</v>
      </c>
      <c r="BN3" s="25">
        <v>64</v>
      </c>
      <c r="BO3" s="25">
        <v>178</v>
      </c>
      <c r="BP3" s="25">
        <v>1</v>
      </c>
      <c r="BQ3" s="25">
        <v>8</v>
      </c>
      <c r="BR3" s="25">
        <v>160</v>
      </c>
      <c r="BS3" s="37">
        <v>104</v>
      </c>
      <c r="BT3" s="37">
        <v>64</v>
      </c>
      <c r="BU3" s="37">
        <v>78</v>
      </c>
      <c r="BV3" s="37">
        <v>79</v>
      </c>
      <c r="BW3" s="37">
        <v>8</v>
      </c>
      <c r="BX3" s="37">
        <v>2200</v>
      </c>
      <c r="BY3" s="37">
        <v>850</v>
      </c>
      <c r="BZ3" s="37">
        <v>1.8</v>
      </c>
      <c r="CA3" s="37">
        <v>85.7</v>
      </c>
      <c r="CB3" s="37">
        <v>4.9000000000000004</v>
      </c>
      <c r="CC3" s="25">
        <v>6.5</v>
      </c>
      <c r="CD3" s="25">
        <v>77.5</v>
      </c>
      <c r="CE3" s="25">
        <v>72</v>
      </c>
      <c r="CF3" s="25">
        <v>12</v>
      </c>
      <c r="CG3" s="25">
        <v>10</v>
      </c>
      <c r="CH3" s="25">
        <v>2506</v>
      </c>
      <c r="CI3" s="4">
        <f t="shared" si="3"/>
        <v>861.53846153846166</v>
      </c>
      <c r="CJ3" s="25">
        <v>7.3</v>
      </c>
      <c r="CK3" s="25">
        <v>49.6</v>
      </c>
      <c r="CL3" s="25">
        <v>96.1</v>
      </c>
      <c r="CM3" s="25">
        <v>23.9</v>
      </c>
      <c r="CN3" s="25">
        <v>0.63</v>
      </c>
      <c r="CO3" s="4">
        <v>0</v>
      </c>
      <c r="CP3" s="25">
        <v>0</v>
      </c>
      <c r="CQ3" s="25">
        <v>17</v>
      </c>
      <c r="CR3" s="25">
        <v>516</v>
      </c>
      <c r="CS3" s="25">
        <v>1</v>
      </c>
      <c r="CT3" s="25">
        <v>1</v>
      </c>
      <c r="CU3" s="25">
        <v>7</v>
      </c>
      <c r="CV3" s="25">
        <v>1</v>
      </c>
      <c r="CW3" s="25">
        <v>1</v>
      </c>
      <c r="CX3" s="25">
        <v>0</v>
      </c>
      <c r="CY3" s="25">
        <v>1</v>
      </c>
      <c r="CZ3" s="25">
        <v>0</v>
      </c>
      <c r="DA3" s="25">
        <v>0</v>
      </c>
      <c r="DB3" s="25">
        <v>0</v>
      </c>
      <c r="DC3" s="25">
        <v>0</v>
      </c>
      <c r="DD3" s="25">
        <v>0</v>
      </c>
      <c r="DE3" s="25">
        <v>1</v>
      </c>
      <c r="DF3" s="25">
        <v>1</v>
      </c>
      <c r="DG3" s="25">
        <v>1</v>
      </c>
      <c r="DH3" s="25">
        <v>0</v>
      </c>
      <c r="DI3" s="25">
        <v>0</v>
      </c>
      <c r="DJ3" s="25">
        <v>0</v>
      </c>
      <c r="DK3" s="25">
        <v>0</v>
      </c>
      <c r="DL3" s="25">
        <v>9</v>
      </c>
      <c r="DM3" s="25">
        <v>9</v>
      </c>
      <c r="DN3" s="25">
        <v>56</v>
      </c>
      <c r="DO3" s="25">
        <v>34</v>
      </c>
      <c r="DP3" s="25">
        <v>40</v>
      </c>
      <c r="DQ3" s="25">
        <v>70</v>
      </c>
      <c r="DR3" s="59">
        <v>59</v>
      </c>
      <c r="DS3" s="25">
        <v>32</v>
      </c>
      <c r="DT3" s="25">
        <v>85</v>
      </c>
      <c r="DU3" s="25">
        <f t="shared" ref="DU3:DU42" si="25">(DT3-DS3)</f>
        <v>53</v>
      </c>
      <c r="DV3" s="59">
        <v>9.1</v>
      </c>
      <c r="DW3" s="25">
        <v>781</v>
      </c>
      <c r="DX3" s="25">
        <v>72</v>
      </c>
      <c r="DY3" s="25">
        <v>100</v>
      </c>
      <c r="DZ3" s="25">
        <v>4.5999999999999996</v>
      </c>
      <c r="EA3" s="26">
        <f t="shared" si="4"/>
        <v>1.957446808510638</v>
      </c>
      <c r="EB3" s="25">
        <v>15.8</v>
      </c>
      <c r="EC3" s="25">
        <v>214</v>
      </c>
      <c r="ED3" s="25">
        <v>55</v>
      </c>
      <c r="EE3" s="25">
        <v>5.32</v>
      </c>
      <c r="EF3" s="25">
        <v>2.2799999999999998</v>
      </c>
      <c r="EG3" s="45">
        <f t="shared" si="5"/>
        <v>3.7341772151898733</v>
      </c>
      <c r="EH3" s="45">
        <f>DV3/EB3</f>
        <v>0.57594936708860756</v>
      </c>
      <c r="EI3" s="25">
        <v>22</v>
      </c>
      <c r="EJ3" s="25">
        <v>61</v>
      </c>
      <c r="EK3" s="25">
        <v>66</v>
      </c>
      <c r="EL3" s="59">
        <f t="shared" ref="EL3:EL42" si="26">(EJ3/EK3)</f>
        <v>0.9242424242424242</v>
      </c>
      <c r="EM3" s="25">
        <v>203</v>
      </c>
      <c r="EN3" s="59">
        <v>13</v>
      </c>
      <c r="EO3" s="25">
        <v>8</v>
      </c>
      <c r="EP3" s="11">
        <f t="shared" si="6"/>
        <v>5.8095238095238093</v>
      </c>
      <c r="EQ3" s="25">
        <v>52</v>
      </c>
      <c r="ER3" s="4">
        <f t="shared" si="7"/>
        <v>22.127659574468083</v>
      </c>
      <c r="ES3" s="25">
        <v>27</v>
      </c>
      <c r="ET3" s="25">
        <v>43</v>
      </c>
      <c r="EU3" s="59">
        <v>21</v>
      </c>
      <c r="EV3" s="25">
        <v>13</v>
      </c>
      <c r="EW3" s="15">
        <v>8</v>
      </c>
      <c r="EX3" s="25">
        <v>93</v>
      </c>
      <c r="EY3" s="25">
        <v>79</v>
      </c>
      <c r="EZ3" s="25">
        <v>34</v>
      </c>
      <c r="FA3" s="25">
        <v>31</v>
      </c>
      <c r="FB3" s="25">
        <v>55</v>
      </c>
      <c r="FC3" s="4">
        <f t="shared" si="8"/>
        <v>214</v>
      </c>
      <c r="FD3" s="9">
        <f t="shared" si="9"/>
        <v>0.8816409141683379</v>
      </c>
      <c r="FE3" s="9">
        <f t="shared" si="10"/>
        <v>0.2570093457943925</v>
      </c>
      <c r="FF3" s="9">
        <f t="shared" si="11"/>
        <v>0.36454215719590749</v>
      </c>
      <c r="FG3" s="9">
        <f t="shared" si="12"/>
        <v>1.7018181818181819</v>
      </c>
      <c r="FH3" s="9">
        <f t="shared" si="13"/>
        <v>0.3203753648020462</v>
      </c>
      <c r="FI3" s="9">
        <f t="shared" si="14"/>
        <v>1.9302849430751825</v>
      </c>
      <c r="FJ3" s="59">
        <v>19.899999999999999</v>
      </c>
      <c r="FK3" s="59">
        <v>26</v>
      </c>
      <c r="FL3" s="25">
        <v>14</v>
      </c>
      <c r="FM3" s="25">
        <v>12</v>
      </c>
      <c r="FN3" s="25">
        <v>35</v>
      </c>
      <c r="FO3" s="4">
        <f t="shared" si="15"/>
        <v>14.893617021276595</v>
      </c>
      <c r="FP3" s="59">
        <v>50</v>
      </c>
      <c r="FQ3" s="59">
        <v>13</v>
      </c>
      <c r="FR3" s="25">
        <v>14</v>
      </c>
      <c r="FS3" s="25">
        <v>70</v>
      </c>
      <c r="FT3" s="25">
        <v>66</v>
      </c>
      <c r="FU3" s="11">
        <f t="shared" si="16"/>
        <v>1.0606060606060606</v>
      </c>
      <c r="FV3" s="25">
        <v>11</v>
      </c>
      <c r="FW3" s="63">
        <f t="shared" si="17"/>
        <v>6.3636363636363633</v>
      </c>
      <c r="FX3" s="25">
        <v>107</v>
      </c>
      <c r="FY3" s="25">
        <v>66.7</v>
      </c>
      <c r="FZ3">
        <v>13.3</v>
      </c>
      <c r="GA3" s="11">
        <f t="shared" si="18"/>
        <v>74.7</v>
      </c>
      <c r="GB3" s="4">
        <f t="shared" si="19"/>
        <v>5.7461538461538462</v>
      </c>
      <c r="GC3" s="4">
        <f t="shared" si="20"/>
        <v>3.7593984962406015</v>
      </c>
      <c r="GD3" s="4">
        <f t="shared" si="21"/>
        <v>1.4962406015037593</v>
      </c>
      <c r="GE3" s="25">
        <v>13</v>
      </c>
      <c r="GF3" s="25">
        <v>6</v>
      </c>
      <c r="GG3" s="4">
        <f t="shared" si="22"/>
        <v>53.846153846153847</v>
      </c>
      <c r="GH3" s="25">
        <v>26</v>
      </c>
      <c r="GI3" s="25">
        <v>24</v>
      </c>
      <c r="GJ3" s="4">
        <f t="shared" si="23"/>
        <v>7.6923076923076925</v>
      </c>
      <c r="GK3" s="4">
        <v>1</v>
      </c>
      <c r="GL3" s="4">
        <v>0</v>
      </c>
      <c r="GM3" s="4">
        <v>0</v>
      </c>
      <c r="GN3" s="4">
        <v>1</v>
      </c>
      <c r="GO3" s="4">
        <v>0</v>
      </c>
      <c r="GP3" s="4">
        <v>0</v>
      </c>
      <c r="GQ3" s="4">
        <v>1</v>
      </c>
      <c r="GR3" s="4">
        <v>0</v>
      </c>
      <c r="GS3" s="4">
        <v>0</v>
      </c>
      <c r="GT3" s="4">
        <v>1</v>
      </c>
      <c r="GU3" s="4">
        <v>18</v>
      </c>
      <c r="GV3" s="4">
        <v>12</v>
      </c>
      <c r="GW3">
        <f t="shared" si="24"/>
        <v>0.33333333333333331</v>
      </c>
      <c r="GX3" s="4">
        <v>1</v>
      </c>
      <c r="GY3" s="4">
        <v>0</v>
      </c>
    </row>
    <row r="4" spans="1:207" x14ac:dyDescent="0.35">
      <c r="A4" s="54">
        <v>8</v>
      </c>
      <c r="B4" s="54">
        <v>22020599</v>
      </c>
      <c r="C4" s="2">
        <v>44872</v>
      </c>
      <c r="D4" s="2">
        <v>23626</v>
      </c>
      <c r="E4" s="4">
        <v>58</v>
      </c>
      <c r="F4" s="4" t="s">
        <v>178</v>
      </c>
      <c r="G4" s="4">
        <v>70</v>
      </c>
      <c r="H4" s="4">
        <v>175</v>
      </c>
      <c r="I4" s="4">
        <v>1.84</v>
      </c>
      <c r="J4" s="4">
        <v>1</v>
      </c>
      <c r="K4" s="2">
        <v>44867</v>
      </c>
      <c r="L4" s="2">
        <v>44870</v>
      </c>
      <c r="M4" s="2">
        <v>45274</v>
      </c>
      <c r="N4" s="2">
        <v>44972</v>
      </c>
      <c r="O4" s="4">
        <v>0</v>
      </c>
      <c r="Q4" s="25">
        <f t="shared" si="0"/>
        <v>404</v>
      </c>
      <c r="R4" s="4">
        <f t="shared" si="1"/>
        <v>105</v>
      </c>
      <c r="T4" s="4">
        <v>0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15</v>
      </c>
      <c r="AD4" s="4">
        <v>35</v>
      </c>
      <c r="AE4" s="4">
        <v>6</v>
      </c>
      <c r="AF4" s="4">
        <v>14</v>
      </c>
      <c r="AG4" s="4">
        <f t="shared" si="2"/>
        <v>8</v>
      </c>
      <c r="AH4" s="4">
        <v>161</v>
      </c>
      <c r="AI4" s="4">
        <v>29838</v>
      </c>
      <c r="AJ4" s="4">
        <v>32.19</v>
      </c>
      <c r="AK4" s="4">
        <v>53.93</v>
      </c>
      <c r="AL4" s="4">
        <v>0</v>
      </c>
      <c r="AM4" s="4">
        <v>1</v>
      </c>
      <c r="AN4" s="4" t="s">
        <v>181</v>
      </c>
      <c r="AO4" s="4">
        <v>100</v>
      </c>
      <c r="AP4" s="4">
        <v>1086</v>
      </c>
      <c r="AQ4" s="4">
        <v>0</v>
      </c>
      <c r="AR4" s="4">
        <v>8.1999999999999993</v>
      </c>
      <c r="AS4" s="4">
        <v>1.59</v>
      </c>
      <c r="AT4" s="4">
        <v>32.4</v>
      </c>
      <c r="AU4" s="29">
        <v>3.91</v>
      </c>
      <c r="AV4" s="4">
        <v>3.59</v>
      </c>
      <c r="AW4" s="4">
        <v>690</v>
      </c>
      <c r="AX4" s="4">
        <v>609</v>
      </c>
      <c r="AY4" s="4">
        <v>1</v>
      </c>
      <c r="AZ4" s="4">
        <v>0</v>
      </c>
      <c r="BA4" s="4">
        <v>0.7</v>
      </c>
      <c r="BB4" s="4">
        <v>54</v>
      </c>
      <c r="BC4" s="4">
        <v>136</v>
      </c>
      <c r="BD4" s="4">
        <v>4.5999999999999996</v>
      </c>
      <c r="BE4" s="4">
        <v>2.5</v>
      </c>
      <c r="BF4" s="4">
        <v>4.8</v>
      </c>
      <c r="BG4" s="4">
        <v>7.6</v>
      </c>
      <c r="BH4" s="4">
        <v>5</v>
      </c>
      <c r="BI4" s="4">
        <v>1.7</v>
      </c>
      <c r="BJ4" s="4">
        <v>29</v>
      </c>
      <c r="BK4" s="4">
        <v>31</v>
      </c>
      <c r="BL4" s="4">
        <v>15</v>
      </c>
      <c r="BM4" s="4">
        <v>1.1000000000000001</v>
      </c>
      <c r="BN4" s="4">
        <v>184</v>
      </c>
      <c r="BO4" s="4">
        <v>390</v>
      </c>
      <c r="BP4" s="4">
        <v>1</v>
      </c>
      <c r="BQ4" s="4">
        <v>25</v>
      </c>
      <c r="BR4" s="4">
        <v>350</v>
      </c>
      <c r="BS4">
        <v>78</v>
      </c>
      <c r="BT4">
        <v>36</v>
      </c>
      <c r="BU4">
        <v>50</v>
      </c>
      <c r="BV4">
        <v>90</v>
      </c>
      <c r="BW4">
        <v>1</v>
      </c>
      <c r="BX4">
        <v>1320</v>
      </c>
      <c r="BY4">
        <v>1200</v>
      </c>
      <c r="BZ4">
        <v>1.4</v>
      </c>
      <c r="CA4">
        <v>74.8</v>
      </c>
      <c r="CB4">
        <v>5</v>
      </c>
      <c r="CC4" s="4">
        <v>6.1</v>
      </c>
      <c r="CD4" s="4">
        <v>76.2</v>
      </c>
      <c r="CE4" s="4">
        <v>51</v>
      </c>
      <c r="CF4" s="4">
        <v>20</v>
      </c>
      <c r="CG4" s="4">
        <v>19</v>
      </c>
      <c r="CH4" s="4">
        <v>679</v>
      </c>
      <c r="CI4" s="4">
        <f t="shared" si="3"/>
        <v>642.62295081967204</v>
      </c>
      <c r="CJ4" s="4">
        <v>7.42</v>
      </c>
      <c r="CK4" s="4">
        <v>38.299999999999997</v>
      </c>
      <c r="CL4" s="4">
        <v>98.3</v>
      </c>
      <c r="CM4" s="4">
        <v>24.3</v>
      </c>
      <c r="CN4" s="4">
        <v>0.43</v>
      </c>
      <c r="CO4" s="4">
        <v>0</v>
      </c>
      <c r="CP4" s="4">
        <v>0</v>
      </c>
      <c r="CQ4" s="4">
        <v>31</v>
      </c>
      <c r="CR4" s="4">
        <v>1911</v>
      </c>
      <c r="CS4" s="4">
        <v>0</v>
      </c>
      <c r="CT4" s="4">
        <v>3</v>
      </c>
      <c r="CU4" s="4"/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1</v>
      </c>
      <c r="DF4" s="4">
        <v>0</v>
      </c>
      <c r="DG4" s="4">
        <v>0</v>
      </c>
      <c r="DH4" s="4">
        <v>0</v>
      </c>
      <c r="DI4" s="4">
        <v>1</v>
      </c>
      <c r="DJ4" s="4">
        <v>0</v>
      </c>
      <c r="DK4" s="4">
        <v>1</v>
      </c>
      <c r="DL4" s="4">
        <v>10</v>
      </c>
      <c r="DM4" s="4">
        <v>10</v>
      </c>
      <c r="DN4" s="4">
        <v>46</v>
      </c>
      <c r="DO4" s="4">
        <v>30</v>
      </c>
      <c r="DP4" s="4">
        <v>34</v>
      </c>
      <c r="DQ4" s="4">
        <v>63</v>
      </c>
      <c r="DR4" s="11">
        <v>61</v>
      </c>
      <c r="DS4" s="4">
        <v>43</v>
      </c>
      <c r="DT4" s="4">
        <v>100</v>
      </c>
      <c r="DU4" s="4">
        <f t="shared" si="25"/>
        <v>57</v>
      </c>
      <c r="DV4" s="11">
        <v>19.2</v>
      </c>
      <c r="DW4" s="4">
        <v>1598</v>
      </c>
      <c r="DX4" s="4">
        <v>92</v>
      </c>
      <c r="DY4" s="4">
        <v>95</v>
      </c>
      <c r="DZ4" s="4">
        <v>5.8</v>
      </c>
      <c r="EA4" s="25">
        <f t="shared" si="4"/>
        <v>3.152173913043478</v>
      </c>
      <c r="EB4" s="4">
        <v>23</v>
      </c>
      <c r="EC4" s="4">
        <v>297</v>
      </c>
      <c r="ED4" s="4">
        <v>58</v>
      </c>
      <c r="EE4" s="4">
        <v>4.55</v>
      </c>
      <c r="EF4" s="4">
        <f t="shared" ref="EF4:EF42" si="27">(EE4/I4)</f>
        <v>2.4728260869565215</v>
      </c>
      <c r="EG4" s="45">
        <f t="shared" si="5"/>
        <v>2.652173913043478</v>
      </c>
      <c r="EH4" s="45">
        <f>DV4/EB4</f>
        <v>0.83478260869565213</v>
      </c>
      <c r="EI4" s="4">
        <v>13</v>
      </c>
      <c r="EJ4" s="4">
        <v>82</v>
      </c>
      <c r="EK4" s="4">
        <v>62</v>
      </c>
      <c r="EL4" s="11">
        <f t="shared" si="26"/>
        <v>1.3225806451612903</v>
      </c>
      <c r="EM4" s="4">
        <v>115</v>
      </c>
      <c r="EN4" s="11">
        <v>16</v>
      </c>
      <c r="EO4" s="4">
        <v>14</v>
      </c>
      <c r="EP4" s="11">
        <f t="shared" si="6"/>
        <v>5.4666666666666668</v>
      </c>
      <c r="EQ4" s="4">
        <v>46</v>
      </c>
      <c r="ER4" s="4">
        <f t="shared" si="7"/>
        <v>25</v>
      </c>
      <c r="ES4" s="4">
        <v>24</v>
      </c>
      <c r="ET4" s="4">
        <v>46</v>
      </c>
      <c r="EU4" s="11">
        <v>20</v>
      </c>
      <c r="EV4" s="4">
        <v>12</v>
      </c>
      <c r="EW4" s="9">
        <v>8</v>
      </c>
      <c r="EX4" s="4">
        <v>89</v>
      </c>
      <c r="EY4" s="4">
        <v>82</v>
      </c>
      <c r="EZ4" s="4">
        <v>45</v>
      </c>
      <c r="FA4" s="4">
        <v>48</v>
      </c>
      <c r="FB4" s="4">
        <v>48</v>
      </c>
      <c r="FC4" s="4">
        <f t="shared" si="8"/>
        <v>297</v>
      </c>
      <c r="FD4" s="9">
        <f t="shared" si="9"/>
        <v>0.58088524612600301</v>
      </c>
      <c r="FE4" s="9">
        <f t="shared" si="10"/>
        <v>0.16161616161616163</v>
      </c>
      <c r="FF4" s="9">
        <f t="shared" si="11"/>
        <v>0.21304408076919429</v>
      </c>
      <c r="FG4" s="9">
        <f t="shared" si="12"/>
        <v>1.210344827586207</v>
      </c>
      <c r="FH4" s="9">
        <f t="shared" si="13"/>
        <v>0.18843231698075041</v>
      </c>
      <c r="FI4" s="9">
        <f t="shared" si="14"/>
        <v>2.0836212240853929</v>
      </c>
      <c r="FJ4" s="11">
        <v>15.1</v>
      </c>
      <c r="FK4" s="11">
        <v>18</v>
      </c>
      <c r="FL4" s="4">
        <v>12</v>
      </c>
      <c r="FM4" s="4">
        <v>5</v>
      </c>
      <c r="FN4" s="4">
        <v>51</v>
      </c>
      <c r="FO4" s="4">
        <f t="shared" si="15"/>
        <v>27.717391304347824</v>
      </c>
      <c r="FP4" s="11">
        <v>37</v>
      </c>
      <c r="FQ4" s="11">
        <v>20</v>
      </c>
      <c r="FR4" s="4">
        <v>19</v>
      </c>
      <c r="FS4" s="4">
        <v>65</v>
      </c>
      <c r="FT4" s="4">
        <v>59</v>
      </c>
      <c r="FU4" s="11">
        <f t="shared" si="16"/>
        <v>1.1016949152542372</v>
      </c>
      <c r="FV4" s="4">
        <v>14</v>
      </c>
      <c r="FW4" s="63">
        <f t="shared" si="17"/>
        <v>4.6428571428571432</v>
      </c>
      <c r="FX4" s="4">
        <v>76</v>
      </c>
      <c r="FY4" s="4">
        <v>24.22</v>
      </c>
      <c r="FZ4">
        <v>19.8</v>
      </c>
      <c r="GA4" s="11">
        <f t="shared" si="18"/>
        <v>25.22</v>
      </c>
      <c r="GB4" s="4">
        <f t="shared" si="19"/>
        <v>1.2609999999999999</v>
      </c>
      <c r="GC4" s="4">
        <f t="shared" si="20"/>
        <v>1.8686868686868687</v>
      </c>
      <c r="GD4" s="4">
        <f t="shared" si="21"/>
        <v>0.76262626262626254</v>
      </c>
      <c r="GE4" s="4">
        <v>6</v>
      </c>
      <c r="GF4" s="4">
        <v>5</v>
      </c>
      <c r="GG4" s="4">
        <f t="shared" si="22"/>
        <v>16.666666666666664</v>
      </c>
      <c r="GH4" s="4">
        <v>19</v>
      </c>
      <c r="GI4" s="4">
        <v>12</v>
      </c>
      <c r="GJ4" s="4">
        <f t="shared" si="23"/>
        <v>36.84210526315789</v>
      </c>
      <c r="GK4" s="4">
        <v>1</v>
      </c>
      <c r="GL4" s="4">
        <v>0</v>
      </c>
      <c r="GM4" s="4">
        <v>0</v>
      </c>
      <c r="GN4" s="4">
        <v>0</v>
      </c>
      <c r="GO4" s="4">
        <v>1</v>
      </c>
      <c r="GP4" s="4">
        <v>0</v>
      </c>
      <c r="GQ4" s="4">
        <v>0</v>
      </c>
      <c r="GR4" s="4">
        <v>1</v>
      </c>
      <c r="GS4" s="4">
        <v>0</v>
      </c>
      <c r="GT4" s="4">
        <v>0</v>
      </c>
      <c r="GU4" s="4">
        <v>18</v>
      </c>
      <c r="GV4" s="4">
        <v>10</v>
      </c>
      <c r="GW4">
        <f t="shared" si="24"/>
        <v>0.44444444444444442</v>
      </c>
      <c r="GX4" s="4">
        <v>1</v>
      </c>
      <c r="GY4" s="4">
        <v>0</v>
      </c>
    </row>
    <row r="5" spans="1:207" x14ac:dyDescent="0.35">
      <c r="A5" s="54">
        <v>9</v>
      </c>
      <c r="B5" s="54">
        <v>19011668</v>
      </c>
      <c r="C5" s="2">
        <v>44874</v>
      </c>
      <c r="D5" s="2">
        <v>20006</v>
      </c>
      <c r="E5" s="4">
        <v>68</v>
      </c>
      <c r="F5" s="4">
        <v>68</v>
      </c>
      <c r="G5" s="4">
        <v>68</v>
      </c>
      <c r="H5" s="4">
        <v>68</v>
      </c>
      <c r="I5" s="4">
        <v>1.86</v>
      </c>
      <c r="J5" s="4">
        <v>1</v>
      </c>
      <c r="K5" s="2">
        <v>44872</v>
      </c>
      <c r="L5" s="2">
        <v>44873</v>
      </c>
      <c r="M5" s="2">
        <v>44878</v>
      </c>
      <c r="N5" s="2">
        <v>44887</v>
      </c>
      <c r="O5" s="4">
        <v>0</v>
      </c>
      <c r="Q5" s="25">
        <f t="shared" si="0"/>
        <v>5</v>
      </c>
      <c r="R5" s="4">
        <f t="shared" si="1"/>
        <v>15</v>
      </c>
      <c r="T5" s="4">
        <v>1</v>
      </c>
      <c r="U5" s="4">
        <v>1</v>
      </c>
      <c r="V5" s="4">
        <v>0</v>
      </c>
      <c r="W5" s="4">
        <v>1</v>
      </c>
      <c r="X5" s="4">
        <v>0</v>
      </c>
      <c r="Y5" s="4">
        <v>0</v>
      </c>
      <c r="Z5" s="4">
        <v>0</v>
      </c>
      <c r="AA5" s="4">
        <v>1</v>
      </c>
      <c r="AB5" s="4">
        <v>0</v>
      </c>
      <c r="AC5" s="4">
        <v>34</v>
      </c>
      <c r="AD5" s="4">
        <v>46</v>
      </c>
      <c r="AE5" s="4">
        <v>5</v>
      </c>
      <c r="AF5" s="4">
        <v>8</v>
      </c>
      <c r="AG5" s="4">
        <f t="shared" si="2"/>
        <v>3</v>
      </c>
      <c r="AH5" s="4">
        <v>79</v>
      </c>
      <c r="AI5" s="4">
        <v>7463</v>
      </c>
      <c r="AJ5" s="4">
        <v>39.72</v>
      </c>
      <c r="AK5" s="4">
        <v>3.22</v>
      </c>
      <c r="AL5" s="4">
        <v>0</v>
      </c>
      <c r="AM5" s="4">
        <v>0</v>
      </c>
      <c r="AN5" s="4">
        <v>0</v>
      </c>
      <c r="AO5" s="4">
        <v>120</v>
      </c>
      <c r="AP5" s="4">
        <v>597</v>
      </c>
      <c r="AQ5" s="4">
        <v>0</v>
      </c>
      <c r="AR5" s="4">
        <v>7.9</v>
      </c>
      <c r="AS5" s="4">
        <v>1.05</v>
      </c>
      <c r="AT5" s="4">
        <v>31.9</v>
      </c>
      <c r="AU5" s="29">
        <v>4.07</v>
      </c>
      <c r="AV5" s="4">
        <v>0.76</v>
      </c>
      <c r="AW5" s="4">
        <v>998</v>
      </c>
      <c r="AX5" s="4">
        <v>266</v>
      </c>
      <c r="AY5" s="4">
        <v>1</v>
      </c>
      <c r="AZ5" s="4">
        <v>1</v>
      </c>
      <c r="BA5" s="4">
        <v>3.5</v>
      </c>
      <c r="BB5" s="4">
        <v>83</v>
      </c>
      <c r="BC5" s="4">
        <v>140</v>
      </c>
      <c r="BD5" s="4">
        <v>5.9</v>
      </c>
      <c r="BE5" s="4">
        <v>2.2000000000000002</v>
      </c>
      <c r="BF5" s="4">
        <v>5.0999999999999996</v>
      </c>
      <c r="BG5" s="4">
        <v>8.3000000000000007</v>
      </c>
      <c r="BH5" s="4">
        <v>5.9</v>
      </c>
      <c r="BI5" s="4">
        <v>3.3</v>
      </c>
      <c r="BJ5" s="4">
        <v>151</v>
      </c>
      <c r="BK5" s="4">
        <v>30</v>
      </c>
      <c r="BL5" s="4">
        <v>10</v>
      </c>
      <c r="BM5" s="4">
        <v>0.3</v>
      </c>
      <c r="BN5" s="4">
        <v>78</v>
      </c>
      <c r="BO5" s="4">
        <v>339</v>
      </c>
      <c r="BP5" s="4">
        <v>0</v>
      </c>
      <c r="BQ5" s="4">
        <v>0</v>
      </c>
      <c r="BR5" s="4">
        <v>249</v>
      </c>
      <c r="BS5">
        <v>125</v>
      </c>
      <c r="BT5">
        <v>54</v>
      </c>
      <c r="BU5">
        <v>78</v>
      </c>
      <c r="BV5">
        <v>94</v>
      </c>
      <c r="BW5">
        <v>1</v>
      </c>
      <c r="BX5">
        <v>-650</v>
      </c>
      <c r="BY5">
        <v>950</v>
      </c>
      <c r="BZ5">
        <v>1</v>
      </c>
      <c r="CA5">
        <v>77.900000000000006</v>
      </c>
      <c r="CB5">
        <v>0.7</v>
      </c>
      <c r="CC5" s="4">
        <v>5.5</v>
      </c>
      <c r="CD5" s="4">
        <v>55</v>
      </c>
      <c r="CE5" s="4">
        <v>38.4</v>
      </c>
      <c r="CF5" s="4">
        <v>21</v>
      </c>
      <c r="CG5" s="4">
        <v>16</v>
      </c>
      <c r="CH5" s="4">
        <v>1150</v>
      </c>
      <c r="CI5" s="4">
        <f t="shared" si="3"/>
        <v>1120</v>
      </c>
      <c r="CJ5" s="4">
        <v>7.32</v>
      </c>
      <c r="CK5" s="4">
        <v>42.4</v>
      </c>
      <c r="CL5" s="4">
        <v>87.2</v>
      </c>
      <c r="CM5" s="4">
        <v>21.1</v>
      </c>
      <c r="CN5" s="4">
        <v>0.24</v>
      </c>
      <c r="CO5" s="4">
        <v>0</v>
      </c>
      <c r="CP5" s="4">
        <v>0</v>
      </c>
      <c r="CQ5" s="4">
        <v>31</v>
      </c>
      <c r="CR5" s="4">
        <v>4826</v>
      </c>
      <c r="CS5" s="4">
        <v>0</v>
      </c>
      <c r="CT5" s="4">
        <v>3</v>
      </c>
      <c r="CU5" s="4"/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8</v>
      </c>
      <c r="DM5" s="4">
        <v>10</v>
      </c>
      <c r="DN5" s="4">
        <v>41</v>
      </c>
      <c r="DO5" s="4">
        <v>22</v>
      </c>
      <c r="DP5" s="4">
        <v>46</v>
      </c>
      <c r="DQ5" s="4">
        <v>78</v>
      </c>
      <c r="DR5" s="11">
        <v>61</v>
      </c>
      <c r="DS5" s="4">
        <v>42</v>
      </c>
      <c r="DT5" s="4">
        <v>110</v>
      </c>
      <c r="DU5" s="4">
        <f t="shared" si="25"/>
        <v>68</v>
      </c>
      <c r="DV5" s="11">
        <v>17.2</v>
      </c>
      <c r="DW5" s="4">
        <v>1289</v>
      </c>
      <c r="DX5" s="4">
        <v>89</v>
      </c>
      <c r="DY5" s="4">
        <v>91</v>
      </c>
      <c r="DZ5" s="4">
        <v>6.1</v>
      </c>
      <c r="EA5" s="25">
        <f t="shared" si="4"/>
        <v>3.279569892473118</v>
      </c>
      <c r="EB5" s="4">
        <v>24.1</v>
      </c>
      <c r="EC5" s="4">
        <v>278</v>
      </c>
      <c r="ED5" s="4">
        <v>67</v>
      </c>
      <c r="EE5" s="4">
        <v>5.1100000000000003</v>
      </c>
      <c r="EF5" s="4">
        <f t="shared" si="27"/>
        <v>2.7473118279569895</v>
      </c>
      <c r="EG5" s="45">
        <f t="shared" si="5"/>
        <v>2.5311203319502074</v>
      </c>
      <c r="EH5" s="45">
        <f>DV5/EB5</f>
        <v>0.71369294605809119</v>
      </c>
      <c r="EI5" s="4">
        <v>11</v>
      </c>
      <c r="EJ5" s="4">
        <v>118</v>
      </c>
      <c r="EK5" s="4">
        <v>127</v>
      </c>
      <c r="EL5" s="11">
        <f t="shared" si="26"/>
        <v>0.92913385826771655</v>
      </c>
      <c r="EM5" s="4">
        <v>290</v>
      </c>
      <c r="EN5" s="11">
        <v>7</v>
      </c>
      <c r="EO5" s="4">
        <v>10</v>
      </c>
      <c r="EP5" s="11">
        <f t="shared" si="6"/>
        <v>13.882352941176471</v>
      </c>
      <c r="EQ5" s="4">
        <v>47</v>
      </c>
      <c r="ER5" s="4">
        <f t="shared" si="7"/>
        <v>25.268817204301072</v>
      </c>
      <c r="ES5" s="4">
        <v>20</v>
      </c>
      <c r="ET5" s="4">
        <v>44</v>
      </c>
      <c r="EU5" s="11">
        <v>22</v>
      </c>
      <c r="EV5" s="4">
        <v>15</v>
      </c>
      <c r="EW5" s="9">
        <v>7</v>
      </c>
      <c r="EX5" s="4">
        <v>57</v>
      </c>
      <c r="EY5" s="4">
        <v>75</v>
      </c>
      <c r="EZ5" s="4">
        <v>29</v>
      </c>
      <c r="FA5" s="4">
        <v>46</v>
      </c>
      <c r="FB5" s="4">
        <v>31</v>
      </c>
      <c r="FC5" s="4">
        <f t="shared" si="8"/>
        <v>278</v>
      </c>
      <c r="FD5" s="9">
        <f t="shared" si="9"/>
        <v>0.41691969590227568</v>
      </c>
      <c r="FE5" s="9">
        <f t="shared" si="10"/>
        <v>0.11151079136690648</v>
      </c>
      <c r="FF5" s="9">
        <f t="shared" si="11"/>
        <v>0.14027513916460879</v>
      </c>
      <c r="FG5" s="9">
        <f t="shared" si="12"/>
        <v>1.6791044776119404</v>
      </c>
      <c r="FH5" s="9">
        <f t="shared" si="13"/>
        <v>0.14123697666977353</v>
      </c>
      <c r="FI5" s="9">
        <f t="shared" si="14"/>
        <v>4.0274050233537437</v>
      </c>
      <c r="FJ5" s="11">
        <v>19.2</v>
      </c>
      <c r="FK5" s="11">
        <v>32</v>
      </c>
      <c r="FL5" s="4">
        <v>30</v>
      </c>
      <c r="FM5" s="4">
        <v>2</v>
      </c>
      <c r="FN5" s="4">
        <v>30</v>
      </c>
      <c r="FO5" s="4">
        <f t="shared" si="15"/>
        <v>16.129032258064516</v>
      </c>
      <c r="FP5" s="11">
        <v>46</v>
      </c>
      <c r="FQ5" s="11">
        <v>22</v>
      </c>
      <c r="FR5" s="4">
        <v>18</v>
      </c>
      <c r="FS5" s="4">
        <v>65</v>
      </c>
      <c r="FT5" s="4">
        <v>58</v>
      </c>
      <c r="FU5" s="11">
        <f t="shared" si="16"/>
        <v>1.1206896551724137</v>
      </c>
      <c r="FV5" s="4">
        <v>14</v>
      </c>
      <c r="FW5" s="11">
        <f t="shared" si="17"/>
        <v>4.6428571428571432</v>
      </c>
      <c r="FX5" s="4">
        <v>79</v>
      </c>
      <c r="FY5" s="4">
        <v>19.600000000000001</v>
      </c>
      <c r="FZ5">
        <v>17.5</v>
      </c>
      <c r="GA5" s="11">
        <f t="shared" si="18"/>
        <v>20.6</v>
      </c>
      <c r="GB5" s="4">
        <f t="shared" si="19"/>
        <v>0.9363636363636364</v>
      </c>
      <c r="GC5" s="4">
        <f t="shared" si="20"/>
        <v>2.6285714285714286</v>
      </c>
      <c r="GD5" s="4">
        <f t="shared" si="21"/>
        <v>1.0971428571428572</v>
      </c>
      <c r="GE5" s="4">
        <v>19</v>
      </c>
      <c r="GF5" s="4">
        <v>9</v>
      </c>
      <c r="GG5" s="4">
        <f t="shared" si="22"/>
        <v>52.631578947368418</v>
      </c>
      <c r="GH5" s="4">
        <v>20</v>
      </c>
      <c r="GI5" s="4">
        <v>13</v>
      </c>
      <c r="GJ5" s="4">
        <f t="shared" si="23"/>
        <v>35</v>
      </c>
      <c r="GK5" s="4">
        <v>1</v>
      </c>
      <c r="GL5" s="4">
        <v>0</v>
      </c>
      <c r="GM5" s="4">
        <v>0</v>
      </c>
      <c r="GN5" s="4">
        <v>0</v>
      </c>
      <c r="GO5" s="4">
        <v>1</v>
      </c>
      <c r="GP5" s="4">
        <v>0</v>
      </c>
      <c r="GQ5" s="4">
        <v>0</v>
      </c>
      <c r="GR5" s="4">
        <v>1</v>
      </c>
      <c r="GS5" s="4">
        <v>0</v>
      </c>
      <c r="GT5" s="4">
        <v>0</v>
      </c>
      <c r="GU5" s="4">
        <v>22</v>
      </c>
      <c r="GV5" s="4">
        <v>15</v>
      </c>
      <c r="GW5">
        <f t="shared" si="24"/>
        <v>0.31818181818181818</v>
      </c>
      <c r="GX5" s="4">
        <v>1</v>
      </c>
      <c r="GY5" s="4">
        <v>0</v>
      </c>
    </row>
    <row r="6" spans="1:207" x14ac:dyDescent="0.35">
      <c r="A6" s="54">
        <v>10</v>
      </c>
      <c r="B6" s="54">
        <v>22019706</v>
      </c>
      <c r="C6" s="2">
        <v>44882</v>
      </c>
      <c r="D6" s="2">
        <v>23359</v>
      </c>
      <c r="E6" s="4">
        <v>58</v>
      </c>
      <c r="F6" s="4" t="s">
        <v>178</v>
      </c>
      <c r="G6" s="4">
        <v>80</v>
      </c>
      <c r="H6" s="4">
        <v>170</v>
      </c>
      <c r="I6" s="4">
        <v>1.94</v>
      </c>
      <c r="J6" s="4">
        <v>1</v>
      </c>
      <c r="K6" s="2">
        <v>44879</v>
      </c>
      <c r="L6" s="2">
        <v>44880</v>
      </c>
      <c r="M6" s="2">
        <v>44892</v>
      </c>
      <c r="N6" s="2">
        <v>44897</v>
      </c>
      <c r="O6" s="4">
        <v>1</v>
      </c>
      <c r="P6" s="2">
        <v>44982</v>
      </c>
      <c r="Q6" s="25">
        <f t="shared" si="0"/>
        <v>12</v>
      </c>
      <c r="R6" s="4">
        <f t="shared" si="1"/>
        <v>18</v>
      </c>
      <c r="S6" s="4">
        <f>_xlfn.DAYS(P6,L6)</f>
        <v>102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31</v>
      </c>
      <c r="AD6" s="4">
        <v>48</v>
      </c>
      <c r="AE6" s="4">
        <v>10</v>
      </c>
      <c r="AF6" s="4">
        <v>12</v>
      </c>
      <c r="AG6" s="4">
        <f t="shared" si="2"/>
        <v>2</v>
      </c>
      <c r="AH6" s="4">
        <v>680</v>
      </c>
      <c r="AI6" s="4">
        <v>8469</v>
      </c>
      <c r="AJ6" s="4">
        <v>11.23</v>
      </c>
      <c r="AK6" s="4">
        <v>29.3</v>
      </c>
      <c r="AL6" s="4">
        <v>0</v>
      </c>
      <c r="AM6" s="4">
        <v>0</v>
      </c>
      <c r="AN6" s="4">
        <v>0</v>
      </c>
      <c r="AO6" s="4">
        <v>2</v>
      </c>
      <c r="AP6" s="4">
        <v>57410</v>
      </c>
      <c r="AQ6" s="4">
        <v>0</v>
      </c>
      <c r="AR6" s="4">
        <v>6.7</v>
      </c>
      <c r="AS6" s="4">
        <v>1.65</v>
      </c>
      <c r="AT6" s="4">
        <v>28.4</v>
      </c>
      <c r="AU6" s="29">
        <v>4.42</v>
      </c>
      <c r="AV6" s="4">
        <v>12.29</v>
      </c>
      <c r="AW6" s="4">
        <v>309</v>
      </c>
      <c r="AX6" s="4">
        <v>83</v>
      </c>
      <c r="AY6" s="4">
        <v>1</v>
      </c>
      <c r="AZ6" s="4">
        <v>1</v>
      </c>
      <c r="BA6" s="4">
        <v>2.2999999999999998</v>
      </c>
      <c r="BB6" s="4">
        <v>48</v>
      </c>
      <c r="BC6" s="4">
        <v>134</v>
      </c>
      <c r="BD6" s="4">
        <v>5.0999999999999996</v>
      </c>
      <c r="BE6" s="4">
        <v>1.9</v>
      </c>
      <c r="BF6" s="4">
        <v>3.9</v>
      </c>
      <c r="BG6" s="4">
        <v>8.9</v>
      </c>
      <c r="BH6" s="4">
        <v>4.2</v>
      </c>
      <c r="BI6" s="4">
        <v>2.7</v>
      </c>
      <c r="BJ6" s="4">
        <v>548</v>
      </c>
      <c r="BK6" s="4">
        <v>1848</v>
      </c>
      <c r="BL6" s="4">
        <v>2109</v>
      </c>
      <c r="BM6" s="4">
        <v>2</v>
      </c>
      <c r="BN6" s="4">
        <v>156</v>
      </c>
      <c r="BO6" s="4">
        <v>776</v>
      </c>
      <c r="BP6" s="4">
        <v>1</v>
      </c>
      <c r="BQ6" s="4">
        <v>4</v>
      </c>
      <c r="BR6" s="4">
        <v>276</v>
      </c>
      <c r="BS6">
        <v>112</v>
      </c>
      <c r="BT6">
        <v>68</v>
      </c>
      <c r="BU6">
        <v>86</v>
      </c>
      <c r="BV6">
        <v>102</v>
      </c>
      <c r="BW6">
        <v>13</v>
      </c>
      <c r="BX6">
        <v>1540</v>
      </c>
      <c r="BY6">
        <v>0</v>
      </c>
      <c r="BZ6">
        <v>3.4</v>
      </c>
      <c r="CA6">
        <v>62.7</v>
      </c>
      <c r="CB6">
        <v>4.9000000000000004</v>
      </c>
      <c r="CC6" s="4">
        <v>5.8</v>
      </c>
      <c r="CD6" s="4">
        <v>67</v>
      </c>
      <c r="CE6" s="4">
        <v>52</v>
      </c>
      <c r="CF6" s="4">
        <v>17</v>
      </c>
      <c r="CG6" s="4">
        <v>5</v>
      </c>
      <c r="CH6" s="4">
        <v>2329</v>
      </c>
      <c r="CI6" s="4">
        <f t="shared" si="3"/>
        <v>1006.8965517241379</v>
      </c>
      <c r="CJ6" s="4">
        <v>7.46</v>
      </c>
      <c r="CK6" s="4">
        <v>36.200000000000003</v>
      </c>
      <c r="CL6" s="4">
        <v>69.3</v>
      </c>
      <c r="CM6" s="4">
        <v>25.3</v>
      </c>
      <c r="CN6" s="4">
        <v>0.13</v>
      </c>
      <c r="CO6" s="4">
        <v>0</v>
      </c>
      <c r="CP6" s="4">
        <v>0</v>
      </c>
      <c r="CQ6" s="4">
        <v>103</v>
      </c>
      <c r="CR6" s="4">
        <v>701</v>
      </c>
      <c r="CS6" s="4">
        <v>1</v>
      </c>
      <c r="CT6" s="4">
        <v>2</v>
      </c>
      <c r="CU6" s="4">
        <v>7</v>
      </c>
      <c r="CV6" s="4">
        <v>1</v>
      </c>
      <c r="CW6" s="4">
        <v>1</v>
      </c>
      <c r="CX6" s="4">
        <v>1</v>
      </c>
      <c r="CY6" s="4">
        <v>1</v>
      </c>
      <c r="CZ6" s="4">
        <v>0</v>
      </c>
      <c r="DA6" s="4"/>
      <c r="DB6" s="4">
        <v>0</v>
      </c>
      <c r="DC6" s="4">
        <v>0</v>
      </c>
      <c r="DD6" s="4">
        <v>0</v>
      </c>
      <c r="DE6" s="4">
        <v>1</v>
      </c>
      <c r="DF6" s="4">
        <v>1</v>
      </c>
      <c r="DG6" s="4">
        <v>0</v>
      </c>
      <c r="DH6" s="4">
        <v>1</v>
      </c>
      <c r="DI6" s="4">
        <v>0</v>
      </c>
      <c r="DJ6" s="4">
        <v>0</v>
      </c>
      <c r="DK6" s="4">
        <v>0</v>
      </c>
      <c r="DL6" s="4">
        <v>8</v>
      </c>
      <c r="DM6" s="4">
        <v>8</v>
      </c>
      <c r="DN6" s="4">
        <v>58</v>
      </c>
      <c r="DO6" s="4">
        <v>42</v>
      </c>
      <c r="DP6" s="4">
        <v>29</v>
      </c>
      <c r="DQ6" s="4">
        <v>54</v>
      </c>
      <c r="DR6" s="11">
        <v>32</v>
      </c>
      <c r="DS6" s="4">
        <v>60</v>
      </c>
      <c r="DT6" s="4">
        <v>87</v>
      </c>
      <c r="DU6" s="4">
        <f t="shared" si="25"/>
        <v>27</v>
      </c>
      <c r="DV6" s="11" t="s">
        <v>182</v>
      </c>
      <c r="DW6" s="4">
        <v>954</v>
      </c>
      <c r="DX6" s="4">
        <v>91</v>
      </c>
      <c r="DY6" s="4">
        <v>97</v>
      </c>
      <c r="DZ6" s="4">
        <v>2.8</v>
      </c>
      <c r="EA6" s="25">
        <f t="shared" si="4"/>
        <v>1.4432989690721649</v>
      </c>
      <c r="EB6" s="4">
        <v>12.6</v>
      </c>
      <c r="EC6" s="4">
        <v>239</v>
      </c>
      <c r="ED6" s="4">
        <v>42</v>
      </c>
      <c r="EE6" s="4">
        <v>3.99</v>
      </c>
      <c r="EF6" s="4">
        <f t="shared" si="27"/>
        <v>2.0567010309278353</v>
      </c>
      <c r="EG6" s="45">
        <f t="shared" si="5"/>
        <v>2.5396825396825395</v>
      </c>
      <c r="EH6" s="45"/>
      <c r="EI6" s="4">
        <v>9</v>
      </c>
      <c r="EJ6" s="4">
        <v>72</v>
      </c>
      <c r="EK6" s="4">
        <v>61</v>
      </c>
      <c r="EL6" s="11">
        <f t="shared" si="26"/>
        <v>1.180327868852459</v>
      </c>
      <c r="EM6" s="4">
        <v>126</v>
      </c>
      <c r="EN6" s="11">
        <v>11</v>
      </c>
      <c r="EO6" s="4">
        <v>10</v>
      </c>
      <c r="EP6" s="11">
        <f t="shared" si="6"/>
        <v>6.8571428571428568</v>
      </c>
      <c r="EQ6" s="4">
        <v>30</v>
      </c>
      <c r="ER6" s="4">
        <f t="shared" si="7"/>
        <v>15.463917525773196</v>
      </c>
      <c r="ES6" s="4">
        <v>16</v>
      </c>
      <c r="ET6" s="4">
        <v>19</v>
      </c>
      <c r="EU6" s="11">
        <v>20</v>
      </c>
      <c r="EV6" s="4">
        <v>12</v>
      </c>
      <c r="EW6" s="9">
        <v>8</v>
      </c>
      <c r="EX6" s="4">
        <v>80</v>
      </c>
      <c r="EY6" s="4">
        <v>83</v>
      </c>
      <c r="EZ6" s="4">
        <v>45</v>
      </c>
      <c r="FA6" s="4">
        <v>69</v>
      </c>
      <c r="FB6" s="4">
        <v>83</v>
      </c>
      <c r="FC6" s="4">
        <f t="shared" si="8"/>
        <v>239</v>
      </c>
      <c r="FD6" s="9">
        <f t="shared" si="9"/>
        <v>1.5736154050015572</v>
      </c>
      <c r="FE6" s="9">
        <f t="shared" si="10"/>
        <v>0.34728033472803349</v>
      </c>
      <c r="FF6" s="9">
        <f t="shared" si="11"/>
        <v>0.46214782197941501</v>
      </c>
      <c r="FG6" s="9">
        <f t="shared" si="12"/>
        <v>2.4</v>
      </c>
      <c r="FH6" s="9">
        <f t="shared" si="13"/>
        <v>0.41248041403368441</v>
      </c>
      <c r="FI6" s="9">
        <f t="shared" si="14"/>
        <v>1.5251502955371901</v>
      </c>
      <c r="FJ6" s="11">
        <v>11.7</v>
      </c>
      <c r="FK6" s="11">
        <v>24</v>
      </c>
      <c r="FL6" s="4">
        <v>10</v>
      </c>
      <c r="FM6" s="4">
        <v>14</v>
      </c>
      <c r="FN6" s="4">
        <v>48</v>
      </c>
      <c r="FO6" s="4">
        <f t="shared" si="15"/>
        <v>24.742268041237114</v>
      </c>
      <c r="FP6" s="11">
        <v>37</v>
      </c>
      <c r="FQ6" s="11">
        <v>21</v>
      </c>
      <c r="FR6" s="4">
        <v>11</v>
      </c>
      <c r="FS6" s="4">
        <v>52</v>
      </c>
      <c r="FT6" s="4">
        <v>69</v>
      </c>
      <c r="FU6" s="11">
        <f t="shared" si="16"/>
        <v>0.75362318840579712</v>
      </c>
      <c r="FV6" s="4">
        <v>9</v>
      </c>
      <c r="FW6" s="11">
        <f t="shared" si="17"/>
        <v>5.7777777777777777</v>
      </c>
      <c r="FX6" s="4">
        <v>107</v>
      </c>
      <c r="FY6" s="4">
        <v>29.9</v>
      </c>
      <c r="FZ6">
        <v>13.3</v>
      </c>
      <c r="GA6" s="11">
        <f t="shared" si="18"/>
        <v>42.9</v>
      </c>
      <c r="GB6" s="4">
        <f t="shared" si="19"/>
        <v>2.0428571428571427</v>
      </c>
      <c r="GC6" s="4">
        <f t="shared" si="20"/>
        <v>2.7819548872180451</v>
      </c>
      <c r="GD6" s="4">
        <f t="shared" si="21"/>
        <v>0.87969924812030065</v>
      </c>
      <c r="GE6" s="4">
        <v>16</v>
      </c>
      <c r="GF6" s="4">
        <v>15</v>
      </c>
      <c r="GG6" s="4">
        <f t="shared" si="22"/>
        <v>6.25</v>
      </c>
      <c r="GH6" s="4">
        <v>17</v>
      </c>
      <c r="GI6" s="4">
        <v>11</v>
      </c>
      <c r="GJ6" s="4">
        <f t="shared" si="23"/>
        <v>35.294117647058826</v>
      </c>
      <c r="GK6">
        <v>1</v>
      </c>
      <c r="GL6">
        <v>0</v>
      </c>
      <c r="GM6">
        <v>0</v>
      </c>
      <c r="GN6">
        <v>0</v>
      </c>
      <c r="GO6">
        <v>1</v>
      </c>
      <c r="GP6">
        <v>0</v>
      </c>
      <c r="GQ6">
        <v>0</v>
      </c>
      <c r="GR6">
        <v>1</v>
      </c>
      <c r="GS6">
        <v>0</v>
      </c>
      <c r="GT6">
        <v>0</v>
      </c>
      <c r="GU6">
        <v>16</v>
      </c>
      <c r="GV6">
        <v>9</v>
      </c>
      <c r="GW6">
        <f t="shared" si="24"/>
        <v>0.4375</v>
      </c>
      <c r="GX6">
        <v>1</v>
      </c>
      <c r="GY6">
        <v>0</v>
      </c>
    </row>
    <row r="7" spans="1:207" x14ac:dyDescent="0.35">
      <c r="A7" s="54">
        <v>12</v>
      </c>
      <c r="B7" s="54">
        <v>11497941</v>
      </c>
      <c r="C7" s="2">
        <v>44889</v>
      </c>
      <c r="D7" s="2">
        <v>16932</v>
      </c>
      <c r="E7" s="4">
        <v>77</v>
      </c>
      <c r="F7" s="4" t="s">
        <v>176</v>
      </c>
      <c r="G7" s="4">
        <v>64</v>
      </c>
      <c r="H7" s="4">
        <v>154</v>
      </c>
      <c r="I7" s="4">
        <v>1.61</v>
      </c>
      <c r="J7" s="4">
        <v>1</v>
      </c>
      <c r="K7" s="2">
        <v>44887</v>
      </c>
      <c r="L7" s="2">
        <v>44888</v>
      </c>
      <c r="M7" s="2">
        <v>44892</v>
      </c>
      <c r="N7" s="2">
        <v>44901</v>
      </c>
      <c r="O7" s="4">
        <v>0</v>
      </c>
      <c r="Q7" s="25">
        <f t="shared" si="0"/>
        <v>4</v>
      </c>
      <c r="R7" s="4">
        <f t="shared" si="1"/>
        <v>14</v>
      </c>
      <c r="T7" s="4">
        <v>0</v>
      </c>
      <c r="U7" s="4">
        <v>1</v>
      </c>
      <c r="V7" s="4">
        <v>0</v>
      </c>
      <c r="W7" s="4">
        <v>1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25</v>
      </c>
      <c r="AD7" s="4">
        <v>53</v>
      </c>
      <c r="AE7" s="4">
        <v>5</v>
      </c>
      <c r="AF7" s="4">
        <v>5</v>
      </c>
      <c r="AG7" s="4">
        <f t="shared" si="2"/>
        <v>0</v>
      </c>
      <c r="AH7" s="4">
        <v>514</v>
      </c>
      <c r="AI7" s="4">
        <v>14038</v>
      </c>
      <c r="AJ7" s="4">
        <v>43.19</v>
      </c>
      <c r="AK7" s="4">
        <v>5.62</v>
      </c>
      <c r="AL7" s="4">
        <v>0</v>
      </c>
      <c r="AM7" s="4">
        <v>0</v>
      </c>
      <c r="AN7" s="4">
        <v>0</v>
      </c>
      <c r="AO7" s="4">
        <v>97</v>
      </c>
      <c r="AP7" s="4">
        <v>548</v>
      </c>
      <c r="AQ7" s="4">
        <v>0</v>
      </c>
      <c r="AR7" s="4">
        <v>12.2</v>
      </c>
      <c r="AS7" s="4">
        <v>1.8</v>
      </c>
      <c r="AT7" s="4">
        <v>36.6</v>
      </c>
      <c r="AU7" s="29">
        <v>1.55</v>
      </c>
      <c r="AV7" s="4">
        <v>4.53</v>
      </c>
      <c r="AW7" s="4">
        <v>690</v>
      </c>
      <c r="AX7" s="4">
        <v>170</v>
      </c>
      <c r="AY7" s="4">
        <v>1</v>
      </c>
      <c r="AZ7" s="4">
        <v>0</v>
      </c>
      <c r="BA7" s="4">
        <v>2.4</v>
      </c>
      <c r="BB7" s="4">
        <v>91</v>
      </c>
      <c r="BC7" s="4">
        <v>139</v>
      </c>
      <c r="BD7" s="4">
        <v>3.3</v>
      </c>
      <c r="BE7" s="4">
        <v>2.7</v>
      </c>
      <c r="BF7" s="4">
        <v>5.8</v>
      </c>
      <c r="BG7" s="4">
        <v>8.1999999999999993</v>
      </c>
      <c r="BH7" s="4">
        <v>4.9000000000000004</v>
      </c>
      <c r="BI7" s="4">
        <v>2.7</v>
      </c>
      <c r="BJ7" s="4">
        <v>73</v>
      </c>
      <c r="BK7" s="4">
        <v>20</v>
      </c>
      <c r="BL7" s="4">
        <v>18</v>
      </c>
      <c r="BM7" s="4">
        <v>0.5</v>
      </c>
      <c r="BN7" s="4">
        <v>46</v>
      </c>
      <c r="BO7" s="4">
        <v>228</v>
      </c>
      <c r="BP7" s="4">
        <v>1</v>
      </c>
      <c r="BQ7" s="4">
        <v>1</v>
      </c>
      <c r="BR7" s="4">
        <v>288</v>
      </c>
      <c r="BS7">
        <v>122</v>
      </c>
      <c r="BT7">
        <v>54</v>
      </c>
      <c r="BU7">
        <v>76</v>
      </c>
      <c r="BV7">
        <v>77</v>
      </c>
      <c r="BW7">
        <v>5</v>
      </c>
      <c r="BX7">
        <v>800</v>
      </c>
      <c r="BY7">
        <v>180</v>
      </c>
      <c r="BZ7">
        <v>2.5</v>
      </c>
      <c r="CA7">
        <v>71.2</v>
      </c>
      <c r="CB7">
        <v>3.9</v>
      </c>
      <c r="CC7" s="4">
        <v>5.0999999999999996</v>
      </c>
      <c r="CD7" s="4">
        <v>65.3</v>
      </c>
      <c r="CE7" s="4">
        <v>61</v>
      </c>
      <c r="CF7" s="4">
        <v>12</v>
      </c>
      <c r="CG7" s="4">
        <v>9</v>
      </c>
      <c r="CH7" s="4">
        <v>2640</v>
      </c>
      <c r="CI7" s="4">
        <f t="shared" si="3"/>
        <v>1113.7254901960785</v>
      </c>
      <c r="CJ7" s="4">
        <v>7.47</v>
      </c>
      <c r="CK7" s="4">
        <v>26.5</v>
      </c>
      <c r="CL7" s="4">
        <v>60.5</v>
      </c>
      <c r="CM7" s="4">
        <v>18.7</v>
      </c>
      <c r="CN7" s="4">
        <v>0.7</v>
      </c>
      <c r="CO7" s="4">
        <v>0</v>
      </c>
      <c r="CP7" s="4">
        <v>0</v>
      </c>
      <c r="CQ7" s="4">
        <v>22</v>
      </c>
      <c r="CR7" s="4">
        <v>3264</v>
      </c>
      <c r="CS7" s="4">
        <v>0</v>
      </c>
      <c r="CT7" s="4">
        <v>3</v>
      </c>
      <c r="CU7" s="4"/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8</v>
      </c>
      <c r="DM7" s="4">
        <v>8</v>
      </c>
      <c r="DN7" s="4">
        <v>61</v>
      </c>
      <c r="DO7" s="4">
        <v>42</v>
      </c>
      <c r="DP7" s="4">
        <v>32</v>
      </c>
      <c r="DQ7" s="4">
        <v>59</v>
      </c>
      <c r="DR7" s="11">
        <v>60</v>
      </c>
      <c r="DS7" s="4">
        <v>25</v>
      </c>
      <c r="DT7" s="4">
        <v>61</v>
      </c>
      <c r="DU7" s="4">
        <f t="shared" si="25"/>
        <v>36</v>
      </c>
      <c r="DV7" s="11">
        <v>19.899999999999999</v>
      </c>
      <c r="DW7" s="4">
        <v>1644</v>
      </c>
      <c r="DX7" s="4">
        <v>85</v>
      </c>
      <c r="DY7" s="4">
        <v>86</v>
      </c>
      <c r="DZ7" s="4">
        <v>3.11</v>
      </c>
      <c r="EA7" s="25">
        <f t="shared" si="4"/>
        <v>1.9316770186335401</v>
      </c>
      <c r="EB7" s="4">
        <v>25.6</v>
      </c>
      <c r="EC7" s="4">
        <v>257</v>
      </c>
      <c r="ED7" s="4">
        <v>64</v>
      </c>
      <c r="EE7" s="4">
        <v>5.28</v>
      </c>
      <c r="EF7" s="4">
        <f t="shared" si="27"/>
        <v>3.2795031055900621</v>
      </c>
      <c r="EG7" s="45">
        <f t="shared" si="5"/>
        <v>2.34375</v>
      </c>
      <c r="EH7" s="45">
        <f t="shared" ref="EH7:EH70" si="28">DV7/EB7</f>
        <v>0.77734374999999989</v>
      </c>
      <c r="EI7" s="4">
        <v>12</v>
      </c>
      <c r="EJ7" s="4">
        <v>69</v>
      </c>
      <c r="EK7" s="4">
        <v>106</v>
      </c>
      <c r="EL7" s="11">
        <f t="shared" si="26"/>
        <v>0.65094339622641506</v>
      </c>
      <c r="EM7" s="4">
        <v>163</v>
      </c>
      <c r="EN7" s="11">
        <v>9</v>
      </c>
      <c r="EO7" s="4">
        <v>6</v>
      </c>
      <c r="EP7" s="11">
        <f t="shared" si="6"/>
        <v>9.1999999999999993</v>
      </c>
      <c r="EQ7" s="4">
        <v>46</v>
      </c>
      <c r="ER7" s="4">
        <f t="shared" si="7"/>
        <v>28.571428571428569</v>
      </c>
      <c r="ES7" s="4">
        <v>21</v>
      </c>
      <c r="ET7" s="4">
        <v>40</v>
      </c>
      <c r="EU7" s="11">
        <v>21</v>
      </c>
      <c r="EV7" s="4">
        <v>6</v>
      </c>
      <c r="EW7" s="9">
        <v>15</v>
      </c>
      <c r="EX7" s="4">
        <v>120</v>
      </c>
      <c r="EY7" s="4">
        <v>182</v>
      </c>
      <c r="EZ7" s="4">
        <v>48</v>
      </c>
      <c r="FA7" s="4">
        <v>69</v>
      </c>
      <c r="FB7" s="4">
        <v>72</v>
      </c>
      <c r="FC7" s="4">
        <f t="shared" si="8"/>
        <v>257</v>
      </c>
      <c r="FD7" s="9">
        <f t="shared" si="9"/>
        <v>1.2895964365988117</v>
      </c>
      <c r="FE7" s="9">
        <f t="shared" si="10"/>
        <v>0.28015564202334631</v>
      </c>
      <c r="FF7" s="9">
        <f t="shared" si="11"/>
        <v>0.39390973231790649</v>
      </c>
      <c r="FG7" s="9">
        <f t="shared" si="12"/>
        <v>1.715625</v>
      </c>
      <c r="FH7" s="9">
        <f t="shared" si="13"/>
        <v>0.27700416788142673</v>
      </c>
      <c r="FI7" s="9">
        <f t="shared" si="14"/>
        <v>1.3303580494722815</v>
      </c>
      <c r="FJ7" s="11">
        <v>21.8</v>
      </c>
      <c r="FK7" s="11">
        <v>24</v>
      </c>
      <c r="FL7" s="4">
        <v>20</v>
      </c>
      <c r="FM7" s="4">
        <v>4</v>
      </c>
      <c r="FN7" s="4">
        <v>46</v>
      </c>
      <c r="FO7" s="4">
        <f t="shared" si="15"/>
        <v>28.571428571428569</v>
      </c>
      <c r="FP7" s="11">
        <v>62</v>
      </c>
      <c r="FQ7" s="11">
        <v>22</v>
      </c>
      <c r="FR7" s="4">
        <v>18</v>
      </c>
      <c r="FS7" s="4">
        <v>85</v>
      </c>
      <c r="FT7" s="4">
        <v>70</v>
      </c>
      <c r="FU7" s="11">
        <f t="shared" si="16"/>
        <v>1.2142857142857142</v>
      </c>
      <c r="FV7" s="4">
        <v>10</v>
      </c>
      <c r="FW7" s="11">
        <f t="shared" si="17"/>
        <v>8.5</v>
      </c>
      <c r="FX7" s="4">
        <v>45</v>
      </c>
      <c r="FY7" s="4">
        <v>36.5</v>
      </c>
      <c r="FZ7">
        <v>17.5</v>
      </c>
      <c r="GA7" s="11">
        <f t="shared" si="18"/>
        <v>41.5</v>
      </c>
      <c r="GB7" s="4">
        <f t="shared" si="19"/>
        <v>1.8863636363636365</v>
      </c>
      <c r="GC7" s="4">
        <f t="shared" si="20"/>
        <v>3.5428571428571427</v>
      </c>
      <c r="GD7" s="4">
        <f t="shared" si="21"/>
        <v>1.2457142857142858</v>
      </c>
      <c r="GE7" s="4">
        <v>12</v>
      </c>
      <c r="GF7" s="4">
        <v>7</v>
      </c>
      <c r="GG7" s="4">
        <f t="shared" si="22"/>
        <v>41.666666666666671</v>
      </c>
      <c r="GH7" s="4">
        <v>16</v>
      </c>
      <c r="GI7" s="4">
        <v>14</v>
      </c>
      <c r="GJ7" s="4">
        <f t="shared" si="23"/>
        <v>12.5</v>
      </c>
      <c r="GK7">
        <v>1</v>
      </c>
      <c r="GL7">
        <v>0</v>
      </c>
      <c r="GM7">
        <v>0</v>
      </c>
      <c r="GN7">
        <v>1</v>
      </c>
      <c r="GO7">
        <v>0</v>
      </c>
      <c r="GP7">
        <v>0</v>
      </c>
      <c r="GQ7">
        <v>1</v>
      </c>
      <c r="GR7">
        <v>0</v>
      </c>
      <c r="GS7">
        <v>0</v>
      </c>
      <c r="GT7">
        <v>1</v>
      </c>
      <c r="GU7">
        <v>16</v>
      </c>
      <c r="GV7">
        <v>12</v>
      </c>
      <c r="GW7">
        <f t="shared" si="24"/>
        <v>0.25</v>
      </c>
      <c r="GX7">
        <v>1</v>
      </c>
      <c r="GY7">
        <v>0</v>
      </c>
    </row>
    <row r="8" spans="1:207" x14ac:dyDescent="0.35">
      <c r="A8" s="54">
        <v>14</v>
      </c>
      <c r="B8" s="54">
        <v>223314</v>
      </c>
      <c r="C8" s="2">
        <v>44910</v>
      </c>
      <c r="D8" s="2">
        <v>28637</v>
      </c>
      <c r="E8" s="4">
        <v>48</v>
      </c>
      <c r="F8" s="4" t="s">
        <v>176</v>
      </c>
      <c r="G8" s="4">
        <v>51</v>
      </c>
      <c r="H8" s="4">
        <v>153</v>
      </c>
      <c r="I8" s="4">
        <v>1.47</v>
      </c>
      <c r="J8" s="4">
        <v>3</v>
      </c>
      <c r="K8" s="2">
        <v>44907</v>
      </c>
      <c r="L8" s="2">
        <v>44908</v>
      </c>
      <c r="M8" s="2">
        <v>44930</v>
      </c>
      <c r="N8" s="53">
        <v>44949</v>
      </c>
      <c r="O8" s="4">
        <v>1</v>
      </c>
      <c r="P8" s="2">
        <v>44949</v>
      </c>
      <c r="Q8" s="25">
        <f t="shared" si="0"/>
        <v>22</v>
      </c>
      <c r="R8" s="4">
        <f t="shared" si="1"/>
        <v>42</v>
      </c>
      <c r="S8" s="4">
        <f>_xlfn.DAYS(P8,L8)</f>
        <v>41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13</v>
      </c>
      <c r="AD8" s="4">
        <v>38</v>
      </c>
      <c r="AE8" s="4">
        <v>3</v>
      </c>
      <c r="AF8" s="4">
        <v>6</v>
      </c>
      <c r="AG8" s="4">
        <f t="shared" si="2"/>
        <v>3</v>
      </c>
      <c r="AH8" s="4">
        <v>499</v>
      </c>
      <c r="AI8" s="4">
        <v>20172</v>
      </c>
      <c r="AJ8" s="4">
        <v>29.94</v>
      </c>
      <c r="AK8" s="4">
        <v>0.56999999999999995</v>
      </c>
      <c r="AL8" s="4">
        <v>0</v>
      </c>
      <c r="AM8">
        <v>1</v>
      </c>
      <c r="AN8" s="4" t="s">
        <v>189</v>
      </c>
      <c r="AO8" s="4">
        <v>112</v>
      </c>
      <c r="AP8" s="4">
        <v>258</v>
      </c>
      <c r="AQ8" s="4">
        <v>0</v>
      </c>
      <c r="AR8" s="4">
        <v>7.6</v>
      </c>
      <c r="AS8" s="4">
        <v>1.17</v>
      </c>
      <c r="AT8" s="4">
        <v>1.2</v>
      </c>
      <c r="AU8" s="29">
        <v>1.43</v>
      </c>
      <c r="AV8" s="4">
        <v>1.48</v>
      </c>
      <c r="AW8" s="4">
        <v>755</v>
      </c>
      <c r="AX8" s="4">
        <v>258</v>
      </c>
      <c r="AY8" s="4">
        <v>0</v>
      </c>
      <c r="AZ8" s="4">
        <v>0</v>
      </c>
      <c r="BA8" s="4">
        <v>0.5</v>
      </c>
      <c r="BB8" s="4">
        <v>48</v>
      </c>
      <c r="BC8" s="4">
        <v>141</v>
      </c>
      <c r="BD8" s="4">
        <v>3.5</v>
      </c>
      <c r="BE8" s="4">
        <v>1.7</v>
      </c>
      <c r="BF8" s="4">
        <v>2.5</v>
      </c>
      <c r="BG8" s="4">
        <v>7.5</v>
      </c>
      <c r="BH8" s="4">
        <v>4.2</v>
      </c>
      <c r="BI8" s="4">
        <v>2.2999999999999998</v>
      </c>
      <c r="BJ8" s="4">
        <v>8</v>
      </c>
      <c r="BK8" s="4">
        <v>14</v>
      </c>
      <c r="BL8" s="4">
        <v>7</v>
      </c>
      <c r="BM8" s="4">
        <v>0.14000000000000001</v>
      </c>
      <c r="BN8" s="4">
        <v>106</v>
      </c>
      <c r="BO8" s="4">
        <v>187</v>
      </c>
      <c r="BP8" s="4">
        <v>1</v>
      </c>
      <c r="BQ8" s="4">
        <v>22</v>
      </c>
      <c r="BR8" s="4">
        <v>89</v>
      </c>
      <c r="BS8">
        <v>101</v>
      </c>
      <c r="BT8">
        <v>77</v>
      </c>
      <c r="BU8">
        <v>83</v>
      </c>
      <c r="BV8">
        <v>87</v>
      </c>
      <c r="BW8">
        <v>10</v>
      </c>
      <c r="BX8">
        <v>1210</v>
      </c>
      <c r="BY8">
        <v>1070</v>
      </c>
      <c r="BZ8">
        <v>1.1000000000000001</v>
      </c>
      <c r="CA8">
        <v>70.2</v>
      </c>
      <c r="CB8">
        <v>5</v>
      </c>
      <c r="CC8" s="4">
        <v>3.2</v>
      </c>
      <c r="CD8" s="4">
        <v>35.9</v>
      </c>
      <c r="CE8" s="4">
        <v>85.2</v>
      </c>
      <c r="CF8" s="4">
        <v>17</v>
      </c>
      <c r="CG8" s="4">
        <v>19</v>
      </c>
      <c r="CH8" s="4">
        <v>2702</v>
      </c>
      <c r="CI8" s="4">
        <f t="shared" si="3"/>
        <v>1825</v>
      </c>
      <c r="CJ8" s="4">
        <v>7.38</v>
      </c>
      <c r="CK8" s="4">
        <v>46.4</v>
      </c>
      <c r="CL8" s="4">
        <v>71.2</v>
      </c>
      <c r="CM8" s="4">
        <v>27.4</v>
      </c>
      <c r="CN8" s="4">
        <v>0.33</v>
      </c>
      <c r="CO8" s="4">
        <v>0</v>
      </c>
      <c r="CP8" s="4">
        <v>0</v>
      </c>
      <c r="CQ8" s="4">
        <v>13</v>
      </c>
      <c r="CR8" s="4">
        <v>6169</v>
      </c>
      <c r="CS8" s="4">
        <v>0</v>
      </c>
      <c r="CT8" s="4">
        <v>3</v>
      </c>
      <c r="CU8" s="4"/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8</v>
      </c>
      <c r="DM8" s="4">
        <v>9</v>
      </c>
      <c r="DN8" s="4">
        <v>44</v>
      </c>
      <c r="DO8" s="4">
        <v>31</v>
      </c>
      <c r="DP8" s="4">
        <v>29</v>
      </c>
      <c r="DQ8" s="4">
        <v>56</v>
      </c>
      <c r="DR8" s="11">
        <v>67</v>
      </c>
      <c r="DS8" s="4">
        <v>22</v>
      </c>
      <c r="DT8" s="4">
        <v>67</v>
      </c>
      <c r="DU8" s="4">
        <f t="shared" si="25"/>
        <v>45</v>
      </c>
      <c r="DV8" s="11">
        <v>18.899999999999999</v>
      </c>
      <c r="DW8" s="4">
        <v>1273</v>
      </c>
      <c r="DX8" s="4">
        <v>85</v>
      </c>
      <c r="DY8" s="4">
        <v>88</v>
      </c>
      <c r="DZ8" s="4">
        <v>3.9</v>
      </c>
      <c r="EA8" s="25">
        <f t="shared" si="4"/>
        <v>2.6530612244897958</v>
      </c>
      <c r="EB8" s="4">
        <v>27.8</v>
      </c>
      <c r="EC8" s="4">
        <v>320</v>
      </c>
      <c r="ED8" s="4">
        <v>55</v>
      </c>
      <c r="EE8" s="4">
        <v>5.71</v>
      </c>
      <c r="EF8" s="4">
        <f t="shared" si="27"/>
        <v>3.8843537414965987</v>
      </c>
      <c r="EG8" s="45">
        <f t="shared" si="5"/>
        <v>2.4100719424460433</v>
      </c>
      <c r="EH8" s="45">
        <f t="shared" si="28"/>
        <v>0.67985611510791355</v>
      </c>
      <c r="EI8" s="4">
        <v>10</v>
      </c>
      <c r="EJ8" s="4">
        <v>148</v>
      </c>
      <c r="EK8" s="4">
        <v>158</v>
      </c>
      <c r="EL8" s="11">
        <f t="shared" si="26"/>
        <v>0.93670886075949367</v>
      </c>
      <c r="EM8" s="4">
        <v>317</v>
      </c>
      <c r="EN8" s="11">
        <v>8</v>
      </c>
      <c r="EO8" s="4">
        <v>8</v>
      </c>
      <c r="EP8" s="11">
        <f t="shared" si="6"/>
        <v>18.5</v>
      </c>
      <c r="EQ8" s="4">
        <v>61</v>
      </c>
      <c r="ER8" s="4">
        <f t="shared" si="7"/>
        <v>41.496598639455783</v>
      </c>
      <c r="ES8" s="4">
        <v>32</v>
      </c>
      <c r="ET8" s="4">
        <v>53</v>
      </c>
      <c r="EU8" s="11">
        <v>20</v>
      </c>
      <c r="EV8" s="4">
        <v>5</v>
      </c>
      <c r="EW8" s="9">
        <v>15</v>
      </c>
      <c r="EX8" s="4">
        <v>82</v>
      </c>
      <c r="EY8" s="4">
        <v>127</v>
      </c>
      <c r="EZ8" s="4">
        <v>45</v>
      </c>
      <c r="FA8" s="4">
        <v>96</v>
      </c>
      <c r="FB8" s="4">
        <v>65</v>
      </c>
      <c r="FC8" s="4">
        <f t="shared" si="8"/>
        <v>320</v>
      </c>
      <c r="FD8" s="9">
        <f t="shared" si="9"/>
        <v>0.58808502405131813</v>
      </c>
      <c r="FE8" s="9">
        <f t="shared" si="10"/>
        <v>0.203125</v>
      </c>
      <c r="FF8" s="9">
        <f t="shared" si="11"/>
        <v>0.28326666525713934</v>
      </c>
      <c r="FG8" s="9">
        <f t="shared" si="12"/>
        <v>1.6527272727272728</v>
      </c>
      <c r="FH8" s="9">
        <f t="shared" si="13"/>
        <v>0.31368460983514956</v>
      </c>
      <c r="FI8" s="9">
        <f t="shared" si="14"/>
        <v>2.8103542942509119</v>
      </c>
      <c r="FJ8" s="11">
        <v>22.1</v>
      </c>
      <c r="FK8" s="11">
        <v>33</v>
      </c>
      <c r="FL8" s="4">
        <v>17</v>
      </c>
      <c r="FM8" s="4">
        <v>16</v>
      </c>
      <c r="FN8" s="4">
        <v>30</v>
      </c>
      <c r="FO8" s="4">
        <f t="shared" si="15"/>
        <v>20.408163265306122</v>
      </c>
      <c r="FP8" s="11">
        <v>60</v>
      </c>
      <c r="FQ8" s="11">
        <v>22</v>
      </c>
      <c r="FR8" s="4">
        <v>18</v>
      </c>
      <c r="FS8" s="4">
        <v>88</v>
      </c>
      <c r="FT8" s="4">
        <v>75</v>
      </c>
      <c r="FU8" s="11">
        <f t="shared" si="16"/>
        <v>1.1733333333333333</v>
      </c>
      <c r="FV8" s="4">
        <v>12</v>
      </c>
      <c r="FW8" s="11">
        <f t="shared" si="17"/>
        <v>7.333333333333333</v>
      </c>
      <c r="FX8" s="4">
        <v>82</v>
      </c>
      <c r="FY8" s="4">
        <v>92.2</v>
      </c>
      <c r="FZ8">
        <v>21.4</v>
      </c>
      <c r="GA8" s="11">
        <f t="shared" si="18"/>
        <v>102.2</v>
      </c>
      <c r="GB8" s="4">
        <f t="shared" si="19"/>
        <v>4.6454545454545455</v>
      </c>
      <c r="GC8" s="4">
        <f t="shared" si="20"/>
        <v>2.8037383177570097</v>
      </c>
      <c r="GD8" s="4">
        <f t="shared" si="21"/>
        <v>1.0327102803738319</v>
      </c>
      <c r="GE8" s="4">
        <v>19</v>
      </c>
      <c r="GF8" s="4">
        <v>10</v>
      </c>
      <c r="GG8" s="4">
        <f t="shared" si="22"/>
        <v>47.368421052631575</v>
      </c>
      <c r="GH8" s="4">
        <v>26</v>
      </c>
      <c r="GI8" s="4">
        <v>19</v>
      </c>
      <c r="GJ8" s="4">
        <f t="shared" si="23"/>
        <v>26.923076923076923</v>
      </c>
      <c r="GK8">
        <v>1</v>
      </c>
      <c r="GL8">
        <v>0</v>
      </c>
      <c r="GM8">
        <v>0</v>
      </c>
      <c r="GN8">
        <v>0</v>
      </c>
      <c r="GO8">
        <v>1</v>
      </c>
      <c r="GP8">
        <v>0</v>
      </c>
      <c r="GQ8">
        <v>0</v>
      </c>
      <c r="GR8">
        <v>1</v>
      </c>
      <c r="GS8">
        <v>0</v>
      </c>
      <c r="GT8">
        <v>0</v>
      </c>
      <c r="GU8">
        <v>24</v>
      </c>
      <c r="GV8">
        <v>14</v>
      </c>
      <c r="GW8">
        <f t="shared" si="24"/>
        <v>0.41666666666666669</v>
      </c>
      <c r="GX8">
        <v>1</v>
      </c>
      <c r="GY8">
        <v>0</v>
      </c>
    </row>
    <row r="9" spans="1:207" x14ac:dyDescent="0.35">
      <c r="A9" s="54">
        <v>16</v>
      </c>
      <c r="B9" s="54">
        <v>1251831</v>
      </c>
      <c r="C9" s="2">
        <v>44948</v>
      </c>
      <c r="D9" s="2">
        <v>24280</v>
      </c>
      <c r="E9" s="4">
        <v>56</v>
      </c>
      <c r="F9" s="4" t="s">
        <v>178</v>
      </c>
      <c r="G9" s="4">
        <v>95</v>
      </c>
      <c r="H9" s="4">
        <v>173</v>
      </c>
      <c r="I9" s="4">
        <v>2.1</v>
      </c>
      <c r="J9" s="4">
        <v>1</v>
      </c>
      <c r="K9" s="2">
        <v>44948</v>
      </c>
      <c r="L9" s="2">
        <v>44948</v>
      </c>
      <c r="M9" s="2">
        <v>44951</v>
      </c>
      <c r="N9" s="2">
        <v>44951</v>
      </c>
      <c r="O9" s="4">
        <v>0</v>
      </c>
      <c r="Q9" s="25">
        <f t="shared" si="0"/>
        <v>3</v>
      </c>
      <c r="R9" s="4">
        <f t="shared" si="1"/>
        <v>3</v>
      </c>
      <c r="T9" s="4">
        <v>1</v>
      </c>
      <c r="U9" s="4">
        <v>1</v>
      </c>
      <c r="V9" s="4">
        <v>1</v>
      </c>
      <c r="W9" s="4">
        <v>0</v>
      </c>
      <c r="X9" s="4">
        <v>1</v>
      </c>
      <c r="Y9" s="4">
        <v>0</v>
      </c>
      <c r="Z9" s="4">
        <v>0</v>
      </c>
      <c r="AA9" s="4">
        <v>0</v>
      </c>
      <c r="AB9" s="4">
        <v>0</v>
      </c>
      <c r="AC9" s="4">
        <v>21</v>
      </c>
      <c r="AD9" s="4">
        <v>32</v>
      </c>
      <c r="AE9" s="4">
        <v>9</v>
      </c>
      <c r="AF9" s="4">
        <v>9</v>
      </c>
      <c r="AG9" s="4">
        <f t="shared" si="2"/>
        <v>0</v>
      </c>
      <c r="AH9" s="4">
        <v>6300</v>
      </c>
      <c r="AI9" s="4">
        <v>26900</v>
      </c>
      <c r="AJ9" s="4">
        <v>49.99</v>
      </c>
      <c r="AK9" s="4">
        <v>48.33</v>
      </c>
      <c r="AL9" s="4">
        <v>0</v>
      </c>
      <c r="AM9">
        <v>1</v>
      </c>
      <c r="AN9" s="4" t="s">
        <v>191</v>
      </c>
      <c r="AO9" s="4">
        <v>118</v>
      </c>
      <c r="AP9" s="4">
        <v>1391</v>
      </c>
      <c r="AQ9" s="4">
        <v>0</v>
      </c>
      <c r="AR9" s="4">
        <v>12.9</v>
      </c>
      <c r="AS9" s="4">
        <v>1.37</v>
      </c>
      <c r="AT9" s="4">
        <v>34.200000000000003</v>
      </c>
      <c r="AV9" s="4">
        <v>1</v>
      </c>
      <c r="AW9" s="4">
        <v>1093</v>
      </c>
      <c r="AX9" s="4">
        <v>213</v>
      </c>
      <c r="AY9" s="4">
        <v>1</v>
      </c>
      <c r="AZ9" s="4">
        <v>0</v>
      </c>
      <c r="BA9" s="4">
        <v>3</v>
      </c>
      <c r="BB9" s="4">
        <v>111</v>
      </c>
      <c r="BC9" s="4">
        <v>132</v>
      </c>
      <c r="BD9" s="4">
        <v>3.7</v>
      </c>
      <c r="BE9" s="4">
        <v>1.9</v>
      </c>
      <c r="BF9" s="4">
        <v>3.2</v>
      </c>
      <c r="BG9" s="4">
        <v>8.5</v>
      </c>
      <c r="BH9" s="4">
        <v>6</v>
      </c>
      <c r="BI9" s="4">
        <v>3.1</v>
      </c>
      <c r="BJ9" s="4">
        <v>122</v>
      </c>
      <c r="BK9" s="4">
        <v>21</v>
      </c>
      <c r="BL9" s="4">
        <v>13</v>
      </c>
      <c r="BM9" s="4">
        <v>0.5</v>
      </c>
      <c r="BN9" s="4">
        <v>62</v>
      </c>
      <c r="BO9" s="4">
        <v>194</v>
      </c>
      <c r="BP9" s="4">
        <v>0</v>
      </c>
      <c r="BQ9" s="4">
        <v>0</v>
      </c>
      <c r="BR9" s="4">
        <v>157.5</v>
      </c>
      <c r="BS9">
        <v>108</v>
      </c>
      <c r="BT9">
        <v>48</v>
      </c>
      <c r="BU9">
        <v>65</v>
      </c>
      <c r="BV9">
        <v>94</v>
      </c>
      <c r="BW9">
        <v>5</v>
      </c>
      <c r="BX9">
        <v>65</v>
      </c>
      <c r="BY9">
        <v>1850</v>
      </c>
      <c r="BZ9">
        <v>4.4000000000000004</v>
      </c>
      <c r="CA9">
        <v>72.3</v>
      </c>
      <c r="CB9">
        <v>2.2000000000000002</v>
      </c>
      <c r="CC9" s="4">
        <v>2.1</v>
      </c>
      <c r="CD9" s="4">
        <v>32</v>
      </c>
      <c r="CE9" s="4">
        <v>53.3</v>
      </c>
      <c r="CF9" s="4">
        <v>12</v>
      </c>
      <c r="CG9" s="4">
        <v>8</v>
      </c>
      <c r="CH9" s="4">
        <v>2500</v>
      </c>
      <c r="CI9" s="4">
        <f t="shared" si="3"/>
        <v>2285.7142857142853</v>
      </c>
      <c r="CJ9" s="4">
        <v>7.45</v>
      </c>
      <c r="CK9" s="4">
        <v>29.9</v>
      </c>
      <c r="CL9" s="4">
        <v>68.5</v>
      </c>
      <c r="CM9" s="4">
        <v>20.399999999999999</v>
      </c>
      <c r="CN9" s="4">
        <v>0.14000000000000001</v>
      </c>
      <c r="CO9" s="4">
        <v>0</v>
      </c>
      <c r="CP9" s="4">
        <v>0</v>
      </c>
      <c r="CQ9" s="4">
        <v>43</v>
      </c>
      <c r="CR9" s="4">
        <v>2475</v>
      </c>
      <c r="CS9" s="4">
        <v>0</v>
      </c>
      <c r="CT9" s="4">
        <v>0</v>
      </c>
      <c r="CU9" s="4"/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8</v>
      </c>
      <c r="DM9" s="4">
        <v>7</v>
      </c>
      <c r="DN9" s="4">
        <v>49</v>
      </c>
      <c r="DO9" s="4">
        <v>31</v>
      </c>
      <c r="DP9" s="4">
        <v>35</v>
      </c>
      <c r="DQ9" s="4">
        <v>65</v>
      </c>
      <c r="DR9" s="11">
        <v>58</v>
      </c>
      <c r="DS9" s="4">
        <v>33</v>
      </c>
      <c r="DT9" s="4">
        <v>78</v>
      </c>
      <c r="DU9" s="4">
        <f t="shared" si="25"/>
        <v>45</v>
      </c>
      <c r="DV9" s="11">
        <v>17.8</v>
      </c>
      <c r="DW9" s="4">
        <v>1225</v>
      </c>
      <c r="DX9" s="4">
        <v>94</v>
      </c>
      <c r="DY9" s="4">
        <v>62</v>
      </c>
      <c r="DZ9" s="4">
        <v>2.9</v>
      </c>
      <c r="EA9" s="4">
        <f t="shared" si="4"/>
        <v>1.3809523809523809</v>
      </c>
      <c r="EB9" s="4">
        <v>26.7</v>
      </c>
      <c r="EC9" s="4">
        <v>332</v>
      </c>
      <c r="ED9" s="4">
        <v>90</v>
      </c>
      <c r="EE9" s="4">
        <v>5.59</v>
      </c>
      <c r="EF9" s="4">
        <f t="shared" si="27"/>
        <v>2.6619047619047618</v>
      </c>
      <c r="EG9" s="45">
        <f t="shared" si="5"/>
        <v>2.1722846441947565</v>
      </c>
      <c r="EH9" s="45">
        <f t="shared" si="28"/>
        <v>0.66666666666666674</v>
      </c>
      <c r="EI9" s="4">
        <v>10</v>
      </c>
      <c r="EJ9" s="4">
        <v>68</v>
      </c>
      <c r="EK9" s="4">
        <v>66</v>
      </c>
      <c r="EL9" s="11">
        <f t="shared" si="26"/>
        <v>1.0303030303030303</v>
      </c>
      <c r="EM9" s="4">
        <v>239</v>
      </c>
      <c r="EN9" s="11">
        <v>9</v>
      </c>
      <c r="EO9" s="4">
        <v>7</v>
      </c>
      <c r="EP9" s="11">
        <f t="shared" si="6"/>
        <v>8.5</v>
      </c>
      <c r="EQ9" s="4">
        <v>19</v>
      </c>
      <c r="ER9" s="4">
        <f t="shared" si="7"/>
        <v>9.0476190476190474</v>
      </c>
      <c r="ES9" s="4">
        <v>5</v>
      </c>
      <c r="ET9" s="4">
        <v>11</v>
      </c>
      <c r="EU9" s="11">
        <v>51</v>
      </c>
      <c r="EV9" s="4">
        <v>24</v>
      </c>
      <c r="EW9" s="9">
        <v>27</v>
      </c>
      <c r="EX9" s="4">
        <v>117</v>
      </c>
      <c r="EY9" s="4">
        <v>156</v>
      </c>
      <c r="EZ9" s="4">
        <v>54</v>
      </c>
      <c r="FA9" s="4">
        <v>101</v>
      </c>
      <c r="FB9" s="4">
        <v>78</v>
      </c>
      <c r="FC9" s="4">
        <f t="shared" si="8"/>
        <v>332</v>
      </c>
      <c r="FD9" s="9">
        <f t="shared" si="9"/>
        <v>1.022862382504919</v>
      </c>
      <c r="FE9" s="9">
        <f t="shared" si="10"/>
        <v>0.23493975903614459</v>
      </c>
      <c r="FF9" s="9">
        <f t="shared" si="11"/>
        <v>0.33332853696508957</v>
      </c>
      <c r="FG9" s="9">
        <f t="shared" si="12"/>
        <v>1.08</v>
      </c>
      <c r="FH9" s="9">
        <f t="shared" si="13"/>
        <v>0.24970419653702114</v>
      </c>
      <c r="FI9" s="9">
        <f t="shared" si="14"/>
        <v>1.0558605130781669</v>
      </c>
      <c r="FJ9" s="11">
        <v>19.100000000000001</v>
      </c>
      <c r="FK9" s="11">
        <v>35</v>
      </c>
      <c r="FL9" s="4">
        <v>26</v>
      </c>
      <c r="FM9" s="4">
        <v>9</v>
      </c>
      <c r="FN9" s="4">
        <v>21</v>
      </c>
      <c r="FO9" s="4">
        <f t="shared" si="15"/>
        <v>10</v>
      </c>
      <c r="FP9" s="11">
        <v>42</v>
      </c>
      <c r="FQ9" s="11">
        <v>21</v>
      </c>
      <c r="FR9" s="4">
        <v>22</v>
      </c>
      <c r="FS9" s="4">
        <v>59</v>
      </c>
      <c r="FT9" s="4">
        <v>62</v>
      </c>
      <c r="FU9" s="11">
        <f t="shared" si="16"/>
        <v>0.95161290322580649</v>
      </c>
      <c r="FV9" s="4">
        <v>13</v>
      </c>
      <c r="FW9" s="11">
        <f t="shared" si="17"/>
        <v>4.5384615384615383</v>
      </c>
      <c r="FX9" s="4">
        <v>142</v>
      </c>
      <c r="FY9" s="4">
        <v>11.1</v>
      </c>
      <c r="FZ9">
        <v>19.399999999999999</v>
      </c>
      <c r="GA9" s="11">
        <f t="shared" si="18"/>
        <v>16.100000000000001</v>
      </c>
      <c r="GB9" s="4">
        <f t="shared" si="19"/>
        <v>0.76666666666666672</v>
      </c>
      <c r="GC9" s="4">
        <f t="shared" si="20"/>
        <v>2.1649484536082477</v>
      </c>
      <c r="GD9" s="4">
        <f t="shared" si="21"/>
        <v>0.98453608247422697</v>
      </c>
      <c r="GE9" s="4">
        <v>10</v>
      </c>
      <c r="GF9" s="4">
        <v>5</v>
      </c>
      <c r="GG9" s="4">
        <f t="shared" si="22"/>
        <v>50</v>
      </c>
      <c r="GH9" s="4">
        <v>21</v>
      </c>
      <c r="GI9" s="4">
        <v>17</v>
      </c>
      <c r="GJ9" s="4">
        <f t="shared" si="23"/>
        <v>19.047619047619047</v>
      </c>
      <c r="GK9">
        <v>1</v>
      </c>
      <c r="GL9">
        <v>0</v>
      </c>
      <c r="GM9">
        <v>0</v>
      </c>
      <c r="GN9">
        <v>1</v>
      </c>
      <c r="GO9">
        <v>0</v>
      </c>
      <c r="GP9">
        <v>0</v>
      </c>
      <c r="GQ9">
        <v>1</v>
      </c>
      <c r="GR9">
        <v>0</v>
      </c>
      <c r="GS9">
        <v>0</v>
      </c>
      <c r="GT9">
        <v>1</v>
      </c>
      <c r="GU9">
        <v>18</v>
      </c>
      <c r="GV9">
        <v>12</v>
      </c>
      <c r="GW9">
        <f t="shared" si="24"/>
        <v>0.33333333333333331</v>
      </c>
      <c r="GX9">
        <v>1</v>
      </c>
      <c r="GY9">
        <v>0</v>
      </c>
    </row>
    <row r="10" spans="1:207" x14ac:dyDescent="0.35">
      <c r="A10" s="54">
        <v>20</v>
      </c>
      <c r="B10" s="54">
        <v>97160908</v>
      </c>
      <c r="C10" s="2">
        <v>44957</v>
      </c>
      <c r="D10" s="41">
        <v>22901</v>
      </c>
      <c r="E10" s="4">
        <v>60</v>
      </c>
      <c r="F10" s="4" t="s">
        <v>178</v>
      </c>
      <c r="G10" s="4">
        <v>70</v>
      </c>
      <c r="H10" s="4">
        <v>171</v>
      </c>
      <c r="I10" s="4">
        <v>1.82</v>
      </c>
      <c r="J10" s="4">
        <v>1</v>
      </c>
      <c r="K10" s="2">
        <v>44956</v>
      </c>
      <c r="L10" s="2">
        <v>44957</v>
      </c>
      <c r="M10" s="2">
        <v>44963</v>
      </c>
      <c r="N10" s="2">
        <v>44986</v>
      </c>
      <c r="O10" s="4">
        <v>1</v>
      </c>
      <c r="P10" s="2">
        <v>45061</v>
      </c>
      <c r="Q10" s="25">
        <f t="shared" si="0"/>
        <v>6</v>
      </c>
      <c r="R10" s="4">
        <f t="shared" si="1"/>
        <v>30</v>
      </c>
      <c r="S10" s="4">
        <f>_xlfn.DAYS(P10,L10)</f>
        <v>104</v>
      </c>
      <c r="T10" s="4">
        <v>0</v>
      </c>
      <c r="U10" s="4">
        <v>1</v>
      </c>
      <c r="V10" s="4">
        <v>0</v>
      </c>
      <c r="W10" s="4">
        <v>1</v>
      </c>
      <c r="X10" s="4">
        <v>1</v>
      </c>
      <c r="Y10" s="4">
        <v>1</v>
      </c>
      <c r="Z10" s="4">
        <v>0</v>
      </c>
      <c r="AA10" s="4">
        <v>0</v>
      </c>
      <c r="AB10" s="4">
        <v>1</v>
      </c>
      <c r="AC10" s="4">
        <v>19</v>
      </c>
      <c r="AD10" s="4">
        <v>36</v>
      </c>
      <c r="AE10" s="4">
        <v>12</v>
      </c>
      <c r="AF10" s="4">
        <v>12</v>
      </c>
      <c r="AG10" s="4">
        <f t="shared" si="2"/>
        <v>0</v>
      </c>
      <c r="AH10" s="4">
        <v>486</v>
      </c>
      <c r="AI10" s="4">
        <v>9085</v>
      </c>
      <c r="AJ10" s="4">
        <v>9.6199999999999992</v>
      </c>
      <c r="AK10" s="4">
        <v>6.11</v>
      </c>
      <c r="AL10" s="4">
        <v>0</v>
      </c>
      <c r="AM10">
        <v>1</v>
      </c>
      <c r="AN10" s="4" t="s">
        <v>177</v>
      </c>
      <c r="AO10" s="4">
        <v>2</v>
      </c>
      <c r="AP10" s="4">
        <v>191</v>
      </c>
      <c r="AQ10" s="4">
        <v>0</v>
      </c>
      <c r="AR10" s="4">
        <v>8.1999999999999993</v>
      </c>
      <c r="AS10" s="4">
        <v>2.36</v>
      </c>
      <c r="AT10" s="4">
        <v>40.700000000000003</v>
      </c>
      <c r="AU10" s="29">
        <v>1.72</v>
      </c>
      <c r="AX10" s="4">
        <v>44</v>
      </c>
      <c r="AY10" s="4">
        <v>1</v>
      </c>
      <c r="AZ10" s="4">
        <v>1</v>
      </c>
      <c r="BA10" s="4">
        <v>8.3000000000000007</v>
      </c>
      <c r="BB10" s="4">
        <v>151</v>
      </c>
      <c r="BC10" s="4">
        <v>137</v>
      </c>
      <c r="BD10" s="4">
        <v>6</v>
      </c>
      <c r="BE10" s="4">
        <v>1.8</v>
      </c>
      <c r="BF10" s="4">
        <v>4.4000000000000004</v>
      </c>
      <c r="BG10" s="4">
        <v>10</v>
      </c>
      <c r="BH10" s="4">
        <v>5</v>
      </c>
      <c r="BI10" s="4">
        <v>2.9</v>
      </c>
      <c r="BJ10" s="4">
        <v>136</v>
      </c>
      <c r="BK10" s="4">
        <v>27</v>
      </c>
      <c r="BL10" s="4">
        <v>25</v>
      </c>
      <c r="BM10" s="4">
        <v>2.9</v>
      </c>
      <c r="BN10" s="4">
        <v>94</v>
      </c>
      <c r="BO10" s="4">
        <v>203</v>
      </c>
      <c r="BP10" s="4">
        <v>0</v>
      </c>
      <c r="BQ10" s="4">
        <v>0</v>
      </c>
      <c r="BR10" s="4">
        <v>247</v>
      </c>
      <c r="BS10">
        <v>127</v>
      </c>
      <c r="BT10">
        <v>49</v>
      </c>
      <c r="BU10">
        <v>75</v>
      </c>
      <c r="BV10">
        <v>75</v>
      </c>
      <c r="BW10">
        <v>5</v>
      </c>
      <c r="BX10">
        <v>-70</v>
      </c>
      <c r="BY10">
        <v>360</v>
      </c>
      <c r="BZ10">
        <v>2.2000000000000002</v>
      </c>
      <c r="CA10">
        <v>81</v>
      </c>
      <c r="CB10">
        <v>8.1999999999999993</v>
      </c>
      <c r="CC10" s="4" t="s">
        <v>401</v>
      </c>
      <c r="CD10" s="4">
        <v>56.4</v>
      </c>
      <c r="CE10" s="4">
        <v>110.5</v>
      </c>
      <c r="CF10" s="4">
        <v>15</v>
      </c>
      <c r="CG10" s="4">
        <v>14</v>
      </c>
      <c r="CH10" s="4">
        <v>1513</v>
      </c>
      <c r="CI10" s="4" t="e">
        <f t="shared" si="3"/>
        <v>#VALUE!</v>
      </c>
      <c r="CJ10" s="4">
        <v>7.28</v>
      </c>
      <c r="CK10" s="4">
        <v>29</v>
      </c>
      <c r="CL10" s="4">
        <v>86</v>
      </c>
      <c r="CM10" s="4">
        <v>17.7</v>
      </c>
      <c r="CN10" s="4">
        <v>1.2</v>
      </c>
      <c r="CO10" s="4">
        <v>1</v>
      </c>
      <c r="CP10" s="4">
        <v>0</v>
      </c>
      <c r="CQ10" s="4">
        <v>37</v>
      </c>
      <c r="CR10" s="4">
        <v>2159</v>
      </c>
      <c r="CS10" s="4">
        <v>0</v>
      </c>
      <c r="CT10" s="4">
        <v>0</v>
      </c>
      <c r="CU10" s="4"/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1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8</v>
      </c>
      <c r="DM10" s="4">
        <v>8</v>
      </c>
      <c r="DN10" s="4">
        <v>57</v>
      </c>
      <c r="DO10" s="4">
        <v>12</v>
      </c>
      <c r="DP10" s="4">
        <v>52</v>
      </c>
      <c r="DQ10" s="4">
        <v>82</v>
      </c>
      <c r="DR10" s="11">
        <v>55</v>
      </c>
      <c r="DS10" s="4">
        <v>45</v>
      </c>
      <c r="DT10" s="4">
        <v>100</v>
      </c>
      <c r="DU10" s="4">
        <f t="shared" si="25"/>
        <v>55</v>
      </c>
      <c r="DV10" s="11">
        <v>24.4</v>
      </c>
      <c r="DW10" s="4">
        <v>1632</v>
      </c>
      <c r="DX10" s="4">
        <v>90</v>
      </c>
      <c r="DY10" s="4">
        <v>72</v>
      </c>
      <c r="DZ10" s="4">
        <v>3.9</v>
      </c>
      <c r="EA10" s="4">
        <f t="shared" si="4"/>
        <v>2.1428571428571428</v>
      </c>
      <c r="EB10" s="4">
        <v>22.3</v>
      </c>
      <c r="EC10" s="4">
        <v>278</v>
      </c>
      <c r="ED10" s="4">
        <v>85</v>
      </c>
      <c r="EE10" s="4">
        <v>6.46</v>
      </c>
      <c r="EF10" s="4">
        <f t="shared" si="27"/>
        <v>3.5494505494505493</v>
      </c>
      <c r="EG10" s="45">
        <f t="shared" si="5"/>
        <v>2.4663677130044843</v>
      </c>
      <c r="EH10" s="45">
        <f t="shared" si="28"/>
        <v>1.0941704035874438</v>
      </c>
      <c r="EI10" s="4">
        <v>18</v>
      </c>
      <c r="EJ10" s="4">
        <v>77</v>
      </c>
      <c r="EK10" s="4">
        <v>55</v>
      </c>
      <c r="EL10" s="11">
        <f t="shared" si="26"/>
        <v>1.4</v>
      </c>
      <c r="EM10" s="4">
        <v>152</v>
      </c>
      <c r="EN10" s="11">
        <v>21</v>
      </c>
      <c r="EO10" s="4">
        <v>8</v>
      </c>
      <c r="EP10" s="11">
        <f t="shared" si="6"/>
        <v>5.3103448275862073</v>
      </c>
      <c r="EQ10" s="4">
        <v>62</v>
      </c>
      <c r="ER10" s="4">
        <f t="shared" si="7"/>
        <v>34.065934065934066</v>
      </c>
      <c r="ES10" s="4">
        <v>13</v>
      </c>
      <c r="ET10" s="4">
        <v>41</v>
      </c>
      <c r="EU10" s="11">
        <v>59</v>
      </c>
      <c r="EV10" s="4">
        <v>26</v>
      </c>
      <c r="EW10" s="9">
        <v>33</v>
      </c>
      <c r="EX10" s="4">
        <v>72</v>
      </c>
      <c r="EY10" s="4">
        <v>134</v>
      </c>
      <c r="EZ10" s="4">
        <v>48</v>
      </c>
      <c r="FA10" s="4">
        <v>77</v>
      </c>
      <c r="FB10" s="4">
        <v>48</v>
      </c>
      <c r="FC10" s="4">
        <f t="shared" si="8"/>
        <v>278</v>
      </c>
      <c r="FD10" s="9">
        <f t="shared" si="9"/>
        <v>0.74527080814669833</v>
      </c>
      <c r="FE10" s="9">
        <f t="shared" si="10"/>
        <v>0.17266187050359713</v>
      </c>
      <c r="FF10" s="9">
        <f t="shared" si="11"/>
        <v>0.23176853441243722</v>
      </c>
      <c r="FG10" s="9">
        <f t="shared" si="12"/>
        <v>1.3447058823529412</v>
      </c>
      <c r="FH10" s="9">
        <f t="shared" si="13"/>
        <v>0.18306323616728704</v>
      </c>
      <c r="FI10" s="9">
        <f t="shared" si="14"/>
        <v>1.8043184673996391</v>
      </c>
      <c r="FJ10" s="11">
        <v>22.7</v>
      </c>
      <c r="FK10" s="11">
        <v>43</v>
      </c>
      <c r="FL10" s="4">
        <v>29</v>
      </c>
      <c r="FM10" s="4">
        <v>14</v>
      </c>
      <c r="FN10" s="4">
        <v>53</v>
      </c>
      <c r="FO10" s="4">
        <f t="shared" si="15"/>
        <v>29.12087912087912</v>
      </c>
      <c r="FP10" s="11">
        <v>50</v>
      </c>
      <c r="FQ10" s="11">
        <v>27</v>
      </c>
      <c r="FR10" s="4">
        <v>30</v>
      </c>
      <c r="FS10" s="4">
        <v>96</v>
      </c>
      <c r="FT10" s="4">
        <v>84</v>
      </c>
      <c r="FU10" s="11">
        <f t="shared" si="16"/>
        <v>1.1428571428571428</v>
      </c>
      <c r="FV10" s="4">
        <v>25</v>
      </c>
      <c r="FW10" s="11">
        <f t="shared" si="17"/>
        <v>3.84</v>
      </c>
      <c r="FX10" s="4">
        <v>103</v>
      </c>
      <c r="FY10" s="4">
        <v>46.9</v>
      </c>
      <c r="FZ10">
        <v>19.399999999999999</v>
      </c>
      <c r="GA10" s="11">
        <f t="shared" si="18"/>
        <v>51.9</v>
      </c>
      <c r="GB10" s="4">
        <f t="shared" si="19"/>
        <v>1.9222222222222223</v>
      </c>
      <c r="GC10" s="4">
        <f t="shared" si="20"/>
        <v>2.5773195876288661</v>
      </c>
      <c r="GD10" s="4">
        <f t="shared" si="21"/>
        <v>1.1701030927835052</v>
      </c>
      <c r="GE10" s="4">
        <v>12</v>
      </c>
      <c r="GF10" s="4">
        <v>4</v>
      </c>
      <c r="GG10" s="4">
        <f t="shared" si="22"/>
        <v>66.666666666666657</v>
      </c>
      <c r="GH10" s="4">
        <v>33</v>
      </c>
      <c r="GI10" s="4">
        <v>24</v>
      </c>
      <c r="GJ10" s="4">
        <f t="shared" si="23"/>
        <v>27.27272727272727</v>
      </c>
      <c r="GK10">
        <v>1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1</v>
      </c>
      <c r="GS10">
        <v>0</v>
      </c>
      <c r="GT10">
        <v>0</v>
      </c>
      <c r="GU10">
        <v>63</v>
      </c>
      <c r="GV10">
        <v>20</v>
      </c>
      <c r="GW10">
        <f t="shared" si="24"/>
        <v>0.68253968253968256</v>
      </c>
      <c r="GX10">
        <v>1</v>
      </c>
      <c r="GY10">
        <v>0</v>
      </c>
    </row>
    <row r="11" spans="1:207" x14ac:dyDescent="0.35">
      <c r="A11" s="54">
        <v>22</v>
      </c>
      <c r="B11" s="54">
        <v>23001656</v>
      </c>
      <c r="C11" s="2">
        <v>44963</v>
      </c>
      <c r="D11" s="2">
        <v>28360</v>
      </c>
      <c r="E11" s="4">
        <v>45</v>
      </c>
      <c r="F11" s="4" t="s">
        <v>178</v>
      </c>
      <c r="G11" s="4">
        <v>65</v>
      </c>
      <c r="H11" s="4">
        <v>173</v>
      </c>
      <c r="I11" s="4">
        <v>1.78</v>
      </c>
      <c r="J11" s="4">
        <v>1</v>
      </c>
      <c r="K11" s="2">
        <v>44945</v>
      </c>
      <c r="L11" s="2">
        <v>44961</v>
      </c>
      <c r="M11" s="2">
        <v>44970</v>
      </c>
      <c r="N11" s="2">
        <v>44970</v>
      </c>
      <c r="O11" s="4">
        <v>1</v>
      </c>
      <c r="P11" s="2">
        <v>44988</v>
      </c>
      <c r="Q11" s="25">
        <f t="shared" si="0"/>
        <v>9</v>
      </c>
      <c r="R11" s="4">
        <f t="shared" si="1"/>
        <v>25</v>
      </c>
      <c r="S11" s="4">
        <f>_xlfn.DAYS(P11,L11)</f>
        <v>27</v>
      </c>
      <c r="T11" s="4">
        <v>0</v>
      </c>
      <c r="U11" s="4">
        <v>0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0</v>
      </c>
      <c r="AC11" s="4">
        <v>13</v>
      </c>
      <c r="AD11" s="4">
        <v>40</v>
      </c>
      <c r="AE11" s="4">
        <v>10</v>
      </c>
      <c r="AF11" s="4">
        <v>14</v>
      </c>
      <c r="AG11" s="4">
        <f t="shared" si="2"/>
        <v>4</v>
      </c>
      <c r="AH11" s="4">
        <v>3450</v>
      </c>
      <c r="AI11" s="4">
        <v>13100</v>
      </c>
      <c r="AJ11" s="4">
        <v>9.36</v>
      </c>
      <c r="AK11" s="4">
        <v>4.08</v>
      </c>
      <c r="AL11" s="4">
        <v>0</v>
      </c>
      <c r="AM11" s="4">
        <v>1</v>
      </c>
      <c r="AN11" s="4" t="s">
        <v>193</v>
      </c>
      <c r="AO11" s="4">
        <v>10</v>
      </c>
      <c r="AP11" s="9">
        <v>6190</v>
      </c>
      <c r="AQ11" s="4">
        <v>0</v>
      </c>
      <c r="AR11" s="4">
        <v>9.4</v>
      </c>
      <c r="AS11" s="4">
        <v>1.84</v>
      </c>
      <c r="AT11" s="4">
        <v>56.4</v>
      </c>
      <c r="AV11" s="4">
        <v>1.1100000000000001</v>
      </c>
      <c r="AW11" s="4">
        <v>100</v>
      </c>
      <c r="AX11" s="4">
        <v>164</v>
      </c>
      <c r="AY11" s="4">
        <v>1</v>
      </c>
      <c r="AZ11" s="4">
        <v>0</v>
      </c>
      <c r="BA11" s="4">
        <v>2.2000000000000002</v>
      </c>
      <c r="BB11" s="4">
        <v>71</v>
      </c>
      <c r="BC11" s="4">
        <v>127</v>
      </c>
      <c r="BD11" s="4">
        <v>5</v>
      </c>
      <c r="BE11" s="4">
        <v>3</v>
      </c>
      <c r="BF11" s="4">
        <v>5.6</v>
      </c>
      <c r="BG11" s="4">
        <v>7.6</v>
      </c>
      <c r="BH11" s="4">
        <v>5</v>
      </c>
      <c r="BI11" s="4">
        <v>2.2000000000000002</v>
      </c>
      <c r="BJ11" s="4">
        <v>23</v>
      </c>
      <c r="BK11" s="4">
        <v>163</v>
      </c>
      <c r="BL11" s="4">
        <v>83</v>
      </c>
      <c r="BM11" s="4">
        <v>6.5</v>
      </c>
      <c r="BN11" s="4">
        <v>229</v>
      </c>
      <c r="BO11" s="4">
        <v>412</v>
      </c>
      <c r="BP11" s="4">
        <v>1</v>
      </c>
      <c r="BQ11" s="4">
        <v>7</v>
      </c>
      <c r="BR11" s="4">
        <v>135</v>
      </c>
      <c r="BS11">
        <v>109</v>
      </c>
      <c r="BT11">
        <v>55</v>
      </c>
      <c r="BU11">
        <v>71</v>
      </c>
      <c r="BV11">
        <v>124</v>
      </c>
      <c r="BW11">
        <v>6</v>
      </c>
      <c r="BX11">
        <v>3876</v>
      </c>
      <c r="BY11">
        <v>150</v>
      </c>
      <c r="BZ11">
        <v>5.8</v>
      </c>
      <c r="CA11">
        <v>66</v>
      </c>
      <c r="CB11">
        <v>5</v>
      </c>
      <c r="CC11" s="4">
        <v>3.3</v>
      </c>
      <c r="CD11" s="4">
        <v>25</v>
      </c>
      <c r="CE11" s="4">
        <v>79.599999999999994</v>
      </c>
      <c r="CF11" s="4">
        <v>12</v>
      </c>
      <c r="CG11" s="4">
        <v>9</v>
      </c>
      <c r="CH11" s="4">
        <v>2017</v>
      </c>
      <c r="CI11" s="4">
        <f t="shared" si="3"/>
        <v>1575.757575757576</v>
      </c>
      <c r="CJ11" s="4">
        <v>7.35</v>
      </c>
      <c r="CK11" s="4">
        <v>47</v>
      </c>
      <c r="CL11" s="4">
        <v>62</v>
      </c>
      <c r="CM11" s="4">
        <v>24</v>
      </c>
      <c r="CN11" s="4">
        <v>1</v>
      </c>
      <c r="CO11" s="4">
        <v>0</v>
      </c>
      <c r="CP11" s="4">
        <v>0</v>
      </c>
      <c r="CQ11" s="4">
        <v>199</v>
      </c>
      <c r="CR11" s="4">
        <v>7939</v>
      </c>
      <c r="CS11" s="4">
        <v>0</v>
      </c>
      <c r="CT11" s="4">
        <v>0</v>
      </c>
      <c r="CU11" s="4"/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4">
        <v>11</v>
      </c>
      <c r="DM11" s="4">
        <v>10</v>
      </c>
      <c r="DN11" s="4">
        <v>51</v>
      </c>
      <c r="DO11" s="4">
        <v>27</v>
      </c>
      <c r="DP11" s="4">
        <v>48</v>
      </c>
      <c r="DQ11" s="4">
        <v>79</v>
      </c>
      <c r="DR11" s="11">
        <v>51</v>
      </c>
      <c r="DS11" s="4">
        <v>47</v>
      </c>
      <c r="DT11" s="4">
        <v>96</v>
      </c>
      <c r="DU11" s="4">
        <f t="shared" si="25"/>
        <v>49</v>
      </c>
      <c r="DV11" s="11">
        <v>18.5</v>
      </c>
      <c r="DW11" s="4">
        <v>1136</v>
      </c>
      <c r="DX11" s="4">
        <v>86</v>
      </c>
      <c r="DY11" s="4">
        <v>101</v>
      </c>
      <c r="DZ11" s="4">
        <v>5.2</v>
      </c>
      <c r="EA11" s="4">
        <f t="shared" si="4"/>
        <v>2.9213483146067416</v>
      </c>
      <c r="EB11" s="4">
        <v>16.399999999999999</v>
      </c>
      <c r="EC11" s="4">
        <v>306</v>
      </c>
      <c r="ED11" s="4">
        <v>38</v>
      </c>
      <c r="EE11" s="4">
        <v>6.7</v>
      </c>
      <c r="EF11" s="4">
        <f t="shared" si="27"/>
        <v>3.7640449438202248</v>
      </c>
      <c r="EG11" s="45">
        <f t="shared" si="5"/>
        <v>3.1097560975609757</v>
      </c>
      <c r="EH11" s="45">
        <f t="shared" si="28"/>
        <v>1.128048780487805</v>
      </c>
      <c r="EI11" s="4">
        <v>14</v>
      </c>
      <c r="EJ11" s="4">
        <v>80</v>
      </c>
      <c r="EK11" s="4">
        <v>46</v>
      </c>
      <c r="EL11" s="11">
        <f t="shared" si="26"/>
        <v>1.7391304347826086</v>
      </c>
      <c r="EM11" s="4">
        <v>110</v>
      </c>
      <c r="EN11" s="11">
        <v>5</v>
      </c>
      <c r="EO11" s="4">
        <v>9</v>
      </c>
      <c r="EP11" s="11">
        <f t="shared" si="6"/>
        <v>11.428571428571429</v>
      </c>
      <c r="EQ11" s="4">
        <v>34</v>
      </c>
      <c r="ER11" s="4">
        <f t="shared" si="7"/>
        <v>19.101123595505619</v>
      </c>
      <c r="ES11" s="4">
        <v>5</v>
      </c>
      <c r="ET11" s="4">
        <v>24</v>
      </c>
      <c r="EU11" s="11">
        <v>45</v>
      </c>
      <c r="EV11" s="4">
        <v>6</v>
      </c>
      <c r="EW11" s="9">
        <v>39</v>
      </c>
      <c r="EX11" s="4">
        <v>101</v>
      </c>
      <c r="EY11" s="4">
        <v>142</v>
      </c>
      <c r="EZ11" s="4">
        <v>38</v>
      </c>
      <c r="FA11" s="4">
        <v>77</v>
      </c>
      <c r="FB11" s="4">
        <v>72</v>
      </c>
      <c r="FC11" s="4">
        <f t="shared" si="8"/>
        <v>306</v>
      </c>
      <c r="FD11" s="9">
        <f t="shared" si="9"/>
        <v>1.007074004137219</v>
      </c>
      <c r="FE11" s="9">
        <f t="shared" si="10"/>
        <v>0.23529411764705882</v>
      </c>
      <c r="FF11" s="9">
        <f t="shared" si="11"/>
        <v>0.33385409645205405</v>
      </c>
      <c r="FG11" s="9">
        <f t="shared" si="12"/>
        <v>2.5815789473684214</v>
      </c>
      <c r="FH11" s="9">
        <f t="shared" si="13"/>
        <v>0.28131421747097296</v>
      </c>
      <c r="FI11" s="9">
        <f t="shared" si="14"/>
        <v>2.5634451259419739</v>
      </c>
      <c r="FJ11" s="11">
        <v>17.7</v>
      </c>
      <c r="FK11" s="11">
        <v>38</v>
      </c>
      <c r="FL11" s="4">
        <v>4</v>
      </c>
      <c r="FM11" s="4">
        <v>34</v>
      </c>
      <c r="FN11" s="4">
        <v>18</v>
      </c>
      <c r="FO11" s="4">
        <f t="shared" si="15"/>
        <v>10.112359550561798</v>
      </c>
      <c r="FP11" s="11">
        <v>42</v>
      </c>
      <c r="FQ11" s="11">
        <v>20</v>
      </c>
      <c r="FR11" s="4">
        <v>22</v>
      </c>
      <c r="FS11" s="4">
        <v>53</v>
      </c>
      <c r="FT11" s="4">
        <v>55</v>
      </c>
      <c r="FU11" s="11">
        <f t="shared" si="16"/>
        <v>0.96363636363636362</v>
      </c>
      <c r="FV11" s="4">
        <v>24</v>
      </c>
      <c r="FW11" s="11">
        <f t="shared" si="17"/>
        <v>2.2083333333333335</v>
      </c>
      <c r="FX11" s="4">
        <v>89</v>
      </c>
      <c r="FY11" s="4">
        <v>24.6</v>
      </c>
      <c r="FZ11">
        <v>12.7</v>
      </c>
      <c r="GA11" s="11">
        <f t="shared" si="18"/>
        <v>30.6</v>
      </c>
      <c r="GB11" s="4">
        <f t="shared" si="19"/>
        <v>1.53</v>
      </c>
      <c r="GC11" s="4">
        <f t="shared" si="20"/>
        <v>3.3070866141732287</v>
      </c>
      <c r="GD11" s="4">
        <f t="shared" si="21"/>
        <v>1.3937007874015748</v>
      </c>
      <c r="GE11" s="4">
        <v>11</v>
      </c>
      <c r="GF11" s="4">
        <v>5</v>
      </c>
      <c r="GG11" s="4">
        <f t="shared" si="22"/>
        <v>54.54545454545454</v>
      </c>
      <c r="GH11" s="4">
        <v>16</v>
      </c>
      <c r="GI11" s="4">
        <v>11</v>
      </c>
      <c r="GJ11" s="4">
        <f t="shared" si="23"/>
        <v>31.25</v>
      </c>
      <c r="GK11">
        <v>1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64</v>
      </c>
      <c r="GV11">
        <v>24</v>
      </c>
      <c r="GW11">
        <f t="shared" si="24"/>
        <v>0.625</v>
      </c>
      <c r="GX11">
        <v>1</v>
      </c>
      <c r="GY11">
        <v>0</v>
      </c>
    </row>
    <row r="12" spans="1:207" x14ac:dyDescent="0.35">
      <c r="A12" s="54">
        <v>25</v>
      </c>
      <c r="B12" s="54">
        <v>94043153</v>
      </c>
      <c r="C12" s="2">
        <v>44984</v>
      </c>
      <c r="D12" s="2">
        <v>19709</v>
      </c>
      <c r="E12" s="4">
        <v>69</v>
      </c>
      <c r="F12" s="4" t="s">
        <v>176</v>
      </c>
      <c r="G12" s="4">
        <v>85</v>
      </c>
      <c r="H12" s="4">
        <v>155</v>
      </c>
      <c r="I12" s="4">
        <v>1.84</v>
      </c>
      <c r="J12" s="4">
        <v>1</v>
      </c>
      <c r="K12" s="2">
        <v>44981</v>
      </c>
      <c r="L12" s="2">
        <v>44983</v>
      </c>
      <c r="M12" s="2">
        <v>44987</v>
      </c>
      <c r="N12" s="2">
        <v>45111</v>
      </c>
      <c r="O12" s="4">
        <v>1</v>
      </c>
      <c r="P12" s="2">
        <v>45111</v>
      </c>
      <c r="Q12" s="25">
        <f t="shared" si="0"/>
        <v>4</v>
      </c>
      <c r="R12" s="4">
        <f t="shared" si="1"/>
        <v>130</v>
      </c>
      <c r="S12" s="4">
        <f>_xlfn.DAYS(P12,L12)</f>
        <v>128</v>
      </c>
      <c r="T12" s="4">
        <v>0</v>
      </c>
      <c r="U12" s="4">
        <v>1</v>
      </c>
      <c r="V12" s="4">
        <v>0</v>
      </c>
      <c r="W12" s="4">
        <v>1</v>
      </c>
      <c r="X12" s="4">
        <v>1</v>
      </c>
      <c r="Y12" s="4">
        <v>0</v>
      </c>
      <c r="Z12" s="4">
        <v>0</v>
      </c>
      <c r="AA12" s="4">
        <v>1</v>
      </c>
      <c r="AB12" s="4">
        <v>0</v>
      </c>
      <c r="AC12" s="4">
        <v>28</v>
      </c>
      <c r="AD12" s="4">
        <v>58</v>
      </c>
      <c r="AE12" s="4">
        <v>12</v>
      </c>
      <c r="AF12" s="4">
        <v>12</v>
      </c>
      <c r="AG12" s="4">
        <f t="shared" si="2"/>
        <v>0</v>
      </c>
      <c r="AH12" s="4">
        <v>567</v>
      </c>
      <c r="AI12" s="4">
        <v>18479</v>
      </c>
      <c r="AJ12" s="4">
        <v>13.02</v>
      </c>
      <c r="AK12" s="4">
        <v>41.1</v>
      </c>
      <c r="AL12" s="4">
        <v>0</v>
      </c>
      <c r="AM12" s="4">
        <v>0</v>
      </c>
      <c r="AN12" s="4">
        <v>0</v>
      </c>
      <c r="AO12" s="4">
        <v>82</v>
      </c>
      <c r="AP12" s="4">
        <v>2948</v>
      </c>
      <c r="AQ12" s="4">
        <v>0</v>
      </c>
      <c r="AR12" s="4">
        <v>9.1999999999999993</v>
      </c>
      <c r="AS12" s="4">
        <v>1.66</v>
      </c>
      <c r="AT12" s="4">
        <v>27.8</v>
      </c>
      <c r="AU12" s="29">
        <v>1.64</v>
      </c>
      <c r="AV12" s="4">
        <v>6.78</v>
      </c>
      <c r="AW12" s="4">
        <v>393</v>
      </c>
      <c r="AX12" s="4">
        <v>125</v>
      </c>
      <c r="AY12" s="4">
        <v>1</v>
      </c>
      <c r="AZ12" s="4">
        <v>1</v>
      </c>
      <c r="BA12" s="4">
        <v>2.5</v>
      </c>
      <c r="BB12" s="4">
        <v>172</v>
      </c>
      <c r="BC12" s="4">
        <v>134</v>
      </c>
      <c r="BD12" s="4">
        <v>6</v>
      </c>
      <c r="BE12" s="4">
        <v>2.7</v>
      </c>
      <c r="BF12" s="4">
        <v>4.5999999999999996</v>
      </c>
      <c r="BH12" s="4">
        <v>6</v>
      </c>
      <c r="BI12" s="4">
        <v>2.9</v>
      </c>
      <c r="BJ12" s="4">
        <v>378</v>
      </c>
      <c r="BK12" s="4">
        <v>223</v>
      </c>
      <c r="BL12" s="4">
        <v>137</v>
      </c>
      <c r="BM12" s="4">
        <v>3.2</v>
      </c>
      <c r="BN12" s="4">
        <v>322</v>
      </c>
      <c r="BO12" s="4">
        <v>379</v>
      </c>
      <c r="BP12" s="4">
        <v>1</v>
      </c>
      <c r="BQ12" s="4">
        <v>1</v>
      </c>
      <c r="BR12" s="4">
        <v>209</v>
      </c>
      <c r="BS12">
        <v>144</v>
      </c>
      <c r="BT12">
        <v>52</v>
      </c>
      <c r="BU12">
        <v>83</v>
      </c>
      <c r="BV12">
        <v>53</v>
      </c>
      <c r="BW12">
        <v>7</v>
      </c>
      <c r="BX12">
        <v>1370</v>
      </c>
      <c r="BY12">
        <v>670</v>
      </c>
      <c r="BZ12">
        <v>1.5</v>
      </c>
      <c r="CA12">
        <v>67.400000000000006</v>
      </c>
      <c r="CB12">
        <v>6.5</v>
      </c>
      <c r="CC12" s="4">
        <v>2.1</v>
      </c>
      <c r="CD12" s="4">
        <v>41</v>
      </c>
      <c r="CE12" s="4">
        <v>72</v>
      </c>
      <c r="CF12" s="4">
        <v>9</v>
      </c>
      <c r="CG12" s="4">
        <v>7</v>
      </c>
      <c r="CH12" s="4">
        <v>3121</v>
      </c>
      <c r="CI12" s="4">
        <f t="shared" si="3"/>
        <v>2895.2380952380954</v>
      </c>
      <c r="CJ12" s="4">
        <v>7.41</v>
      </c>
      <c r="CK12" s="4">
        <v>32</v>
      </c>
      <c r="CL12" s="4">
        <v>99</v>
      </c>
      <c r="CM12" s="4">
        <v>21</v>
      </c>
      <c r="CN12" s="4">
        <v>0.27</v>
      </c>
      <c r="CO12" s="4">
        <v>1</v>
      </c>
      <c r="CP12" s="4">
        <v>0</v>
      </c>
      <c r="CQ12" s="4">
        <v>29</v>
      </c>
      <c r="CR12" s="4">
        <v>2277</v>
      </c>
      <c r="CS12" s="4">
        <v>0</v>
      </c>
      <c r="CT12" s="4">
        <v>3</v>
      </c>
      <c r="CU12" s="4"/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8</v>
      </c>
      <c r="DM12" s="4">
        <v>8</v>
      </c>
      <c r="DN12" s="4">
        <v>45</v>
      </c>
      <c r="DO12" s="4">
        <v>29</v>
      </c>
      <c r="DP12" s="4">
        <v>35</v>
      </c>
      <c r="DQ12" s="4">
        <v>64</v>
      </c>
      <c r="DR12" s="11">
        <v>66</v>
      </c>
      <c r="DS12" s="4">
        <v>33</v>
      </c>
      <c r="DT12" s="4">
        <v>98</v>
      </c>
      <c r="DU12" s="4">
        <f t="shared" si="25"/>
        <v>65</v>
      </c>
      <c r="DV12" s="11">
        <v>15.8</v>
      </c>
      <c r="DW12" s="4">
        <v>1638</v>
      </c>
      <c r="DX12" s="4">
        <v>90</v>
      </c>
      <c r="DY12" s="4">
        <v>57</v>
      </c>
      <c r="DZ12" s="4">
        <v>3.5</v>
      </c>
      <c r="EA12" s="17">
        <f t="shared" si="4"/>
        <v>1.9021739130434783</v>
      </c>
      <c r="EB12" s="4">
        <v>28.7</v>
      </c>
      <c r="EC12" s="4">
        <v>343</v>
      </c>
      <c r="ED12" s="4">
        <v>92</v>
      </c>
      <c r="EE12" s="4">
        <v>5</v>
      </c>
      <c r="EF12" s="4">
        <f t="shared" si="27"/>
        <v>2.7173913043478262</v>
      </c>
      <c r="EG12" s="45">
        <f t="shared" si="5"/>
        <v>2.2996515679442511</v>
      </c>
      <c r="EH12" s="45">
        <f t="shared" si="28"/>
        <v>0.55052264808362372</v>
      </c>
      <c r="EI12" s="4">
        <v>8</v>
      </c>
      <c r="EJ12" s="4">
        <v>70</v>
      </c>
      <c r="EK12" s="4">
        <v>75</v>
      </c>
      <c r="EL12" s="11">
        <f t="shared" si="26"/>
        <v>0.93333333333333335</v>
      </c>
      <c r="EM12" s="4">
        <v>122</v>
      </c>
      <c r="EN12" s="11">
        <v>9</v>
      </c>
      <c r="EO12" s="4">
        <v>8</v>
      </c>
      <c r="EP12" s="11">
        <f t="shared" si="6"/>
        <v>8.235294117647058</v>
      </c>
      <c r="EQ12" s="4">
        <v>37</v>
      </c>
      <c r="ER12" s="4">
        <f t="shared" si="7"/>
        <v>20.10869565217391</v>
      </c>
      <c r="ES12" s="4">
        <v>18</v>
      </c>
      <c r="ET12" s="4">
        <v>33</v>
      </c>
      <c r="EU12" s="11">
        <v>21</v>
      </c>
      <c r="EV12" s="4">
        <v>12</v>
      </c>
      <c r="EW12" s="9">
        <v>10</v>
      </c>
      <c r="EX12" s="4">
        <v>80</v>
      </c>
      <c r="EY12" s="4">
        <v>93</v>
      </c>
      <c r="EZ12" s="4">
        <v>52</v>
      </c>
      <c r="FA12" s="4">
        <v>73</v>
      </c>
      <c r="FB12" s="4">
        <v>52</v>
      </c>
      <c r="FC12" s="4">
        <f t="shared" si="8"/>
        <v>343</v>
      </c>
      <c r="FD12" s="9">
        <f t="shared" si="9"/>
        <v>0.52766884450527407</v>
      </c>
      <c r="FE12" s="9">
        <f t="shared" si="10"/>
        <v>0.15160349854227406</v>
      </c>
      <c r="FF12" s="9">
        <f t="shared" si="11"/>
        <v>0.19644578295170637</v>
      </c>
      <c r="FG12" s="9">
        <f t="shared" si="12"/>
        <v>1.4086956521739129</v>
      </c>
      <c r="FH12" s="9">
        <f t="shared" si="13"/>
        <v>0.13858957822012877</v>
      </c>
      <c r="FI12" s="9">
        <f t="shared" si="14"/>
        <v>2.6696585687083005</v>
      </c>
      <c r="FJ12" s="11">
        <v>23.1</v>
      </c>
      <c r="FK12" s="11">
        <v>47</v>
      </c>
      <c r="FL12" s="4">
        <v>30</v>
      </c>
      <c r="FM12" s="4">
        <v>17</v>
      </c>
      <c r="FN12" s="4">
        <v>27</v>
      </c>
      <c r="FO12" s="4">
        <f t="shared" si="15"/>
        <v>14.67391304347826</v>
      </c>
      <c r="FP12" s="11">
        <v>57</v>
      </c>
      <c r="FQ12" s="11">
        <v>24</v>
      </c>
      <c r="FR12" s="4">
        <v>16</v>
      </c>
      <c r="FS12" s="4">
        <v>46</v>
      </c>
      <c r="FT12" s="4">
        <v>28</v>
      </c>
      <c r="FU12" s="11">
        <f t="shared" si="16"/>
        <v>1.6428571428571428</v>
      </c>
      <c r="FV12" s="4">
        <v>11</v>
      </c>
      <c r="FW12" s="11">
        <f t="shared" si="17"/>
        <v>4.1818181818181817</v>
      </c>
      <c r="FX12" s="4">
        <v>62</v>
      </c>
      <c r="FY12" s="4">
        <v>37</v>
      </c>
      <c r="FZ12">
        <v>15.7</v>
      </c>
      <c r="GA12" s="11">
        <f t="shared" si="18"/>
        <v>44</v>
      </c>
      <c r="GB12" s="4">
        <f t="shared" si="19"/>
        <v>1.8333333333333333</v>
      </c>
      <c r="GC12" s="4">
        <f t="shared" si="20"/>
        <v>3.6305732484076434</v>
      </c>
      <c r="GD12" s="4">
        <f t="shared" si="21"/>
        <v>1.4713375796178345</v>
      </c>
      <c r="GE12" s="4">
        <v>14</v>
      </c>
      <c r="GF12" s="4">
        <v>13</v>
      </c>
      <c r="GG12" s="4">
        <f t="shared" si="22"/>
        <v>7.1428571428571423</v>
      </c>
      <c r="GH12" s="4">
        <v>20</v>
      </c>
      <c r="GI12" s="4">
        <v>16</v>
      </c>
      <c r="GJ12" s="4">
        <f t="shared" si="23"/>
        <v>20</v>
      </c>
      <c r="GK12">
        <v>1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1</v>
      </c>
      <c r="GS12">
        <v>0</v>
      </c>
      <c r="GT12">
        <v>0</v>
      </c>
      <c r="GU12">
        <v>28</v>
      </c>
      <c r="GV12">
        <v>14</v>
      </c>
      <c r="GW12">
        <f t="shared" si="24"/>
        <v>0.5</v>
      </c>
      <c r="GX12">
        <v>1</v>
      </c>
      <c r="GY12">
        <v>0</v>
      </c>
    </row>
    <row r="13" spans="1:207" x14ac:dyDescent="0.35">
      <c r="A13" s="54">
        <v>26</v>
      </c>
      <c r="B13" s="54">
        <v>99210410</v>
      </c>
      <c r="C13" s="2">
        <v>44986</v>
      </c>
      <c r="D13" s="2">
        <v>28300</v>
      </c>
      <c r="E13" s="4">
        <v>46</v>
      </c>
      <c r="F13" s="4" t="s">
        <v>176</v>
      </c>
      <c r="G13" s="4">
        <v>115</v>
      </c>
      <c r="H13" s="4">
        <v>171</v>
      </c>
      <c r="I13" s="4">
        <v>2.2400000000000002</v>
      </c>
      <c r="J13" s="4">
        <v>1</v>
      </c>
      <c r="K13" s="2">
        <v>44969</v>
      </c>
      <c r="L13" s="2">
        <v>44984</v>
      </c>
      <c r="M13" s="2">
        <v>45014</v>
      </c>
      <c r="N13" s="2">
        <v>45014</v>
      </c>
      <c r="O13" s="4">
        <v>1</v>
      </c>
      <c r="P13" s="2">
        <v>45014</v>
      </c>
      <c r="Q13" s="25">
        <f t="shared" si="0"/>
        <v>30</v>
      </c>
      <c r="R13" s="4">
        <f t="shared" si="1"/>
        <v>45</v>
      </c>
      <c r="S13" s="4">
        <f>_xlfn.DAYS(P13,L13)</f>
        <v>30</v>
      </c>
      <c r="T13" s="4">
        <v>1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9</v>
      </c>
      <c r="AD13" s="4">
        <v>27</v>
      </c>
      <c r="AE13" s="4">
        <v>6</v>
      </c>
      <c r="AF13" s="4">
        <v>16</v>
      </c>
      <c r="AG13" s="4">
        <f t="shared" si="2"/>
        <v>10</v>
      </c>
      <c r="AH13" s="4">
        <v>1820</v>
      </c>
      <c r="AI13" s="4">
        <v>13700</v>
      </c>
      <c r="AJ13" s="4">
        <v>17.53</v>
      </c>
      <c r="AK13" s="4">
        <v>5.99</v>
      </c>
      <c r="AL13" s="4">
        <v>0</v>
      </c>
      <c r="AM13" s="4">
        <v>1</v>
      </c>
      <c r="AN13" s="4" t="s">
        <v>195</v>
      </c>
      <c r="AO13" s="4">
        <v>107</v>
      </c>
      <c r="AP13" s="4">
        <v>498</v>
      </c>
      <c r="AQ13" s="4">
        <v>0</v>
      </c>
      <c r="AR13" s="4">
        <v>10</v>
      </c>
      <c r="AS13" s="4">
        <v>1.68</v>
      </c>
      <c r="AT13" s="4">
        <v>37</v>
      </c>
      <c r="AU13" s="29">
        <v>2.17</v>
      </c>
      <c r="AV13" s="4">
        <v>4.0599999999999996</v>
      </c>
      <c r="AW13" s="4">
        <v>325</v>
      </c>
      <c r="AX13" s="4">
        <v>171</v>
      </c>
      <c r="AY13" s="4">
        <v>1</v>
      </c>
      <c r="AZ13" s="4">
        <v>1</v>
      </c>
      <c r="BA13" s="4">
        <v>1.5</v>
      </c>
      <c r="BB13" s="4">
        <v>67</v>
      </c>
      <c r="BC13" s="4">
        <v>140</v>
      </c>
      <c r="BD13" s="4">
        <v>5.2</v>
      </c>
      <c r="BE13" s="4">
        <v>2.9</v>
      </c>
      <c r="BF13" s="4">
        <v>5.0999999999999996</v>
      </c>
      <c r="BG13" s="4">
        <v>8.1999999999999993</v>
      </c>
      <c r="BH13" s="4">
        <v>6.3</v>
      </c>
      <c r="BI13" s="4">
        <v>1.8</v>
      </c>
      <c r="BJ13" s="4">
        <v>49</v>
      </c>
      <c r="BK13" s="4">
        <v>111</v>
      </c>
      <c r="BL13" s="4">
        <v>23</v>
      </c>
      <c r="BM13" s="4">
        <v>3.2</v>
      </c>
      <c r="BN13" s="4">
        <v>89</v>
      </c>
      <c r="BO13" s="4">
        <v>155</v>
      </c>
      <c r="BP13" s="4">
        <v>1</v>
      </c>
      <c r="BQ13" s="4">
        <v>16</v>
      </c>
      <c r="BR13" s="4">
        <v>278.89999999999998</v>
      </c>
      <c r="BS13">
        <v>105</v>
      </c>
      <c r="BT13">
        <v>59</v>
      </c>
      <c r="BU13">
        <v>76</v>
      </c>
      <c r="BV13">
        <v>102</v>
      </c>
      <c r="BW13">
        <v>14</v>
      </c>
      <c r="BX13">
        <v>2000</v>
      </c>
      <c r="BY13">
        <v>450</v>
      </c>
      <c r="BZ13">
        <v>1.3</v>
      </c>
      <c r="CA13">
        <v>79</v>
      </c>
      <c r="CB13">
        <v>5.0999999999999996</v>
      </c>
      <c r="CC13" s="4">
        <v>7.1</v>
      </c>
      <c r="CD13" s="4">
        <v>31.7</v>
      </c>
      <c r="CE13" s="4">
        <v>68</v>
      </c>
      <c r="CF13" s="4">
        <v>14</v>
      </c>
      <c r="CG13" s="4">
        <v>8</v>
      </c>
      <c r="CH13" s="4">
        <v>866</v>
      </c>
      <c r="CI13" s="4">
        <f t="shared" si="3"/>
        <v>698.59154929577471</v>
      </c>
      <c r="CJ13" s="4">
        <v>7.38</v>
      </c>
      <c r="CK13" s="4">
        <v>37.4</v>
      </c>
      <c r="CL13" s="4">
        <v>78.099999999999994</v>
      </c>
      <c r="CM13" s="4">
        <v>22</v>
      </c>
      <c r="CN13" s="4">
        <v>0.2</v>
      </c>
      <c r="CO13" s="4">
        <v>1</v>
      </c>
      <c r="CP13" s="4">
        <v>0</v>
      </c>
      <c r="CQ13" s="4">
        <v>15</v>
      </c>
      <c r="CR13" s="4">
        <v>1342</v>
      </c>
      <c r="CS13" s="4">
        <v>0</v>
      </c>
      <c r="CT13" s="4">
        <v>0</v>
      </c>
      <c r="CU13" s="4"/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9</v>
      </c>
      <c r="DM13" s="4">
        <v>9</v>
      </c>
      <c r="DN13" s="4">
        <v>54</v>
      </c>
      <c r="DO13" s="4">
        <v>34</v>
      </c>
      <c r="DP13" s="4">
        <v>37</v>
      </c>
      <c r="DQ13" s="4">
        <v>66</v>
      </c>
      <c r="DR13" s="11">
        <v>57</v>
      </c>
      <c r="DS13" s="4">
        <v>71</v>
      </c>
      <c r="DT13" s="4">
        <v>166</v>
      </c>
      <c r="DU13" s="4">
        <f t="shared" si="25"/>
        <v>95</v>
      </c>
      <c r="DV13" s="11">
        <v>21.6</v>
      </c>
      <c r="DW13" s="4">
        <v>1601</v>
      </c>
      <c r="DX13" s="4">
        <v>98</v>
      </c>
      <c r="DY13" s="4">
        <v>103</v>
      </c>
      <c r="DZ13" s="4">
        <v>9.6</v>
      </c>
      <c r="EA13" s="17">
        <f t="shared" si="4"/>
        <v>4.2857142857142856</v>
      </c>
      <c r="EB13" s="4">
        <v>30.4</v>
      </c>
      <c r="EC13" s="4">
        <v>277</v>
      </c>
      <c r="ED13" s="4">
        <v>99</v>
      </c>
      <c r="EE13" s="4">
        <v>10.1</v>
      </c>
      <c r="EF13" s="4">
        <f t="shared" si="27"/>
        <v>4.5089285714285712</v>
      </c>
      <c r="EG13" s="45">
        <f t="shared" si="5"/>
        <v>1.875</v>
      </c>
      <c r="EH13" s="45">
        <f t="shared" si="28"/>
        <v>0.71052631578947378</v>
      </c>
      <c r="EI13" s="4">
        <v>13</v>
      </c>
      <c r="EJ13" s="4">
        <v>110</v>
      </c>
      <c r="EK13" s="4">
        <v>88</v>
      </c>
      <c r="EL13" s="11">
        <f t="shared" si="26"/>
        <v>1.25</v>
      </c>
      <c r="EM13" s="4">
        <v>154</v>
      </c>
      <c r="EN13" s="11">
        <v>15</v>
      </c>
      <c r="EO13" s="4">
        <v>15</v>
      </c>
      <c r="EP13" s="11">
        <f t="shared" si="6"/>
        <v>7.333333333333333</v>
      </c>
      <c r="EQ13" s="4">
        <v>87</v>
      </c>
      <c r="ER13" s="4">
        <f t="shared" si="7"/>
        <v>38.839285714285708</v>
      </c>
      <c r="ES13" s="4">
        <v>36</v>
      </c>
      <c r="ET13" s="4">
        <v>57</v>
      </c>
      <c r="EU13" s="11">
        <v>35</v>
      </c>
      <c r="EV13" s="4">
        <v>15</v>
      </c>
      <c r="EW13" s="9">
        <v>20</v>
      </c>
      <c r="EX13" s="4">
        <v>54</v>
      </c>
      <c r="EY13" s="4">
        <v>101</v>
      </c>
      <c r="EZ13" s="4">
        <v>32</v>
      </c>
      <c r="FA13" s="4">
        <v>49</v>
      </c>
      <c r="FB13" s="4">
        <v>72</v>
      </c>
      <c r="FC13" s="4">
        <f t="shared" si="8"/>
        <v>277</v>
      </c>
      <c r="FD13" s="9">
        <f t="shared" si="9"/>
        <v>0.97415783182872351</v>
      </c>
      <c r="FE13" s="9">
        <f t="shared" si="10"/>
        <v>0.25992779783393499</v>
      </c>
      <c r="FF13" s="9">
        <f t="shared" si="11"/>
        <v>0.36843456912472172</v>
      </c>
      <c r="FG13" s="9">
        <f t="shared" si="12"/>
        <v>0.95454545454545459</v>
      </c>
      <c r="FH13" s="9">
        <f t="shared" si="13"/>
        <v>0.30808294595637453</v>
      </c>
      <c r="FI13" s="9">
        <f t="shared" si="14"/>
        <v>0.97986735142656312</v>
      </c>
      <c r="FJ13" s="11">
        <v>19.899999999999999</v>
      </c>
      <c r="FK13" s="11">
        <v>29</v>
      </c>
      <c r="FL13" s="4">
        <v>20</v>
      </c>
      <c r="FM13" s="4">
        <v>9</v>
      </c>
      <c r="FN13" s="4">
        <v>43</v>
      </c>
      <c r="FO13" s="4">
        <f t="shared" si="15"/>
        <v>19.196428571428569</v>
      </c>
      <c r="FP13" s="11">
        <v>49</v>
      </c>
      <c r="FQ13" s="11">
        <v>22</v>
      </c>
      <c r="FR13" s="4">
        <v>20</v>
      </c>
      <c r="FS13" s="4">
        <v>75</v>
      </c>
      <c r="FT13" s="4">
        <v>35</v>
      </c>
      <c r="FU13" s="11">
        <f t="shared" si="16"/>
        <v>2.1428571428571428</v>
      </c>
      <c r="FV13" s="4">
        <v>18</v>
      </c>
      <c r="FW13" s="11">
        <f t="shared" si="17"/>
        <v>4.166666666666667</v>
      </c>
      <c r="FX13" s="4">
        <v>58</v>
      </c>
      <c r="FY13" s="4">
        <v>50.5</v>
      </c>
      <c r="FZ13">
        <v>17.100000000000001</v>
      </c>
      <c r="GA13" s="11">
        <f t="shared" si="18"/>
        <v>64.5</v>
      </c>
      <c r="GB13" s="4">
        <f t="shared" si="19"/>
        <v>2.9318181818181817</v>
      </c>
      <c r="GC13" s="4">
        <f t="shared" si="20"/>
        <v>2.8654970760233915</v>
      </c>
      <c r="GD13" s="4">
        <f t="shared" si="21"/>
        <v>1.1637426900584793</v>
      </c>
      <c r="GE13" s="4">
        <v>27</v>
      </c>
      <c r="GF13" s="4">
        <v>22</v>
      </c>
      <c r="GG13" s="4">
        <f t="shared" si="22"/>
        <v>18.518518518518519</v>
      </c>
      <c r="GH13" s="4">
        <v>13</v>
      </c>
      <c r="GI13" s="4">
        <v>4</v>
      </c>
      <c r="GJ13" s="4">
        <f t="shared" si="23"/>
        <v>69.230769230769226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1</v>
      </c>
      <c r="GQ13">
        <v>0</v>
      </c>
      <c r="GR13">
        <v>0</v>
      </c>
      <c r="GS13">
        <v>1</v>
      </c>
      <c r="GT13" s="40">
        <v>0</v>
      </c>
      <c r="GU13">
        <v>12</v>
      </c>
      <c r="GV13">
        <v>3</v>
      </c>
      <c r="GW13">
        <f t="shared" si="24"/>
        <v>0.75</v>
      </c>
      <c r="GX13">
        <v>0</v>
      </c>
      <c r="GY13">
        <v>1</v>
      </c>
    </row>
    <row r="14" spans="1:207" x14ac:dyDescent="0.35">
      <c r="A14" s="54">
        <v>30</v>
      </c>
      <c r="B14" s="54">
        <v>7399990</v>
      </c>
      <c r="C14" s="2">
        <v>44988</v>
      </c>
      <c r="D14" s="2">
        <v>20170</v>
      </c>
      <c r="E14" s="4">
        <v>68</v>
      </c>
      <c r="F14" s="4" t="s">
        <v>176</v>
      </c>
      <c r="G14" s="4">
        <v>80</v>
      </c>
      <c r="H14" s="4">
        <v>160</v>
      </c>
      <c r="I14" s="4">
        <v>1.83</v>
      </c>
      <c r="J14" s="4">
        <v>1</v>
      </c>
      <c r="K14" s="2">
        <v>44987</v>
      </c>
      <c r="L14" s="2">
        <v>44988</v>
      </c>
      <c r="M14" s="2">
        <v>44996</v>
      </c>
      <c r="N14" s="2">
        <v>45020</v>
      </c>
      <c r="O14" s="4">
        <v>0</v>
      </c>
      <c r="Q14" s="25">
        <f t="shared" si="0"/>
        <v>8</v>
      </c>
      <c r="R14" s="4">
        <f t="shared" si="1"/>
        <v>33</v>
      </c>
      <c r="T14" s="4">
        <v>0</v>
      </c>
      <c r="U14" s="4">
        <v>1</v>
      </c>
      <c r="V14" s="4">
        <v>1</v>
      </c>
      <c r="W14" s="4">
        <v>0</v>
      </c>
      <c r="X14" s="4">
        <v>1</v>
      </c>
      <c r="Y14" s="4">
        <v>0</v>
      </c>
      <c r="Z14" s="4">
        <v>1</v>
      </c>
      <c r="AA14" s="4">
        <v>0</v>
      </c>
      <c r="AB14" s="4">
        <v>1</v>
      </c>
      <c r="AC14" s="4">
        <v>9</v>
      </c>
      <c r="AD14" s="4">
        <v>31</v>
      </c>
      <c r="AE14" s="4">
        <v>7</v>
      </c>
      <c r="AF14" s="4">
        <v>14</v>
      </c>
      <c r="AG14" s="4">
        <f t="shared" si="2"/>
        <v>7</v>
      </c>
      <c r="AH14" s="4">
        <v>800</v>
      </c>
      <c r="AI14" s="4">
        <v>24900</v>
      </c>
      <c r="AJ14" s="4">
        <v>12.44</v>
      </c>
      <c r="AK14" s="4">
        <v>100</v>
      </c>
      <c r="AL14" s="4">
        <v>0</v>
      </c>
      <c r="AM14" s="4">
        <v>0</v>
      </c>
      <c r="AN14" s="4">
        <v>0</v>
      </c>
      <c r="AO14" s="4">
        <v>51</v>
      </c>
      <c r="AP14" s="4">
        <v>379.9</v>
      </c>
      <c r="AQ14" s="4">
        <v>0</v>
      </c>
      <c r="AR14" s="4">
        <v>9.8000000000000007</v>
      </c>
      <c r="AS14" s="4">
        <v>1.3</v>
      </c>
      <c r="AT14" s="4">
        <v>27.8</v>
      </c>
      <c r="AU14" s="29">
        <v>1.25</v>
      </c>
      <c r="AV14" s="4">
        <v>5.1100000000000003</v>
      </c>
      <c r="AW14" s="4">
        <v>500</v>
      </c>
      <c r="AX14" s="4">
        <v>190</v>
      </c>
      <c r="AY14" s="4">
        <v>1</v>
      </c>
      <c r="AZ14" s="4">
        <v>0</v>
      </c>
      <c r="BA14" s="4">
        <v>1.74</v>
      </c>
      <c r="BB14" s="4">
        <v>44</v>
      </c>
      <c r="BC14" s="4">
        <v>142</v>
      </c>
      <c r="BD14" s="4">
        <v>4.5</v>
      </c>
      <c r="BE14" s="4">
        <v>1.9</v>
      </c>
      <c r="BF14" s="4">
        <v>4.5</v>
      </c>
      <c r="BG14" s="4">
        <v>8.1999999999999993</v>
      </c>
      <c r="BH14" s="4">
        <v>4.4000000000000004</v>
      </c>
      <c r="BJ14" s="4">
        <v>246</v>
      </c>
      <c r="BK14" s="4">
        <v>19</v>
      </c>
      <c r="BL14" s="4">
        <v>37</v>
      </c>
      <c r="BM14" s="4">
        <v>0.8</v>
      </c>
      <c r="BN14" s="4">
        <v>74</v>
      </c>
      <c r="BO14" s="4">
        <v>344</v>
      </c>
      <c r="BP14" s="4">
        <v>0</v>
      </c>
      <c r="BQ14" s="4">
        <v>0</v>
      </c>
      <c r="BR14" s="4">
        <v>161</v>
      </c>
      <c r="BS14">
        <v>106</v>
      </c>
      <c r="BT14">
        <v>30</v>
      </c>
      <c r="BU14">
        <v>68</v>
      </c>
      <c r="BV14">
        <v>99</v>
      </c>
      <c r="BW14">
        <v>3</v>
      </c>
      <c r="BX14">
        <v>1800</v>
      </c>
      <c r="BY14">
        <v>135</v>
      </c>
      <c r="BZ14">
        <v>4.0999999999999996</v>
      </c>
      <c r="CA14">
        <v>78</v>
      </c>
      <c r="CB14">
        <v>9</v>
      </c>
      <c r="CC14" s="4">
        <v>2.2000000000000002</v>
      </c>
      <c r="CD14" s="4">
        <v>45</v>
      </c>
      <c r="CE14" s="4">
        <v>98</v>
      </c>
      <c r="CF14" s="4">
        <v>3</v>
      </c>
      <c r="CG14" s="4">
        <v>5</v>
      </c>
      <c r="CH14" s="4">
        <v>2398</v>
      </c>
      <c r="CI14" s="4">
        <f t="shared" si="3"/>
        <v>2363.6363636363635</v>
      </c>
      <c r="CJ14" s="4">
        <v>7.41</v>
      </c>
      <c r="CK14" s="4">
        <v>36.200000000000003</v>
      </c>
      <c r="CL14" s="4">
        <v>79.3</v>
      </c>
      <c r="CM14" s="4">
        <v>22.8</v>
      </c>
      <c r="CN14" s="4">
        <v>0.9</v>
      </c>
      <c r="CO14" s="4">
        <v>1</v>
      </c>
      <c r="CP14" s="4">
        <v>0</v>
      </c>
      <c r="CQ14" s="4">
        <v>36.299999999999997</v>
      </c>
      <c r="CR14" s="4">
        <v>9521</v>
      </c>
      <c r="CS14" s="4">
        <v>1</v>
      </c>
      <c r="CT14" s="4">
        <v>0</v>
      </c>
      <c r="CU14" s="4"/>
      <c r="CV14" s="4">
        <v>1</v>
      </c>
      <c r="CW14" s="4">
        <v>1</v>
      </c>
      <c r="CX14" s="4">
        <v>0</v>
      </c>
      <c r="CY14" s="4">
        <v>1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1</v>
      </c>
      <c r="DF14" s="4">
        <v>0</v>
      </c>
      <c r="DG14" s="4">
        <v>0</v>
      </c>
      <c r="DH14" s="4">
        <v>0</v>
      </c>
      <c r="DI14" s="4">
        <v>1</v>
      </c>
      <c r="DJ14" s="4">
        <v>0</v>
      </c>
      <c r="DK14" s="4">
        <v>1</v>
      </c>
      <c r="DL14" s="4">
        <v>8</v>
      </c>
      <c r="DM14" s="4">
        <v>9</v>
      </c>
      <c r="DN14" s="4">
        <v>46</v>
      </c>
      <c r="DO14" s="4">
        <v>27</v>
      </c>
      <c r="DP14" s="4">
        <v>42</v>
      </c>
      <c r="DQ14" s="4">
        <v>73</v>
      </c>
      <c r="DR14" s="11">
        <v>58</v>
      </c>
      <c r="DS14" s="4">
        <v>38</v>
      </c>
      <c r="DT14" s="4">
        <v>91</v>
      </c>
      <c r="DU14" s="4">
        <f t="shared" si="25"/>
        <v>53</v>
      </c>
      <c r="DV14" s="11">
        <v>14.1</v>
      </c>
      <c r="DW14" s="4">
        <v>823</v>
      </c>
      <c r="DX14" s="4">
        <v>78</v>
      </c>
      <c r="DY14" s="4">
        <v>94</v>
      </c>
      <c r="DZ14" s="4">
        <v>5.0999999999999996</v>
      </c>
      <c r="EA14" s="17">
        <f t="shared" si="4"/>
        <v>2.7868852459016389</v>
      </c>
      <c r="EB14" s="4">
        <v>34</v>
      </c>
      <c r="EC14" s="4">
        <v>258</v>
      </c>
      <c r="ED14" s="4">
        <v>87</v>
      </c>
      <c r="EE14" s="4">
        <v>8.1999999999999993</v>
      </c>
      <c r="EF14" s="4">
        <f t="shared" si="27"/>
        <v>4.4808743169398904</v>
      </c>
      <c r="EG14" s="45">
        <f t="shared" si="5"/>
        <v>1.7058823529411764</v>
      </c>
      <c r="EH14" s="45">
        <f t="shared" si="28"/>
        <v>0.41470588235294115</v>
      </c>
      <c r="EI14" s="4">
        <v>8</v>
      </c>
      <c r="EJ14" s="4">
        <v>80</v>
      </c>
      <c r="EK14" s="4">
        <v>73</v>
      </c>
      <c r="EL14" s="11">
        <f t="shared" si="26"/>
        <v>1.095890410958904</v>
      </c>
      <c r="EM14" s="4">
        <v>230</v>
      </c>
      <c r="EN14" s="11">
        <v>8</v>
      </c>
      <c r="EO14" s="4">
        <v>10</v>
      </c>
      <c r="EP14" s="11">
        <f t="shared" si="6"/>
        <v>8.8888888888888893</v>
      </c>
      <c r="EQ14" s="4">
        <v>21</v>
      </c>
      <c r="ER14" s="4">
        <f t="shared" si="7"/>
        <v>11.475409836065573</v>
      </c>
      <c r="ES14" s="4">
        <v>6</v>
      </c>
      <c r="ET14" s="4">
        <v>16</v>
      </c>
      <c r="EU14" s="11">
        <v>33</v>
      </c>
      <c r="EV14" s="4">
        <v>25</v>
      </c>
      <c r="EW14" s="9">
        <v>8</v>
      </c>
      <c r="EX14" s="4">
        <v>58</v>
      </c>
      <c r="EY14" s="4">
        <v>76</v>
      </c>
      <c r="EZ14" s="4">
        <v>34</v>
      </c>
      <c r="FA14" s="4">
        <v>48</v>
      </c>
      <c r="FB14" s="4">
        <v>65</v>
      </c>
      <c r="FC14" s="4">
        <f t="shared" si="8"/>
        <v>258</v>
      </c>
      <c r="FD14" s="9">
        <f t="shared" si="9"/>
        <v>1.9848800528286368</v>
      </c>
      <c r="FE14" s="9">
        <f t="shared" si="10"/>
        <v>0.25193798449612403</v>
      </c>
      <c r="FF14" s="9">
        <f t="shared" si="11"/>
        <v>0.35764679886748219</v>
      </c>
      <c r="FG14" s="9">
        <f t="shared" si="12"/>
        <v>1.096551724137931</v>
      </c>
      <c r="FH14" s="9">
        <f t="shared" si="13"/>
        <v>0.20911262971864011</v>
      </c>
      <c r="FI14" s="9">
        <f t="shared" si="14"/>
        <v>0.55245238752600889</v>
      </c>
      <c r="FJ14" s="11">
        <v>18.5</v>
      </c>
      <c r="FK14" s="11">
        <v>16</v>
      </c>
      <c r="FL14" s="4">
        <v>15</v>
      </c>
      <c r="FM14" s="4">
        <v>2</v>
      </c>
      <c r="FN14" s="4">
        <v>18</v>
      </c>
      <c r="FO14" s="4">
        <f t="shared" si="15"/>
        <v>9.8360655737704921</v>
      </c>
      <c r="FP14" s="11">
        <v>62</v>
      </c>
      <c r="FQ14" s="11">
        <v>19</v>
      </c>
      <c r="FR14" s="4">
        <v>20</v>
      </c>
      <c r="FS14" s="4">
        <v>91</v>
      </c>
      <c r="FT14" s="4">
        <v>71</v>
      </c>
      <c r="FU14" s="11">
        <f t="shared" si="16"/>
        <v>1.2816901408450705</v>
      </c>
      <c r="FV14" s="4">
        <v>19</v>
      </c>
      <c r="FW14" s="11">
        <f t="shared" si="17"/>
        <v>4.7894736842105265</v>
      </c>
      <c r="FX14" s="4">
        <v>100</v>
      </c>
      <c r="FY14" s="4">
        <v>66.099999999999994</v>
      </c>
      <c r="FZ14">
        <v>19.8</v>
      </c>
      <c r="GA14" s="11">
        <f t="shared" si="18"/>
        <v>69.099999999999994</v>
      </c>
      <c r="GB14" s="4">
        <f t="shared" si="19"/>
        <v>3.6368421052631574</v>
      </c>
      <c r="GC14" s="4">
        <f t="shared" si="20"/>
        <v>3.131313131313131</v>
      </c>
      <c r="GD14" s="4">
        <f t="shared" si="21"/>
        <v>0.93434343434343436</v>
      </c>
      <c r="GE14" s="4">
        <v>18</v>
      </c>
      <c r="GF14" s="4">
        <v>12</v>
      </c>
      <c r="GG14" s="4">
        <f t="shared" si="22"/>
        <v>33.333333333333329</v>
      </c>
      <c r="GH14" s="4">
        <v>26</v>
      </c>
      <c r="GI14" s="4">
        <v>17</v>
      </c>
      <c r="GJ14" s="4">
        <f t="shared" si="23"/>
        <v>34.615384615384613</v>
      </c>
      <c r="GK14">
        <v>0</v>
      </c>
      <c r="GL14">
        <v>1</v>
      </c>
      <c r="GM14">
        <v>0</v>
      </c>
      <c r="GN14">
        <v>0</v>
      </c>
      <c r="GO14">
        <v>1</v>
      </c>
      <c r="GP14">
        <v>0</v>
      </c>
      <c r="GQ14">
        <v>1</v>
      </c>
      <c r="GR14">
        <v>0</v>
      </c>
      <c r="GS14">
        <v>0</v>
      </c>
      <c r="GT14">
        <v>0</v>
      </c>
      <c r="GU14">
        <v>54</v>
      </c>
      <c r="GV14">
        <v>18</v>
      </c>
      <c r="GW14">
        <f t="shared" si="24"/>
        <v>0.66666666666666663</v>
      </c>
      <c r="GX14">
        <v>1</v>
      </c>
      <c r="GY14">
        <v>0</v>
      </c>
    </row>
    <row r="15" spans="1:207" x14ac:dyDescent="0.35">
      <c r="A15" s="54">
        <v>32</v>
      </c>
      <c r="B15" s="54">
        <v>94056154</v>
      </c>
      <c r="C15" s="2">
        <v>44995</v>
      </c>
      <c r="D15" s="2">
        <v>25641</v>
      </c>
      <c r="E15" s="4">
        <v>53</v>
      </c>
      <c r="F15" s="4" t="s">
        <v>176</v>
      </c>
      <c r="G15" s="4">
        <v>65</v>
      </c>
      <c r="H15" s="4">
        <v>160</v>
      </c>
      <c r="I15" s="4">
        <v>1.68</v>
      </c>
      <c r="J15" s="4">
        <v>1</v>
      </c>
      <c r="K15" s="2">
        <v>44994</v>
      </c>
      <c r="L15" s="2">
        <v>44994</v>
      </c>
      <c r="M15" s="2">
        <v>45008</v>
      </c>
      <c r="N15" s="2">
        <v>45012</v>
      </c>
      <c r="O15" s="4">
        <v>0</v>
      </c>
      <c r="Q15" s="25">
        <f t="shared" si="0"/>
        <v>14</v>
      </c>
      <c r="R15" s="4">
        <f t="shared" si="1"/>
        <v>18</v>
      </c>
      <c r="T15" s="4">
        <v>0</v>
      </c>
      <c r="U15" s="4">
        <v>1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13</v>
      </c>
      <c r="AD15" s="4">
        <v>13</v>
      </c>
      <c r="AE15" s="4">
        <v>7</v>
      </c>
      <c r="AF15" s="4">
        <v>8</v>
      </c>
      <c r="AG15" s="4">
        <f t="shared" si="2"/>
        <v>1</v>
      </c>
      <c r="AH15" s="4">
        <v>130</v>
      </c>
      <c r="AI15" s="4">
        <v>3300</v>
      </c>
      <c r="AJ15" s="4">
        <v>20</v>
      </c>
      <c r="AK15" s="4">
        <v>28.13</v>
      </c>
      <c r="AL15" s="4">
        <v>0</v>
      </c>
      <c r="AM15" s="4">
        <v>1</v>
      </c>
      <c r="AN15" s="4" t="s">
        <v>197</v>
      </c>
      <c r="AO15" s="4">
        <v>32</v>
      </c>
      <c r="AP15" s="4">
        <v>346</v>
      </c>
      <c r="AQ15" s="4">
        <v>0</v>
      </c>
      <c r="AR15" s="4">
        <v>13.2</v>
      </c>
      <c r="AS15" s="4">
        <v>1.31</v>
      </c>
      <c r="AT15" s="4">
        <v>27.7</v>
      </c>
      <c r="AX15" s="4">
        <v>235</v>
      </c>
      <c r="AY15" s="4">
        <v>0</v>
      </c>
      <c r="AZ15" s="4">
        <v>0</v>
      </c>
      <c r="BA15" s="4">
        <v>0.83</v>
      </c>
      <c r="BB15" s="4">
        <v>50</v>
      </c>
      <c r="BC15" s="4">
        <v>134</v>
      </c>
      <c r="BD15" s="4">
        <v>4</v>
      </c>
      <c r="BE15" s="4">
        <v>1.9</v>
      </c>
      <c r="BF15" s="4">
        <v>3.3</v>
      </c>
      <c r="BJ15" s="4">
        <v>284</v>
      </c>
      <c r="BK15" s="4">
        <v>35</v>
      </c>
      <c r="BL15" s="4">
        <v>49</v>
      </c>
      <c r="BM15" s="4">
        <v>1.32</v>
      </c>
      <c r="BN15" s="4">
        <v>49</v>
      </c>
      <c r="BO15" s="4">
        <v>271</v>
      </c>
      <c r="BP15" s="4">
        <v>0</v>
      </c>
      <c r="BQ15" s="4">
        <v>0</v>
      </c>
      <c r="BR15" s="4">
        <v>480</v>
      </c>
      <c r="BS15">
        <v>97</v>
      </c>
      <c r="BT15">
        <v>59</v>
      </c>
      <c r="BU15">
        <v>75</v>
      </c>
      <c r="BV15">
        <v>98</v>
      </c>
      <c r="BW15">
        <v>3</v>
      </c>
      <c r="BX15">
        <v>2160</v>
      </c>
      <c r="BY15">
        <v>300</v>
      </c>
      <c r="BZ15">
        <v>1.9</v>
      </c>
      <c r="CA15">
        <v>72.3</v>
      </c>
      <c r="CB15">
        <v>4.2</v>
      </c>
      <c r="CC15" s="4">
        <v>2.9</v>
      </c>
      <c r="CD15" s="4">
        <v>34</v>
      </c>
      <c r="CE15" s="4">
        <v>67</v>
      </c>
      <c r="CF15" s="4">
        <v>4</v>
      </c>
      <c r="CG15" s="4">
        <v>5</v>
      </c>
      <c r="CH15" s="4">
        <v>2435</v>
      </c>
      <c r="CI15" s="4">
        <f t="shared" si="3"/>
        <v>1986.2068965517242</v>
      </c>
      <c r="CJ15" s="4">
        <v>7.36</v>
      </c>
      <c r="CK15" s="4">
        <v>40.5</v>
      </c>
      <c r="CL15" s="4">
        <v>100.8</v>
      </c>
      <c r="CM15" s="4">
        <v>22.2</v>
      </c>
      <c r="CN15" s="4">
        <v>0.8</v>
      </c>
      <c r="CO15" s="4">
        <v>1</v>
      </c>
      <c r="CP15" s="4">
        <v>0</v>
      </c>
      <c r="CQ15" s="4">
        <v>19.420000000000002</v>
      </c>
      <c r="CR15" s="4">
        <v>1697</v>
      </c>
      <c r="CS15" s="4">
        <v>0</v>
      </c>
      <c r="CT15" s="4">
        <v>0</v>
      </c>
      <c r="CU15" s="4"/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10</v>
      </c>
      <c r="DM15" s="4">
        <v>10</v>
      </c>
      <c r="DN15" s="4">
        <v>40</v>
      </c>
      <c r="DO15" s="4">
        <v>23</v>
      </c>
      <c r="DP15" s="4">
        <v>43</v>
      </c>
      <c r="DQ15" s="4">
        <v>74</v>
      </c>
      <c r="DR15" s="11">
        <v>51</v>
      </c>
      <c r="DS15" s="4">
        <v>43</v>
      </c>
      <c r="DT15" s="4">
        <v>89</v>
      </c>
      <c r="DU15" s="4">
        <f t="shared" si="25"/>
        <v>46</v>
      </c>
      <c r="DV15" s="11">
        <v>18</v>
      </c>
      <c r="DW15" s="4">
        <v>1195</v>
      </c>
      <c r="DX15" s="4">
        <v>93</v>
      </c>
      <c r="DY15" s="4">
        <v>95</v>
      </c>
      <c r="DZ15" s="4">
        <v>4.3</v>
      </c>
      <c r="EA15" s="17">
        <f t="shared" si="4"/>
        <v>2.5595238095238093</v>
      </c>
      <c r="EB15" s="4">
        <v>18.7</v>
      </c>
      <c r="EC15" s="4">
        <v>261</v>
      </c>
      <c r="ED15" s="4">
        <v>55</v>
      </c>
      <c r="EE15" s="4">
        <v>5.2</v>
      </c>
      <c r="EF15" s="4">
        <f t="shared" si="27"/>
        <v>3.0952380952380953</v>
      </c>
      <c r="EG15" s="45">
        <f t="shared" si="5"/>
        <v>2.7272727272727275</v>
      </c>
      <c r="EH15" s="45">
        <f t="shared" si="28"/>
        <v>0.96256684491978617</v>
      </c>
      <c r="EI15" s="4">
        <v>12</v>
      </c>
      <c r="EJ15" s="4">
        <v>52</v>
      </c>
      <c r="EK15" s="4">
        <v>52</v>
      </c>
      <c r="EL15" s="11">
        <f t="shared" si="26"/>
        <v>1</v>
      </c>
      <c r="EM15" s="4">
        <v>322</v>
      </c>
      <c r="EN15" s="11">
        <v>15</v>
      </c>
      <c r="EO15" s="4">
        <v>12</v>
      </c>
      <c r="EP15" s="11">
        <f t="shared" si="6"/>
        <v>3.8518518518518516</v>
      </c>
      <c r="EQ15" s="4">
        <v>74</v>
      </c>
      <c r="ER15" s="4">
        <f t="shared" si="7"/>
        <v>44.047619047619051</v>
      </c>
      <c r="ES15" s="4">
        <v>35</v>
      </c>
      <c r="ET15" s="4">
        <v>47</v>
      </c>
      <c r="EU15" s="11">
        <v>28</v>
      </c>
      <c r="EV15" s="4">
        <v>14</v>
      </c>
      <c r="EW15" s="9">
        <v>14</v>
      </c>
      <c r="EX15" s="4">
        <v>93</v>
      </c>
      <c r="EY15" s="4">
        <v>173</v>
      </c>
      <c r="EZ15" s="4">
        <v>38</v>
      </c>
      <c r="FA15" s="4">
        <v>93</v>
      </c>
      <c r="FB15" s="4">
        <v>90</v>
      </c>
      <c r="FC15" s="4">
        <f t="shared" si="8"/>
        <v>261</v>
      </c>
      <c r="FD15" s="9">
        <f t="shared" si="9"/>
        <v>1.2875315758612573</v>
      </c>
      <c r="FE15" s="9">
        <f t="shared" si="10"/>
        <v>0.34482758620689657</v>
      </c>
      <c r="FF15" s="9">
        <f t="shared" si="11"/>
        <v>0.46000349863792744</v>
      </c>
      <c r="FG15" s="9">
        <f t="shared" si="12"/>
        <v>1.5872727272727272</v>
      </c>
      <c r="FH15" s="9">
        <f t="shared" si="13"/>
        <v>0.38038953375729551</v>
      </c>
      <c r="FI15" s="9">
        <f t="shared" si="14"/>
        <v>1.2328029518118548</v>
      </c>
      <c r="FJ15" s="11">
        <v>18.100000000000001</v>
      </c>
      <c r="FK15" s="11">
        <v>42</v>
      </c>
      <c r="FL15" s="4">
        <v>23</v>
      </c>
      <c r="FM15" s="4">
        <v>19</v>
      </c>
      <c r="FN15" s="4">
        <v>31</v>
      </c>
      <c r="FO15" s="4">
        <f t="shared" si="15"/>
        <v>18.452380952380953</v>
      </c>
      <c r="FP15" s="11">
        <v>44</v>
      </c>
      <c r="FQ15" s="11">
        <v>19</v>
      </c>
      <c r="FR15" s="4">
        <v>16</v>
      </c>
      <c r="FS15" s="4">
        <v>53</v>
      </c>
      <c r="FT15" s="4">
        <v>42</v>
      </c>
      <c r="FU15" s="11">
        <f t="shared" si="16"/>
        <v>1.2619047619047619</v>
      </c>
      <c r="FV15" s="4">
        <v>13</v>
      </c>
      <c r="FW15" s="11">
        <f t="shared" si="17"/>
        <v>4.0769230769230766</v>
      </c>
      <c r="FX15" s="4">
        <v>111</v>
      </c>
      <c r="FY15" s="4">
        <v>9.8000000000000007</v>
      </c>
      <c r="FZ15">
        <v>13.7</v>
      </c>
      <c r="GA15" s="11">
        <f t="shared" si="18"/>
        <v>12.8</v>
      </c>
      <c r="GB15" s="4">
        <f t="shared" si="19"/>
        <v>0.67368421052631577</v>
      </c>
      <c r="GC15" s="4">
        <f t="shared" si="20"/>
        <v>3.2116788321167884</v>
      </c>
      <c r="GD15" s="4">
        <f t="shared" si="21"/>
        <v>1.3211678832116791</v>
      </c>
      <c r="GE15" s="4">
        <v>14</v>
      </c>
      <c r="GF15" s="4">
        <v>7</v>
      </c>
      <c r="GG15" s="4">
        <f t="shared" si="22"/>
        <v>50</v>
      </c>
      <c r="GH15" s="4">
        <v>26</v>
      </c>
      <c r="GI15" s="4">
        <v>17</v>
      </c>
      <c r="GJ15" s="4">
        <f t="shared" si="23"/>
        <v>34.615384615384613</v>
      </c>
      <c r="GK15" s="4">
        <v>1</v>
      </c>
      <c r="GL15" s="4">
        <v>0</v>
      </c>
      <c r="GM15" s="4">
        <v>0</v>
      </c>
      <c r="GN15" s="4">
        <v>0</v>
      </c>
      <c r="GO15" s="4">
        <v>1</v>
      </c>
      <c r="GP15" s="4">
        <v>0</v>
      </c>
      <c r="GQ15" s="4">
        <v>0</v>
      </c>
      <c r="GR15" s="4">
        <v>1</v>
      </c>
      <c r="GS15" s="4">
        <v>0</v>
      </c>
      <c r="GT15" s="4">
        <v>0</v>
      </c>
      <c r="GW15" t="e">
        <f t="shared" si="24"/>
        <v>#DIV/0!</v>
      </c>
    </row>
    <row r="16" spans="1:207" x14ac:dyDescent="0.35">
      <c r="A16" s="54">
        <v>33</v>
      </c>
      <c r="B16" s="54">
        <v>3312676</v>
      </c>
      <c r="C16" s="2">
        <v>45005</v>
      </c>
      <c r="D16" s="2">
        <v>17906</v>
      </c>
      <c r="E16" s="4">
        <v>75</v>
      </c>
      <c r="F16" s="4" t="s">
        <v>176</v>
      </c>
      <c r="G16" s="4">
        <v>75</v>
      </c>
      <c r="H16" s="4">
        <v>165</v>
      </c>
      <c r="I16" s="4">
        <v>1.82</v>
      </c>
      <c r="J16" s="4">
        <v>1</v>
      </c>
      <c r="K16" s="2">
        <v>45005</v>
      </c>
      <c r="L16" s="2">
        <v>45005</v>
      </c>
      <c r="M16" s="2">
        <v>45006</v>
      </c>
      <c r="N16" s="2">
        <v>45021</v>
      </c>
      <c r="O16" s="4">
        <v>0</v>
      </c>
      <c r="Q16" s="25">
        <f t="shared" si="0"/>
        <v>1</v>
      </c>
      <c r="R16" s="4">
        <f t="shared" si="1"/>
        <v>16</v>
      </c>
      <c r="T16" s="4">
        <v>0</v>
      </c>
      <c r="U16" s="4">
        <v>1</v>
      </c>
      <c r="V16" s="4">
        <v>1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15</v>
      </c>
      <c r="AD16" s="4">
        <v>35</v>
      </c>
      <c r="AE16" s="4">
        <v>6</v>
      </c>
      <c r="AF16" s="4">
        <v>6</v>
      </c>
      <c r="AG16" s="4">
        <f t="shared" si="2"/>
        <v>0</v>
      </c>
      <c r="AH16" s="4">
        <v>550</v>
      </c>
      <c r="AI16" s="4">
        <v>10400</v>
      </c>
      <c r="AJ16" s="4">
        <v>24.17</v>
      </c>
      <c r="AK16" s="4">
        <v>39.43</v>
      </c>
      <c r="AL16" s="38">
        <v>0</v>
      </c>
      <c r="AM16" s="38">
        <v>0</v>
      </c>
      <c r="AN16" s="4">
        <v>0</v>
      </c>
      <c r="AO16" s="4">
        <v>27</v>
      </c>
      <c r="AP16" s="4">
        <v>213.6</v>
      </c>
      <c r="AQ16" s="4">
        <v>0</v>
      </c>
      <c r="AR16" s="4">
        <v>11.4</v>
      </c>
      <c r="AS16" s="4">
        <v>1.32</v>
      </c>
      <c r="AT16" s="4">
        <v>28.2</v>
      </c>
      <c r="AU16" s="29">
        <v>1.26</v>
      </c>
      <c r="AV16" s="4">
        <v>2.46</v>
      </c>
      <c r="AW16" s="4">
        <v>453</v>
      </c>
      <c r="AX16" s="4">
        <v>198</v>
      </c>
      <c r="AY16" s="4">
        <v>0</v>
      </c>
      <c r="AZ16" s="4">
        <v>0</v>
      </c>
      <c r="BA16" s="4">
        <v>1.01</v>
      </c>
      <c r="BB16" s="4">
        <v>68</v>
      </c>
      <c r="BC16" s="4">
        <v>141</v>
      </c>
      <c r="BD16" s="4">
        <v>4.2</v>
      </c>
      <c r="BE16" s="4">
        <v>2.8</v>
      </c>
      <c r="BF16" s="4">
        <v>4.7</v>
      </c>
      <c r="BG16" s="4">
        <v>8.6</v>
      </c>
      <c r="BH16" s="4">
        <v>4.9000000000000004</v>
      </c>
      <c r="BI16" s="4">
        <v>3.33</v>
      </c>
      <c r="BJ16" s="4">
        <v>110</v>
      </c>
      <c r="BK16" s="4">
        <v>26</v>
      </c>
      <c r="BL16" s="4">
        <v>30</v>
      </c>
      <c r="BM16" s="4">
        <v>0.6</v>
      </c>
      <c r="BN16" s="4">
        <v>33</v>
      </c>
      <c r="BO16" s="4">
        <v>194</v>
      </c>
      <c r="BP16" s="4">
        <v>1</v>
      </c>
      <c r="BQ16" s="4">
        <v>1</v>
      </c>
      <c r="BR16" s="4">
        <v>350</v>
      </c>
      <c r="BS16">
        <v>120</v>
      </c>
      <c r="BT16">
        <v>46</v>
      </c>
      <c r="BU16">
        <v>71</v>
      </c>
      <c r="BV16">
        <v>89</v>
      </c>
      <c r="BW16">
        <v>2</v>
      </c>
      <c r="BX16">
        <v>171</v>
      </c>
      <c r="BY16">
        <v>565</v>
      </c>
      <c r="BZ16">
        <v>3</v>
      </c>
      <c r="CA16">
        <v>74.3</v>
      </c>
      <c r="CB16">
        <v>5.8</v>
      </c>
      <c r="CC16" s="4">
        <v>2.7</v>
      </c>
      <c r="CD16" s="4">
        <v>33</v>
      </c>
      <c r="CE16" s="4">
        <v>61</v>
      </c>
      <c r="CF16" s="4">
        <v>8</v>
      </c>
      <c r="CG16" s="4">
        <v>9</v>
      </c>
      <c r="CH16" s="4">
        <v>2435</v>
      </c>
      <c r="CI16" s="4">
        <f t="shared" si="3"/>
        <v>2044.4444444444443</v>
      </c>
      <c r="CJ16" s="4">
        <v>7.37</v>
      </c>
      <c r="CK16" s="4">
        <v>36.700000000000003</v>
      </c>
      <c r="CL16" s="4">
        <v>160.80000000000001</v>
      </c>
      <c r="CM16" s="4">
        <v>21.2</v>
      </c>
      <c r="CN16" s="4">
        <v>0.2</v>
      </c>
      <c r="CO16" s="4">
        <v>0</v>
      </c>
      <c r="CP16" s="4">
        <v>0</v>
      </c>
      <c r="CQ16" s="4">
        <v>24.2</v>
      </c>
      <c r="CR16" s="4">
        <v>449</v>
      </c>
      <c r="CS16" s="4">
        <v>1</v>
      </c>
      <c r="CT16" s="4">
        <v>2</v>
      </c>
      <c r="CU16" s="4">
        <v>30</v>
      </c>
      <c r="CV16" s="4">
        <v>1</v>
      </c>
      <c r="CW16" s="4">
        <v>1</v>
      </c>
      <c r="CX16" s="4">
        <v>1</v>
      </c>
      <c r="CY16" s="4">
        <v>1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1</v>
      </c>
      <c r="DF16" s="4">
        <v>1</v>
      </c>
      <c r="DG16" s="4">
        <v>0</v>
      </c>
      <c r="DH16" s="4">
        <v>1</v>
      </c>
      <c r="DI16" s="4">
        <v>1</v>
      </c>
      <c r="DJ16" s="4">
        <v>0</v>
      </c>
      <c r="DK16" s="4">
        <v>1</v>
      </c>
      <c r="DL16" s="4">
        <v>11</v>
      </c>
      <c r="DM16" s="4">
        <v>11</v>
      </c>
      <c r="DN16" s="4">
        <v>69</v>
      </c>
      <c r="DO16" s="4">
        <v>44</v>
      </c>
      <c r="DP16" s="4">
        <v>33</v>
      </c>
      <c r="DQ16" s="4">
        <v>64</v>
      </c>
      <c r="DR16" s="11">
        <v>40</v>
      </c>
      <c r="DS16" s="4">
        <v>55</v>
      </c>
      <c r="DT16" s="4">
        <v>91</v>
      </c>
      <c r="DU16" s="4">
        <f t="shared" si="25"/>
        <v>36</v>
      </c>
      <c r="DV16" s="11">
        <v>13.4</v>
      </c>
      <c r="DW16" s="4">
        <v>1028</v>
      </c>
      <c r="DX16" s="4">
        <v>76</v>
      </c>
      <c r="DY16" s="4">
        <v>112</v>
      </c>
      <c r="DZ16" s="4">
        <v>4.2</v>
      </c>
      <c r="EA16" s="17">
        <f t="shared" si="4"/>
        <v>2.3076923076923079</v>
      </c>
      <c r="EB16" s="4">
        <v>17.399999999999999</v>
      </c>
      <c r="EC16" s="4">
        <v>412</v>
      </c>
      <c r="ED16" s="4">
        <v>44</v>
      </c>
      <c r="EE16" s="4">
        <v>5.3</v>
      </c>
      <c r="EF16" s="4">
        <f t="shared" si="27"/>
        <v>2.912087912087912</v>
      </c>
      <c r="EG16" s="45">
        <f t="shared" si="5"/>
        <v>2.298850574712644</v>
      </c>
      <c r="EH16" s="45">
        <f t="shared" si="28"/>
        <v>0.77011494252873569</v>
      </c>
      <c r="EI16" s="4">
        <v>11</v>
      </c>
      <c r="EJ16" s="4">
        <v>74</v>
      </c>
      <c r="EK16" s="4">
        <v>135</v>
      </c>
      <c r="EL16" s="11">
        <f t="shared" si="26"/>
        <v>0.54814814814814816</v>
      </c>
      <c r="EM16" s="4">
        <v>77</v>
      </c>
      <c r="EN16" s="11">
        <v>12</v>
      </c>
      <c r="EO16" s="4">
        <v>7</v>
      </c>
      <c r="EP16" s="11">
        <f t="shared" si="6"/>
        <v>7.7894736842105265</v>
      </c>
      <c r="EQ16" s="4">
        <v>66</v>
      </c>
      <c r="ER16" s="4">
        <f t="shared" si="7"/>
        <v>36.263736263736263</v>
      </c>
      <c r="ES16" s="4">
        <v>25</v>
      </c>
      <c r="ET16" s="4">
        <v>65</v>
      </c>
      <c r="EU16" s="11">
        <v>22</v>
      </c>
      <c r="EV16" s="4">
        <v>21</v>
      </c>
      <c r="EW16" s="9">
        <v>1</v>
      </c>
      <c r="EX16" s="4">
        <v>76</v>
      </c>
      <c r="EY16" s="4">
        <v>135</v>
      </c>
      <c r="EZ16" s="4">
        <v>28</v>
      </c>
      <c r="FA16" s="4">
        <v>69</v>
      </c>
      <c r="FB16" s="4">
        <v>55</v>
      </c>
      <c r="FC16" s="4">
        <f t="shared" si="8"/>
        <v>412</v>
      </c>
      <c r="FD16" s="9">
        <f t="shared" si="9"/>
        <v>0.69282562898622779</v>
      </c>
      <c r="FE16" s="9">
        <f t="shared" si="10"/>
        <v>0.13349514563106796</v>
      </c>
      <c r="FF16" s="9">
        <f t="shared" si="11"/>
        <v>0.16832510541610685</v>
      </c>
      <c r="FG16" s="9">
        <f t="shared" si="12"/>
        <v>2.4545454545454546</v>
      </c>
      <c r="FH16" s="9">
        <f t="shared" si="13"/>
        <v>0.174319429289295</v>
      </c>
      <c r="FI16" s="9">
        <f t="shared" si="14"/>
        <v>3.5428040647645367</v>
      </c>
      <c r="FJ16" s="11">
        <v>13.3</v>
      </c>
      <c r="FK16" s="11">
        <v>12</v>
      </c>
      <c r="FL16" s="4">
        <v>3</v>
      </c>
      <c r="FM16" s="4">
        <v>9</v>
      </c>
      <c r="FN16" s="4">
        <v>33</v>
      </c>
      <c r="FO16" s="4">
        <f t="shared" si="15"/>
        <v>18.131868131868131</v>
      </c>
      <c r="FP16" s="11">
        <v>53</v>
      </c>
      <c r="FQ16" s="11">
        <v>17</v>
      </c>
      <c r="FR16" s="4">
        <v>18</v>
      </c>
      <c r="FS16" s="4">
        <v>55</v>
      </c>
      <c r="FT16" s="4">
        <v>56</v>
      </c>
      <c r="FU16" s="11">
        <f t="shared" si="16"/>
        <v>0.9821428571428571</v>
      </c>
      <c r="FV16" s="4">
        <v>8</v>
      </c>
      <c r="FW16" s="11">
        <f t="shared" si="17"/>
        <v>6.875</v>
      </c>
      <c r="FX16" s="4">
        <v>104</v>
      </c>
      <c r="FY16" s="4">
        <v>30</v>
      </c>
      <c r="FZ16">
        <v>15.6</v>
      </c>
      <c r="GA16" s="11">
        <f t="shared" si="18"/>
        <v>32</v>
      </c>
      <c r="GB16" s="4">
        <f t="shared" si="19"/>
        <v>1.8823529411764706</v>
      </c>
      <c r="GC16" s="4">
        <f t="shared" si="20"/>
        <v>3.3974358974358974</v>
      </c>
      <c r="GD16" s="4">
        <f t="shared" si="21"/>
        <v>0.85256410256410264</v>
      </c>
      <c r="GE16" s="4">
        <v>22</v>
      </c>
      <c r="GF16" s="4">
        <v>19</v>
      </c>
      <c r="GG16" s="4">
        <f t="shared" si="22"/>
        <v>13.636363636363635</v>
      </c>
      <c r="GJ16" s="4" t="e">
        <f t="shared" si="23"/>
        <v>#DIV/0!</v>
      </c>
      <c r="GW16" t="e">
        <f t="shared" si="24"/>
        <v>#DIV/0!</v>
      </c>
    </row>
    <row r="17" spans="1:207" x14ac:dyDescent="0.35">
      <c r="A17" s="54">
        <v>36</v>
      </c>
      <c r="B17" s="54">
        <v>7389005</v>
      </c>
      <c r="C17" s="2">
        <v>45013</v>
      </c>
      <c r="D17" s="2">
        <v>18058</v>
      </c>
      <c r="E17" s="4">
        <v>74</v>
      </c>
      <c r="F17" s="4" t="s">
        <v>178</v>
      </c>
      <c r="G17" s="4">
        <v>70</v>
      </c>
      <c r="H17" s="4">
        <v>170</v>
      </c>
      <c r="I17" s="4">
        <v>1.81</v>
      </c>
      <c r="J17" s="4">
        <v>1</v>
      </c>
      <c r="K17" s="2">
        <v>45012</v>
      </c>
      <c r="L17" s="2">
        <v>45012</v>
      </c>
      <c r="M17" s="2">
        <v>45014</v>
      </c>
      <c r="N17" s="2">
        <v>45014</v>
      </c>
      <c r="O17" s="4">
        <v>1</v>
      </c>
      <c r="P17" s="2">
        <v>45014</v>
      </c>
      <c r="Q17" s="25">
        <f t="shared" si="0"/>
        <v>2</v>
      </c>
      <c r="R17" s="4">
        <f t="shared" si="1"/>
        <v>2</v>
      </c>
      <c r="S17" s="4">
        <f>_xlfn.DAYS(P17,L17)</f>
        <v>2</v>
      </c>
      <c r="T17" s="4">
        <v>0</v>
      </c>
      <c r="U17" s="4">
        <v>1</v>
      </c>
      <c r="V17" s="4">
        <v>0</v>
      </c>
      <c r="W17" s="4">
        <v>0</v>
      </c>
      <c r="X17" s="4">
        <v>1</v>
      </c>
      <c r="Y17" s="4">
        <v>1</v>
      </c>
      <c r="Z17" s="4">
        <v>0</v>
      </c>
      <c r="AA17" s="4">
        <v>0</v>
      </c>
      <c r="AB17" s="4">
        <v>0</v>
      </c>
      <c r="AC17" s="4">
        <v>29</v>
      </c>
      <c r="AD17" s="4">
        <v>76</v>
      </c>
      <c r="AE17" s="4">
        <v>10</v>
      </c>
      <c r="AF17" s="4">
        <v>13</v>
      </c>
      <c r="AG17" s="4">
        <f t="shared" si="2"/>
        <v>3</v>
      </c>
      <c r="AH17" s="4">
        <v>540</v>
      </c>
      <c r="AI17" s="4">
        <v>13200</v>
      </c>
      <c r="AJ17" s="4">
        <v>42.93</v>
      </c>
      <c r="AK17" s="4">
        <v>17</v>
      </c>
      <c r="AL17" s="4">
        <v>0</v>
      </c>
      <c r="AM17" s="4">
        <v>0</v>
      </c>
      <c r="AN17" s="4">
        <v>0</v>
      </c>
      <c r="AO17" s="4">
        <v>108</v>
      </c>
      <c r="AP17" s="4">
        <v>2300</v>
      </c>
      <c r="AQ17" s="4">
        <v>0</v>
      </c>
      <c r="AR17" s="4">
        <v>12.5</v>
      </c>
      <c r="AS17" s="4">
        <v>1.4</v>
      </c>
      <c r="AT17" s="4">
        <v>38.4</v>
      </c>
      <c r="AU17" s="29">
        <v>2.23</v>
      </c>
      <c r="AV17" s="4">
        <v>7.21</v>
      </c>
      <c r="AW17" s="4">
        <v>925</v>
      </c>
      <c r="AX17" s="4">
        <v>185</v>
      </c>
      <c r="AY17" s="4">
        <v>1</v>
      </c>
      <c r="AZ17" s="4">
        <v>1</v>
      </c>
      <c r="BA17" s="4">
        <v>2.97</v>
      </c>
      <c r="BB17" s="4">
        <v>126</v>
      </c>
      <c r="BC17" s="4">
        <v>134</v>
      </c>
      <c r="BD17" s="4">
        <v>5.8</v>
      </c>
      <c r="BE17" s="4">
        <v>2.4</v>
      </c>
      <c r="BF17" s="4">
        <v>6.4</v>
      </c>
      <c r="BG17" s="4">
        <v>8.6999999999999993</v>
      </c>
      <c r="BH17" s="4">
        <v>4.8</v>
      </c>
      <c r="BI17" s="4">
        <v>1.8</v>
      </c>
      <c r="BJ17" s="4">
        <v>125</v>
      </c>
      <c r="BK17" s="4">
        <v>33</v>
      </c>
      <c r="BL17" s="4">
        <v>30</v>
      </c>
      <c r="BM17" s="4">
        <v>0.42</v>
      </c>
      <c r="BN17" s="4">
        <v>66</v>
      </c>
      <c r="BO17" s="4">
        <v>329</v>
      </c>
      <c r="BP17" s="4">
        <v>1</v>
      </c>
      <c r="BQ17" s="4">
        <v>1</v>
      </c>
      <c r="BR17" s="4">
        <v>194</v>
      </c>
      <c r="BS17">
        <v>130</v>
      </c>
      <c r="BT17">
        <v>61</v>
      </c>
      <c r="BU17">
        <v>85</v>
      </c>
      <c r="BV17">
        <v>98</v>
      </c>
      <c r="BW17">
        <v>8</v>
      </c>
      <c r="BX17">
        <v>1940</v>
      </c>
      <c r="BY17">
        <v>140</v>
      </c>
      <c r="BZ17">
        <v>2.1</v>
      </c>
      <c r="CA17">
        <v>78.099999999999994</v>
      </c>
      <c r="CB17">
        <v>5.6</v>
      </c>
      <c r="CC17" s="4">
        <v>2.9</v>
      </c>
      <c r="CD17" s="4">
        <v>34</v>
      </c>
      <c r="CE17" s="4">
        <v>67</v>
      </c>
      <c r="CF17" s="4">
        <v>4</v>
      </c>
      <c r="CG17" s="4">
        <v>5</v>
      </c>
      <c r="CH17" s="4">
        <v>2435</v>
      </c>
      <c r="CI17" s="4">
        <f t="shared" si="3"/>
        <v>2124.1379310344828</v>
      </c>
      <c r="CJ17" s="4">
        <v>7.37</v>
      </c>
      <c r="CK17" s="4">
        <v>43.2</v>
      </c>
      <c r="CL17" s="4">
        <v>97.3</v>
      </c>
      <c r="CM17" s="4">
        <v>23.6</v>
      </c>
      <c r="CN17" s="4">
        <v>1.3</v>
      </c>
      <c r="CO17" s="4">
        <v>1</v>
      </c>
      <c r="CP17" s="4">
        <v>0</v>
      </c>
      <c r="CR17" s="4">
        <v>23626</v>
      </c>
      <c r="CS17" s="4">
        <v>1</v>
      </c>
      <c r="CT17" s="4">
        <v>0</v>
      </c>
      <c r="CU17" s="4"/>
      <c r="CV17" s="4">
        <v>1</v>
      </c>
      <c r="CW17" s="4">
        <v>1</v>
      </c>
      <c r="CX17" s="4">
        <v>1</v>
      </c>
      <c r="CY17" s="4">
        <v>1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10</v>
      </c>
      <c r="DM17" s="4">
        <v>10</v>
      </c>
      <c r="DN17" s="4">
        <v>50</v>
      </c>
      <c r="DO17" s="4">
        <v>20</v>
      </c>
      <c r="DP17" s="4">
        <v>60</v>
      </c>
      <c r="DQ17" s="4">
        <v>89</v>
      </c>
      <c r="DR17" s="11">
        <v>48</v>
      </c>
      <c r="DS17" s="4">
        <v>46</v>
      </c>
      <c r="DT17" s="4">
        <v>88</v>
      </c>
      <c r="DU17" s="4">
        <f t="shared" si="25"/>
        <v>42</v>
      </c>
      <c r="DV17" s="11">
        <v>13.7</v>
      </c>
      <c r="DW17" s="4">
        <v>607</v>
      </c>
      <c r="DX17" s="4">
        <v>76</v>
      </c>
      <c r="DY17" s="4">
        <v>116</v>
      </c>
      <c r="DZ17" s="4">
        <v>5.3</v>
      </c>
      <c r="EA17" s="17">
        <f t="shared" si="4"/>
        <v>2.9281767955801103</v>
      </c>
      <c r="EB17" s="4">
        <v>23.8</v>
      </c>
      <c r="EC17" s="4">
        <v>221</v>
      </c>
      <c r="ED17" s="4">
        <v>49</v>
      </c>
      <c r="EE17" s="4">
        <v>5.5</v>
      </c>
      <c r="EF17" s="4">
        <f t="shared" si="27"/>
        <v>3.0386740331491713</v>
      </c>
      <c r="EG17" s="45">
        <f t="shared" si="5"/>
        <v>2.0168067226890756</v>
      </c>
      <c r="EH17" s="45">
        <f t="shared" si="28"/>
        <v>0.57563025210084029</v>
      </c>
      <c r="EI17" s="4">
        <v>16</v>
      </c>
      <c r="EJ17" s="4">
        <v>97</v>
      </c>
      <c r="EK17" s="4">
        <v>95</v>
      </c>
      <c r="EL17" s="11">
        <f t="shared" si="26"/>
        <v>1.0210526315789474</v>
      </c>
      <c r="EM17" s="4">
        <v>202</v>
      </c>
      <c r="EN17" s="11">
        <v>16</v>
      </c>
      <c r="EO17" s="4">
        <v>11</v>
      </c>
      <c r="EP17" s="11">
        <f t="shared" si="6"/>
        <v>7.1851851851851851</v>
      </c>
      <c r="EQ17" s="4">
        <v>49</v>
      </c>
      <c r="ER17" s="4">
        <f t="shared" si="7"/>
        <v>27.071823204419889</v>
      </c>
      <c r="ES17" s="4">
        <v>19</v>
      </c>
      <c r="ET17" s="4">
        <v>32</v>
      </c>
      <c r="EU17" s="11">
        <v>29</v>
      </c>
      <c r="EV17" s="4">
        <v>19</v>
      </c>
      <c r="EW17" s="9">
        <v>10</v>
      </c>
      <c r="EX17" s="4">
        <v>48</v>
      </c>
      <c r="EY17" s="4">
        <v>52</v>
      </c>
      <c r="EZ17" s="4">
        <v>31</v>
      </c>
      <c r="FA17" s="4">
        <v>35</v>
      </c>
      <c r="FB17" s="4">
        <v>80</v>
      </c>
      <c r="FC17" s="4">
        <f t="shared" si="8"/>
        <v>221</v>
      </c>
      <c r="FD17" s="9">
        <f t="shared" si="9"/>
        <v>1.9921685297318652</v>
      </c>
      <c r="FE17" s="9">
        <f t="shared" si="10"/>
        <v>0.36199095022624433</v>
      </c>
      <c r="FF17" s="9">
        <f t="shared" si="11"/>
        <v>0.47461707367229983</v>
      </c>
      <c r="FG17" s="9">
        <f t="shared" si="12"/>
        <v>2.3877551020408165</v>
      </c>
      <c r="FH17" s="9">
        <f t="shared" si="13"/>
        <v>0.34712348524892672</v>
      </c>
      <c r="FI17" s="9">
        <f t="shared" si="14"/>
        <v>1.1985708369573507</v>
      </c>
      <c r="FJ17" s="11">
        <v>17.3</v>
      </c>
      <c r="FK17" s="11">
        <v>28</v>
      </c>
      <c r="FL17" s="4">
        <v>15</v>
      </c>
      <c r="FM17" s="4">
        <v>13</v>
      </c>
      <c r="FN17" s="4">
        <v>24</v>
      </c>
      <c r="FO17" s="4">
        <f t="shared" si="15"/>
        <v>13.259668508287293</v>
      </c>
      <c r="FP17" s="11">
        <v>45</v>
      </c>
      <c r="FQ17" s="11">
        <v>19</v>
      </c>
      <c r="FR17" s="4">
        <v>17</v>
      </c>
      <c r="FS17" s="4">
        <v>81</v>
      </c>
      <c r="FT17" s="4">
        <v>61</v>
      </c>
      <c r="FU17" s="11">
        <f t="shared" si="16"/>
        <v>1.3278688524590163</v>
      </c>
      <c r="FV17" s="4">
        <v>12</v>
      </c>
      <c r="FW17" s="11">
        <f t="shared" si="17"/>
        <v>6.75</v>
      </c>
      <c r="FX17" s="4">
        <v>66</v>
      </c>
      <c r="FY17" s="4">
        <v>31.7</v>
      </c>
      <c r="FZ17">
        <v>12.5</v>
      </c>
      <c r="GA17" s="11">
        <f t="shared" si="18"/>
        <v>39.700000000000003</v>
      </c>
      <c r="GB17" s="4">
        <f t="shared" si="19"/>
        <v>2.0894736842105264</v>
      </c>
      <c r="GC17" s="4">
        <f t="shared" si="20"/>
        <v>3.6</v>
      </c>
      <c r="GD17" s="4">
        <f t="shared" si="21"/>
        <v>1.3840000000000001</v>
      </c>
      <c r="GE17" s="4">
        <v>20</v>
      </c>
      <c r="GF17" s="4">
        <v>17</v>
      </c>
      <c r="GG17" s="4">
        <f t="shared" si="22"/>
        <v>15</v>
      </c>
      <c r="GH17" s="4">
        <v>36</v>
      </c>
      <c r="GI17" s="4">
        <v>30</v>
      </c>
      <c r="GJ17" s="4">
        <f t="shared" si="23"/>
        <v>16.666666666666664</v>
      </c>
      <c r="GK17" s="4">
        <v>1</v>
      </c>
      <c r="GL17" s="4">
        <v>0</v>
      </c>
      <c r="GM17" s="4">
        <v>0</v>
      </c>
      <c r="GN17" s="4">
        <v>1</v>
      </c>
      <c r="GO17" s="4">
        <v>0</v>
      </c>
      <c r="GP17" s="4">
        <v>0</v>
      </c>
      <c r="GQ17" s="4">
        <v>0</v>
      </c>
      <c r="GR17" s="4">
        <v>1</v>
      </c>
      <c r="GS17" s="4">
        <v>0</v>
      </c>
      <c r="GT17" s="4">
        <v>0</v>
      </c>
      <c r="GU17" s="4">
        <v>42</v>
      </c>
      <c r="GV17" s="4">
        <v>19</v>
      </c>
      <c r="GW17">
        <f t="shared" si="24"/>
        <v>0.54761904761904767</v>
      </c>
      <c r="GX17" s="4">
        <v>1</v>
      </c>
      <c r="GY17" s="4">
        <v>0</v>
      </c>
    </row>
    <row r="18" spans="1:207" x14ac:dyDescent="0.35">
      <c r="A18" s="54">
        <v>37</v>
      </c>
      <c r="B18" s="54">
        <v>2267957</v>
      </c>
      <c r="C18" s="2">
        <v>45013</v>
      </c>
      <c r="D18" s="2">
        <v>17963</v>
      </c>
      <c r="E18" s="4">
        <v>74</v>
      </c>
      <c r="F18" s="4" t="s">
        <v>176</v>
      </c>
      <c r="G18" s="4">
        <v>85</v>
      </c>
      <c r="H18" s="4">
        <v>149</v>
      </c>
      <c r="I18" s="4">
        <v>1.83</v>
      </c>
      <c r="J18" s="4">
        <v>1</v>
      </c>
      <c r="K18" s="2">
        <v>44946</v>
      </c>
      <c r="L18" s="2">
        <v>45013</v>
      </c>
      <c r="M18" s="2">
        <v>45028</v>
      </c>
      <c r="N18" s="2">
        <v>45093</v>
      </c>
      <c r="O18" s="4">
        <v>0</v>
      </c>
      <c r="Q18" s="25">
        <f t="shared" si="0"/>
        <v>15</v>
      </c>
      <c r="R18" s="4">
        <f t="shared" si="1"/>
        <v>147</v>
      </c>
      <c r="T18" s="4">
        <v>1</v>
      </c>
      <c r="U18" s="4">
        <v>1</v>
      </c>
      <c r="V18" s="4">
        <v>1</v>
      </c>
      <c r="W18" s="4">
        <v>0</v>
      </c>
      <c r="X18" s="4">
        <v>1</v>
      </c>
      <c r="Y18" s="4">
        <v>1</v>
      </c>
      <c r="Z18" s="4">
        <v>0</v>
      </c>
      <c r="AA18" s="4">
        <v>0</v>
      </c>
      <c r="AB18" s="4">
        <v>1</v>
      </c>
      <c r="AC18" s="4">
        <v>9</v>
      </c>
      <c r="AD18" s="4">
        <v>26</v>
      </c>
      <c r="AE18" s="4">
        <v>7</v>
      </c>
      <c r="AF18" s="4">
        <v>7</v>
      </c>
      <c r="AG18" s="4">
        <f t="shared" si="2"/>
        <v>0</v>
      </c>
      <c r="AH18" s="4">
        <v>1580</v>
      </c>
      <c r="AI18" s="4">
        <v>14400</v>
      </c>
      <c r="AJ18" s="4">
        <v>33.119999999999997</v>
      </c>
      <c r="AK18" s="4">
        <v>100</v>
      </c>
      <c r="AL18" s="4">
        <v>0</v>
      </c>
      <c r="AM18" s="4">
        <v>0</v>
      </c>
      <c r="AN18" s="4">
        <v>0</v>
      </c>
      <c r="AO18" s="4">
        <v>62</v>
      </c>
      <c r="AP18" s="4">
        <v>1862</v>
      </c>
      <c r="AQ18" s="4">
        <v>0</v>
      </c>
      <c r="AR18" s="4">
        <v>11.5</v>
      </c>
      <c r="AS18" s="4">
        <v>1.37</v>
      </c>
      <c r="AT18" s="4">
        <v>35.799999999999997</v>
      </c>
      <c r="AU18" s="29">
        <v>3.24</v>
      </c>
      <c r="AV18" s="4">
        <v>0.64</v>
      </c>
      <c r="AW18" s="4">
        <v>437</v>
      </c>
      <c r="AX18" s="4">
        <v>369</v>
      </c>
      <c r="AY18" s="4">
        <v>1</v>
      </c>
      <c r="AZ18" s="4">
        <v>0</v>
      </c>
      <c r="BA18" s="4">
        <v>1.02</v>
      </c>
      <c r="BB18" s="4">
        <v>47</v>
      </c>
      <c r="BC18" s="4">
        <v>141</v>
      </c>
      <c r="BD18" s="4">
        <v>4.2</v>
      </c>
      <c r="BE18" s="4">
        <v>2.2999999999999998</v>
      </c>
      <c r="BF18" s="4">
        <v>3.5</v>
      </c>
      <c r="BG18" s="4">
        <v>9.1</v>
      </c>
      <c r="BH18" s="4">
        <v>5.0999999999999996</v>
      </c>
      <c r="BI18" s="4">
        <v>2.4</v>
      </c>
      <c r="BJ18" s="4">
        <v>41</v>
      </c>
      <c r="BK18" s="4">
        <v>12</v>
      </c>
      <c r="BL18" s="4">
        <v>17</v>
      </c>
      <c r="BM18" s="4">
        <v>0.75</v>
      </c>
      <c r="BN18" s="4">
        <v>188</v>
      </c>
      <c r="BO18" s="4">
        <v>302</v>
      </c>
      <c r="BP18" s="4">
        <v>0</v>
      </c>
      <c r="BQ18" s="4">
        <v>0</v>
      </c>
      <c r="BR18" s="4">
        <v>280</v>
      </c>
      <c r="BS18">
        <v>115</v>
      </c>
      <c r="BT18">
        <v>55</v>
      </c>
      <c r="BU18">
        <v>72</v>
      </c>
      <c r="BV18">
        <v>104</v>
      </c>
      <c r="BX18">
        <v>391</v>
      </c>
      <c r="BY18">
        <v>190</v>
      </c>
      <c r="BZ18">
        <v>3.9</v>
      </c>
      <c r="CA18">
        <v>71.900000000000006</v>
      </c>
      <c r="CB18">
        <v>4.9000000000000004</v>
      </c>
      <c r="CC18" s="4">
        <v>2.9</v>
      </c>
      <c r="CD18" s="4">
        <v>36</v>
      </c>
      <c r="CE18" s="4">
        <v>75</v>
      </c>
      <c r="CF18" s="4">
        <v>11</v>
      </c>
      <c r="CG18" s="4">
        <v>10</v>
      </c>
      <c r="CH18" s="4">
        <v>1976</v>
      </c>
      <c r="CI18" s="4">
        <f t="shared" si="3"/>
        <v>1986.2068965517242</v>
      </c>
      <c r="CJ18" s="4">
        <v>7.35</v>
      </c>
      <c r="CK18" s="4">
        <v>41.4</v>
      </c>
      <c r="CL18" s="4">
        <v>111.3</v>
      </c>
      <c r="CM18" s="4">
        <v>21.8</v>
      </c>
      <c r="CN18" s="4">
        <v>0.48</v>
      </c>
      <c r="CO18" s="4">
        <v>0</v>
      </c>
      <c r="CP18" s="4">
        <v>0</v>
      </c>
      <c r="CQ18" s="4">
        <v>23.11</v>
      </c>
      <c r="CR18" s="4">
        <v>1934</v>
      </c>
      <c r="CS18" s="4">
        <v>1</v>
      </c>
      <c r="CT18" s="4">
        <v>1</v>
      </c>
      <c r="CU18" s="4">
        <v>30</v>
      </c>
      <c r="CV18" s="4">
        <v>1</v>
      </c>
      <c r="CW18" s="4">
        <v>1</v>
      </c>
      <c r="CX18" s="4">
        <v>0</v>
      </c>
      <c r="CY18" s="4">
        <v>1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8</v>
      </c>
      <c r="DM18" s="4">
        <v>10</v>
      </c>
      <c r="DN18" s="4">
        <v>35</v>
      </c>
      <c r="DO18" s="4">
        <v>14</v>
      </c>
      <c r="DP18" s="4">
        <v>60</v>
      </c>
      <c r="DQ18" s="4">
        <v>90</v>
      </c>
      <c r="DR18" s="11">
        <v>60</v>
      </c>
      <c r="DS18" s="4">
        <v>30</v>
      </c>
      <c r="DT18" s="4">
        <v>73</v>
      </c>
      <c r="DU18" s="4">
        <f t="shared" si="25"/>
        <v>43</v>
      </c>
      <c r="DV18" s="11">
        <v>14.9</v>
      </c>
      <c r="DW18" s="4">
        <v>951</v>
      </c>
      <c r="DX18" s="4">
        <v>90</v>
      </c>
      <c r="DY18" s="4">
        <v>102</v>
      </c>
      <c r="DZ18" s="4">
        <v>4.5</v>
      </c>
      <c r="EA18" s="17">
        <f t="shared" si="4"/>
        <v>2.459016393442623</v>
      </c>
      <c r="EB18" s="4">
        <v>23.5</v>
      </c>
      <c r="EC18" s="4">
        <v>279</v>
      </c>
      <c r="ED18" s="4">
        <v>53</v>
      </c>
      <c r="EE18" s="4">
        <v>5.6</v>
      </c>
      <c r="EF18" s="4">
        <f t="shared" si="27"/>
        <v>3.0601092896174862</v>
      </c>
      <c r="EG18" s="45">
        <f t="shared" si="5"/>
        <v>2.5531914893617023</v>
      </c>
      <c r="EH18" s="45">
        <f t="shared" si="28"/>
        <v>0.63404255319148939</v>
      </c>
      <c r="EI18" s="4">
        <v>11</v>
      </c>
      <c r="EJ18" s="4">
        <v>75</v>
      </c>
      <c r="EK18" s="4">
        <v>88</v>
      </c>
      <c r="EL18" s="11">
        <f t="shared" si="26"/>
        <v>0.85227272727272729</v>
      </c>
      <c r="EM18" s="4">
        <v>114</v>
      </c>
      <c r="EN18" s="11">
        <v>12</v>
      </c>
      <c r="EO18" s="4">
        <v>8</v>
      </c>
      <c r="EP18" s="11">
        <f t="shared" si="6"/>
        <v>7.5</v>
      </c>
      <c r="EQ18" s="4">
        <v>43</v>
      </c>
      <c r="ER18" s="4">
        <f t="shared" si="7"/>
        <v>23.497267759562842</v>
      </c>
      <c r="ES18" s="4">
        <v>26</v>
      </c>
      <c r="ET18" s="4">
        <v>30</v>
      </c>
      <c r="EU18" s="11">
        <v>22</v>
      </c>
      <c r="EV18" s="4">
        <v>11</v>
      </c>
      <c r="EW18" s="9">
        <v>11</v>
      </c>
      <c r="EX18" s="4">
        <v>55</v>
      </c>
      <c r="EY18" s="4">
        <v>86</v>
      </c>
      <c r="EZ18" s="4">
        <v>38</v>
      </c>
      <c r="FA18" s="4">
        <v>55</v>
      </c>
      <c r="FB18" s="4">
        <v>38</v>
      </c>
      <c r="FC18" s="4">
        <f t="shared" si="8"/>
        <v>279</v>
      </c>
      <c r="FD18" s="9">
        <f t="shared" si="9"/>
        <v>0.48937670336499905</v>
      </c>
      <c r="FE18" s="9">
        <f t="shared" si="10"/>
        <v>0.13620071684587814</v>
      </c>
      <c r="FF18" s="9">
        <f t="shared" si="11"/>
        <v>0.17231031418472464</v>
      </c>
      <c r="FG18" s="9">
        <f t="shared" si="12"/>
        <v>1.9528301886792452</v>
      </c>
      <c r="FH18" s="9">
        <f t="shared" si="13"/>
        <v>0.17460676832687233</v>
      </c>
      <c r="FI18" s="9">
        <f t="shared" si="14"/>
        <v>3.99044371187146</v>
      </c>
      <c r="FJ18" s="11">
        <v>19.8</v>
      </c>
      <c r="FK18" s="11">
        <v>29</v>
      </c>
      <c r="FL18" s="4">
        <v>14</v>
      </c>
      <c r="FM18" s="4">
        <v>15</v>
      </c>
      <c r="FN18" s="4">
        <v>43</v>
      </c>
      <c r="FO18" s="4">
        <f t="shared" si="15"/>
        <v>23.497267759562842</v>
      </c>
      <c r="FP18" s="11">
        <v>66</v>
      </c>
      <c r="FQ18" s="11">
        <v>22</v>
      </c>
      <c r="FR18" s="4">
        <v>16</v>
      </c>
      <c r="FS18" s="4">
        <v>126</v>
      </c>
      <c r="FT18" s="4">
        <v>90</v>
      </c>
      <c r="FU18" s="11">
        <f t="shared" si="16"/>
        <v>1.4</v>
      </c>
      <c r="FV18" s="4">
        <v>19</v>
      </c>
      <c r="FW18" s="11">
        <f t="shared" si="17"/>
        <v>6.6315789473684212</v>
      </c>
      <c r="FX18" s="4">
        <v>58</v>
      </c>
      <c r="FY18" s="4">
        <v>42.8</v>
      </c>
      <c r="FZ18">
        <v>17.5</v>
      </c>
      <c r="GA18" s="11">
        <f t="shared" si="18"/>
        <v>42.8</v>
      </c>
      <c r="GB18" s="4">
        <f t="shared" si="19"/>
        <v>1.9454545454545453</v>
      </c>
      <c r="GC18" s="4">
        <f t="shared" si="20"/>
        <v>3.7714285714285714</v>
      </c>
      <c r="GD18" s="4">
        <f t="shared" si="21"/>
        <v>1.1314285714285715</v>
      </c>
      <c r="GE18" s="4">
        <v>12</v>
      </c>
      <c r="GF18" s="4">
        <v>9</v>
      </c>
      <c r="GG18" s="4">
        <f t="shared" si="22"/>
        <v>25</v>
      </c>
      <c r="GH18" s="4">
        <v>22</v>
      </c>
      <c r="GI18" s="4">
        <v>19</v>
      </c>
      <c r="GJ18" s="4">
        <f t="shared" si="23"/>
        <v>13.636363636363635</v>
      </c>
      <c r="GK18">
        <v>1</v>
      </c>
      <c r="GL18">
        <v>0</v>
      </c>
      <c r="GM18">
        <v>0</v>
      </c>
      <c r="GN18">
        <v>1</v>
      </c>
      <c r="GO18">
        <v>0</v>
      </c>
      <c r="GP18">
        <v>0</v>
      </c>
      <c r="GQ18">
        <v>0</v>
      </c>
      <c r="GR18">
        <v>1</v>
      </c>
      <c r="GS18">
        <v>0</v>
      </c>
      <c r="GT18">
        <v>0</v>
      </c>
      <c r="GW18" t="e">
        <f t="shared" si="24"/>
        <v>#DIV/0!</v>
      </c>
    </row>
    <row r="19" spans="1:207" x14ac:dyDescent="0.35">
      <c r="A19" s="54">
        <v>38</v>
      </c>
      <c r="B19" s="54">
        <v>3290220</v>
      </c>
      <c r="C19" s="2">
        <v>45019</v>
      </c>
      <c r="D19" s="2">
        <v>17919</v>
      </c>
      <c r="E19" s="4">
        <v>74</v>
      </c>
      <c r="F19" s="4" t="s">
        <v>176</v>
      </c>
      <c r="G19" s="4">
        <v>65</v>
      </c>
      <c r="H19" s="4">
        <v>160</v>
      </c>
      <c r="I19" s="4">
        <v>1.68</v>
      </c>
      <c r="J19" s="4">
        <v>1</v>
      </c>
      <c r="K19" s="2">
        <v>45016</v>
      </c>
      <c r="L19" s="2">
        <v>45016</v>
      </c>
      <c r="M19" s="2">
        <v>45030</v>
      </c>
      <c r="N19" s="2">
        <v>45030</v>
      </c>
      <c r="O19" s="4">
        <v>1</v>
      </c>
      <c r="P19" s="2">
        <v>45030</v>
      </c>
      <c r="Q19" s="25">
        <f t="shared" si="0"/>
        <v>14</v>
      </c>
      <c r="R19" s="4">
        <f t="shared" si="1"/>
        <v>14</v>
      </c>
      <c r="S19" s="4">
        <f>_xlfn.DAYS(P19,L19)</f>
        <v>14</v>
      </c>
      <c r="T19" s="4">
        <v>0</v>
      </c>
      <c r="U19" s="4">
        <v>1</v>
      </c>
      <c r="V19" s="4">
        <v>1</v>
      </c>
      <c r="W19" s="4">
        <v>0</v>
      </c>
      <c r="X19" s="4">
        <v>0</v>
      </c>
      <c r="Y19" s="4">
        <v>0</v>
      </c>
      <c r="Z19" s="4">
        <v>1</v>
      </c>
      <c r="AA19" s="4">
        <v>0</v>
      </c>
      <c r="AB19" s="4">
        <v>0</v>
      </c>
      <c r="AC19" s="4">
        <v>27</v>
      </c>
      <c r="AD19" s="4">
        <v>80</v>
      </c>
      <c r="AE19" s="4">
        <v>9</v>
      </c>
      <c r="AF19" s="4">
        <v>15</v>
      </c>
      <c r="AG19" s="4">
        <f t="shared" si="2"/>
        <v>6</v>
      </c>
      <c r="AH19" s="4">
        <v>310</v>
      </c>
      <c r="AI19" s="4">
        <v>6700</v>
      </c>
      <c r="AJ19" s="4">
        <v>7.43</v>
      </c>
      <c r="AK19" s="4">
        <v>100</v>
      </c>
      <c r="AL19" s="4">
        <v>0</v>
      </c>
      <c r="AM19" s="4">
        <v>1</v>
      </c>
      <c r="AN19" s="4" t="s">
        <v>199</v>
      </c>
      <c r="AP19" s="4">
        <v>526</v>
      </c>
      <c r="AQ19" s="4">
        <v>0</v>
      </c>
      <c r="AR19" s="4">
        <v>8</v>
      </c>
      <c r="AS19" s="4">
        <v>2.12</v>
      </c>
      <c r="AT19" s="4">
        <v>41.5</v>
      </c>
      <c r="AX19" s="4">
        <v>32</v>
      </c>
      <c r="AY19" s="4">
        <v>1</v>
      </c>
      <c r="AZ19" s="4">
        <v>1</v>
      </c>
      <c r="BA19" s="4">
        <v>1.9</v>
      </c>
      <c r="BB19" s="4">
        <v>97</v>
      </c>
      <c r="BC19" s="4">
        <v>140</v>
      </c>
      <c r="BD19" s="4">
        <v>4.0999999999999996</v>
      </c>
      <c r="BE19" s="4">
        <v>2.6</v>
      </c>
      <c r="BF19" s="4">
        <v>2.1</v>
      </c>
      <c r="BG19" s="4">
        <v>8.8000000000000007</v>
      </c>
      <c r="BH19" s="4">
        <v>4.7</v>
      </c>
      <c r="BI19" s="4">
        <v>3.2</v>
      </c>
      <c r="BJ19" s="4">
        <v>424</v>
      </c>
      <c r="BK19" s="4">
        <v>414</v>
      </c>
      <c r="BL19" s="4">
        <v>881</v>
      </c>
      <c r="BM19" s="4">
        <v>0.6</v>
      </c>
      <c r="BN19" s="4">
        <v>62</v>
      </c>
      <c r="BO19" s="4">
        <v>973</v>
      </c>
      <c r="BP19" s="4">
        <v>1</v>
      </c>
      <c r="BQ19" s="4">
        <v>10</v>
      </c>
      <c r="BR19" s="4">
        <v>307</v>
      </c>
      <c r="BS19">
        <v>123</v>
      </c>
      <c r="BT19">
        <v>51</v>
      </c>
      <c r="BU19">
        <v>76</v>
      </c>
      <c r="BV19">
        <v>96</v>
      </c>
      <c r="BW19">
        <v>4</v>
      </c>
      <c r="BX19">
        <v>2700</v>
      </c>
      <c r="BY19">
        <v>240</v>
      </c>
      <c r="BZ19">
        <v>1.5</v>
      </c>
      <c r="CA19">
        <v>67</v>
      </c>
      <c r="CB19">
        <v>8.3000000000000007</v>
      </c>
      <c r="CC19" s="4">
        <v>3.8</v>
      </c>
      <c r="CD19" s="4">
        <v>27</v>
      </c>
      <c r="CE19" s="4">
        <v>89</v>
      </c>
      <c r="CF19" s="4">
        <v>6</v>
      </c>
      <c r="CG19" s="4">
        <v>4</v>
      </c>
      <c r="CH19" s="4">
        <v>2237</v>
      </c>
      <c r="CI19" s="4">
        <f t="shared" si="3"/>
        <v>1515.7894736842106</v>
      </c>
      <c r="CJ19" s="4">
        <v>7.5</v>
      </c>
      <c r="CK19" s="4">
        <v>30.2</v>
      </c>
      <c r="CL19" s="4">
        <v>78.5</v>
      </c>
      <c r="CM19" s="4">
        <v>24.7</v>
      </c>
      <c r="CN19" s="4">
        <v>0.25</v>
      </c>
      <c r="CO19" s="4">
        <v>0</v>
      </c>
      <c r="CP19" s="4">
        <v>0</v>
      </c>
      <c r="CQ19" s="4">
        <v>168</v>
      </c>
      <c r="CR19" s="4">
        <v>9413</v>
      </c>
      <c r="CS19" s="4">
        <v>0</v>
      </c>
      <c r="CT19" s="4">
        <v>0</v>
      </c>
      <c r="CU19" s="4"/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12</v>
      </c>
      <c r="DM19" s="4">
        <v>8</v>
      </c>
      <c r="DN19" s="4">
        <v>33</v>
      </c>
      <c r="DO19" s="4">
        <v>19</v>
      </c>
      <c r="DP19" s="4">
        <v>42</v>
      </c>
      <c r="DQ19" s="4">
        <v>74</v>
      </c>
      <c r="DR19" s="11">
        <v>65</v>
      </c>
      <c r="DS19" s="4">
        <v>36</v>
      </c>
      <c r="DT19" s="4">
        <v>102</v>
      </c>
      <c r="DU19" s="4">
        <f t="shared" si="25"/>
        <v>66</v>
      </c>
      <c r="DV19" s="11">
        <v>22.2</v>
      </c>
      <c r="DW19" s="4">
        <v>2002</v>
      </c>
      <c r="DX19" s="4">
        <v>88</v>
      </c>
      <c r="DY19" s="4">
        <v>96</v>
      </c>
      <c r="DZ19" s="4">
        <v>6.3</v>
      </c>
      <c r="EA19" s="17">
        <f t="shared" si="4"/>
        <v>3.75</v>
      </c>
      <c r="EB19" s="4">
        <v>29.6</v>
      </c>
      <c r="EC19" s="4">
        <v>280</v>
      </c>
      <c r="ED19" s="4">
        <v>67</v>
      </c>
      <c r="EE19" s="4">
        <v>6.5</v>
      </c>
      <c r="EF19" s="4">
        <f t="shared" si="27"/>
        <v>3.8690476190476191</v>
      </c>
      <c r="EG19" s="45">
        <f t="shared" si="5"/>
        <v>2.1959459459459461</v>
      </c>
      <c r="EH19" s="45">
        <f t="shared" si="28"/>
        <v>0.74999999999999989</v>
      </c>
      <c r="EI19" s="4">
        <v>10</v>
      </c>
      <c r="EJ19" s="4">
        <v>79</v>
      </c>
      <c r="EK19" s="4">
        <v>95</v>
      </c>
      <c r="EL19" s="11">
        <f t="shared" si="26"/>
        <v>0.83157894736842108</v>
      </c>
      <c r="EM19" s="4">
        <v>166</v>
      </c>
      <c r="EN19" s="11">
        <v>10</v>
      </c>
      <c r="EO19" s="4">
        <v>7</v>
      </c>
      <c r="EP19" s="11">
        <f t="shared" si="6"/>
        <v>9.2941176470588243</v>
      </c>
      <c r="EQ19" s="4">
        <v>27</v>
      </c>
      <c r="ER19" s="4">
        <f t="shared" si="7"/>
        <v>16.071428571428573</v>
      </c>
      <c r="ES19" s="4">
        <v>18</v>
      </c>
      <c r="ET19" s="4">
        <v>25</v>
      </c>
      <c r="EU19" s="11">
        <v>23</v>
      </c>
      <c r="EV19" s="4">
        <v>9</v>
      </c>
      <c r="EW19" s="9">
        <v>14</v>
      </c>
      <c r="EX19" s="4">
        <v>93</v>
      </c>
      <c r="EY19" s="4">
        <v>100</v>
      </c>
      <c r="EZ19" s="4">
        <v>31</v>
      </c>
      <c r="FA19" s="4">
        <v>45</v>
      </c>
      <c r="FB19" s="4">
        <v>76</v>
      </c>
      <c r="FC19" s="4">
        <f t="shared" si="8"/>
        <v>280</v>
      </c>
      <c r="FD19" s="9">
        <f t="shared" si="9"/>
        <v>1.2293316315638514</v>
      </c>
      <c r="FE19" s="9">
        <f t="shared" si="10"/>
        <v>0.27142857142857141</v>
      </c>
      <c r="FF19" s="9">
        <f t="shared" si="11"/>
        <v>0.38323777687499111</v>
      </c>
      <c r="FG19" s="9">
        <f t="shared" si="12"/>
        <v>1.6522388059701494</v>
      </c>
      <c r="FH19" s="9">
        <f t="shared" si="13"/>
        <v>0.25404867460281555</v>
      </c>
      <c r="FI19" s="9">
        <f t="shared" si="14"/>
        <v>1.3440139044240742</v>
      </c>
      <c r="FJ19" s="11">
        <v>19.3</v>
      </c>
      <c r="FK19" s="11">
        <v>38</v>
      </c>
      <c r="FL19" s="4">
        <v>10</v>
      </c>
      <c r="FM19" s="4">
        <v>27</v>
      </c>
      <c r="FN19" s="4">
        <v>42</v>
      </c>
      <c r="FO19" s="4">
        <f t="shared" si="15"/>
        <v>25</v>
      </c>
      <c r="FP19" s="11">
        <v>41</v>
      </c>
      <c r="FQ19" s="11">
        <v>22</v>
      </c>
      <c r="FR19" s="4">
        <v>17</v>
      </c>
      <c r="FS19" s="4">
        <v>49</v>
      </c>
      <c r="FT19" s="4">
        <v>34</v>
      </c>
      <c r="FU19" s="11">
        <f t="shared" si="16"/>
        <v>1.4411764705882353</v>
      </c>
      <c r="FV19" s="4">
        <v>24</v>
      </c>
      <c r="FW19" s="11">
        <f t="shared" si="17"/>
        <v>2.0416666666666665</v>
      </c>
      <c r="FX19" s="4">
        <v>76</v>
      </c>
      <c r="FY19" s="4">
        <v>43.4</v>
      </c>
      <c r="FZ19">
        <v>15.9</v>
      </c>
      <c r="GA19" s="11">
        <f t="shared" si="18"/>
        <v>47.4</v>
      </c>
      <c r="GB19" s="4">
        <f t="shared" si="19"/>
        <v>2.1545454545454543</v>
      </c>
      <c r="GC19" s="4">
        <f t="shared" si="20"/>
        <v>2.5786163522012577</v>
      </c>
      <c r="GD19" s="4">
        <f t="shared" si="21"/>
        <v>1.2138364779874213</v>
      </c>
      <c r="GE19" s="4">
        <v>23</v>
      </c>
      <c r="GF19" s="4">
        <v>20</v>
      </c>
      <c r="GG19" s="4">
        <f t="shared" si="22"/>
        <v>13.043478260869565</v>
      </c>
      <c r="GH19" s="4">
        <v>32</v>
      </c>
      <c r="GI19" s="4">
        <v>23</v>
      </c>
      <c r="GJ19" s="4">
        <f t="shared" si="23"/>
        <v>28.125</v>
      </c>
      <c r="GK19">
        <v>1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1</v>
      </c>
      <c r="GS19">
        <v>0</v>
      </c>
      <c r="GT19">
        <v>0</v>
      </c>
      <c r="GW19" t="e">
        <f t="shared" si="24"/>
        <v>#DIV/0!</v>
      </c>
    </row>
    <row r="20" spans="1:207" x14ac:dyDescent="0.35">
      <c r="A20" s="54">
        <v>39</v>
      </c>
      <c r="B20" s="31">
        <v>4317028</v>
      </c>
      <c r="C20" s="2">
        <v>45035</v>
      </c>
      <c r="D20" s="2">
        <v>20361</v>
      </c>
      <c r="E20" s="4">
        <v>68</v>
      </c>
      <c r="F20" s="4" t="s">
        <v>176</v>
      </c>
      <c r="G20" s="4">
        <v>90</v>
      </c>
      <c r="H20" s="4">
        <v>167</v>
      </c>
      <c r="I20" s="4">
        <v>1.99</v>
      </c>
      <c r="J20" s="4">
        <v>1</v>
      </c>
      <c r="K20" s="2">
        <v>45034</v>
      </c>
      <c r="L20" s="2">
        <v>45034</v>
      </c>
      <c r="M20" s="2">
        <v>45038</v>
      </c>
      <c r="N20" s="2">
        <v>45049</v>
      </c>
      <c r="O20" s="4">
        <v>0</v>
      </c>
      <c r="Q20" s="25">
        <f t="shared" si="0"/>
        <v>4</v>
      </c>
      <c r="R20" s="4">
        <f t="shared" si="1"/>
        <v>15</v>
      </c>
      <c r="T20" s="4">
        <v>1</v>
      </c>
      <c r="U20" s="4">
        <v>1</v>
      </c>
      <c r="V20" s="4">
        <v>0</v>
      </c>
      <c r="W20" s="4">
        <v>1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15</v>
      </c>
      <c r="AD20" s="4">
        <v>42</v>
      </c>
      <c r="AE20" s="4">
        <v>11</v>
      </c>
      <c r="AF20" s="4">
        <v>11</v>
      </c>
      <c r="AG20" s="4">
        <f t="shared" si="2"/>
        <v>0</v>
      </c>
      <c r="AH20" s="4">
        <v>970</v>
      </c>
      <c r="AI20" s="4">
        <v>26900</v>
      </c>
      <c r="AJ20" s="4">
        <v>36.450000000000003</v>
      </c>
      <c r="AK20" s="4">
        <v>29.9</v>
      </c>
      <c r="AL20" s="4">
        <v>0</v>
      </c>
      <c r="AM20" s="4">
        <v>0</v>
      </c>
      <c r="AN20" s="4">
        <v>0</v>
      </c>
      <c r="AO20" s="4">
        <v>109</v>
      </c>
      <c r="AP20" s="4">
        <v>1535</v>
      </c>
      <c r="AQ20" s="4">
        <v>0</v>
      </c>
      <c r="AR20" s="4">
        <v>11.6</v>
      </c>
      <c r="AS20" s="4">
        <v>1.2</v>
      </c>
      <c r="AT20" s="4">
        <v>31.8</v>
      </c>
      <c r="AV20" s="4">
        <v>4.2699999999999996</v>
      </c>
      <c r="AW20" s="4">
        <v>711</v>
      </c>
      <c r="AX20" s="4">
        <v>136</v>
      </c>
      <c r="AY20" s="4">
        <v>1</v>
      </c>
      <c r="AZ20" s="4">
        <v>0</v>
      </c>
      <c r="BA20" s="4">
        <v>2.2200000000000002</v>
      </c>
      <c r="BB20" s="4">
        <v>70</v>
      </c>
      <c r="BC20" s="4">
        <v>143</v>
      </c>
      <c r="BD20" s="4">
        <v>4</v>
      </c>
      <c r="BE20" s="4">
        <v>2.4</v>
      </c>
      <c r="BF20" s="4">
        <v>4.8</v>
      </c>
      <c r="BG20" s="4">
        <v>8.3000000000000007</v>
      </c>
      <c r="BI20" s="4">
        <v>3.5</v>
      </c>
      <c r="BJ20" s="4">
        <v>1675</v>
      </c>
      <c r="BK20" s="4">
        <v>576</v>
      </c>
      <c r="BL20" s="4">
        <v>396</v>
      </c>
      <c r="BM20" s="4">
        <v>4.7</v>
      </c>
      <c r="BN20" s="4">
        <v>117</v>
      </c>
      <c r="BO20" s="4">
        <v>329</v>
      </c>
      <c r="BP20" s="4">
        <v>0</v>
      </c>
      <c r="BQ20" s="4">
        <v>0</v>
      </c>
      <c r="BR20" s="4">
        <v>308</v>
      </c>
      <c r="BS20">
        <v>118</v>
      </c>
      <c r="BT20">
        <v>54</v>
      </c>
      <c r="BU20">
        <v>75</v>
      </c>
      <c r="BV20">
        <v>64</v>
      </c>
      <c r="BW20">
        <v>9</v>
      </c>
      <c r="BX20">
        <v>152</v>
      </c>
      <c r="BY20">
        <v>620</v>
      </c>
      <c r="BZ20">
        <v>1.6</v>
      </c>
      <c r="CA20">
        <v>74</v>
      </c>
      <c r="CB20">
        <v>4.2</v>
      </c>
      <c r="CC20" s="4">
        <v>3.1</v>
      </c>
      <c r="CD20" s="4">
        <v>42</v>
      </c>
      <c r="CE20" s="4">
        <v>65</v>
      </c>
      <c r="CF20" s="4">
        <v>15</v>
      </c>
      <c r="CG20" s="4">
        <v>10</v>
      </c>
      <c r="CH20" s="4">
        <v>2135</v>
      </c>
      <c r="CI20" s="4">
        <f t="shared" si="3"/>
        <v>1703.2258064516127</v>
      </c>
      <c r="CJ20" s="4">
        <v>7.37</v>
      </c>
      <c r="CK20" s="4">
        <v>39</v>
      </c>
      <c r="CL20" s="4">
        <v>74</v>
      </c>
      <c r="CM20" s="4">
        <v>22.5</v>
      </c>
      <c r="CN20" s="4">
        <v>0.22</v>
      </c>
      <c r="CO20" s="4">
        <v>0</v>
      </c>
      <c r="CP20" s="4">
        <v>0</v>
      </c>
      <c r="CQ20" s="4">
        <v>30.5</v>
      </c>
      <c r="CR20" s="4">
        <v>3121</v>
      </c>
      <c r="CS20" s="4">
        <v>0</v>
      </c>
      <c r="CT20" s="4">
        <v>3</v>
      </c>
      <c r="CU20" s="4"/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10</v>
      </c>
      <c r="DM20" s="4">
        <v>10</v>
      </c>
      <c r="DN20" s="4">
        <v>42</v>
      </c>
      <c r="DO20" s="4">
        <v>25</v>
      </c>
      <c r="DP20" s="4">
        <v>41</v>
      </c>
      <c r="DQ20" s="4">
        <v>72</v>
      </c>
      <c r="DR20" s="11">
        <v>55</v>
      </c>
      <c r="DS20" s="4">
        <v>37</v>
      </c>
      <c r="DT20" s="4">
        <v>82</v>
      </c>
      <c r="DU20" s="4">
        <f t="shared" si="25"/>
        <v>45</v>
      </c>
      <c r="DV20" s="11">
        <v>16.5</v>
      </c>
      <c r="DW20" s="4">
        <v>1133</v>
      </c>
      <c r="DX20" s="4">
        <v>92</v>
      </c>
      <c r="DY20" s="4">
        <v>72</v>
      </c>
      <c r="DZ20" s="4">
        <v>3</v>
      </c>
      <c r="EA20" s="17">
        <f t="shared" si="4"/>
        <v>1.5075376884422111</v>
      </c>
      <c r="EB20" s="4">
        <v>18.8</v>
      </c>
      <c r="EC20" s="4">
        <v>306</v>
      </c>
      <c r="ED20" s="4">
        <v>60</v>
      </c>
      <c r="EE20" s="4">
        <v>4.2</v>
      </c>
      <c r="EF20" s="4">
        <f t="shared" si="27"/>
        <v>2.1105527638190957</v>
      </c>
      <c r="EG20" s="45">
        <f t="shared" si="5"/>
        <v>2.9255319148936167</v>
      </c>
      <c r="EH20" s="45">
        <f t="shared" si="28"/>
        <v>0.87765957446808507</v>
      </c>
      <c r="EI20" s="4">
        <v>10</v>
      </c>
      <c r="EJ20" s="4">
        <v>75</v>
      </c>
      <c r="EK20" s="4">
        <v>50</v>
      </c>
      <c r="EL20" s="11">
        <f t="shared" si="26"/>
        <v>1.5</v>
      </c>
      <c r="EM20" s="4">
        <v>237</v>
      </c>
      <c r="EN20" s="11">
        <v>12</v>
      </c>
      <c r="EO20" s="4">
        <v>8</v>
      </c>
      <c r="EP20" s="11">
        <f t="shared" si="6"/>
        <v>7.5</v>
      </c>
      <c r="EQ20" s="4">
        <v>45</v>
      </c>
      <c r="ER20" s="4">
        <f t="shared" si="7"/>
        <v>22.613065326633166</v>
      </c>
      <c r="ES20" s="4">
        <v>26</v>
      </c>
      <c r="ET20" s="4">
        <v>42</v>
      </c>
      <c r="EU20" s="11">
        <v>20</v>
      </c>
      <c r="EV20" s="4">
        <v>6</v>
      </c>
      <c r="EW20" s="9">
        <v>14</v>
      </c>
      <c r="EX20" s="4">
        <v>104</v>
      </c>
      <c r="EY20" s="4">
        <v>125</v>
      </c>
      <c r="EZ20" s="4">
        <v>48</v>
      </c>
      <c r="FA20" s="4">
        <v>65</v>
      </c>
      <c r="FB20" s="4">
        <v>69</v>
      </c>
      <c r="FC20" s="4">
        <f t="shared" si="8"/>
        <v>306</v>
      </c>
      <c r="FD20" s="9">
        <f t="shared" si="9"/>
        <v>0.97969858258646947</v>
      </c>
      <c r="FE20" s="9">
        <f t="shared" si="10"/>
        <v>0.22549019607843138</v>
      </c>
      <c r="FF20" s="9">
        <f t="shared" si="11"/>
        <v>0.31903399594359988</v>
      </c>
      <c r="FG20" s="9">
        <f t="shared" si="12"/>
        <v>1.77</v>
      </c>
      <c r="FH20" s="9">
        <f t="shared" si="13"/>
        <v>0.25163013502959797</v>
      </c>
      <c r="FI20" s="9">
        <f t="shared" si="14"/>
        <v>1.806678126783732</v>
      </c>
      <c r="FJ20" s="11">
        <v>22.1</v>
      </c>
      <c r="FK20" s="11">
        <v>36</v>
      </c>
      <c r="FL20" s="4">
        <v>15</v>
      </c>
      <c r="FM20" s="4">
        <v>21</v>
      </c>
      <c r="FN20" s="4">
        <v>27</v>
      </c>
      <c r="FO20" s="4">
        <f t="shared" si="15"/>
        <v>13.5678391959799</v>
      </c>
      <c r="FP20" s="11">
        <v>47</v>
      </c>
      <c r="FQ20" s="11">
        <v>18</v>
      </c>
      <c r="FR20" s="4">
        <v>14</v>
      </c>
      <c r="FS20" s="4">
        <v>74</v>
      </c>
      <c r="FT20" s="4">
        <v>66</v>
      </c>
      <c r="FU20" s="11">
        <f t="shared" si="16"/>
        <v>1.1212121212121211</v>
      </c>
      <c r="FV20" s="4">
        <v>12</v>
      </c>
      <c r="FW20" s="11">
        <f t="shared" si="17"/>
        <v>6.166666666666667</v>
      </c>
      <c r="FX20" s="4">
        <v>103</v>
      </c>
      <c r="FY20" s="4">
        <v>21.1</v>
      </c>
      <c r="FZ20">
        <v>12.7</v>
      </c>
      <c r="GA20" s="11">
        <f t="shared" si="18"/>
        <v>30.1</v>
      </c>
      <c r="GB20" s="4">
        <f t="shared" si="19"/>
        <v>1.6722222222222223</v>
      </c>
      <c r="GC20" s="4">
        <f t="shared" si="20"/>
        <v>3.7007874015748032</v>
      </c>
      <c r="GD20" s="4">
        <f t="shared" si="21"/>
        <v>1.7401574803149609</v>
      </c>
      <c r="GE20" s="4">
        <v>16</v>
      </c>
      <c r="GF20" s="4">
        <v>15</v>
      </c>
      <c r="GG20" s="4">
        <f t="shared" si="22"/>
        <v>6.25</v>
      </c>
      <c r="GJ20" s="4" t="e">
        <f t="shared" si="23"/>
        <v>#DIV/0!</v>
      </c>
      <c r="GW20" t="e">
        <f t="shared" si="24"/>
        <v>#DIV/0!</v>
      </c>
    </row>
    <row r="21" spans="1:207" x14ac:dyDescent="0.35">
      <c r="A21" s="54">
        <v>40</v>
      </c>
      <c r="B21" s="31">
        <v>11494957</v>
      </c>
      <c r="C21" s="2">
        <v>45038</v>
      </c>
      <c r="D21" s="2">
        <v>27434</v>
      </c>
      <c r="E21" s="4">
        <v>48</v>
      </c>
      <c r="F21" s="4" t="s">
        <v>176</v>
      </c>
      <c r="G21" s="4">
        <v>60</v>
      </c>
      <c r="H21" s="4">
        <v>160</v>
      </c>
      <c r="I21" s="4">
        <v>1.62</v>
      </c>
      <c r="J21" s="4">
        <v>1</v>
      </c>
      <c r="K21" s="2">
        <v>45037</v>
      </c>
      <c r="L21" s="2">
        <v>45037</v>
      </c>
      <c r="M21" s="2">
        <v>45037</v>
      </c>
      <c r="N21" s="2">
        <v>45038</v>
      </c>
      <c r="O21" s="4">
        <v>1</v>
      </c>
      <c r="P21" s="2">
        <v>45038</v>
      </c>
      <c r="Q21" s="25">
        <f t="shared" si="0"/>
        <v>0</v>
      </c>
      <c r="R21" s="4">
        <f t="shared" si="1"/>
        <v>1</v>
      </c>
      <c r="S21" s="4">
        <f>_xlfn.DAYS(P21,L21)</f>
        <v>1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20</v>
      </c>
      <c r="AD21" s="4">
        <v>43</v>
      </c>
      <c r="AE21" s="4">
        <v>9</v>
      </c>
      <c r="AF21" s="4">
        <v>11</v>
      </c>
      <c r="AG21" s="4">
        <f t="shared" si="2"/>
        <v>2</v>
      </c>
      <c r="AH21" s="4">
        <v>1520</v>
      </c>
      <c r="AI21" s="4">
        <v>30400</v>
      </c>
      <c r="AJ21" s="4">
        <v>34.6</v>
      </c>
      <c r="AK21" s="4">
        <v>100</v>
      </c>
      <c r="AL21" s="4">
        <v>0</v>
      </c>
      <c r="AM21" s="4">
        <v>0</v>
      </c>
      <c r="AN21" s="4">
        <v>0</v>
      </c>
      <c r="AQ21" s="4">
        <v>0</v>
      </c>
      <c r="AR21" s="4">
        <v>10.7</v>
      </c>
      <c r="AS21" s="4">
        <v>1.63</v>
      </c>
      <c r="AT21" s="4">
        <v>47</v>
      </c>
      <c r="AW21" s="4">
        <v>635</v>
      </c>
      <c r="AX21" s="4">
        <v>213</v>
      </c>
      <c r="AY21" s="4">
        <v>1</v>
      </c>
      <c r="AZ21" s="4">
        <v>1</v>
      </c>
      <c r="BA21" s="4">
        <v>2.1</v>
      </c>
      <c r="BB21" s="4">
        <v>69</v>
      </c>
      <c r="BC21" s="4">
        <v>146</v>
      </c>
      <c r="BD21" s="4">
        <v>3.4</v>
      </c>
      <c r="BE21" s="4">
        <v>2.2999999999999998</v>
      </c>
      <c r="BF21" s="4">
        <v>4.4000000000000004</v>
      </c>
      <c r="BG21" s="4">
        <v>7.1</v>
      </c>
      <c r="BH21" s="4">
        <v>3.8</v>
      </c>
      <c r="BJ21" s="4">
        <v>3039</v>
      </c>
      <c r="BK21" s="4">
        <v>1123</v>
      </c>
      <c r="BL21" s="4">
        <v>2208</v>
      </c>
      <c r="BM21" s="4">
        <v>0.7</v>
      </c>
      <c r="BN21" s="4">
        <v>151</v>
      </c>
      <c r="BO21" s="4">
        <v>2156</v>
      </c>
      <c r="BP21" s="4">
        <v>1</v>
      </c>
      <c r="BQ21" s="4">
        <v>2</v>
      </c>
      <c r="BR21" s="4">
        <v>111</v>
      </c>
      <c r="BS21">
        <v>123</v>
      </c>
      <c r="BT21">
        <v>43</v>
      </c>
      <c r="BU21">
        <v>65</v>
      </c>
      <c r="BV21">
        <v>135</v>
      </c>
      <c r="BW21">
        <v>15</v>
      </c>
      <c r="BX21">
        <v>1803</v>
      </c>
      <c r="BY21">
        <v>150</v>
      </c>
      <c r="BZ21">
        <v>5.4</v>
      </c>
      <c r="CA21">
        <v>86.2</v>
      </c>
      <c r="CB21">
        <v>5</v>
      </c>
      <c r="CC21" s="4">
        <v>4.3</v>
      </c>
      <c r="CD21" s="4">
        <v>32</v>
      </c>
      <c r="CE21" s="4">
        <v>76</v>
      </c>
      <c r="CF21" s="4">
        <v>15</v>
      </c>
      <c r="CG21" s="4">
        <v>12</v>
      </c>
      <c r="CH21" s="4">
        <v>1498</v>
      </c>
      <c r="CI21" s="4">
        <f t="shared" si="3"/>
        <v>930.23255813953494</v>
      </c>
      <c r="CJ21" s="4">
        <v>7.19</v>
      </c>
      <c r="CK21" s="4">
        <v>37.799999999999997</v>
      </c>
      <c r="CL21" s="4">
        <v>67.8</v>
      </c>
      <c r="CM21" s="4">
        <v>13.8</v>
      </c>
      <c r="CN21" s="4">
        <v>4.3</v>
      </c>
      <c r="CO21" s="4">
        <v>1</v>
      </c>
      <c r="CP21" s="4">
        <v>0</v>
      </c>
      <c r="CQ21" s="4">
        <v>8462</v>
      </c>
      <c r="CS21" s="4">
        <v>1</v>
      </c>
      <c r="CT21" s="4">
        <v>0</v>
      </c>
      <c r="CU21" s="4"/>
      <c r="CV21" s="4">
        <v>1</v>
      </c>
      <c r="CW21" s="4">
        <v>1</v>
      </c>
      <c r="CX21" s="4">
        <v>1</v>
      </c>
      <c r="CY21" s="4">
        <v>1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0</v>
      </c>
      <c r="DK21" s="4">
        <v>1</v>
      </c>
      <c r="DL21" s="4">
        <v>10</v>
      </c>
      <c r="DM21" s="4">
        <v>7</v>
      </c>
      <c r="DN21" s="4">
        <v>47</v>
      </c>
      <c r="DO21" s="4">
        <v>35</v>
      </c>
      <c r="DP21" s="4">
        <v>26</v>
      </c>
      <c r="DQ21" s="4">
        <v>51</v>
      </c>
      <c r="DR21" s="11">
        <v>36</v>
      </c>
      <c r="DS21" s="4">
        <v>48</v>
      </c>
      <c r="DT21" s="4">
        <v>75</v>
      </c>
      <c r="DU21" s="4">
        <f t="shared" si="25"/>
        <v>27</v>
      </c>
      <c r="DV21" s="11">
        <v>11.2</v>
      </c>
      <c r="DW21" s="4">
        <v>625</v>
      </c>
      <c r="DX21" s="4">
        <v>85</v>
      </c>
      <c r="DY21" s="4">
        <v>121</v>
      </c>
      <c r="DZ21" s="4">
        <v>2.9</v>
      </c>
      <c r="EA21" s="17">
        <f t="shared" si="4"/>
        <v>1.7901234567901232</v>
      </c>
      <c r="EB21" s="4">
        <v>12.3</v>
      </c>
      <c r="EC21" s="4">
        <v>152</v>
      </c>
      <c r="ED21" s="4">
        <v>36</v>
      </c>
      <c r="EE21" s="4">
        <v>4.5</v>
      </c>
      <c r="EF21" s="4">
        <f t="shared" si="27"/>
        <v>2.7777777777777777</v>
      </c>
      <c r="EG21" s="45">
        <f t="shared" si="5"/>
        <v>2.9268292682926829</v>
      </c>
      <c r="EH21" s="45">
        <f t="shared" si="28"/>
        <v>0.91056910569105676</v>
      </c>
      <c r="EI21" s="4">
        <v>10</v>
      </c>
      <c r="EJ21" s="4">
        <v>72</v>
      </c>
      <c r="EK21" s="4">
        <v>39</v>
      </c>
      <c r="EL21" s="11">
        <f t="shared" si="26"/>
        <v>1.8461538461538463</v>
      </c>
      <c r="EM21" s="4">
        <v>136</v>
      </c>
      <c r="EN21" s="11">
        <v>10</v>
      </c>
      <c r="EO21" s="4">
        <v>9</v>
      </c>
      <c r="EP21" s="11">
        <f t="shared" si="6"/>
        <v>7.5789473684210522</v>
      </c>
      <c r="EQ21" s="4">
        <v>49</v>
      </c>
      <c r="ER21" s="4">
        <f t="shared" si="7"/>
        <v>30.246913580246911</v>
      </c>
      <c r="ES21" s="4">
        <v>23</v>
      </c>
      <c r="ET21" s="4">
        <v>36</v>
      </c>
      <c r="EU21" s="11">
        <v>20</v>
      </c>
      <c r="EV21" s="4">
        <v>11</v>
      </c>
      <c r="EW21" s="9">
        <v>8</v>
      </c>
      <c r="EX21" s="4">
        <v>66</v>
      </c>
      <c r="EY21" s="4">
        <v>93</v>
      </c>
      <c r="EZ21" s="4">
        <v>59</v>
      </c>
      <c r="FA21" s="4">
        <v>76</v>
      </c>
      <c r="FB21" s="4">
        <v>80</v>
      </c>
      <c r="FC21" s="4">
        <f t="shared" si="8"/>
        <v>152</v>
      </c>
      <c r="FE21" s="9">
        <f t="shared" si="10"/>
        <v>0.52631578947368418</v>
      </c>
      <c r="FF21" s="9">
        <f t="shared" si="11"/>
        <v>0.60243738838022609</v>
      </c>
      <c r="FG21" s="9">
        <f t="shared" si="12"/>
        <v>3.0750000000000002</v>
      </c>
      <c r="FH21" s="9">
        <f t="shared" si="13"/>
        <v>0.39338549891825547</v>
      </c>
      <c r="FI21" s="9">
        <f t="shared" si="14"/>
        <v>-3.8679526243424432E-2</v>
      </c>
      <c r="FJ21" s="11">
        <v>10</v>
      </c>
      <c r="FK21" s="11">
        <v>19</v>
      </c>
      <c r="FL21" s="4">
        <v>12</v>
      </c>
      <c r="FM21" s="4">
        <v>8</v>
      </c>
      <c r="FN21" s="4">
        <v>28</v>
      </c>
      <c r="FO21" s="4">
        <f t="shared" si="15"/>
        <v>17.283950617283949</v>
      </c>
      <c r="FP21" s="11">
        <v>32</v>
      </c>
      <c r="FQ21" s="11">
        <v>13</v>
      </c>
      <c r="FR21" s="4">
        <v>12</v>
      </c>
      <c r="FS21" s="4">
        <v>51</v>
      </c>
      <c r="FT21" s="4">
        <v>29</v>
      </c>
      <c r="FU21" s="11">
        <f t="shared" si="16"/>
        <v>1.7586206896551724</v>
      </c>
      <c r="FV21" s="4">
        <v>15</v>
      </c>
      <c r="FW21" s="11">
        <f t="shared" si="17"/>
        <v>3.4</v>
      </c>
      <c r="FX21" s="4">
        <v>76</v>
      </c>
      <c r="FY21" s="4">
        <v>20.9</v>
      </c>
      <c r="FZ21">
        <v>8.3000000000000007</v>
      </c>
      <c r="GA21" s="11">
        <f t="shared" si="18"/>
        <v>35.9</v>
      </c>
      <c r="GB21" s="4">
        <f t="shared" si="19"/>
        <v>2.7615384615384615</v>
      </c>
      <c r="GC21" s="4">
        <f t="shared" si="20"/>
        <v>3.8554216867469875</v>
      </c>
      <c r="GD21" s="4">
        <f t="shared" si="21"/>
        <v>1.2048192771084336</v>
      </c>
      <c r="GE21" s="4">
        <v>20</v>
      </c>
      <c r="GF21" s="4">
        <v>19</v>
      </c>
      <c r="GG21" s="4">
        <f t="shared" si="22"/>
        <v>5</v>
      </c>
      <c r="GH21" s="4">
        <v>27</v>
      </c>
      <c r="GI21" s="4">
        <v>21</v>
      </c>
      <c r="GJ21" s="4">
        <f t="shared" si="23"/>
        <v>22.222222222222221</v>
      </c>
      <c r="GK21">
        <v>1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1</v>
      </c>
      <c r="GR21">
        <v>1</v>
      </c>
      <c r="GS21">
        <v>0</v>
      </c>
      <c r="GT21">
        <v>0</v>
      </c>
      <c r="GW21" t="e">
        <f t="shared" si="24"/>
        <v>#DIV/0!</v>
      </c>
    </row>
    <row r="22" spans="1:207" s="44" customFormat="1" x14ac:dyDescent="0.35">
      <c r="A22" s="55">
        <v>41</v>
      </c>
      <c r="B22" s="42">
        <v>16587385</v>
      </c>
      <c r="C22" s="35">
        <v>45040</v>
      </c>
      <c r="D22" s="35">
        <v>25243</v>
      </c>
      <c r="E22" s="25">
        <v>54</v>
      </c>
      <c r="F22" s="25" t="s">
        <v>176</v>
      </c>
      <c r="G22" s="4">
        <v>80</v>
      </c>
      <c r="H22" s="4">
        <v>158</v>
      </c>
      <c r="I22" s="4">
        <v>1.82</v>
      </c>
      <c r="J22" s="25">
        <v>1</v>
      </c>
      <c r="K22" s="35">
        <v>45036</v>
      </c>
      <c r="L22" s="35">
        <v>45040</v>
      </c>
      <c r="M22" s="35">
        <v>45046</v>
      </c>
      <c r="N22" s="35">
        <v>45080</v>
      </c>
      <c r="O22" s="25">
        <v>0</v>
      </c>
      <c r="P22" s="25"/>
      <c r="Q22" s="25">
        <f t="shared" si="0"/>
        <v>6</v>
      </c>
      <c r="R22" s="4">
        <f t="shared" si="1"/>
        <v>44</v>
      </c>
      <c r="S22" s="4"/>
      <c r="T22" s="25">
        <v>1</v>
      </c>
      <c r="U22" s="25">
        <v>1</v>
      </c>
      <c r="V22" s="25">
        <v>1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1</v>
      </c>
      <c r="AC22" s="25">
        <v>9</v>
      </c>
      <c r="AD22" s="25">
        <v>23</v>
      </c>
      <c r="AE22" s="25">
        <v>1</v>
      </c>
      <c r="AF22" s="25">
        <v>6</v>
      </c>
      <c r="AG22" s="4">
        <f t="shared" si="2"/>
        <v>5</v>
      </c>
      <c r="AH22" s="25">
        <v>270</v>
      </c>
      <c r="AI22" s="25">
        <v>4700</v>
      </c>
      <c r="AJ22" s="25">
        <v>40.47</v>
      </c>
      <c r="AK22" s="25">
        <v>4.21</v>
      </c>
      <c r="AL22" s="25">
        <v>0</v>
      </c>
      <c r="AM22" s="25">
        <v>1</v>
      </c>
      <c r="AN22" s="25" t="s">
        <v>200</v>
      </c>
      <c r="AO22" s="25">
        <v>83</v>
      </c>
      <c r="AP22" s="25">
        <v>308</v>
      </c>
      <c r="AQ22" s="25">
        <v>0</v>
      </c>
      <c r="AR22" s="25">
        <v>11.1</v>
      </c>
      <c r="AS22" s="25">
        <v>1.26</v>
      </c>
      <c r="AT22" s="25">
        <v>29</v>
      </c>
      <c r="AU22" s="36">
        <v>6.41</v>
      </c>
      <c r="AV22" s="25">
        <v>2.63</v>
      </c>
      <c r="AW22" s="25">
        <v>832</v>
      </c>
      <c r="AX22" s="25">
        <v>288</v>
      </c>
      <c r="AY22" s="25">
        <v>1</v>
      </c>
      <c r="AZ22" s="25">
        <v>0</v>
      </c>
      <c r="BA22" s="25">
        <v>1.18</v>
      </c>
      <c r="BB22" s="25">
        <v>47</v>
      </c>
      <c r="BC22" s="25">
        <v>147</v>
      </c>
      <c r="BD22" s="25">
        <v>4.5999999999999996</v>
      </c>
      <c r="BE22" s="25">
        <v>2.2999999999999998</v>
      </c>
      <c r="BF22" s="25">
        <v>4.7</v>
      </c>
      <c r="BG22" s="25">
        <v>7.9</v>
      </c>
      <c r="BH22" s="25">
        <v>4.2</v>
      </c>
      <c r="BI22" s="25">
        <v>2.2200000000000002</v>
      </c>
      <c r="BJ22" s="25">
        <v>133</v>
      </c>
      <c r="BK22" s="25">
        <v>15</v>
      </c>
      <c r="BL22" s="25">
        <v>29</v>
      </c>
      <c r="BM22" s="25">
        <v>0.3</v>
      </c>
      <c r="BN22" s="25">
        <v>49</v>
      </c>
      <c r="BO22" s="25">
        <v>229</v>
      </c>
      <c r="BP22" s="25">
        <v>0</v>
      </c>
      <c r="BQ22" s="25">
        <v>0</v>
      </c>
      <c r="BR22" s="25">
        <v>206</v>
      </c>
      <c r="BS22" s="37">
        <v>99</v>
      </c>
      <c r="BT22" s="37">
        <v>58</v>
      </c>
      <c r="BU22" s="37">
        <v>72</v>
      </c>
      <c r="BV22" s="37">
        <v>135</v>
      </c>
      <c r="BW22" s="37">
        <v>9</v>
      </c>
      <c r="BX22" s="37">
        <v>376</v>
      </c>
      <c r="BY22" s="37">
        <v>280</v>
      </c>
      <c r="BZ22" s="37">
        <v>3.1</v>
      </c>
      <c r="CA22" s="37">
        <v>69</v>
      </c>
      <c r="CB22" s="37">
        <v>6</v>
      </c>
      <c r="CC22" s="25">
        <v>4.5999999999999996</v>
      </c>
      <c r="CD22" s="25">
        <v>34</v>
      </c>
      <c r="CE22" s="25">
        <v>67</v>
      </c>
      <c r="CF22" s="25">
        <v>9</v>
      </c>
      <c r="CG22" s="25">
        <v>7</v>
      </c>
      <c r="CH22" s="25">
        <v>1592</v>
      </c>
      <c r="CI22" s="4">
        <f t="shared" si="3"/>
        <v>1095.6521739130435</v>
      </c>
      <c r="CJ22" s="25">
        <v>7.38</v>
      </c>
      <c r="CK22" s="25">
        <v>34.6</v>
      </c>
      <c r="CL22" s="25">
        <v>82.4</v>
      </c>
      <c r="CM22" s="25">
        <v>20.3</v>
      </c>
      <c r="CN22" s="25">
        <v>0.12</v>
      </c>
      <c r="CO22" s="25">
        <v>0</v>
      </c>
      <c r="CP22" s="25">
        <v>0</v>
      </c>
      <c r="CQ22" s="25">
        <v>13</v>
      </c>
      <c r="CR22" s="25">
        <v>7726</v>
      </c>
      <c r="CS22" s="25">
        <v>1</v>
      </c>
      <c r="CT22" s="25">
        <v>0</v>
      </c>
      <c r="CU22" s="25"/>
      <c r="CV22" s="25">
        <v>0</v>
      </c>
      <c r="CW22" s="25">
        <v>0</v>
      </c>
      <c r="CX22" s="25">
        <v>0</v>
      </c>
      <c r="CY22" s="25">
        <v>0</v>
      </c>
      <c r="CZ22" s="25">
        <v>0</v>
      </c>
      <c r="DA22" s="25">
        <v>0</v>
      </c>
      <c r="DB22" s="25">
        <v>0</v>
      </c>
      <c r="DC22" s="25">
        <v>0</v>
      </c>
      <c r="DD22" s="25">
        <v>0</v>
      </c>
      <c r="DE22" s="25">
        <v>1</v>
      </c>
      <c r="DF22" s="25">
        <v>1</v>
      </c>
      <c r="DG22" s="25">
        <v>1</v>
      </c>
      <c r="DH22" s="25">
        <v>1</v>
      </c>
      <c r="DI22" s="25">
        <v>0</v>
      </c>
      <c r="DJ22" s="25">
        <v>0</v>
      </c>
      <c r="DK22" s="25">
        <v>0</v>
      </c>
      <c r="DL22" s="4">
        <v>12</v>
      </c>
      <c r="DM22" s="4">
        <v>11</v>
      </c>
      <c r="DN22" s="4">
        <v>51</v>
      </c>
      <c r="DO22" s="4">
        <v>26</v>
      </c>
      <c r="DP22" s="4">
        <v>49</v>
      </c>
      <c r="DQ22" s="4">
        <v>80</v>
      </c>
      <c r="DR22" s="11">
        <v>56</v>
      </c>
      <c r="DS22" s="4">
        <v>43</v>
      </c>
      <c r="DT22" s="4">
        <v>99</v>
      </c>
      <c r="DU22" s="4">
        <f t="shared" si="25"/>
        <v>56</v>
      </c>
      <c r="DV22" s="11">
        <v>15.3</v>
      </c>
      <c r="DW22" s="4">
        <v>1067</v>
      </c>
      <c r="DX22" s="4">
        <v>88</v>
      </c>
      <c r="DY22" s="4">
        <v>97</v>
      </c>
      <c r="DZ22" s="4">
        <v>5.4</v>
      </c>
      <c r="EA22" s="17">
        <f t="shared" si="4"/>
        <v>2.9670329670329672</v>
      </c>
      <c r="EB22" s="4">
        <v>23.4</v>
      </c>
      <c r="EC22" s="4">
        <v>263</v>
      </c>
      <c r="ED22" s="4">
        <v>64</v>
      </c>
      <c r="EE22" s="4">
        <v>6.1</v>
      </c>
      <c r="EF22" s="4">
        <f t="shared" si="27"/>
        <v>3.3516483516483513</v>
      </c>
      <c r="EG22" s="45">
        <f t="shared" si="5"/>
        <v>2.3931623931623931</v>
      </c>
      <c r="EH22" s="45">
        <f t="shared" si="28"/>
        <v>0.65384615384615397</v>
      </c>
      <c r="EI22" s="4">
        <v>11</v>
      </c>
      <c r="EJ22" s="4">
        <v>75</v>
      </c>
      <c r="EK22" s="4">
        <v>92</v>
      </c>
      <c r="EL22" s="11">
        <f t="shared" si="26"/>
        <v>0.81521739130434778</v>
      </c>
      <c r="EM22" s="4">
        <v>143</v>
      </c>
      <c r="EN22" s="11">
        <v>8</v>
      </c>
      <c r="EO22" s="4">
        <v>8</v>
      </c>
      <c r="EP22" s="11">
        <f t="shared" si="6"/>
        <v>9.375</v>
      </c>
      <c r="EQ22" s="4">
        <v>39</v>
      </c>
      <c r="ER22" s="4">
        <f t="shared" si="7"/>
        <v>21.428571428571427</v>
      </c>
      <c r="ES22" s="4">
        <v>10</v>
      </c>
      <c r="ET22" s="4">
        <v>31</v>
      </c>
      <c r="EU22" s="11">
        <v>27</v>
      </c>
      <c r="EV22" s="4">
        <v>10</v>
      </c>
      <c r="EW22" s="9">
        <v>17</v>
      </c>
      <c r="EX22" s="4">
        <v>93</v>
      </c>
      <c r="EY22" s="4">
        <v>114</v>
      </c>
      <c r="EZ22" s="4">
        <v>70</v>
      </c>
      <c r="FA22" s="4">
        <v>80</v>
      </c>
      <c r="FB22" s="4">
        <v>80</v>
      </c>
      <c r="FC22" s="4">
        <f t="shared" si="8"/>
        <v>263</v>
      </c>
      <c r="FD22" s="9">
        <f t="shared" ref="FD22:FD85" si="29">FG22/FI22</f>
        <v>1.1251995330854292</v>
      </c>
      <c r="FE22" s="9">
        <f t="shared" si="10"/>
        <v>0.30418250950570341</v>
      </c>
      <c r="FF22" s="9">
        <f t="shared" si="11"/>
        <v>0.42093310610444196</v>
      </c>
      <c r="FG22" s="9">
        <f t="shared" si="12"/>
        <v>1.3921875000000001</v>
      </c>
      <c r="FH22" s="9">
        <f t="shared" si="13"/>
        <v>0.34465145873469671</v>
      </c>
      <c r="FI22" s="9">
        <f t="shared" si="14"/>
        <v>1.2372805525278334</v>
      </c>
      <c r="FJ22" s="11">
        <v>13.3</v>
      </c>
      <c r="FK22" s="11">
        <v>16</v>
      </c>
      <c r="FL22" s="4">
        <v>2</v>
      </c>
      <c r="FM22" s="4">
        <v>14</v>
      </c>
      <c r="FN22" s="4">
        <v>5</v>
      </c>
      <c r="FO22" s="4">
        <f t="shared" si="15"/>
        <v>2.7472527472527473</v>
      </c>
      <c r="FP22" s="11">
        <v>45</v>
      </c>
      <c r="FQ22" s="11">
        <v>16</v>
      </c>
      <c r="FR22" s="4">
        <v>24</v>
      </c>
      <c r="FS22" s="4">
        <v>72</v>
      </c>
      <c r="FT22" s="4">
        <v>58</v>
      </c>
      <c r="FU22" s="11">
        <f t="shared" si="16"/>
        <v>1.2413793103448276</v>
      </c>
      <c r="FV22" s="4">
        <v>10</v>
      </c>
      <c r="FW22" s="11">
        <f t="shared" si="17"/>
        <v>7.2</v>
      </c>
      <c r="FX22" s="4">
        <v>111</v>
      </c>
      <c r="FY22" s="4">
        <v>13.3</v>
      </c>
      <c r="FZ22">
        <v>26.1</v>
      </c>
      <c r="GA22" s="11">
        <f t="shared" si="18"/>
        <v>22.3</v>
      </c>
      <c r="GB22" s="4">
        <f t="shared" si="19"/>
        <v>1.39375</v>
      </c>
      <c r="GC22" s="4">
        <f t="shared" si="20"/>
        <v>1.7241379310344827</v>
      </c>
      <c r="GD22" s="4">
        <f t="shared" si="21"/>
        <v>0.50957854406130265</v>
      </c>
      <c r="GE22" s="4">
        <v>19</v>
      </c>
      <c r="GF22" s="4">
        <v>10</v>
      </c>
      <c r="GG22" s="4">
        <f t="shared" si="22"/>
        <v>47.368421052631575</v>
      </c>
      <c r="GH22" s="4">
        <v>26</v>
      </c>
      <c r="GI22" s="4">
        <v>19</v>
      </c>
      <c r="GJ22" s="4">
        <f t="shared" si="23"/>
        <v>26.923076923076923</v>
      </c>
      <c r="GK22">
        <v>1</v>
      </c>
      <c r="GL22">
        <v>0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1</v>
      </c>
      <c r="GS22">
        <v>0</v>
      </c>
      <c r="GT22">
        <v>0</v>
      </c>
      <c r="GU22"/>
      <c r="GV22"/>
      <c r="GW22" t="e">
        <f t="shared" si="24"/>
        <v>#DIV/0!</v>
      </c>
      <c r="GX22"/>
      <c r="GY22"/>
    </row>
    <row r="23" spans="1:207" x14ac:dyDescent="0.35">
      <c r="A23" s="54">
        <v>43</v>
      </c>
      <c r="B23" s="31">
        <v>23007177</v>
      </c>
      <c r="C23" s="2">
        <v>45042</v>
      </c>
      <c r="D23" s="2">
        <v>31847</v>
      </c>
      <c r="E23" s="4">
        <v>36</v>
      </c>
      <c r="F23" s="4" t="s">
        <v>178</v>
      </c>
      <c r="G23" s="4">
        <v>75</v>
      </c>
      <c r="H23" s="4">
        <v>175</v>
      </c>
      <c r="I23" s="4">
        <v>1.9</v>
      </c>
      <c r="J23" s="4">
        <v>1</v>
      </c>
      <c r="K23" s="2">
        <v>45012</v>
      </c>
      <c r="L23" s="2">
        <v>45042</v>
      </c>
      <c r="M23" s="35">
        <v>45044</v>
      </c>
      <c r="N23" s="35" t="s">
        <v>201</v>
      </c>
      <c r="O23" s="4">
        <v>0</v>
      </c>
      <c r="P23" s="25"/>
      <c r="Q23" s="25">
        <f t="shared" si="0"/>
        <v>2</v>
      </c>
      <c r="R23" s="4">
        <f t="shared" si="1"/>
        <v>51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38">
        <v>0</v>
      </c>
      <c r="AC23" s="4">
        <v>12</v>
      </c>
      <c r="AD23" s="4">
        <v>20</v>
      </c>
      <c r="AE23" s="4">
        <v>9</v>
      </c>
      <c r="AF23" s="4">
        <v>9</v>
      </c>
      <c r="AG23" s="4">
        <f t="shared" si="2"/>
        <v>0</v>
      </c>
      <c r="AH23" s="4">
        <v>890</v>
      </c>
      <c r="AI23" s="4">
        <v>12500</v>
      </c>
      <c r="AJ23" s="4">
        <v>8.1300000000000008</v>
      </c>
      <c r="AK23" s="4">
        <v>0.09</v>
      </c>
      <c r="AL23" s="4">
        <v>0</v>
      </c>
      <c r="AM23" s="4">
        <v>0</v>
      </c>
      <c r="AN23" s="4">
        <v>0</v>
      </c>
      <c r="AO23" s="4">
        <v>94</v>
      </c>
      <c r="AP23" s="4">
        <v>293.10000000000002</v>
      </c>
      <c r="AQ23" s="4">
        <v>0</v>
      </c>
      <c r="AR23" s="4">
        <v>9</v>
      </c>
      <c r="AS23" s="4">
        <v>1.1200000000000001</v>
      </c>
      <c r="AT23" s="4">
        <v>30</v>
      </c>
      <c r="AU23" s="29">
        <v>1.93</v>
      </c>
      <c r="AX23" s="4">
        <v>605</v>
      </c>
      <c r="AY23" s="4">
        <v>0</v>
      </c>
      <c r="AZ23" s="4">
        <v>0</v>
      </c>
      <c r="BA23" s="4">
        <v>0.6</v>
      </c>
      <c r="BB23" s="4">
        <v>16</v>
      </c>
      <c r="BC23" s="4">
        <v>136</v>
      </c>
      <c r="BD23" s="4">
        <v>4.5999999999999996</v>
      </c>
      <c r="BE23" s="4">
        <v>2</v>
      </c>
      <c r="BF23" s="4">
        <v>4.7</v>
      </c>
      <c r="BG23" s="4">
        <v>8.9</v>
      </c>
      <c r="BH23" s="4">
        <v>6.2</v>
      </c>
      <c r="BI23" s="4">
        <v>2.9</v>
      </c>
      <c r="BJ23" s="4">
        <v>83</v>
      </c>
      <c r="BK23" s="4">
        <v>43</v>
      </c>
      <c r="BL23" s="4">
        <v>19</v>
      </c>
      <c r="BM23" s="4">
        <v>0.4</v>
      </c>
      <c r="BN23" s="4">
        <v>76</v>
      </c>
      <c r="BO23" s="4">
        <v>143</v>
      </c>
      <c r="BP23" s="4">
        <v>1</v>
      </c>
      <c r="BQ23" s="4">
        <v>1</v>
      </c>
      <c r="BR23" s="4">
        <v>345</v>
      </c>
      <c r="BS23">
        <v>101</v>
      </c>
      <c r="BT23">
        <v>62</v>
      </c>
      <c r="BU23">
        <v>78</v>
      </c>
      <c r="BV23">
        <v>55</v>
      </c>
      <c r="BW23">
        <v>6</v>
      </c>
      <c r="BX23">
        <v>-500</v>
      </c>
      <c r="BY23">
        <v>1155</v>
      </c>
      <c r="BZ23">
        <v>1</v>
      </c>
      <c r="CA23">
        <v>74</v>
      </c>
      <c r="CB23">
        <v>4</v>
      </c>
      <c r="CC23" s="4">
        <v>3.1</v>
      </c>
      <c r="CD23" s="4">
        <v>56</v>
      </c>
      <c r="CE23" s="4">
        <v>42</v>
      </c>
      <c r="CF23" s="4">
        <v>8</v>
      </c>
      <c r="CG23" s="4">
        <v>8</v>
      </c>
      <c r="CH23" s="4">
        <v>1826</v>
      </c>
      <c r="CI23" s="4">
        <f t="shared" si="3"/>
        <v>1858.0645161290322</v>
      </c>
      <c r="CJ23" s="4">
        <v>7.43</v>
      </c>
      <c r="CK23" s="4">
        <v>34</v>
      </c>
      <c r="CL23" s="4">
        <v>138</v>
      </c>
      <c r="CM23" s="4">
        <v>23</v>
      </c>
      <c r="CN23" s="4">
        <v>0.33</v>
      </c>
      <c r="CO23" s="4">
        <v>0</v>
      </c>
      <c r="CP23" s="4">
        <v>0</v>
      </c>
      <c r="CQ23" s="4">
        <v>13</v>
      </c>
      <c r="CR23" s="4">
        <v>293.10000000000002</v>
      </c>
      <c r="CS23" s="4">
        <v>0</v>
      </c>
      <c r="CT23" s="4">
        <v>3</v>
      </c>
      <c r="CU23" s="4"/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25">
        <v>0</v>
      </c>
      <c r="DF23" s="25">
        <v>0</v>
      </c>
      <c r="DG23" s="25">
        <v>0</v>
      </c>
      <c r="DH23" s="25">
        <v>0</v>
      </c>
      <c r="DI23" s="25">
        <v>0</v>
      </c>
      <c r="DJ23" s="25">
        <v>0</v>
      </c>
      <c r="DK23" s="25">
        <v>0</v>
      </c>
      <c r="DL23" s="4">
        <v>10</v>
      </c>
      <c r="DM23" s="4">
        <v>10</v>
      </c>
      <c r="DN23" s="4">
        <v>54</v>
      </c>
      <c r="DO23" s="4">
        <v>32</v>
      </c>
      <c r="DP23" s="4">
        <v>40</v>
      </c>
      <c r="DQ23" s="4">
        <v>70</v>
      </c>
      <c r="DR23" s="11">
        <v>53</v>
      </c>
      <c r="DS23" s="4">
        <v>56</v>
      </c>
      <c r="DT23" s="4">
        <v>121</v>
      </c>
      <c r="DU23" s="4">
        <f t="shared" si="25"/>
        <v>65</v>
      </c>
      <c r="DV23" s="11">
        <v>17.2</v>
      </c>
      <c r="DW23" s="4">
        <v>1364</v>
      </c>
      <c r="DX23" s="4">
        <v>95</v>
      </c>
      <c r="DY23" s="4">
        <v>56</v>
      </c>
      <c r="DZ23" s="4">
        <v>3.7</v>
      </c>
      <c r="EA23" s="4">
        <f t="shared" si="4"/>
        <v>1.9473684210526319</v>
      </c>
      <c r="EB23" s="4">
        <v>18.3</v>
      </c>
      <c r="EC23" s="4">
        <v>367</v>
      </c>
      <c r="ED23" s="4">
        <v>83</v>
      </c>
      <c r="EE23" s="4">
        <v>4.4000000000000004</v>
      </c>
      <c r="EF23" s="4">
        <f t="shared" si="27"/>
        <v>2.3157894736842106</v>
      </c>
      <c r="EG23" s="45">
        <f t="shared" si="5"/>
        <v>2.8961748633879782</v>
      </c>
      <c r="EH23" s="45">
        <f t="shared" si="28"/>
        <v>0.93989071038251359</v>
      </c>
      <c r="EI23" s="4">
        <v>10</v>
      </c>
      <c r="EJ23" s="4">
        <v>61</v>
      </c>
      <c r="EK23" s="4">
        <v>35</v>
      </c>
      <c r="EL23" s="11">
        <f t="shared" si="26"/>
        <v>1.7428571428571429</v>
      </c>
      <c r="EM23" s="4">
        <v>239</v>
      </c>
      <c r="EN23" s="11">
        <v>13</v>
      </c>
      <c r="EO23" s="4">
        <v>8</v>
      </c>
      <c r="EP23" s="11">
        <f t="shared" si="6"/>
        <v>5.8095238095238093</v>
      </c>
      <c r="EQ23" s="4">
        <v>34</v>
      </c>
      <c r="ER23" s="4">
        <f t="shared" si="7"/>
        <v>17.894736842105264</v>
      </c>
      <c r="ES23" s="4">
        <v>11</v>
      </c>
      <c r="ET23" s="4">
        <v>22</v>
      </c>
      <c r="EU23" s="11">
        <v>34</v>
      </c>
      <c r="EV23" s="4">
        <v>20</v>
      </c>
      <c r="EW23" s="9">
        <v>14</v>
      </c>
      <c r="EX23" s="4">
        <v>114</v>
      </c>
      <c r="EY23" s="4">
        <v>246</v>
      </c>
      <c r="EZ23" s="4">
        <v>74</v>
      </c>
      <c r="FA23" s="4">
        <v>97</v>
      </c>
      <c r="FB23" s="4">
        <v>104</v>
      </c>
      <c r="FC23" s="4">
        <f t="shared" si="8"/>
        <v>367</v>
      </c>
      <c r="FD23" s="9">
        <f t="shared" si="29"/>
        <v>1.034801169631367</v>
      </c>
      <c r="FE23" s="9">
        <f t="shared" si="10"/>
        <v>0.28337874659400547</v>
      </c>
      <c r="FF23" s="9">
        <f t="shared" si="11"/>
        <v>0.39773175409313877</v>
      </c>
      <c r="FG23" s="9">
        <f t="shared" si="12"/>
        <v>1.0951807228915664</v>
      </c>
      <c r="FH23" s="9">
        <f t="shared" si="13"/>
        <v>0.34686680385301594</v>
      </c>
      <c r="FI23" s="9">
        <f t="shared" si="14"/>
        <v>1.0583489418375018</v>
      </c>
      <c r="FJ23" s="11">
        <v>16.3</v>
      </c>
      <c r="FK23" s="11">
        <v>33</v>
      </c>
      <c r="FL23" s="4">
        <v>20</v>
      </c>
      <c r="FM23" s="4">
        <v>13</v>
      </c>
      <c r="FN23" s="4">
        <v>51</v>
      </c>
      <c r="FO23" s="4">
        <f t="shared" si="15"/>
        <v>26.842105263157897</v>
      </c>
      <c r="FP23" s="11">
        <v>46</v>
      </c>
      <c r="FQ23" s="11">
        <v>22</v>
      </c>
      <c r="FR23" s="4">
        <v>12</v>
      </c>
      <c r="FS23" s="4">
        <v>39</v>
      </c>
      <c r="FT23" s="4">
        <v>27</v>
      </c>
      <c r="FU23" s="11">
        <f t="shared" si="16"/>
        <v>1.4444444444444444</v>
      </c>
      <c r="FV23" s="4">
        <v>8</v>
      </c>
      <c r="FW23" s="11">
        <f t="shared" si="17"/>
        <v>4.875</v>
      </c>
      <c r="FX23" s="4">
        <v>117</v>
      </c>
      <c r="FY23" s="4">
        <v>14.4</v>
      </c>
      <c r="FZ23">
        <v>12.8</v>
      </c>
      <c r="GA23" s="11">
        <f t="shared" si="18"/>
        <v>20.399999999999999</v>
      </c>
      <c r="GB23" s="4">
        <f t="shared" si="19"/>
        <v>0.92727272727272725</v>
      </c>
      <c r="GC23" s="4">
        <f t="shared" si="20"/>
        <v>3.59375</v>
      </c>
      <c r="GD23" s="4">
        <f t="shared" si="21"/>
        <v>1.2734375</v>
      </c>
      <c r="GE23" s="4">
        <v>23</v>
      </c>
      <c r="GF23" s="4">
        <v>16</v>
      </c>
      <c r="GG23" s="4">
        <f t="shared" si="22"/>
        <v>30.434782608695656</v>
      </c>
      <c r="GH23" s="4">
        <v>31</v>
      </c>
      <c r="GI23" s="4">
        <v>21</v>
      </c>
      <c r="GJ23" s="4">
        <f t="shared" si="23"/>
        <v>32.258064516129032</v>
      </c>
      <c r="GK23" s="4">
        <v>1</v>
      </c>
      <c r="GL23" s="4">
        <v>0</v>
      </c>
      <c r="GM23" s="4">
        <v>0</v>
      </c>
      <c r="GN23" s="4">
        <v>0</v>
      </c>
      <c r="GO23" s="4">
        <v>1</v>
      </c>
      <c r="GP23" s="4">
        <v>0</v>
      </c>
      <c r="GQ23" s="4">
        <v>0</v>
      </c>
      <c r="GR23" s="4">
        <v>1</v>
      </c>
      <c r="GS23" s="4">
        <v>0</v>
      </c>
      <c r="GT23" s="4">
        <v>0</v>
      </c>
      <c r="GW23" t="e">
        <f t="shared" si="24"/>
        <v>#DIV/0!</v>
      </c>
    </row>
    <row r="24" spans="1:207" x14ac:dyDescent="0.35">
      <c r="A24" s="54">
        <v>44</v>
      </c>
      <c r="B24" s="54">
        <v>93004126</v>
      </c>
      <c r="C24" s="2">
        <v>45048</v>
      </c>
      <c r="D24" s="2">
        <v>14133</v>
      </c>
      <c r="E24" s="4">
        <v>85</v>
      </c>
      <c r="F24" s="4" t="s">
        <v>176</v>
      </c>
      <c r="G24" s="4">
        <v>60</v>
      </c>
      <c r="H24" s="4">
        <v>155</v>
      </c>
      <c r="I24" s="4">
        <v>1.59</v>
      </c>
      <c r="J24" s="4">
        <v>1</v>
      </c>
      <c r="K24" s="2">
        <v>45030</v>
      </c>
      <c r="L24" s="2">
        <v>45047</v>
      </c>
      <c r="M24" s="2">
        <v>45054</v>
      </c>
      <c r="N24" s="2">
        <v>45054</v>
      </c>
      <c r="O24" s="4">
        <v>1</v>
      </c>
      <c r="P24" s="2">
        <v>45054</v>
      </c>
      <c r="Q24" s="25">
        <f t="shared" si="0"/>
        <v>7</v>
      </c>
      <c r="R24" s="4">
        <f t="shared" si="1"/>
        <v>24</v>
      </c>
      <c r="S24" s="4">
        <f>_xlfn.DAYS(P24,L24)</f>
        <v>7</v>
      </c>
      <c r="T24" s="4">
        <v>0</v>
      </c>
      <c r="U24" s="4">
        <v>1</v>
      </c>
      <c r="V24" s="4">
        <v>0</v>
      </c>
      <c r="W24" s="4">
        <v>1</v>
      </c>
      <c r="X24" s="4">
        <v>1</v>
      </c>
      <c r="Y24" s="4">
        <v>0</v>
      </c>
      <c r="Z24" s="4">
        <v>0</v>
      </c>
      <c r="AA24" s="4">
        <v>1</v>
      </c>
      <c r="AB24" s="4">
        <v>0</v>
      </c>
      <c r="AC24" s="4">
        <v>21</v>
      </c>
      <c r="AD24" s="4">
        <v>59</v>
      </c>
      <c r="AE24" s="4">
        <v>9</v>
      </c>
      <c r="AF24" s="4">
        <v>13</v>
      </c>
      <c r="AG24" s="4">
        <f t="shared" si="2"/>
        <v>4</v>
      </c>
      <c r="AH24" s="4">
        <v>750</v>
      </c>
      <c r="AI24" s="4">
        <v>10100</v>
      </c>
      <c r="AJ24" s="4">
        <v>14.86</v>
      </c>
      <c r="AK24" s="4">
        <v>2.54</v>
      </c>
      <c r="AL24" s="4">
        <v>0</v>
      </c>
      <c r="AM24" s="4">
        <v>1</v>
      </c>
      <c r="AN24" s="4" t="s">
        <v>202</v>
      </c>
      <c r="AO24" s="4">
        <v>21</v>
      </c>
      <c r="AP24" s="4">
        <v>3815</v>
      </c>
      <c r="AQ24" s="4">
        <v>0</v>
      </c>
      <c r="AR24" s="4">
        <v>7.9</v>
      </c>
      <c r="AS24" s="4">
        <v>1.1000000000000001</v>
      </c>
      <c r="AT24" s="4">
        <v>38.1</v>
      </c>
      <c r="AU24" s="29">
        <v>10.039999999999999</v>
      </c>
      <c r="AV24" s="4">
        <v>1.81</v>
      </c>
      <c r="AW24" s="4">
        <v>481</v>
      </c>
      <c r="AX24" s="4">
        <v>169</v>
      </c>
      <c r="AY24" s="4">
        <v>1</v>
      </c>
      <c r="AZ24" s="4">
        <v>0</v>
      </c>
      <c r="BA24" s="4">
        <v>2.5</v>
      </c>
      <c r="BB24" s="4">
        <v>149</v>
      </c>
      <c r="BC24" s="4">
        <v>145</v>
      </c>
      <c r="BD24" s="4">
        <v>3.9</v>
      </c>
      <c r="BE24" s="4">
        <v>3.3</v>
      </c>
      <c r="BF24" s="4">
        <v>1.8</v>
      </c>
      <c r="BG24" s="4">
        <v>9.4</v>
      </c>
      <c r="BH24" s="4">
        <v>4.7</v>
      </c>
      <c r="BI24" s="4">
        <v>2.8</v>
      </c>
      <c r="BJ24" s="4">
        <v>10</v>
      </c>
      <c r="BK24" s="4">
        <v>7</v>
      </c>
      <c r="BL24" s="4">
        <v>17</v>
      </c>
      <c r="BM24" s="4">
        <v>1.6</v>
      </c>
      <c r="BN24" s="4">
        <v>115</v>
      </c>
      <c r="BO24" s="4">
        <v>232</v>
      </c>
      <c r="BP24" s="4">
        <v>1</v>
      </c>
      <c r="BQ24" s="4">
        <v>1</v>
      </c>
      <c r="BR24" s="4">
        <v>267.8</v>
      </c>
      <c r="BS24">
        <v>144</v>
      </c>
      <c r="BT24">
        <v>64</v>
      </c>
      <c r="BU24">
        <v>96</v>
      </c>
      <c r="BV24">
        <v>76</v>
      </c>
      <c r="BX24">
        <v>737</v>
      </c>
      <c r="BY24">
        <v>110</v>
      </c>
      <c r="BZ24">
        <v>1.4</v>
      </c>
      <c r="CA24">
        <v>80.099999999999994</v>
      </c>
      <c r="CB24">
        <v>11</v>
      </c>
      <c r="CC24" s="4">
        <v>2</v>
      </c>
      <c r="CD24" s="4">
        <v>28</v>
      </c>
      <c r="CE24" s="4">
        <v>100.5</v>
      </c>
      <c r="CF24" s="4">
        <v>17</v>
      </c>
      <c r="CG24" s="4">
        <v>9</v>
      </c>
      <c r="CH24" s="4">
        <v>2820</v>
      </c>
      <c r="CI24" s="4">
        <f t="shared" si="3"/>
        <v>3840</v>
      </c>
      <c r="CJ24" s="4">
        <v>7.33</v>
      </c>
      <c r="CK24" s="4">
        <v>31</v>
      </c>
      <c r="CL24" s="4">
        <v>107</v>
      </c>
      <c r="CM24" s="4">
        <v>16.100000000000001</v>
      </c>
      <c r="CN24" s="4">
        <v>0.55000000000000004</v>
      </c>
      <c r="CO24" s="4">
        <v>0</v>
      </c>
      <c r="CP24" s="4">
        <v>0</v>
      </c>
      <c r="CQ24" s="4">
        <v>32.200000000000003</v>
      </c>
      <c r="CR24" s="4">
        <v>14799</v>
      </c>
      <c r="CS24" s="4">
        <v>0</v>
      </c>
      <c r="CT24" s="4">
        <v>0</v>
      </c>
      <c r="CU24" s="4"/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10</v>
      </c>
      <c r="DM24" s="4">
        <v>7</v>
      </c>
      <c r="DN24" s="4">
        <v>48</v>
      </c>
      <c r="DO24" s="4">
        <v>37</v>
      </c>
      <c r="DP24" s="4">
        <v>22</v>
      </c>
      <c r="DQ24" s="4">
        <v>45</v>
      </c>
      <c r="DR24" s="11">
        <v>60</v>
      </c>
      <c r="DS24" s="4">
        <v>36</v>
      </c>
      <c r="DT24" s="4">
        <v>90</v>
      </c>
      <c r="DU24" s="4">
        <f t="shared" si="25"/>
        <v>54</v>
      </c>
      <c r="DV24" s="11">
        <v>19.600000000000001</v>
      </c>
      <c r="DW24" s="4">
        <v>1419</v>
      </c>
      <c r="DX24" s="4">
        <v>93</v>
      </c>
      <c r="DY24" s="4">
        <v>77</v>
      </c>
      <c r="DZ24" s="4">
        <v>4.4000000000000004</v>
      </c>
      <c r="EA24" s="4">
        <f t="shared" si="4"/>
        <v>2.767295597484277</v>
      </c>
      <c r="EB24" s="4">
        <v>25.8</v>
      </c>
      <c r="EC24" s="4">
        <v>340</v>
      </c>
      <c r="ED24" s="4">
        <v>85</v>
      </c>
      <c r="EE24" s="4">
        <v>6.3</v>
      </c>
      <c r="EF24" s="4">
        <f t="shared" si="27"/>
        <v>3.9622641509433958</v>
      </c>
      <c r="EG24" s="45">
        <f t="shared" si="5"/>
        <v>2.3255813953488373</v>
      </c>
      <c r="EH24" s="45">
        <f t="shared" si="28"/>
        <v>0.75968992248062017</v>
      </c>
      <c r="EI24" s="4">
        <v>10</v>
      </c>
      <c r="EJ24" s="4">
        <v>105</v>
      </c>
      <c r="EK24" s="4">
        <v>91</v>
      </c>
      <c r="EL24" s="11">
        <f t="shared" si="26"/>
        <v>1.1538461538461537</v>
      </c>
      <c r="EM24" s="4">
        <v>166</v>
      </c>
      <c r="EN24" s="11">
        <v>10</v>
      </c>
      <c r="EO24" s="4">
        <v>8</v>
      </c>
      <c r="EP24" s="11">
        <f t="shared" si="6"/>
        <v>11.666666666666666</v>
      </c>
      <c r="EQ24" s="4">
        <v>45</v>
      </c>
      <c r="ER24" s="4">
        <f t="shared" si="7"/>
        <v>28.30188679245283</v>
      </c>
      <c r="ES24" s="4">
        <v>23</v>
      </c>
      <c r="ET24" s="4">
        <v>40</v>
      </c>
      <c r="EU24" s="11">
        <v>27</v>
      </c>
      <c r="EV24" s="4">
        <v>9</v>
      </c>
      <c r="EW24" s="9">
        <v>17</v>
      </c>
      <c r="EX24" s="4">
        <v>69</v>
      </c>
      <c r="EY24" s="4">
        <v>100</v>
      </c>
      <c r="EZ24" s="4">
        <v>35</v>
      </c>
      <c r="FA24" s="4">
        <v>55</v>
      </c>
      <c r="FB24" s="4">
        <v>66</v>
      </c>
      <c r="FC24" s="4">
        <f t="shared" si="8"/>
        <v>340</v>
      </c>
      <c r="FD24" s="9">
        <f t="shared" si="29"/>
        <v>0.75777042455749222</v>
      </c>
      <c r="FE24" s="9">
        <f t="shared" si="10"/>
        <v>0.19411764705882353</v>
      </c>
      <c r="FF24" s="9">
        <f t="shared" si="11"/>
        <v>0.26824786644373155</v>
      </c>
      <c r="FG24" s="9">
        <f t="shared" si="12"/>
        <v>1.5247058823529411</v>
      </c>
      <c r="FH24" s="9">
        <f t="shared" si="13"/>
        <v>0.21288765121852174</v>
      </c>
      <c r="FI24" s="9">
        <f t="shared" si="14"/>
        <v>2.0120947360057087</v>
      </c>
      <c r="FJ24" s="11">
        <v>21.5</v>
      </c>
      <c r="FK24" s="11">
        <v>33</v>
      </c>
      <c r="FL24" s="4">
        <v>14</v>
      </c>
      <c r="FM24" s="4">
        <v>19</v>
      </c>
      <c r="FN24" s="4">
        <v>37</v>
      </c>
      <c r="FO24" s="4">
        <f t="shared" si="15"/>
        <v>23.270440251572325</v>
      </c>
      <c r="FP24" s="11">
        <v>53</v>
      </c>
      <c r="FQ24" s="11">
        <v>20</v>
      </c>
      <c r="FR24" s="4">
        <v>14</v>
      </c>
      <c r="FS24" s="4">
        <v>73</v>
      </c>
      <c r="FT24" s="4">
        <v>48</v>
      </c>
      <c r="FU24" s="11">
        <f t="shared" si="16"/>
        <v>1.5208333333333333</v>
      </c>
      <c r="FV24" s="4">
        <v>9</v>
      </c>
      <c r="FW24" s="11">
        <f t="shared" si="17"/>
        <v>8.1111111111111107</v>
      </c>
      <c r="FX24" s="4">
        <v>52</v>
      </c>
      <c r="FY24" s="4">
        <v>44.2</v>
      </c>
      <c r="FZ24">
        <v>11.9</v>
      </c>
      <c r="GA24" s="11">
        <f t="shared" si="18"/>
        <v>44.2</v>
      </c>
      <c r="GB24" s="4">
        <f t="shared" si="19"/>
        <v>2.21</v>
      </c>
      <c r="GC24" s="4">
        <f t="shared" si="20"/>
        <v>4.4537815126050422</v>
      </c>
      <c r="GD24" s="4">
        <f t="shared" si="21"/>
        <v>1.8067226890756303</v>
      </c>
      <c r="GE24" s="4">
        <v>13</v>
      </c>
      <c r="GF24" s="4">
        <v>5</v>
      </c>
      <c r="GG24" s="4">
        <f t="shared" si="22"/>
        <v>61.53846153846154</v>
      </c>
      <c r="GH24" s="4">
        <v>25</v>
      </c>
      <c r="GI24" s="4">
        <v>17</v>
      </c>
      <c r="GJ24" s="4">
        <f t="shared" si="23"/>
        <v>32</v>
      </c>
      <c r="GK24" s="4">
        <v>1</v>
      </c>
      <c r="GL24" s="4">
        <v>0</v>
      </c>
      <c r="GM24" s="4">
        <v>0</v>
      </c>
      <c r="GN24" s="4">
        <v>0</v>
      </c>
      <c r="GO24" s="4">
        <v>1</v>
      </c>
      <c r="GP24" s="4">
        <v>0</v>
      </c>
      <c r="GQ24" s="4">
        <v>0</v>
      </c>
      <c r="GR24" s="4">
        <v>1</v>
      </c>
      <c r="GS24" s="4">
        <v>0</v>
      </c>
      <c r="GT24" s="4">
        <v>0</v>
      </c>
      <c r="GU24" s="4">
        <v>44</v>
      </c>
      <c r="GV24" s="4">
        <v>17</v>
      </c>
      <c r="GW24">
        <f t="shared" si="24"/>
        <v>0.61363636363636365</v>
      </c>
      <c r="GX24" s="4">
        <v>1</v>
      </c>
      <c r="GY24" s="4">
        <v>0</v>
      </c>
    </row>
    <row r="25" spans="1:207" x14ac:dyDescent="0.35">
      <c r="A25" s="54">
        <v>48</v>
      </c>
      <c r="B25" s="54">
        <v>8418421</v>
      </c>
      <c r="C25" s="2">
        <v>45058</v>
      </c>
      <c r="D25" s="2">
        <v>24072</v>
      </c>
      <c r="E25" s="4">
        <v>58</v>
      </c>
      <c r="F25" s="4" t="s">
        <v>178</v>
      </c>
      <c r="G25" s="4">
        <v>75</v>
      </c>
      <c r="H25" s="4">
        <v>175</v>
      </c>
      <c r="I25" s="4">
        <v>1.9</v>
      </c>
      <c r="J25" s="4">
        <v>1</v>
      </c>
      <c r="K25" s="2">
        <v>45058</v>
      </c>
      <c r="L25" s="2">
        <v>45058</v>
      </c>
      <c r="M25" s="2">
        <v>45063</v>
      </c>
      <c r="N25" s="2">
        <v>45063</v>
      </c>
      <c r="O25" s="4">
        <v>0</v>
      </c>
      <c r="Q25" s="25">
        <f t="shared" si="0"/>
        <v>5</v>
      </c>
      <c r="R25" s="4">
        <f t="shared" si="1"/>
        <v>5</v>
      </c>
      <c r="T25" s="4">
        <v>0</v>
      </c>
      <c r="U25" s="4">
        <v>1</v>
      </c>
      <c r="V25" s="4">
        <v>1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11</v>
      </c>
      <c r="AD25" s="4">
        <v>21</v>
      </c>
      <c r="AE25" s="4">
        <v>8</v>
      </c>
      <c r="AF25" s="4">
        <v>8</v>
      </c>
      <c r="AG25" s="4">
        <f t="shared" si="2"/>
        <v>0</v>
      </c>
      <c r="AH25" s="4">
        <v>2600</v>
      </c>
      <c r="AI25" s="4">
        <v>11500</v>
      </c>
      <c r="AJ25" s="4">
        <v>25.22</v>
      </c>
      <c r="AK25" s="4">
        <v>47.76</v>
      </c>
      <c r="AL25" s="4">
        <v>0</v>
      </c>
      <c r="AM25" s="4">
        <v>1</v>
      </c>
      <c r="AN25" s="4" t="s">
        <v>177</v>
      </c>
      <c r="AO25" s="4">
        <v>72</v>
      </c>
      <c r="AP25" s="4">
        <v>744.4</v>
      </c>
      <c r="AQ25" s="4">
        <v>0</v>
      </c>
      <c r="AR25" s="4">
        <v>12.3</v>
      </c>
      <c r="AS25" s="4">
        <v>1.86</v>
      </c>
      <c r="AT25" s="4">
        <v>34.200000000000003</v>
      </c>
      <c r="AV25" s="4">
        <v>0.56999999999999995</v>
      </c>
      <c r="AW25" s="4">
        <v>805</v>
      </c>
      <c r="AX25" s="4">
        <v>86</v>
      </c>
      <c r="AY25" s="4">
        <v>0</v>
      </c>
      <c r="AZ25" s="4">
        <v>0</v>
      </c>
      <c r="BA25" s="4">
        <v>0.97</v>
      </c>
      <c r="BB25" s="4">
        <v>50</v>
      </c>
      <c r="BC25" s="4">
        <v>138</v>
      </c>
      <c r="BD25" s="4">
        <v>3.7</v>
      </c>
      <c r="BE25" s="4">
        <v>1.9</v>
      </c>
      <c r="BF25" s="4">
        <v>2</v>
      </c>
      <c r="BG25" s="4">
        <v>7.8</v>
      </c>
      <c r="BH25" s="4">
        <v>5.6</v>
      </c>
      <c r="BJ25" s="4">
        <v>161</v>
      </c>
      <c r="BK25" s="4">
        <v>18</v>
      </c>
      <c r="BL25" s="4">
        <v>20</v>
      </c>
      <c r="BM25" s="4">
        <v>0.4</v>
      </c>
      <c r="BN25" s="4">
        <v>73</v>
      </c>
      <c r="BO25" s="4">
        <v>142</v>
      </c>
      <c r="BP25" s="4">
        <v>0</v>
      </c>
      <c r="BQ25" s="4">
        <v>0</v>
      </c>
      <c r="BR25" s="4">
        <v>367</v>
      </c>
      <c r="BS25">
        <v>115</v>
      </c>
      <c r="BT25">
        <v>55</v>
      </c>
      <c r="BU25">
        <v>72</v>
      </c>
      <c r="BV25">
        <v>104</v>
      </c>
      <c r="BX25">
        <v>1440</v>
      </c>
      <c r="BY25">
        <v>920</v>
      </c>
      <c r="BZ25">
        <v>1.2</v>
      </c>
      <c r="CA25">
        <v>56</v>
      </c>
      <c r="CB25">
        <v>3</v>
      </c>
      <c r="CC25" s="4">
        <v>1.8</v>
      </c>
      <c r="CD25" s="4">
        <v>32</v>
      </c>
      <c r="CE25" s="4">
        <v>56</v>
      </c>
      <c r="CF25" s="4">
        <v>32</v>
      </c>
      <c r="CH25" s="4">
        <v>3515</v>
      </c>
      <c r="CI25" s="4">
        <f t="shared" si="3"/>
        <v>3200</v>
      </c>
      <c r="CJ25" s="4">
        <v>7.4</v>
      </c>
      <c r="CK25" s="4">
        <v>36</v>
      </c>
      <c r="CL25" s="4">
        <v>77</v>
      </c>
      <c r="CM25" s="4">
        <v>22</v>
      </c>
      <c r="CN25" s="4">
        <v>0.2</v>
      </c>
      <c r="CO25" s="4">
        <v>0</v>
      </c>
      <c r="CP25" s="4">
        <v>0</v>
      </c>
      <c r="CQ25" s="4">
        <v>45.35</v>
      </c>
      <c r="CR25" s="4">
        <v>2372</v>
      </c>
      <c r="CS25" s="4">
        <v>0</v>
      </c>
      <c r="CT25" s="4">
        <v>0</v>
      </c>
      <c r="CU25" s="4"/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8</v>
      </c>
      <c r="DM25" s="4">
        <v>8</v>
      </c>
      <c r="DN25" s="4">
        <v>56</v>
      </c>
      <c r="DO25" s="4">
        <v>31</v>
      </c>
      <c r="DP25" s="4">
        <v>44</v>
      </c>
      <c r="DQ25" s="4">
        <v>75</v>
      </c>
      <c r="DR25" s="11">
        <v>58</v>
      </c>
      <c r="DS25" s="4">
        <v>70</v>
      </c>
      <c r="DT25" s="4">
        <v>159</v>
      </c>
      <c r="DU25" s="4">
        <f t="shared" si="25"/>
        <v>89</v>
      </c>
      <c r="DV25" s="11">
        <v>19.600000000000001</v>
      </c>
      <c r="DW25" s="4">
        <v>1792</v>
      </c>
      <c r="DX25" s="4">
        <v>92</v>
      </c>
      <c r="DY25" s="4">
        <v>71</v>
      </c>
      <c r="DZ25" s="4">
        <v>5.4</v>
      </c>
      <c r="EA25" s="4">
        <f t="shared" si="4"/>
        <v>2.8421052631578951</v>
      </c>
      <c r="EB25" s="4">
        <v>22</v>
      </c>
      <c r="EC25" s="4">
        <v>320</v>
      </c>
      <c r="ED25" s="4">
        <v>69</v>
      </c>
      <c r="EE25" s="4">
        <v>7.5</v>
      </c>
      <c r="EF25" s="4">
        <f t="shared" si="27"/>
        <v>3.9473684210526319</v>
      </c>
      <c r="EG25" s="45">
        <f t="shared" si="5"/>
        <v>2.6363636363636362</v>
      </c>
      <c r="EH25" s="45">
        <f t="shared" si="28"/>
        <v>0.89090909090909098</v>
      </c>
      <c r="EI25" s="4">
        <v>10</v>
      </c>
      <c r="EJ25" s="4">
        <v>86</v>
      </c>
      <c r="EK25" s="4">
        <v>52</v>
      </c>
      <c r="EL25" s="11">
        <f t="shared" si="26"/>
        <v>1.6538461538461537</v>
      </c>
      <c r="EM25" s="4">
        <v>217</v>
      </c>
      <c r="EN25" s="11">
        <v>12</v>
      </c>
      <c r="EO25" s="4">
        <v>10</v>
      </c>
      <c r="EP25" s="11">
        <f t="shared" si="6"/>
        <v>7.8181818181818183</v>
      </c>
      <c r="EQ25" s="4">
        <v>64</v>
      </c>
      <c r="ER25" s="4">
        <f t="shared" si="7"/>
        <v>33.684210526315788</v>
      </c>
      <c r="ES25" s="4">
        <v>23</v>
      </c>
      <c r="ET25" s="4">
        <v>32</v>
      </c>
      <c r="EU25" s="11">
        <v>33</v>
      </c>
      <c r="EV25" s="4">
        <v>15</v>
      </c>
      <c r="EW25" s="9">
        <v>19</v>
      </c>
      <c r="EX25" s="4">
        <v>69</v>
      </c>
      <c r="EY25" s="4">
        <v>110</v>
      </c>
      <c r="EZ25" s="4">
        <v>38</v>
      </c>
      <c r="FA25" s="4">
        <v>65</v>
      </c>
      <c r="FB25" s="4">
        <v>72</v>
      </c>
      <c r="FC25" s="4">
        <f t="shared" si="8"/>
        <v>320</v>
      </c>
      <c r="FD25" s="9">
        <f t="shared" si="29"/>
        <v>0.90931117523875882</v>
      </c>
      <c r="FE25" s="9">
        <f t="shared" si="10"/>
        <v>0.22500000000000001</v>
      </c>
      <c r="FF25" s="9">
        <f t="shared" si="11"/>
        <v>0.31827812537902755</v>
      </c>
      <c r="FG25" s="9">
        <f t="shared" si="12"/>
        <v>1.5</v>
      </c>
      <c r="FH25" s="9">
        <f t="shared" si="13"/>
        <v>0.2530801910919383</v>
      </c>
      <c r="FI25" s="9">
        <f t="shared" si="14"/>
        <v>1.6496003137827304</v>
      </c>
      <c r="FJ25" s="11">
        <v>15.8</v>
      </c>
      <c r="FK25" s="11">
        <v>24</v>
      </c>
      <c r="FL25" s="4">
        <v>19</v>
      </c>
      <c r="FM25" s="4">
        <v>4</v>
      </c>
      <c r="FN25" s="4">
        <v>49</v>
      </c>
      <c r="FO25" s="4">
        <f t="shared" si="15"/>
        <v>25.789473684210527</v>
      </c>
      <c r="FP25" s="11">
        <v>48</v>
      </c>
      <c r="FQ25" s="11">
        <v>19</v>
      </c>
      <c r="FR25" s="4">
        <v>14</v>
      </c>
      <c r="FS25" s="4">
        <v>62</v>
      </c>
      <c r="FT25" s="4">
        <v>39</v>
      </c>
      <c r="FU25" s="11">
        <f t="shared" si="16"/>
        <v>1.5897435897435896</v>
      </c>
      <c r="FV25" s="4">
        <v>11</v>
      </c>
      <c r="FW25" s="11">
        <f t="shared" si="17"/>
        <v>5.6363636363636367</v>
      </c>
      <c r="FX25" s="4">
        <v>100</v>
      </c>
      <c r="FY25" s="4">
        <v>27.6</v>
      </c>
      <c r="FZ25">
        <v>22</v>
      </c>
      <c r="GA25" s="11">
        <f t="shared" si="18"/>
        <v>27.6</v>
      </c>
      <c r="GB25" s="4">
        <f t="shared" si="19"/>
        <v>1.4526315789473685</v>
      </c>
      <c r="GC25" s="4">
        <f t="shared" si="20"/>
        <v>2.1818181818181817</v>
      </c>
      <c r="GD25" s="4">
        <f t="shared" si="21"/>
        <v>0.71818181818181825</v>
      </c>
      <c r="GE25" s="4">
        <v>15</v>
      </c>
      <c r="GF25" s="4">
        <v>10</v>
      </c>
      <c r="GG25" s="4">
        <f t="shared" si="22"/>
        <v>33.333333333333329</v>
      </c>
      <c r="GJ25" s="4" t="e">
        <f t="shared" si="23"/>
        <v>#DIV/0!</v>
      </c>
      <c r="GW25" t="e">
        <f t="shared" si="24"/>
        <v>#DIV/0!</v>
      </c>
    </row>
    <row r="26" spans="1:207" x14ac:dyDescent="0.35">
      <c r="A26" s="54">
        <v>50</v>
      </c>
      <c r="B26" s="54">
        <v>22021155</v>
      </c>
      <c r="C26" s="2">
        <v>45067</v>
      </c>
      <c r="D26" s="2">
        <v>28645</v>
      </c>
      <c r="E26" s="4">
        <v>45</v>
      </c>
      <c r="F26" s="4" t="s">
        <v>178</v>
      </c>
      <c r="G26" s="4">
        <v>85</v>
      </c>
      <c r="H26" s="4">
        <v>180</v>
      </c>
      <c r="I26" s="4">
        <v>2.0499999999999998</v>
      </c>
      <c r="J26" s="4">
        <v>1</v>
      </c>
      <c r="K26" s="2">
        <v>45066</v>
      </c>
      <c r="L26" s="2">
        <v>45066</v>
      </c>
      <c r="M26" s="2">
        <v>45072</v>
      </c>
      <c r="N26" s="2">
        <v>45072</v>
      </c>
      <c r="O26" s="4">
        <v>1</v>
      </c>
      <c r="P26" s="2">
        <v>45072</v>
      </c>
      <c r="Q26" s="25">
        <f t="shared" si="0"/>
        <v>6</v>
      </c>
      <c r="R26" s="4">
        <f t="shared" si="1"/>
        <v>6</v>
      </c>
      <c r="S26" s="4">
        <f>_xlfn.DAYS(P26,L26)</f>
        <v>6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39</v>
      </c>
      <c r="AD26" s="4">
        <v>94</v>
      </c>
      <c r="AE26" s="4">
        <v>11</v>
      </c>
      <c r="AF26" s="4">
        <v>22</v>
      </c>
      <c r="AG26" s="4">
        <f t="shared" si="2"/>
        <v>11</v>
      </c>
      <c r="AH26" s="4">
        <v>3100</v>
      </c>
      <c r="AI26" s="4">
        <v>24400</v>
      </c>
      <c r="AJ26" s="4">
        <v>6.86</v>
      </c>
      <c r="AK26" s="4">
        <v>38.43</v>
      </c>
      <c r="AL26" s="4">
        <v>0</v>
      </c>
      <c r="AM26" s="4">
        <v>1</v>
      </c>
      <c r="AN26" s="4" t="s">
        <v>177</v>
      </c>
      <c r="AO26" s="4">
        <v>52</v>
      </c>
      <c r="AP26" s="4">
        <v>1304</v>
      </c>
      <c r="AQ26" s="4">
        <v>0</v>
      </c>
      <c r="AR26" s="4">
        <v>8</v>
      </c>
      <c r="AS26" s="4">
        <v>3.83</v>
      </c>
      <c r="AT26" s="4">
        <v>55.2</v>
      </c>
      <c r="AX26" s="4">
        <v>18</v>
      </c>
      <c r="AY26" s="4">
        <v>1</v>
      </c>
      <c r="AZ26" s="4">
        <v>1</v>
      </c>
      <c r="BA26" s="4">
        <v>2.1</v>
      </c>
      <c r="BB26" s="4">
        <v>33</v>
      </c>
      <c r="BC26" s="4">
        <v>143</v>
      </c>
      <c r="BD26" s="4">
        <v>5.2</v>
      </c>
      <c r="BE26" s="4">
        <v>2.2000000000000002</v>
      </c>
      <c r="BF26" s="4">
        <v>3.6</v>
      </c>
      <c r="BG26" s="4">
        <v>8</v>
      </c>
      <c r="BH26" s="4">
        <v>5.9</v>
      </c>
      <c r="BI26" s="4">
        <v>2.9</v>
      </c>
      <c r="BJ26" s="4">
        <v>3424</v>
      </c>
      <c r="BK26" s="4">
        <v>46</v>
      </c>
      <c r="BL26" s="4">
        <v>579</v>
      </c>
      <c r="BM26" s="4">
        <v>3.2</v>
      </c>
      <c r="BN26" s="4">
        <v>59</v>
      </c>
      <c r="BO26" s="4">
        <v>643</v>
      </c>
      <c r="BP26" s="4">
        <v>1</v>
      </c>
      <c r="BQ26" s="4">
        <v>5</v>
      </c>
      <c r="BR26" s="4">
        <v>175</v>
      </c>
      <c r="BS26">
        <v>112</v>
      </c>
      <c r="BT26">
        <v>46</v>
      </c>
      <c r="BU26">
        <v>71</v>
      </c>
      <c r="BV26">
        <v>125</v>
      </c>
      <c r="BX26">
        <v>2066</v>
      </c>
      <c r="BY26">
        <v>360</v>
      </c>
      <c r="BZ26">
        <v>17</v>
      </c>
      <c r="CA26">
        <v>87.8</v>
      </c>
      <c r="CB26">
        <v>5.4</v>
      </c>
      <c r="CC26" s="4">
        <v>3.4</v>
      </c>
      <c r="CD26" s="4">
        <v>32</v>
      </c>
      <c r="CE26" s="4">
        <v>109</v>
      </c>
      <c r="CF26" s="4">
        <v>12</v>
      </c>
      <c r="CG26" s="4">
        <v>10</v>
      </c>
      <c r="CH26" s="4">
        <v>1200</v>
      </c>
      <c r="CI26" s="4">
        <f t="shared" si="3"/>
        <v>1670.5882352941176</v>
      </c>
      <c r="CJ26" s="4">
        <v>7.19</v>
      </c>
      <c r="CK26" s="4">
        <v>43</v>
      </c>
      <c r="CL26" s="4">
        <v>70</v>
      </c>
      <c r="CM26" s="4">
        <v>11.5</v>
      </c>
      <c r="CN26" s="4">
        <v>1.7</v>
      </c>
      <c r="CO26" s="4">
        <v>1</v>
      </c>
      <c r="CP26" s="4">
        <v>0</v>
      </c>
      <c r="CQ26" s="4">
        <v>28.51</v>
      </c>
      <c r="CR26" s="4">
        <v>2339</v>
      </c>
      <c r="CS26" s="4">
        <v>1</v>
      </c>
      <c r="CT26" s="4">
        <v>0</v>
      </c>
      <c r="CU26" s="4"/>
      <c r="CV26" s="4">
        <v>1</v>
      </c>
      <c r="CW26" s="4">
        <v>1</v>
      </c>
      <c r="CX26" s="4">
        <v>1</v>
      </c>
      <c r="CY26" s="4">
        <v>1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8</v>
      </c>
      <c r="DM26" s="4">
        <v>8</v>
      </c>
      <c r="DN26" s="4">
        <v>54</v>
      </c>
      <c r="DO26" s="4">
        <v>33</v>
      </c>
      <c r="DP26" s="4">
        <v>39</v>
      </c>
      <c r="DQ26" s="4">
        <v>69</v>
      </c>
      <c r="DR26" s="11">
        <v>48</v>
      </c>
      <c r="DS26" s="4">
        <v>51</v>
      </c>
      <c r="DT26" s="4">
        <v>99</v>
      </c>
      <c r="DU26" s="4">
        <f t="shared" si="25"/>
        <v>48</v>
      </c>
      <c r="DV26" s="11">
        <v>12.9</v>
      </c>
      <c r="DW26" s="4">
        <v>634</v>
      </c>
      <c r="DX26" s="4">
        <v>84</v>
      </c>
      <c r="DY26" s="4">
        <v>106</v>
      </c>
      <c r="DZ26" s="4">
        <v>6.3</v>
      </c>
      <c r="EA26" s="4">
        <f t="shared" si="4"/>
        <v>3.0731707317073171</v>
      </c>
      <c r="EB26" s="4">
        <v>25.2</v>
      </c>
      <c r="EC26" s="4">
        <v>225</v>
      </c>
      <c r="ED26" s="4">
        <v>106</v>
      </c>
      <c r="EE26" s="4">
        <v>11.3</v>
      </c>
      <c r="EF26" s="4">
        <f t="shared" si="27"/>
        <v>5.51219512195122</v>
      </c>
      <c r="EG26" s="45">
        <f t="shared" si="5"/>
        <v>1.9047619047619049</v>
      </c>
      <c r="EH26" s="45">
        <f t="shared" si="28"/>
        <v>0.51190476190476197</v>
      </c>
      <c r="EI26" s="4">
        <v>14</v>
      </c>
      <c r="EJ26" s="4">
        <v>80</v>
      </c>
      <c r="EK26" s="4">
        <v>42</v>
      </c>
      <c r="EL26" s="11">
        <f t="shared" si="26"/>
        <v>1.9047619047619047</v>
      </c>
      <c r="EM26" s="4">
        <v>137</v>
      </c>
      <c r="EN26" s="11">
        <v>25</v>
      </c>
      <c r="EO26" s="4">
        <v>19</v>
      </c>
      <c r="EP26" s="11">
        <f t="shared" si="6"/>
        <v>3.6363636363636362</v>
      </c>
      <c r="EQ26" s="4">
        <v>49</v>
      </c>
      <c r="ER26" s="4">
        <f t="shared" si="7"/>
        <v>23.902439024390247</v>
      </c>
      <c r="ES26" s="4">
        <v>32</v>
      </c>
      <c r="ET26" s="4">
        <v>33</v>
      </c>
      <c r="EU26" s="11">
        <v>28</v>
      </c>
      <c r="EV26" s="4">
        <v>26</v>
      </c>
      <c r="EW26" s="9">
        <v>2</v>
      </c>
      <c r="EX26" s="4">
        <v>55</v>
      </c>
      <c r="EY26" s="4">
        <v>97</v>
      </c>
      <c r="EZ26" s="4">
        <v>31</v>
      </c>
      <c r="FA26" s="4">
        <v>59</v>
      </c>
      <c r="FB26" s="4">
        <v>35</v>
      </c>
      <c r="FC26" s="4">
        <f t="shared" si="8"/>
        <v>225</v>
      </c>
      <c r="FD26" s="9">
        <f t="shared" si="29"/>
        <v>0.70028519767693254</v>
      </c>
      <c r="FE26" s="9">
        <f t="shared" si="10"/>
        <v>0.15555555555555556</v>
      </c>
      <c r="FF26" s="9">
        <f t="shared" si="11"/>
        <v>0.20293610702251236</v>
      </c>
      <c r="FG26" s="9">
        <f t="shared" si="12"/>
        <v>0.95094339622641511</v>
      </c>
      <c r="FH26" s="9">
        <f t="shared" si="13"/>
        <v>0.18795352368802243</v>
      </c>
      <c r="FI26" s="9">
        <f t="shared" si="14"/>
        <v>1.3579373080867554</v>
      </c>
      <c r="FJ26" s="11">
        <v>15.4</v>
      </c>
      <c r="FK26" s="11">
        <v>24</v>
      </c>
      <c r="FL26" s="4">
        <v>10</v>
      </c>
      <c r="FM26" s="4">
        <v>14</v>
      </c>
      <c r="FN26" s="4">
        <v>42</v>
      </c>
      <c r="FO26" s="4">
        <f t="shared" si="15"/>
        <v>20.487804878048781</v>
      </c>
      <c r="FP26" s="11">
        <v>58</v>
      </c>
      <c r="FQ26" s="11">
        <v>30</v>
      </c>
      <c r="FR26" s="4">
        <v>24</v>
      </c>
      <c r="FS26" s="4">
        <v>101</v>
      </c>
      <c r="FT26" s="4">
        <v>82</v>
      </c>
      <c r="FU26" s="11">
        <f t="shared" si="16"/>
        <v>1.2317073170731707</v>
      </c>
      <c r="FV26" s="4">
        <v>16</v>
      </c>
      <c r="FW26" s="11">
        <f t="shared" si="17"/>
        <v>6.3125</v>
      </c>
      <c r="FX26" s="4">
        <v>87</v>
      </c>
      <c r="FY26" s="4">
        <v>15.5</v>
      </c>
      <c r="FZ26">
        <v>18.899999999999999</v>
      </c>
      <c r="GA26" s="11">
        <f t="shared" si="18"/>
        <v>15.5</v>
      </c>
      <c r="GB26" s="4">
        <f t="shared" si="19"/>
        <v>0.51666666666666672</v>
      </c>
      <c r="GC26" s="4">
        <f t="shared" si="20"/>
        <v>3.0687830687830688</v>
      </c>
      <c r="GD26" s="4">
        <f t="shared" si="21"/>
        <v>0.81481481481481488</v>
      </c>
      <c r="GE26" s="4">
        <v>23</v>
      </c>
      <c r="GF26" s="4">
        <v>18</v>
      </c>
      <c r="GG26" s="4">
        <f t="shared" si="22"/>
        <v>21.739130434782609</v>
      </c>
      <c r="GJ26" s="4" t="e">
        <f t="shared" si="23"/>
        <v>#DIV/0!</v>
      </c>
      <c r="GW26" t="e">
        <f t="shared" si="24"/>
        <v>#DIV/0!</v>
      </c>
    </row>
    <row r="27" spans="1:207" x14ac:dyDescent="0.35">
      <c r="A27" s="54">
        <v>51</v>
      </c>
      <c r="B27" s="54">
        <v>14550541</v>
      </c>
      <c r="C27" s="2">
        <v>45068</v>
      </c>
      <c r="D27" s="2">
        <v>20293</v>
      </c>
      <c r="E27" s="4">
        <v>68</v>
      </c>
      <c r="F27" s="4" t="s">
        <v>176</v>
      </c>
      <c r="G27" s="4">
        <v>75</v>
      </c>
      <c r="H27" s="4">
        <v>165</v>
      </c>
      <c r="I27" s="4">
        <v>1.85</v>
      </c>
      <c r="J27" s="4">
        <v>1</v>
      </c>
      <c r="K27" s="2">
        <v>45051</v>
      </c>
      <c r="L27" s="2">
        <v>45051</v>
      </c>
      <c r="M27" s="2">
        <v>45069</v>
      </c>
      <c r="N27" s="2">
        <v>45069</v>
      </c>
      <c r="O27" s="4">
        <v>1</v>
      </c>
      <c r="P27" s="2">
        <v>45069</v>
      </c>
      <c r="Q27" s="25">
        <f t="shared" si="0"/>
        <v>18</v>
      </c>
      <c r="R27" s="4">
        <f t="shared" si="1"/>
        <v>18</v>
      </c>
      <c r="S27" s="4">
        <f>_xlfn.DAYS(P27,L27)</f>
        <v>18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1</v>
      </c>
      <c r="Z27" s="4">
        <v>0</v>
      </c>
      <c r="AA27" s="4">
        <v>0</v>
      </c>
      <c r="AB27" s="4">
        <v>0</v>
      </c>
      <c r="AC27" s="4">
        <v>14</v>
      </c>
      <c r="AD27" s="4">
        <v>39</v>
      </c>
      <c r="AE27" s="4">
        <v>7</v>
      </c>
      <c r="AF27" s="4">
        <v>11</v>
      </c>
      <c r="AG27" s="4">
        <f t="shared" si="2"/>
        <v>4</v>
      </c>
      <c r="AH27" s="4">
        <v>460</v>
      </c>
      <c r="AI27" s="4">
        <v>6500</v>
      </c>
      <c r="AJ27" s="4">
        <v>38</v>
      </c>
      <c r="AK27" s="4">
        <v>100</v>
      </c>
      <c r="AL27" s="4">
        <v>0</v>
      </c>
      <c r="AM27" s="4">
        <v>0</v>
      </c>
      <c r="AN27" s="4">
        <v>0</v>
      </c>
      <c r="AO27" s="4">
        <v>73</v>
      </c>
      <c r="AQ27" s="4">
        <v>0</v>
      </c>
      <c r="AR27" s="4">
        <v>8.1</v>
      </c>
      <c r="AS27" s="4">
        <v>1.95</v>
      </c>
      <c r="AT27" s="4">
        <v>39</v>
      </c>
      <c r="AU27" s="29">
        <v>1.97</v>
      </c>
      <c r="AV27" s="4">
        <v>1.75</v>
      </c>
      <c r="AW27" s="4">
        <v>619</v>
      </c>
      <c r="AX27" s="4">
        <v>70</v>
      </c>
      <c r="AY27" s="4">
        <v>1</v>
      </c>
      <c r="AZ27" s="4">
        <v>1</v>
      </c>
      <c r="BA27" s="4">
        <v>0.46</v>
      </c>
      <c r="BB27" s="4">
        <v>19</v>
      </c>
      <c r="BC27" s="4">
        <v>144</v>
      </c>
      <c r="BD27" s="4">
        <v>4.5</v>
      </c>
      <c r="BE27" s="4">
        <v>2</v>
      </c>
      <c r="BF27" s="4">
        <v>3.1</v>
      </c>
      <c r="BG27" s="4">
        <v>7.4</v>
      </c>
      <c r="BH27" s="4">
        <v>4.5</v>
      </c>
      <c r="BI27" s="4">
        <v>191</v>
      </c>
      <c r="BJ27" s="4">
        <v>25</v>
      </c>
      <c r="BK27" s="4">
        <v>137</v>
      </c>
      <c r="BL27" s="4">
        <v>17</v>
      </c>
      <c r="BM27" s="4">
        <v>0.56999999999999995</v>
      </c>
      <c r="BN27" s="4">
        <v>253</v>
      </c>
      <c r="BO27" s="4">
        <v>342</v>
      </c>
      <c r="BP27" s="4">
        <v>1</v>
      </c>
      <c r="BQ27" s="4">
        <v>4</v>
      </c>
      <c r="BR27" s="4">
        <v>180</v>
      </c>
      <c r="BS27">
        <v>92</v>
      </c>
      <c r="BT27">
        <v>38</v>
      </c>
      <c r="BU27">
        <v>58</v>
      </c>
      <c r="BV27">
        <v>114</v>
      </c>
      <c r="BW27">
        <v>6</v>
      </c>
      <c r="BX27">
        <v>1220</v>
      </c>
      <c r="BY27">
        <v>180</v>
      </c>
      <c r="BZ27">
        <v>3.2</v>
      </c>
      <c r="CA27">
        <v>86.3</v>
      </c>
      <c r="CB27">
        <v>15.4</v>
      </c>
      <c r="CC27" s="4">
        <v>2.9</v>
      </c>
      <c r="CD27" s="4">
        <v>39</v>
      </c>
      <c r="CE27" s="4">
        <v>65</v>
      </c>
      <c r="CF27" s="4">
        <v>14</v>
      </c>
      <c r="CG27" s="4">
        <v>15</v>
      </c>
      <c r="CH27" s="4">
        <v>1879</v>
      </c>
      <c r="CI27" s="4">
        <f t="shared" si="3"/>
        <v>1434.4827586206898</v>
      </c>
      <c r="CJ27" s="4">
        <v>7.28</v>
      </c>
      <c r="CK27" s="4">
        <v>42</v>
      </c>
      <c r="CL27" s="4">
        <v>99</v>
      </c>
      <c r="CM27" s="4">
        <v>19</v>
      </c>
      <c r="CN27" s="4">
        <v>1.2</v>
      </c>
      <c r="CO27" s="4">
        <v>1</v>
      </c>
      <c r="CP27" s="4">
        <v>0</v>
      </c>
      <c r="CQ27" s="4">
        <v>14.2</v>
      </c>
      <c r="CR27" s="4">
        <v>11910</v>
      </c>
      <c r="CS27" s="4">
        <v>1</v>
      </c>
      <c r="CT27" s="4">
        <v>0</v>
      </c>
      <c r="CU27" s="4"/>
      <c r="CV27" s="4">
        <v>1</v>
      </c>
      <c r="CW27" s="4">
        <v>1</v>
      </c>
      <c r="CX27" s="4">
        <v>1</v>
      </c>
      <c r="CY27" s="4">
        <v>1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10</v>
      </c>
      <c r="DM27" s="4">
        <v>10</v>
      </c>
      <c r="DN27" s="4">
        <v>50</v>
      </c>
      <c r="DO27" s="4">
        <v>20</v>
      </c>
      <c r="DP27" s="4">
        <v>60</v>
      </c>
      <c r="DQ27" s="4">
        <v>89</v>
      </c>
      <c r="DR27" s="11">
        <v>48</v>
      </c>
      <c r="DS27" s="4">
        <v>46</v>
      </c>
      <c r="DT27" s="4">
        <v>88</v>
      </c>
      <c r="DU27" s="4">
        <f t="shared" si="25"/>
        <v>42</v>
      </c>
      <c r="DV27" s="11">
        <v>13.7</v>
      </c>
      <c r="DW27" s="4">
        <v>607</v>
      </c>
      <c r="DX27" s="4">
        <v>76</v>
      </c>
      <c r="DY27" s="4">
        <v>116</v>
      </c>
      <c r="DZ27" s="4">
        <v>5.3</v>
      </c>
      <c r="EA27" s="17">
        <f t="shared" si="4"/>
        <v>2.8648648648648645</v>
      </c>
      <c r="EB27" s="4">
        <v>23.8</v>
      </c>
      <c r="EC27" s="4">
        <v>221</v>
      </c>
      <c r="ED27" s="4">
        <v>49</v>
      </c>
      <c r="EE27" s="4">
        <v>5.5</v>
      </c>
      <c r="EF27" s="4">
        <f t="shared" si="27"/>
        <v>2.9729729729729728</v>
      </c>
      <c r="EG27" s="45">
        <f t="shared" si="5"/>
        <v>2.0168067226890756</v>
      </c>
      <c r="EH27" s="45">
        <f t="shared" si="28"/>
        <v>0.57563025210084029</v>
      </c>
      <c r="EI27" s="4">
        <v>16</v>
      </c>
      <c r="EJ27" s="4">
        <v>97</v>
      </c>
      <c r="EK27" s="4">
        <v>95</v>
      </c>
      <c r="EL27" s="11">
        <f t="shared" si="26"/>
        <v>1.0210526315789474</v>
      </c>
      <c r="EM27" s="4">
        <v>202</v>
      </c>
      <c r="EN27" s="11">
        <v>16</v>
      </c>
      <c r="EO27" s="4">
        <v>11</v>
      </c>
      <c r="EP27" s="11">
        <f t="shared" si="6"/>
        <v>7.1851851851851851</v>
      </c>
      <c r="EQ27" s="4">
        <v>49</v>
      </c>
      <c r="ER27" s="4">
        <f t="shared" si="7"/>
        <v>26.486486486486484</v>
      </c>
      <c r="ES27" s="4">
        <v>19</v>
      </c>
      <c r="ET27" s="4">
        <v>32</v>
      </c>
      <c r="EU27" s="11">
        <v>29</v>
      </c>
      <c r="EV27" s="4">
        <v>19</v>
      </c>
      <c r="EW27" s="9">
        <v>10</v>
      </c>
      <c r="EX27" s="4">
        <v>48</v>
      </c>
      <c r="EY27" s="4">
        <v>52</v>
      </c>
      <c r="EZ27" s="4">
        <v>31</v>
      </c>
      <c r="FA27" s="4">
        <v>35</v>
      </c>
      <c r="FB27" s="4">
        <v>80</v>
      </c>
      <c r="FC27" s="4">
        <f t="shared" si="8"/>
        <v>221</v>
      </c>
      <c r="FD27" s="9">
        <f t="shared" si="29"/>
        <v>2.5221153991442717</v>
      </c>
      <c r="FE27" s="9">
        <f t="shared" si="10"/>
        <v>0.36199095022624433</v>
      </c>
      <c r="FF27" s="9">
        <f t="shared" si="11"/>
        <v>0.47461707367229983</v>
      </c>
      <c r="FG27" s="9">
        <f t="shared" si="12"/>
        <v>1.6897959183673468</v>
      </c>
      <c r="FH27" s="9">
        <f t="shared" si="13"/>
        <v>0.32863561902819094</v>
      </c>
      <c r="FI27" s="9">
        <f t="shared" si="14"/>
        <v>0.66999151543211599</v>
      </c>
      <c r="FJ27" s="11">
        <v>17.3</v>
      </c>
      <c r="FK27" s="11">
        <v>28</v>
      </c>
      <c r="FL27" s="4">
        <v>15</v>
      </c>
      <c r="FM27" s="4">
        <v>13</v>
      </c>
      <c r="FN27" s="4">
        <v>24</v>
      </c>
      <c r="FO27" s="4">
        <f t="shared" si="15"/>
        <v>12.972972972972972</v>
      </c>
      <c r="FP27" s="11">
        <v>45</v>
      </c>
      <c r="FQ27" s="11">
        <v>19</v>
      </c>
      <c r="FR27" s="4">
        <v>17</v>
      </c>
      <c r="FS27" s="4">
        <v>81</v>
      </c>
      <c r="FT27" s="4">
        <v>61</v>
      </c>
      <c r="FU27" s="11">
        <f t="shared" si="16"/>
        <v>1.3278688524590163</v>
      </c>
      <c r="FV27" s="4">
        <v>12</v>
      </c>
      <c r="FW27" s="11">
        <f t="shared" si="17"/>
        <v>6.75</v>
      </c>
      <c r="FX27" s="4">
        <v>66</v>
      </c>
      <c r="FY27" s="4">
        <v>31.7</v>
      </c>
      <c r="FZ27">
        <v>12.5</v>
      </c>
      <c r="GA27" s="11">
        <f t="shared" si="18"/>
        <v>37.700000000000003</v>
      </c>
      <c r="GB27" s="4">
        <f t="shared" si="19"/>
        <v>1.9842105263157896</v>
      </c>
      <c r="GC27" s="4">
        <f t="shared" si="20"/>
        <v>3.6</v>
      </c>
      <c r="GD27" s="4">
        <f t="shared" si="21"/>
        <v>1.3840000000000001</v>
      </c>
      <c r="GE27" s="4">
        <v>20</v>
      </c>
      <c r="GF27" s="4">
        <v>17</v>
      </c>
      <c r="GG27" s="4">
        <f t="shared" si="22"/>
        <v>15</v>
      </c>
      <c r="GH27" s="4">
        <v>36</v>
      </c>
      <c r="GI27" s="4">
        <v>30</v>
      </c>
      <c r="GJ27" s="4">
        <f t="shared" si="23"/>
        <v>16.666666666666664</v>
      </c>
      <c r="GK27" s="4">
        <v>1</v>
      </c>
      <c r="GL27" s="4">
        <v>0</v>
      </c>
      <c r="GM27" s="4">
        <v>0</v>
      </c>
      <c r="GN27" s="4">
        <v>1</v>
      </c>
      <c r="GO27" s="4">
        <v>0</v>
      </c>
      <c r="GP27" s="4">
        <v>0</v>
      </c>
      <c r="GQ27" s="4">
        <v>0</v>
      </c>
      <c r="GR27" s="4">
        <v>1</v>
      </c>
      <c r="GS27" s="4">
        <v>0</v>
      </c>
      <c r="GT27" s="4">
        <v>0</v>
      </c>
      <c r="GU27" s="4">
        <v>42</v>
      </c>
      <c r="GV27" s="4">
        <v>19</v>
      </c>
      <c r="GW27">
        <f t="shared" si="24"/>
        <v>0.54761904761904767</v>
      </c>
      <c r="GX27" s="4">
        <v>1</v>
      </c>
      <c r="GY27" s="4">
        <v>0</v>
      </c>
    </row>
    <row r="28" spans="1:207" s="24" customFormat="1" x14ac:dyDescent="0.35">
      <c r="A28" s="73">
        <v>56</v>
      </c>
      <c r="B28" s="73">
        <v>17610694</v>
      </c>
      <c r="C28" s="33">
        <v>45078</v>
      </c>
      <c r="D28" s="33">
        <v>31265</v>
      </c>
      <c r="E28" s="27">
        <v>38</v>
      </c>
      <c r="F28" s="27" t="s">
        <v>176</v>
      </c>
      <c r="G28" s="27">
        <v>45</v>
      </c>
      <c r="H28" s="27">
        <v>160</v>
      </c>
      <c r="I28" s="27">
        <v>1.44</v>
      </c>
      <c r="J28" s="27">
        <v>1</v>
      </c>
      <c r="K28" s="33">
        <v>45075</v>
      </c>
      <c r="L28" s="33">
        <v>45075</v>
      </c>
      <c r="M28" s="33">
        <v>45084</v>
      </c>
      <c r="N28" s="33">
        <v>45100</v>
      </c>
      <c r="O28" s="4">
        <v>0</v>
      </c>
      <c r="P28" s="27"/>
      <c r="Q28" s="25">
        <f t="shared" si="0"/>
        <v>9</v>
      </c>
      <c r="R28" s="4">
        <f t="shared" si="1"/>
        <v>25</v>
      </c>
      <c r="S28" s="4"/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15</v>
      </c>
      <c r="AD28" s="27">
        <v>29</v>
      </c>
      <c r="AE28" s="27">
        <v>4</v>
      </c>
      <c r="AF28" s="27">
        <v>4</v>
      </c>
      <c r="AG28" s="4">
        <v>0</v>
      </c>
      <c r="AH28" s="27">
        <v>450</v>
      </c>
      <c r="AI28" s="27">
        <v>30300</v>
      </c>
      <c r="AJ28" s="27">
        <v>5.85</v>
      </c>
      <c r="AK28" s="27">
        <v>7.0000000000000007E-2</v>
      </c>
      <c r="AL28" s="27">
        <v>1</v>
      </c>
      <c r="AM28" s="27">
        <v>0</v>
      </c>
      <c r="AN28" s="27">
        <v>0</v>
      </c>
      <c r="AO28" s="27">
        <v>88</v>
      </c>
      <c r="AP28" s="27">
        <v>193</v>
      </c>
      <c r="AQ28" s="27">
        <v>0</v>
      </c>
      <c r="AR28" s="27">
        <v>12.2</v>
      </c>
      <c r="AS28" s="27">
        <v>1.1499999999999999</v>
      </c>
      <c r="AT28" s="27">
        <v>27</v>
      </c>
      <c r="AU28" s="34">
        <v>1.72</v>
      </c>
      <c r="AV28" s="27">
        <v>0.46</v>
      </c>
      <c r="AW28" s="27">
        <v>501</v>
      </c>
      <c r="AX28" s="27">
        <v>203</v>
      </c>
      <c r="AY28" s="27">
        <v>0</v>
      </c>
      <c r="AZ28" s="27">
        <v>0</v>
      </c>
      <c r="BA28" s="27">
        <v>0.48</v>
      </c>
      <c r="BB28" s="27">
        <v>24</v>
      </c>
      <c r="BC28" s="27">
        <v>142</v>
      </c>
      <c r="BD28" s="27">
        <v>3.89</v>
      </c>
      <c r="BE28" s="27">
        <v>2.2999999999999998</v>
      </c>
      <c r="BF28" s="27">
        <v>2</v>
      </c>
      <c r="BG28" s="27">
        <v>9</v>
      </c>
      <c r="BH28" s="27">
        <v>6.1</v>
      </c>
      <c r="BI28" s="27">
        <v>3.32</v>
      </c>
      <c r="BJ28" s="27">
        <v>55</v>
      </c>
      <c r="BK28" s="27">
        <v>24</v>
      </c>
      <c r="BL28" s="27">
        <v>66</v>
      </c>
      <c r="BM28" s="27">
        <v>0.14599999999999999</v>
      </c>
      <c r="BN28" s="27">
        <v>174</v>
      </c>
      <c r="BO28" s="27">
        <v>283</v>
      </c>
      <c r="BP28" s="27">
        <v>1</v>
      </c>
      <c r="BQ28" s="27">
        <v>4</v>
      </c>
      <c r="BR28" s="27">
        <v>120</v>
      </c>
      <c r="BS28" s="24">
        <v>113</v>
      </c>
      <c r="BT28" s="24">
        <v>64</v>
      </c>
      <c r="BU28" s="24">
        <v>82</v>
      </c>
      <c r="BV28" s="24">
        <v>113</v>
      </c>
      <c r="BX28" s="24">
        <v>600</v>
      </c>
      <c r="BY28" s="24">
        <v>0</v>
      </c>
      <c r="BZ28" s="24">
        <v>2.5</v>
      </c>
      <c r="CA28" s="24">
        <v>86.3</v>
      </c>
      <c r="CB28" s="24">
        <v>4.3</v>
      </c>
      <c r="CC28" s="4">
        <v>3.4</v>
      </c>
      <c r="CD28" s="4">
        <v>32</v>
      </c>
      <c r="CE28" s="4">
        <v>68</v>
      </c>
      <c r="CF28" s="4">
        <v>5</v>
      </c>
      <c r="CG28" s="4">
        <v>5</v>
      </c>
      <c r="CH28" s="4">
        <v>1904</v>
      </c>
      <c r="CI28" s="4">
        <f t="shared" si="3"/>
        <v>1929.4117647058824</v>
      </c>
      <c r="CJ28" s="27">
        <v>7.36</v>
      </c>
      <c r="CK28" s="27">
        <v>62.1</v>
      </c>
      <c r="CL28" s="27">
        <v>78.900000000000006</v>
      </c>
      <c r="CM28" s="27">
        <v>34.9</v>
      </c>
      <c r="CN28" s="27">
        <v>0.1</v>
      </c>
      <c r="CO28" s="27">
        <v>0</v>
      </c>
      <c r="CP28" s="27">
        <v>0</v>
      </c>
      <c r="CQ28" s="27">
        <v>13</v>
      </c>
      <c r="CR28" s="27">
        <v>235</v>
      </c>
      <c r="CS28" s="27">
        <v>0</v>
      </c>
      <c r="CT28" s="27">
        <v>3</v>
      </c>
      <c r="CU28" s="27"/>
      <c r="CV28" s="27">
        <v>0</v>
      </c>
      <c r="CW28" s="27">
        <v>0</v>
      </c>
      <c r="CX28" s="27">
        <v>0</v>
      </c>
      <c r="CY28" s="27"/>
      <c r="CZ28" s="27">
        <v>0</v>
      </c>
      <c r="DA28" s="27">
        <v>0</v>
      </c>
      <c r="DB28" s="27">
        <v>0</v>
      </c>
      <c r="DC28" s="27">
        <v>0</v>
      </c>
      <c r="DD28" s="27">
        <v>0</v>
      </c>
      <c r="DE28" s="27">
        <v>0</v>
      </c>
      <c r="DF28" s="27">
        <v>0</v>
      </c>
      <c r="DG28" s="27">
        <v>0</v>
      </c>
      <c r="DH28" s="27"/>
      <c r="DI28" s="27">
        <v>0</v>
      </c>
      <c r="DJ28" s="27">
        <v>0</v>
      </c>
      <c r="DK28" s="27"/>
      <c r="DL28" s="27">
        <v>9</v>
      </c>
      <c r="DM28" s="27">
        <v>8</v>
      </c>
      <c r="DN28" s="27">
        <v>40</v>
      </c>
      <c r="DO28" s="27">
        <v>23</v>
      </c>
      <c r="DP28" s="27">
        <v>41</v>
      </c>
      <c r="DQ28" s="27">
        <v>73</v>
      </c>
      <c r="DR28" s="62">
        <v>58</v>
      </c>
      <c r="DS28" s="27">
        <v>31</v>
      </c>
      <c r="DT28" s="27">
        <v>73</v>
      </c>
      <c r="DU28" s="4">
        <f t="shared" si="25"/>
        <v>42</v>
      </c>
      <c r="DV28" s="62"/>
      <c r="DW28" s="27"/>
      <c r="DX28" s="27"/>
      <c r="DY28" s="27">
        <v>117</v>
      </c>
      <c r="DZ28" s="27">
        <v>4.9000000000000004</v>
      </c>
      <c r="EA28" s="17">
        <f t="shared" si="4"/>
        <v>3.4027777777777781</v>
      </c>
      <c r="EB28" s="27">
        <v>26.6</v>
      </c>
      <c r="EC28" s="27">
        <v>265</v>
      </c>
      <c r="ED28" s="27">
        <v>45</v>
      </c>
      <c r="EE28" s="27">
        <v>5.3</v>
      </c>
      <c r="EF28" s="4">
        <f t="shared" si="27"/>
        <v>3.6805555555555554</v>
      </c>
      <c r="EG28" s="45">
        <f t="shared" si="5"/>
        <v>2.1804511278195489</v>
      </c>
      <c r="EH28" s="45">
        <f t="shared" si="28"/>
        <v>0</v>
      </c>
      <c r="EI28" s="27">
        <v>19</v>
      </c>
      <c r="EJ28" s="27">
        <v>116</v>
      </c>
      <c r="EK28" s="27">
        <v>107</v>
      </c>
      <c r="EL28" s="11">
        <f t="shared" si="26"/>
        <v>1.0841121495327102</v>
      </c>
      <c r="EM28" s="27">
        <v>111</v>
      </c>
      <c r="EN28" s="62">
        <v>15</v>
      </c>
      <c r="EO28" s="27">
        <v>14</v>
      </c>
      <c r="EP28" s="11">
        <f t="shared" si="6"/>
        <v>8</v>
      </c>
      <c r="EQ28" s="27"/>
      <c r="ER28" s="4">
        <f t="shared" si="7"/>
        <v>0</v>
      </c>
      <c r="ES28" s="27"/>
      <c r="ET28" s="27"/>
      <c r="EU28" s="62"/>
      <c r="EV28" s="27"/>
      <c r="EW28" s="16"/>
      <c r="EX28" s="27">
        <v>48</v>
      </c>
      <c r="EY28" s="27">
        <v>97</v>
      </c>
      <c r="EZ28" s="27">
        <v>21</v>
      </c>
      <c r="FA28" s="27">
        <v>52</v>
      </c>
      <c r="FB28" s="27">
        <v>35</v>
      </c>
      <c r="FC28" s="4">
        <f t="shared" si="8"/>
        <v>265</v>
      </c>
      <c r="FD28" s="9">
        <f t="shared" si="29"/>
        <v>0.47892518322531757</v>
      </c>
      <c r="FE28" s="9">
        <f t="shared" si="10"/>
        <v>0.13207547169811321</v>
      </c>
      <c r="FF28" s="9">
        <f t="shared" si="11"/>
        <v>0.16627173962638375</v>
      </c>
      <c r="FG28" s="9">
        <f t="shared" si="12"/>
        <v>2.2600000000000002</v>
      </c>
      <c r="FH28" s="9">
        <f t="shared" si="13"/>
        <v>0.20378888396068495</v>
      </c>
      <c r="FI28" s="9">
        <f t="shared" si="14"/>
        <v>4.7188999016089515</v>
      </c>
      <c r="FJ28" s="62"/>
      <c r="FK28" s="62"/>
      <c r="FL28" s="27"/>
      <c r="FM28" s="27"/>
      <c r="FN28" s="27"/>
      <c r="FO28" s="4"/>
      <c r="FP28" s="62">
        <v>43</v>
      </c>
      <c r="FQ28" s="62">
        <v>24</v>
      </c>
      <c r="FR28" s="27">
        <v>35</v>
      </c>
      <c r="FS28" s="27"/>
      <c r="FT28" s="27"/>
      <c r="FU28" s="11"/>
      <c r="FV28" s="27">
        <v>45</v>
      </c>
      <c r="FW28" s="11"/>
      <c r="FX28" s="27">
        <v>104</v>
      </c>
      <c r="FY28" s="27">
        <v>29</v>
      </c>
      <c r="FZ28" s="24">
        <v>17.399999999999999</v>
      </c>
      <c r="GA28" s="11">
        <f t="shared" si="18"/>
        <v>29</v>
      </c>
      <c r="GB28" s="4">
        <f t="shared" si="19"/>
        <v>1.2083333333333333</v>
      </c>
      <c r="GC28" s="4">
        <f t="shared" si="20"/>
        <v>2.4712643678160924</v>
      </c>
      <c r="GD28" s="4"/>
      <c r="GE28" s="27">
        <v>19</v>
      </c>
      <c r="GF28" s="27">
        <v>17</v>
      </c>
      <c r="GG28" s="4">
        <f t="shared" si="22"/>
        <v>10.526315789473683</v>
      </c>
      <c r="GH28" s="27">
        <v>49</v>
      </c>
      <c r="GI28" s="27">
        <v>32</v>
      </c>
      <c r="GJ28" s="4">
        <f t="shared" si="23"/>
        <v>34.693877551020407</v>
      </c>
      <c r="GK28" s="4">
        <v>1</v>
      </c>
      <c r="GL28" s="4">
        <v>0</v>
      </c>
      <c r="GM28" s="4">
        <v>0</v>
      </c>
      <c r="GN28" s="4">
        <v>0</v>
      </c>
      <c r="GO28" s="4">
        <v>1</v>
      </c>
      <c r="GP28" s="4">
        <v>0</v>
      </c>
      <c r="GQ28" s="4">
        <v>0</v>
      </c>
      <c r="GR28" s="4">
        <v>1</v>
      </c>
      <c r="GS28" s="4">
        <v>0</v>
      </c>
      <c r="GT28" s="4">
        <v>0</v>
      </c>
      <c r="GU28" s="4">
        <v>49</v>
      </c>
      <c r="GV28" s="4">
        <v>22</v>
      </c>
      <c r="GW28">
        <f t="shared" si="24"/>
        <v>0.55102040816326525</v>
      </c>
      <c r="GX28" s="4">
        <v>1</v>
      </c>
      <c r="GY28" s="4">
        <v>0</v>
      </c>
    </row>
    <row r="29" spans="1:207" x14ac:dyDescent="0.35">
      <c r="A29" s="54">
        <v>62</v>
      </c>
      <c r="B29" s="32">
        <v>95079175</v>
      </c>
      <c r="C29" s="2">
        <v>45086</v>
      </c>
      <c r="D29" s="2">
        <v>16604</v>
      </c>
      <c r="E29" s="4">
        <v>78</v>
      </c>
      <c r="F29" s="4" t="s">
        <v>178</v>
      </c>
      <c r="G29" s="4">
        <v>80</v>
      </c>
      <c r="H29" s="4">
        <v>185</v>
      </c>
      <c r="I29" s="4">
        <v>2.04</v>
      </c>
      <c r="J29" s="4">
        <v>1</v>
      </c>
      <c r="K29" s="2">
        <v>45085</v>
      </c>
      <c r="L29" s="2">
        <v>45085</v>
      </c>
      <c r="M29" s="2">
        <v>45111</v>
      </c>
      <c r="N29" s="2">
        <v>45111</v>
      </c>
      <c r="O29" s="4">
        <v>1</v>
      </c>
      <c r="P29" s="2">
        <v>45111</v>
      </c>
      <c r="Q29" s="25">
        <f t="shared" si="0"/>
        <v>26</v>
      </c>
      <c r="R29" s="4">
        <f t="shared" si="1"/>
        <v>26</v>
      </c>
      <c r="S29" s="4">
        <f>_xlfn.DAYS(P29,L29)</f>
        <v>26</v>
      </c>
      <c r="T29" s="4">
        <v>0</v>
      </c>
      <c r="U29" s="4">
        <v>1</v>
      </c>
      <c r="V29" s="4">
        <v>1</v>
      </c>
      <c r="W29" s="4">
        <v>0</v>
      </c>
      <c r="X29" s="4">
        <v>1</v>
      </c>
      <c r="Y29" s="4">
        <v>0</v>
      </c>
      <c r="Z29" s="4">
        <v>0</v>
      </c>
      <c r="AA29" s="4">
        <v>0</v>
      </c>
      <c r="AB29" s="4">
        <v>0</v>
      </c>
      <c r="AC29" s="4">
        <v>22</v>
      </c>
      <c r="AD29" s="4">
        <v>50</v>
      </c>
      <c r="AE29" s="4">
        <v>12</v>
      </c>
      <c r="AF29" s="4">
        <v>12</v>
      </c>
      <c r="AG29" s="4">
        <v>0</v>
      </c>
      <c r="AH29" s="4">
        <v>790</v>
      </c>
      <c r="AI29" s="4">
        <v>11300</v>
      </c>
      <c r="AJ29" s="4">
        <v>44</v>
      </c>
      <c r="AK29" s="4">
        <v>52</v>
      </c>
      <c r="AL29" s="4">
        <v>0</v>
      </c>
      <c r="AM29" s="4">
        <v>1</v>
      </c>
      <c r="AN29" s="4" t="s">
        <v>211</v>
      </c>
      <c r="AO29" s="4">
        <v>120</v>
      </c>
      <c r="AQ29" s="4">
        <v>0</v>
      </c>
      <c r="AR29" s="4">
        <v>11.8</v>
      </c>
      <c r="AS29" s="4">
        <v>1.01</v>
      </c>
      <c r="AT29" s="4">
        <v>33</v>
      </c>
      <c r="AV29" s="4">
        <v>1.3</v>
      </c>
      <c r="AW29" s="4">
        <v>230</v>
      </c>
      <c r="AX29" s="4">
        <v>230</v>
      </c>
      <c r="AY29" s="4">
        <v>1</v>
      </c>
      <c r="AZ29" s="4">
        <v>1</v>
      </c>
      <c r="BA29" s="4">
        <v>3.16</v>
      </c>
      <c r="BB29" s="4">
        <v>118</v>
      </c>
      <c r="BC29" s="4">
        <v>144</v>
      </c>
      <c r="BD29" s="4">
        <v>4.38</v>
      </c>
      <c r="BE29" s="4">
        <v>2.44</v>
      </c>
      <c r="BF29" s="4">
        <v>64.400000000000006</v>
      </c>
      <c r="BG29" s="4">
        <v>7.5</v>
      </c>
      <c r="BH29" s="4">
        <v>5.8</v>
      </c>
      <c r="BI29" s="4">
        <v>2.54</v>
      </c>
      <c r="BJ29" s="4">
        <v>1220</v>
      </c>
      <c r="BK29" s="4">
        <v>92</v>
      </c>
      <c r="BL29" s="4">
        <v>37</v>
      </c>
      <c r="BM29" s="4">
        <v>0.86</v>
      </c>
      <c r="BN29" s="4">
        <v>74</v>
      </c>
      <c r="BO29" s="4">
        <v>552</v>
      </c>
      <c r="BP29" s="4">
        <v>1</v>
      </c>
      <c r="BQ29" s="4">
        <v>28</v>
      </c>
      <c r="BR29" s="4">
        <v>117</v>
      </c>
      <c r="BS29">
        <v>86</v>
      </c>
      <c r="BT29">
        <v>42</v>
      </c>
      <c r="BU29">
        <v>61</v>
      </c>
      <c r="BV29">
        <v>89</v>
      </c>
      <c r="BW29">
        <v>12</v>
      </c>
      <c r="BX29">
        <v>2367</v>
      </c>
      <c r="BY29">
        <v>519</v>
      </c>
      <c r="BZ29">
        <v>1.2</v>
      </c>
      <c r="CA29">
        <v>76.400000000000006</v>
      </c>
      <c r="CB29">
        <v>16</v>
      </c>
      <c r="CC29" s="27">
        <v>2.9</v>
      </c>
      <c r="CD29" s="27">
        <v>31</v>
      </c>
      <c r="CE29" s="27">
        <v>79</v>
      </c>
      <c r="CF29" s="27">
        <v>5</v>
      </c>
      <c r="CG29" s="27">
        <v>4</v>
      </c>
      <c r="CH29" s="27">
        <v>1886</v>
      </c>
      <c r="CI29" s="4">
        <f t="shared" si="3"/>
        <v>1351.7241379310346</v>
      </c>
      <c r="CJ29" s="4">
        <v>7.16</v>
      </c>
      <c r="CK29" s="4">
        <v>46</v>
      </c>
      <c r="CL29" s="4">
        <v>94</v>
      </c>
      <c r="CM29" s="4">
        <v>16.600000000000001</v>
      </c>
      <c r="CN29" s="4">
        <v>1</v>
      </c>
      <c r="CO29" s="4">
        <v>0</v>
      </c>
      <c r="CP29" s="4">
        <v>1</v>
      </c>
      <c r="CQ29" s="4">
        <v>3308</v>
      </c>
      <c r="CR29" s="4">
        <v>35000</v>
      </c>
      <c r="CS29" s="4">
        <v>1</v>
      </c>
      <c r="CT29" s="4">
        <v>3</v>
      </c>
      <c r="CU29" s="4"/>
      <c r="CV29" s="4">
        <v>1</v>
      </c>
      <c r="CW29" s="4">
        <v>1</v>
      </c>
      <c r="CX29" s="4">
        <v>1</v>
      </c>
      <c r="CY29" s="4">
        <v>1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10</v>
      </c>
      <c r="DM29" s="4">
        <v>10</v>
      </c>
      <c r="DN29" s="4">
        <v>52</v>
      </c>
      <c r="DO29" s="4">
        <v>40</v>
      </c>
      <c r="DP29" s="4">
        <v>24</v>
      </c>
      <c r="DQ29" s="4">
        <v>48</v>
      </c>
      <c r="DR29" s="11">
        <v>35</v>
      </c>
      <c r="DS29" s="4">
        <v>54</v>
      </c>
      <c r="DT29" s="4">
        <v>83</v>
      </c>
      <c r="DU29" s="4">
        <f t="shared" si="25"/>
        <v>29</v>
      </c>
      <c r="DV29" s="11">
        <v>11.1</v>
      </c>
      <c r="DW29" s="4">
        <v>440</v>
      </c>
      <c r="DX29" s="4">
        <v>66</v>
      </c>
      <c r="DY29" s="4">
        <v>90</v>
      </c>
      <c r="DZ29" s="4">
        <v>2.6</v>
      </c>
      <c r="EA29" s="17">
        <f t="shared" si="4"/>
        <v>1.2745098039215685</v>
      </c>
      <c r="EB29" s="4">
        <v>27.4</v>
      </c>
      <c r="EC29" s="4">
        <v>242</v>
      </c>
      <c r="ED29" s="4">
        <v>78</v>
      </c>
      <c r="EE29" s="4">
        <v>7.1</v>
      </c>
      <c r="EF29" s="4">
        <f t="shared" si="27"/>
        <v>3.4803921568627447</v>
      </c>
      <c r="EG29" s="45">
        <f t="shared" si="5"/>
        <v>1.2773722627737227</v>
      </c>
      <c r="EH29" s="45">
        <f t="shared" si="28"/>
        <v>0.4051094890510949</v>
      </c>
      <c r="EI29" s="4">
        <v>10</v>
      </c>
      <c r="EJ29" s="4">
        <v>73</v>
      </c>
      <c r="EK29" s="4">
        <v>67</v>
      </c>
      <c r="EL29" s="11">
        <f t="shared" si="26"/>
        <v>1.0895522388059702</v>
      </c>
      <c r="EM29" s="4">
        <v>184</v>
      </c>
      <c r="EN29" s="11">
        <v>9</v>
      </c>
      <c r="EO29" s="4">
        <v>8</v>
      </c>
      <c r="EP29" s="11">
        <f t="shared" si="6"/>
        <v>8.5882352941176467</v>
      </c>
      <c r="EQ29" s="4">
        <v>59</v>
      </c>
      <c r="ER29" s="4">
        <f t="shared" si="7"/>
        <v>28.921568627450981</v>
      </c>
      <c r="ES29" s="4">
        <v>22</v>
      </c>
      <c r="ET29" s="4">
        <v>38</v>
      </c>
      <c r="EU29" s="11">
        <v>22</v>
      </c>
      <c r="EV29" s="4">
        <v>20</v>
      </c>
      <c r="EW29" s="9">
        <v>2</v>
      </c>
      <c r="EX29" s="4">
        <v>80</v>
      </c>
      <c r="EY29" s="4">
        <v>119</v>
      </c>
      <c r="EZ29" s="4">
        <v>62</v>
      </c>
      <c r="FA29" s="4">
        <v>83</v>
      </c>
      <c r="FB29" s="4">
        <v>73</v>
      </c>
      <c r="FC29" s="4">
        <f t="shared" si="8"/>
        <v>242</v>
      </c>
      <c r="FD29" s="9">
        <f t="shared" si="29"/>
        <v>1.757335575997772</v>
      </c>
      <c r="FE29" s="9">
        <f t="shared" si="10"/>
        <v>0.30165289256198347</v>
      </c>
      <c r="FF29" s="9">
        <f t="shared" si="11"/>
        <v>0.41824194254385899</v>
      </c>
      <c r="FG29" s="9">
        <f t="shared" si="12"/>
        <v>0.99230769230769234</v>
      </c>
      <c r="FH29" s="9">
        <f t="shared" si="13"/>
        <v>0.34583855389845947</v>
      </c>
      <c r="FI29" s="9">
        <f t="shared" si="14"/>
        <v>0.56466602387212494</v>
      </c>
      <c r="FJ29" s="11">
        <v>18.5</v>
      </c>
      <c r="FK29" s="11">
        <v>30</v>
      </c>
      <c r="FL29" s="4">
        <v>13</v>
      </c>
      <c r="FM29" s="4">
        <v>17</v>
      </c>
      <c r="FN29" s="4">
        <v>68</v>
      </c>
      <c r="FO29" s="4">
        <f t="shared" ref="FO29:FO60" si="30">FN29/I29</f>
        <v>33.333333333333336</v>
      </c>
      <c r="FP29" s="11">
        <v>48</v>
      </c>
      <c r="FQ29" s="11">
        <v>22</v>
      </c>
      <c r="FR29" s="4">
        <v>13</v>
      </c>
      <c r="FS29" s="4">
        <v>68</v>
      </c>
      <c r="FT29" s="4">
        <v>73</v>
      </c>
      <c r="FU29" s="11">
        <f t="shared" ref="FU29:FU86" si="31">FS29/FT29</f>
        <v>0.93150684931506844</v>
      </c>
      <c r="FV29" s="4">
        <v>8</v>
      </c>
      <c r="FW29" s="11">
        <f t="shared" ref="FW29:FW73" si="32">(FS29/FV29)</f>
        <v>8.5</v>
      </c>
      <c r="FY29" s="4">
        <v>28.1</v>
      </c>
      <c r="GA29" s="11">
        <f t="shared" si="18"/>
        <v>40.1</v>
      </c>
      <c r="GB29" s="4">
        <f t="shared" si="19"/>
        <v>1.8227272727272728</v>
      </c>
      <c r="GE29" s="4">
        <v>24</v>
      </c>
      <c r="GF29" s="4">
        <v>22</v>
      </c>
      <c r="GG29" s="4">
        <f t="shared" si="22"/>
        <v>8.3333333333333321</v>
      </c>
      <c r="GH29" s="4">
        <v>15</v>
      </c>
      <c r="GI29" s="4">
        <v>12</v>
      </c>
      <c r="GJ29" s="4">
        <f t="shared" si="23"/>
        <v>20</v>
      </c>
      <c r="GK29" s="4">
        <v>1</v>
      </c>
      <c r="GL29" s="4">
        <v>0</v>
      </c>
      <c r="GM29" s="4">
        <v>0</v>
      </c>
      <c r="GN29" s="4">
        <v>1</v>
      </c>
      <c r="GO29" s="4">
        <v>0</v>
      </c>
      <c r="GP29" s="4">
        <v>0</v>
      </c>
      <c r="GQ29" s="4">
        <v>0</v>
      </c>
      <c r="GR29" s="4">
        <v>1</v>
      </c>
      <c r="GS29" s="4">
        <v>0</v>
      </c>
      <c r="GT29" s="4">
        <v>0</v>
      </c>
    </row>
    <row r="30" spans="1:207" x14ac:dyDescent="0.35">
      <c r="A30" s="54">
        <v>67</v>
      </c>
      <c r="B30" s="32">
        <v>23013895</v>
      </c>
      <c r="C30" s="2">
        <v>45099</v>
      </c>
      <c r="D30" s="2">
        <v>32466</v>
      </c>
      <c r="E30" s="4">
        <v>34</v>
      </c>
      <c r="F30" s="4" t="s">
        <v>178</v>
      </c>
      <c r="G30" s="4">
        <v>85</v>
      </c>
      <c r="H30" s="4">
        <v>185</v>
      </c>
      <c r="I30" s="4">
        <v>2.09</v>
      </c>
      <c r="J30" s="4">
        <v>1</v>
      </c>
      <c r="K30" s="2">
        <v>45098</v>
      </c>
      <c r="L30" s="2">
        <v>45098</v>
      </c>
      <c r="M30" s="2">
        <v>45127</v>
      </c>
      <c r="N30" s="2">
        <v>45135</v>
      </c>
      <c r="O30" s="4">
        <v>0</v>
      </c>
      <c r="Q30" s="25">
        <f t="shared" si="0"/>
        <v>29</v>
      </c>
      <c r="R30" s="4">
        <f t="shared" si="1"/>
        <v>37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8</v>
      </c>
      <c r="AD30" s="4">
        <v>31</v>
      </c>
      <c r="AE30" s="4">
        <v>2</v>
      </c>
      <c r="AF30" s="4">
        <v>2</v>
      </c>
      <c r="AG30" s="4">
        <v>0</v>
      </c>
      <c r="AH30" s="4">
        <v>686</v>
      </c>
      <c r="AI30" s="4">
        <v>13022</v>
      </c>
      <c r="AJ30" s="4">
        <v>8.73</v>
      </c>
      <c r="AK30" s="4">
        <v>7.0000000000000007E-2</v>
      </c>
      <c r="AL30" s="4">
        <v>0</v>
      </c>
      <c r="AM30" s="4">
        <v>0</v>
      </c>
      <c r="AN30" s="4">
        <v>0</v>
      </c>
      <c r="AO30" s="4">
        <v>120</v>
      </c>
      <c r="AP30" s="4">
        <v>248</v>
      </c>
      <c r="AQ30" s="4">
        <v>0</v>
      </c>
      <c r="AR30" s="4">
        <v>11</v>
      </c>
      <c r="AS30" s="4">
        <v>1.08</v>
      </c>
      <c r="AT30" s="4">
        <v>26.7</v>
      </c>
      <c r="AU30" s="29">
        <v>3.01</v>
      </c>
      <c r="AV30" s="4">
        <v>0.36</v>
      </c>
      <c r="AW30" s="4">
        <v>755</v>
      </c>
      <c r="AX30" s="4">
        <v>385</v>
      </c>
      <c r="AY30" s="4">
        <v>0</v>
      </c>
      <c r="AZ30" s="4">
        <v>0</v>
      </c>
      <c r="BA30" s="4">
        <v>0.9</v>
      </c>
      <c r="BB30" s="4">
        <v>30</v>
      </c>
      <c r="BC30" s="4">
        <v>139</v>
      </c>
      <c r="BD30" s="4">
        <v>4.5</v>
      </c>
      <c r="BE30" s="4">
        <v>2.5</v>
      </c>
      <c r="BF30" s="4">
        <v>3.4</v>
      </c>
      <c r="BG30" s="4">
        <v>8.5</v>
      </c>
      <c r="BH30" s="4">
        <v>5.7</v>
      </c>
      <c r="BI30" s="4">
        <v>3.4</v>
      </c>
      <c r="BJ30" s="4">
        <v>43</v>
      </c>
      <c r="BK30" s="4">
        <v>14</v>
      </c>
      <c r="BL30" s="4">
        <v>53</v>
      </c>
      <c r="BM30" s="4">
        <v>0.2</v>
      </c>
      <c r="BN30" s="4">
        <v>54</v>
      </c>
      <c r="BO30" s="4">
        <v>257</v>
      </c>
      <c r="BP30" s="4">
        <v>1</v>
      </c>
      <c r="BQ30" s="4">
        <v>12</v>
      </c>
      <c r="BR30" s="4">
        <v>230</v>
      </c>
      <c r="BS30">
        <v>89</v>
      </c>
      <c r="BT30">
        <v>48</v>
      </c>
      <c r="BU30">
        <v>64</v>
      </c>
      <c r="BV30">
        <v>110</v>
      </c>
      <c r="BW30">
        <v>3</v>
      </c>
      <c r="BX30">
        <v>2100</v>
      </c>
      <c r="BY30">
        <v>546</v>
      </c>
      <c r="BZ30">
        <v>1.1000000000000001</v>
      </c>
      <c r="CA30">
        <v>64.5</v>
      </c>
      <c r="CB30">
        <v>8.4</v>
      </c>
      <c r="CC30" s="4">
        <v>2.2999999999999998</v>
      </c>
      <c r="CD30" s="4">
        <v>21</v>
      </c>
      <c r="CE30" s="4">
        <v>67</v>
      </c>
      <c r="CF30" s="4">
        <v>15</v>
      </c>
      <c r="CG30" s="4">
        <v>18</v>
      </c>
      <c r="CH30" s="4">
        <v>2130</v>
      </c>
      <c r="CI30" s="4">
        <f t="shared" si="3"/>
        <v>2121.739130434783</v>
      </c>
      <c r="CJ30" s="4">
        <v>7.46</v>
      </c>
      <c r="CK30" s="4">
        <v>38</v>
      </c>
      <c r="CL30" s="4">
        <v>96</v>
      </c>
      <c r="CM30" s="4">
        <v>23.8</v>
      </c>
      <c r="CN30" s="4">
        <v>0.15</v>
      </c>
      <c r="CO30" s="4">
        <v>0</v>
      </c>
      <c r="CP30" s="4">
        <v>0</v>
      </c>
      <c r="CQ30" s="4">
        <v>13</v>
      </c>
      <c r="CR30" s="4">
        <v>173</v>
      </c>
      <c r="CS30" s="4">
        <v>1</v>
      </c>
      <c r="CT30" s="4">
        <v>0</v>
      </c>
      <c r="CU30" s="4"/>
      <c r="CV30" s="4">
        <v>1</v>
      </c>
      <c r="CW30" s="4">
        <v>1</v>
      </c>
      <c r="CX30" s="4">
        <v>1</v>
      </c>
      <c r="CY30" s="4">
        <v>1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1</v>
      </c>
      <c r="DF30" s="4">
        <v>1</v>
      </c>
      <c r="DG30" s="4">
        <v>1</v>
      </c>
      <c r="DH30" s="4">
        <v>1</v>
      </c>
      <c r="DI30" s="4">
        <v>0</v>
      </c>
      <c r="DJ30" s="4">
        <v>0</v>
      </c>
      <c r="DK30" s="4">
        <v>0</v>
      </c>
      <c r="DL30" s="4">
        <v>11</v>
      </c>
      <c r="DM30" s="4">
        <v>10</v>
      </c>
      <c r="DN30" s="4">
        <v>34</v>
      </c>
      <c r="DO30" s="4">
        <v>18</v>
      </c>
      <c r="DP30" s="4">
        <v>46</v>
      </c>
      <c r="DQ30" s="4">
        <v>79</v>
      </c>
      <c r="DR30" s="11">
        <v>41</v>
      </c>
      <c r="DS30" s="4">
        <v>61</v>
      </c>
      <c r="DT30" s="4">
        <v>104</v>
      </c>
      <c r="DU30" s="4">
        <f t="shared" si="25"/>
        <v>43</v>
      </c>
      <c r="DV30" s="11">
        <v>11.1</v>
      </c>
      <c r="DW30" s="4">
        <v>963</v>
      </c>
      <c r="DX30" s="4">
        <v>81</v>
      </c>
      <c r="DY30" s="4">
        <v>98</v>
      </c>
      <c r="DZ30" s="4">
        <v>4.0999999999999996</v>
      </c>
      <c r="EA30" s="17">
        <f t="shared" si="4"/>
        <v>1.9617224880382775</v>
      </c>
      <c r="EB30" s="4">
        <v>12.9</v>
      </c>
      <c r="EC30" s="4">
        <v>339</v>
      </c>
      <c r="ED30" s="4">
        <v>47</v>
      </c>
      <c r="EE30" s="4">
        <v>4.3</v>
      </c>
      <c r="EF30" s="4">
        <f t="shared" si="27"/>
        <v>2.0574162679425836</v>
      </c>
      <c r="EG30" s="45">
        <f t="shared" si="5"/>
        <v>3.1782945736434107</v>
      </c>
      <c r="EH30" s="45">
        <f t="shared" si="28"/>
        <v>0.86046511627906974</v>
      </c>
      <c r="EI30" s="4">
        <v>14</v>
      </c>
      <c r="EJ30" s="4">
        <v>66</v>
      </c>
      <c r="EK30" s="4">
        <v>45</v>
      </c>
      <c r="EL30" s="11">
        <f t="shared" si="26"/>
        <v>1.4666666666666666</v>
      </c>
      <c r="EM30" s="4">
        <v>226</v>
      </c>
      <c r="EN30" s="11">
        <v>12</v>
      </c>
      <c r="EO30" s="4">
        <v>10</v>
      </c>
      <c r="EP30" s="11">
        <f t="shared" si="6"/>
        <v>6</v>
      </c>
      <c r="EQ30" s="4">
        <v>32</v>
      </c>
      <c r="ER30" s="4">
        <f t="shared" si="7"/>
        <v>15.311004784688997</v>
      </c>
      <c r="ES30" s="4">
        <v>7</v>
      </c>
      <c r="ET30" s="4">
        <v>16</v>
      </c>
      <c r="EU30" s="11">
        <v>17</v>
      </c>
      <c r="EV30" s="4">
        <v>15</v>
      </c>
      <c r="EW30" s="9">
        <v>2</v>
      </c>
      <c r="EX30" s="4">
        <v>76</v>
      </c>
      <c r="EY30" s="4">
        <v>125</v>
      </c>
      <c r="EZ30" s="4">
        <v>24</v>
      </c>
      <c r="FA30" s="4">
        <v>93</v>
      </c>
      <c r="FB30" s="4">
        <v>104</v>
      </c>
      <c r="FC30" s="4">
        <f t="shared" si="8"/>
        <v>339</v>
      </c>
      <c r="FD30" s="9">
        <f t="shared" si="29"/>
        <v>1.4584329247048833</v>
      </c>
      <c r="FE30" s="9">
        <f t="shared" si="10"/>
        <v>0.30678466076696165</v>
      </c>
      <c r="FF30" s="9">
        <f t="shared" si="11"/>
        <v>0.42366590907281421</v>
      </c>
      <c r="FG30" s="9">
        <f t="shared" si="12"/>
        <v>1.7042553191489362</v>
      </c>
      <c r="FH30" s="9">
        <f t="shared" si="13"/>
        <v>0.35549771845339817</v>
      </c>
      <c r="FI30" s="9">
        <f t="shared" si="14"/>
        <v>1.1685524169675445</v>
      </c>
      <c r="FJ30" s="11">
        <v>11.5</v>
      </c>
      <c r="FK30" s="11">
        <v>25</v>
      </c>
      <c r="FL30" s="4">
        <v>16</v>
      </c>
      <c r="FM30" s="4">
        <v>9</v>
      </c>
      <c r="FN30" s="4">
        <v>19</v>
      </c>
      <c r="FO30" s="4">
        <f t="shared" si="30"/>
        <v>9.0909090909090917</v>
      </c>
      <c r="FP30" s="11">
        <v>32</v>
      </c>
      <c r="FQ30" s="11">
        <v>14</v>
      </c>
      <c r="FR30" s="4">
        <v>15</v>
      </c>
      <c r="FS30" s="4">
        <v>41</v>
      </c>
      <c r="FT30" s="4">
        <v>50</v>
      </c>
      <c r="FU30" s="11">
        <f t="shared" si="31"/>
        <v>0.82</v>
      </c>
      <c r="FV30" s="4">
        <v>12</v>
      </c>
      <c r="FW30" s="11">
        <f t="shared" si="32"/>
        <v>3.4166666666666665</v>
      </c>
      <c r="FX30" s="4">
        <v>83</v>
      </c>
      <c r="FY30" s="4">
        <v>9</v>
      </c>
      <c r="FZ30">
        <v>9.6999999999999993</v>
      </c>
      <c r="GA30" s="11">
        <f t="shared" si="18"/>
        <v>12</v>
      </c>
      <c r="GB30" s="4">
        <f t="shared" si="19"/>
        <v>0.8571428571428571</v>
      </c>
      <c r="GC30" s="4">
        <f>FP30/FZ30</f>
        <v>3.2989690721649487</v>
      </c>
      <c r="GD30" s="4">
        <f>FJ30/FZ30</f>
        <v>1.1855670103092784</v>
      </c>
      <c r="GE30" s="4">
        <v>14</v>
      </c>
      <c r="GF30" s="4">
        <v>7</v>
      </c>
      <c r="GG30" s="4">
        <f t="shared" si="22"/>
        <v>50</v>
      </c>
      <c r="GH30" s="4">
        <v>24</v>
      </c>
      <c r="GI30" s="4">
        <v>17</v>
      </c>
      <c r="GJ30" s="4">
        <f t="shared" si="23"/>
        <v>29.166666666666668</v>
      </c>
      <c r="GK30" s="4">
        <v>1</v>
      </c>
      <c r="GL30" s="4">
        <v>0</v>
      </c>
      <c r="GM30" s="4">
        <v>0</v>
      </c>
      <c r="GN30" s="4">
        <v>0</v>
      </c>
      <c r="GO30" s="4">
        <v>1</v>
      </c>
      <c r="GP30" s="4">
        <v>0</v>
      </c>
      <c r="GQ30" s="4">
        <v>0</v>
      </c>
      <c r="GR30" s="4">
        <v>1</v>
      </c>
      <c r="GS30" s="4">
        <v>0</v>
      </c>
      <c r="GT30" s="4">
        <v>0</v>
      </c>
      <c r="GW30" t="e">
        <f t="shared" ref="GW30:GW54" si="33">(GU30-GV30)/GU30</f>
        <v>#DIV/0!</v>
      </c>
    </row>
    <row r="31" spans="1:207" x14ac:dyDescent="0.35">
      <c r="A31" s="54">
        <v>68</v>
      </c>
      <c r="B31" s="32">
        <v>13525747</v>
      </c>
      <c r="C31" s="2">
        <v>45103</v>
      </c>
      <c r="D31" s="2">
        <v>26698</v>
      </c>
      <c r="E31" s="4">
        <v>50</v>
      </c>
      <c r="F31" s="4" t="s">
        <v>178</v>
      </c>
      <c r="G31" s="4">
        <v>75</v>
      </c>
      <c r="H31" s="4">
        <v>175</v>
      </c>
      <c r="I31" s="4">
        <v>1.9</v>
      </c>
      <c r="J31" s="4">
        <v>1</v>
      </c>
      <c r="K31" s="2">
        <v>45102</v>
      </c>
      <c r="L31" s="2">
        <v>45102</v>
      </c>
      <c r="M31" s="2">
        <v>45121</v>
      </c>
      <c r="N31" s="2">
        <v>45121</v>
      </c>
      <c r="O31" s="4">
        <v>0</v>
      </c>
      <c r="Q31" s="25">
        <f t="shared" si="0"/>
        <v>19</v>
      </c>
      <c r="R31" s="4">
        <f t="shared" si="1"/>
        <v>19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9</v>
      </c>
      <c r="AD31" s="4">
        <v>34</v>
      </c>
      <c r="AE31" s="4">
        <v>2</v>
      </c>
      <c r="AF31" s="4">
        <v>2</v>
      </c>
      <c r="AG31" s="4">
        <v>0</v>
      </c>
      <c r="AH31" s="4">
        <v>2358</v>
      </c>
      <c r="AI31" s="4">
        <v>14394</v>
      </c>
      <c r="AJ31" s="4">
        <v>11.5</v>
      </c>
      <c r="AK31" s="4">
        <v>6.34</v>
      </c>
      <c r="AL31" s="4">
        <v>0</v>
      </c>
      <c r="AM31" s="4">
        <v>1</v>
      </c>
      <c r="AN31" s="4" t="s">
        <v>218</v>
      </c>
      <c r="AO31" s="4">
        <v>4</v>
      </c>
      <c r="AP31" s="4">
        <v>373</v>
      </c>
      <c r="AQ31" s="4">
        <v>0</v>
      </c>
      <c r="AR31" s="4">
        <v>13.6</v>
      </c>
      <c r="AS31" s="4">
        <v>1.1000000000000001</v>
      </c>
      <c r="AT31" s="4">
        <v>28.4</v>
      </c>
      <c r="AU31" s="29">
        <v>2.85</v>
      </c>
      <c r="AV31" s="4">
        <v>6.84</v>
      </c>
      <c r="AW31" s="4">
        <v>284</v>
      </c>
      <c r="AX31" s="4">
        <v>286</v>
      </c>
      <c r="AY31" s="4">
        <v>1</v>
      </c>
      <c r="AZ31" s="4">
        <v>0</v>
      </c>
      <c r="BA31" s="4">
        <v>1.3</v>
      </c>
      <c r="BB31" s="4">
        <v>35</v>
      </c>
      <c r="BC31" s="4">
        <v>141</v>
      </c>
      <c r="BD31" s="4">
        <v>4.8</v>
      </c>
      <c r="BE31" s="4">
        <v>2</v>
      </c>
      <c r="BF31" s="4">
        <v>3.7</v>
      </c>
      <c r="BG31" s="4">
        <v>8.6</v>
      </c>
      <c r="BI31" s="4">
        <v>3.5</v>
      </c>
      <c r="BJ31" s="4">
        <v>6278</v>
      </c>
      <c r="BK31" s="4">
        <v>136</v>
      </c>
      <c r="BL31" s="4">
        <v>74</v>
      </c>
      <c r="BM31" s="4">
        <v>0.5</v>
      </c>
      <c r="BN31" s="4">
        <v>58</v>
      </c>
      <c r="BP31" s="4">
        <v>1</v>
      </c>
      <c r="BQ31" s="4">
        <v>5</v>
      </c>
      <c r="BR31" s="4">
        <v>448</v>
      </c>
      <c r="BS31">
        <v>129</v>
      </c>
      <c r="BT31">
        <v>52</v>
      </c>
      <c r="BU31">
        <v>75</v>
      </c>
      <c r="BV31">
        <v>95</v>
      </c>
      <c r="BW31">
        <v>7</v>
      </c>
      <c r="BX31">
        <v>-67</v>
      </c>
      <c r="BY31">
        <v>610</v>
      </c>
      <c r="BZ31">
        <v>2.5</v>
      </c>
      <c r="CA31">
        <v>75</v>
      </c>
      <c r="CB31">
        <v>7</v>
      </c>
      <c r="CC31" s="4">
        <v>2.8</v>
      </c>
      <c r="CD31" s="4">
        <v>30</v>
      </c>
      <c r="CE31" s="4">
        <v>63</v>
      </c>
      <c r="CF31" s="4">
        <v>5</v>
      </c>
      <c r="CG31" s="4">
        <v>6</v>
      </c>
      <c r="CH31" s="4">
        <v>1987</v>
      </c>
      <c r="CI31" s="4">
        <f t="shared" si="3"/>
        <v>1942.8571428571431</v>
      </c>
      <c r="CJ31" s="4">
        <v>7.43</v>
      </c>
      <c r="CK31" s="4">
        <v>38</v>
      </c>
      <c r="CL31" s="4">
        <v>112</v>
      </c>
      <c r="CM31" s="4">
        <v>25</v>
      </c>
      <c r="CN31" s="4">
        <v>0.71</v>
      </c>
      <c r="CO31" s="4">
        <v>0</v>
      </c>
      <c r="CP31" s="4">
        <v>0</v>
      </c>
      <c r="CQ31" s="4">
        <v>22</v>
      </c>
      <c r="CR31" s="4">
        <v>209</v>
      </c>
      <c r="CS31" s="4">
        <v>0</v>
      </c>
      <c r="CT31" s="4">
        <v>0</v>
      </c>
      <c r="CU31" s="4"/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9</v>
      </c>
      <c r="DM31" s="4">
        <v>9</v>
      </c>
      <c r="DN31" s="4">
        <v>71</v>
      </c>
      <c r="DO31" s="4">
        <v>37</v>
      </c>
      <c r="DP31" s="4">
        <v>48</v>
      </c>
      <c r="DQ31" s="4">
        <v>78</v>
      </c>
      <c r="DR31" s="11">
        <v>57</v>
      </c>
      <c r="DS31" s="4">
        <v>66</v>
      </c>
      <c r="DT31" s="4">
        <v>152</v>
      </c>
      <c r="DU31" s="4">
        <f t="shared" si="25"/>
        <v>86</v>
      </c>
      <c r="DV31" s="11">
        <v>15.1</v>
      </c>
      <c r="DW31" s="4">
        <v>1219</v>
      </c>
      <c r="DX31" s="4">
        <v>85</v>
      </c>
      <c r="DY31" s="4">
        <v>80</v>
      </c>
      <c r="DZ31" s="4">
        <v>6.7</v>
      </c>
      <c r="EA31" s="17">
        <f t="shared" si="4"/>
        <v>3.5263157894736845</v>
      </c>
      <c r="EB31" s="4">
        <v>19.399999999999999</v>
      </c>
      <c r="EC31" s="4">
        <v>289</v>
      </c>
      <c r="ED31" s="4">
        <v>55</v>
      </c>
      <c r="EE31" s="4">
        <v>4.4000000000000004</v>
      </c>
      <c r="EF31" s="4">
        <f t="shared" si="27"/>
        <v>2.3157894736842106</v>
      </c>
      <c r="EG31" s="45">
        <f t="shared" si="5"/>
        <v>2.9381443298969074</v>
      </c>
      <c r="EH31" s="45">
        <f t="shared" si="28"/>
        <v>0.77835051546391754</v>
      </c>
      <c r="EI31" s="4">
        <v>11</v>
      </c>
      <c r="EJ31" s="4">
        <v>56</v>
      </c>
      <c r="EK31" s="4">
        <v>56</v>
      </c>
      <c r="EL31" s="11">
        <f t="shared" si="26"/>
        <v>1</v>
      </c>
      <c r="EM31" s="4">
        <v>183</v>
      </c>
      <c r="EN31" s="11">
        <v>9</v>
      </c>
      <c r="EO31" s="4">
        <v>9</v>
      </c>
      <c r="EP31" s="11">
        <f t="shared" si="6"/>
        <v>6.2222222222222223</v>
      </c>
      <c r="EQ31" s="4">
        <v>43</v>
      </c>
      <c r="ER31" s="4">
        <f t="shared" si="7"/>
        <v>22.631578947368421</v>
      </c>
      <c r="ES31" s="4">
        <v>12</v>
      </c>
      <c r="ET31" s="4">
        <v>22</v>
      </c>
      <c r="EU31" s="11">
        <v>37</v>
      </c>
      <c r="EV31" s="4">
        <v>18</v>
      </c>
      <c r="EW31" s="9">
        <v>19</v>
      </c>
      <c r="EX31" s="4">
        <v>59</v>
      </c>
      <c r="EY31" s="4">
        <v>83</v>
      </c>
      <c r="EZ31" s="4">
        <v>31</v>
      </c>
      <c r="FA31" s="4">
        <v>55</v>
      </c>
      <c r="FB31" s="4">
        <v>55</v>
      </c>
      <c r="FC31" s="4">
        <f t="shared" si="8"/>
        <v>289</v>
      </c>
      <c r="FD31" s="9">
        <f t="shared" si="29"/>
        <v>0.81359383472221181</v>
      </c>
      <c r="FE31" s="9">
        <f t="shared" si="10"/>
        <v>0.19031141868512111</v>
      </c>
      <c r="FF31" s="9">
        <f t="shared" si="11"/>
        <v>0.2618270397788085</v>
      </c>
      <c r="FG31" s="9">
        <f t="shared" si="12"/>
        <v>2.1109090909090908</v>
      </c>
      <c r="FH31" s="9">
        <f t="shared" si="13"/>
        <v>0.20092720455585383</v>
      </c>
      <c r="FI31" s="9">
        <f t="shared" si="14"/>
        <v>2.5945490253497629</v>
      </c>
      <c r="FJ31" s="11">
        <v>15.1</v>
      </c>
      <c r="FK31" s="11">
        <v>32</v>
      </c>
      <c r="FL31" s="4">
        <v>15</v>
      </c>
      <c r="FM31" s="4">
        <v>17</v>
      </c>
      <c r="FN31" s="4">
        <v>32</v>
      </c>
      <c r="FO31" s="4">
        <f t="shared" si="30"/>
        <v>16.842105263157894</v>
      </c>
      <c r="FP31" s="11">
        <v>47</v>
      </c>
      <c r="FQ31" s="11">
        <v>23</v>
      </c>
      <c r="FR31" s="4">
        <v>19</v>
      </c>
      <c r="FS31" s="4">
        <v>45</v>
      </c>
      <c r="FT31" s="4">
        <v>40</v>
      </c>
      <c r="FU31" s="11">
        <f t="shared" si="31"/>
        <v>1.125</v>
      </c>
      <c r="FV31" s="4">
        <v>13</v>
      </c>
      <c r="FW31" s="11">
        <f t="shared" si="32"/>
        <v>3.4615384615384617</v>
      </c>
      <c r="FX31" s="4">
        <v>97</v>
      </c>
      <c r="FY31" s="4">
        <v>15.8</v>
      </c>
      <c r="FZ31">
        <v>13.6</v>
      </c>
      <c r="GA31" s="11">
        <f t="shared" si="18"/>
        <v>22.8</v>
      </c>
      <c r="GB31" s="4">
        <f t="shared" si="19"/>
        <v>0.99130434782608701</v>
      </c>
      <c r="GC31" s="4">
        <f>FP31/FZ31</f>
        <v>3.4558823529411766</v>
      </c>
      <c r="GD31" s="4">
        <f>FJ31/FZ31</f>
        <v>1.1102941176470589</v>
      </c>
      <c r="GE31" s="4">
        <v>10</v>
      </c>
      <c r="GF31" s="4">
        <v>4</v>
      </c>
      <c r="GG31" s="4">
        <f t="shared" si="22"/>
        <v>60</v>
      </c>
      <c r="GH31" s="4">
        <v>28</v>
      </c>
      <c r="GI31" s="4">
        <v>19</v>
      </c>
      <c r="GJ31" s="4">
        <f t="shared" si="23"/>
        <v>32.142857142857146</v>
      </c>
      <c r="GK31" s="4">
        <v>1</v>
      </c>
      <c r="GL31" s="4">
        <v>0</v>
      </c>
      <c r="GM31" s="4">
        <v>0</v>
      </c>
      <c r="GN31" s="4">
        <v>0</v>
      </c>
      <c r="GO31" s="4">
        <v>1</v>
      </c>
      <c r="GP31" s="4">
        <v>0</v>
      </c>
      <c r="GQ31" s="4">
        <v>0</v>
      </c>
      <c r="GR31" s="4">
        <v>1</v>
      </c>
      <c r="GS31" s="4">
        <v>0</v>
      </c>
      <c r="GT31" s="4">
        <v>0</v>
      </c>
      <c r="GU31" s="4">
        <v>47</v>
      </c>
      <c r="GV31" s="4">
        <v>16</v>
      </c>
      <c r="GW31">
        <f t="shared" si="33"/>
        <v>0.65957446808510634</v>
      </c>
      <c r="GX31" s="4">
        <v>1</v>
      </c>
      <c r="GY31" s="4">
        <v>0</v>
      </c>
    </row>
    <row r="32" spans="1:207" x14ac:dyDescent="0.35">
      <c r="A32" s="54">
        <v>71</v>
      </c>
      <c r="B32" s="32">
        <v>23015905</v>
      </c>
      <c r="C32" s="2">
        <v>45125</v>
      </c>
      <c r="D32" s="2">
        <v>28626</v>
      </c>
      <c r="E32" s="4">
        <v>45</v>
      </c>
      <c r="F32" s="4" t="s">
        <v>178</v>
      </c>
      <c r="G32" s="4">
        <v>90</v>
      </c>
      <c r="H32" s="4">
        <v>185</v>
      </c>
      <c r="I32" s="4">
        <v>2.14</v>
      </c>
      <c r="J32" s="4">
        <v>1</v>
      </c>
      <c r="K32" s="2">
        <v>45125</v>
      </c>
      <c r="L32" s="2">
        <v>45125</v>
      </c>
      <c r="M32" s="2">
        <v>45127</v>
      </c>
      <c r="N32" s="2">
        <v>45134</v>
      </c>
      <c r="O32" s="4">
        <v>0</v>
      </c>
      <c r="Q32" s="25">
        <f t="shared" si="0"/>
        <v>2</v>
      </c>
      <c r="R32" s="4">
        <f t="shared" si="1"/>
        <v>9</v>
      </c>
      <c r="T32" s="4">
        <v>0</v>
      </c>
      <c r="U32" s="4">
        <v>1</v>
      </c>
      <c r="V32" s="4">
        <v>1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0</v>
      </c>
      <c r="AC32" s="4">
        <v>9</v>
      </c>
      <c r="AD32" s="4">
        <v>24</v>
      </c>
      <c r="AE32" s="4">
        <v>6</v>
      </c>
      <c r="AF32" s="4">
        <v>6</v>
      </c>
      <c r="AG32" s="4">
        <v>0</v>
      </c>
      <c r="AH32" s="4">
        <v>677</v>
      </c>
      <c r="AI32" s="4">
        <v>6737</v>
      </c>
      <c r="AJ32" s="4">
        <v>10.6</v>
      </c>
      <c r="AK32" s="4">
        <v>50.6</v>
      </c>
      <c r="AL32" s="4">
        <v>0</v>
      </c>
      <c r="AM32">
        <v>1</v>
      </c>
      <c r="AN32" s="4" t="s">
        <v>177</v>
      </c>
      <c r="AO32" s="4">
        <v>4</v>
      </c>
      <c r="AP32" s="4">
        <v>183</v>
      </c>
      <c r="AQ32" s="4">
        <v>0</v>
      </c>
      <c r="AR32" s="4">
        <v>13.5</v>
      </c>
      <c r="AS32" s="4">
        <v>1.65</v>
      </c>
      <c r="AT32" s="4">
        <v>25.7</v>
      </c>
      <c r="AU32" s="29">
        <v>2.87</v>
      </c>
      <c r="AV32" s="4">
        <v>0.84</v>
      </c>
      <c r="AW32" s="4">
        <v>448</v>
      </c>
      <c r="AX32" s="4">
        <v>163</v>
      </c>
      <c r="AY32" s="4">
        <v>1</v>
      </c>
      <c r="AZ32" s="4">
        <v>0</v>
      </c>
      <c r="BA32" s="4">
        <v>2.2999999999999998</v>
      </c>
      <c r="BB32" s="4">
        <v>69</v>
      </c>
      <c r="BC32" s="4">
        <v>135</v>
      </c>
      <c r="BD32" s="4">
        <v>4.0999999999999996</v>
      </c>
      <c r="BE32" s="4">
        <v>1.4</v>
      </c>
      <c r="BF32" s="4">
        <v>3.4</v>
      </c>
      <c r="BG32" s="4">
        <v>7.8</v>
      </c>
      <c r="BH32" s="4">
        <v>5.2</v>
      </c>
      <c r="BI32" s="4">
        <v>3.2</v>
      </c>
      <c r="BJ32" s="4">
        <v>75</v>
      </c>
      <c r="BK32" s="4">
        <v>14</v>
      </c>
      <c r="BL32" s="4">
        <v>18</v>
      </c>
      <c r="BM32" s="4">
        <v>0.3</v>
      </c>
      <c r="BN32" s="4">
        <v>22</v>
      </c>
      <c r="BO32" s="4">
        <v>115</v>
      </c>
      <c r="BP32" s="4">
        <v>0</v>
      </c>
      <c r="BQ32" s="4">
        <v>0</v>
      </c>
      <c r="BR32" s="4">
        <v>379</v>
      </c>
      <c r="BS32">
        <v>88</v>
      </c>
      <c r="BT32">
        <v>46</v>
      </c>
      <c r="BU32">
        <v>54</v>
      </c>
      <c r="BV32">
        <v>84</v>
      </c>
      <c r="BX32">
        <v>3049</v>
      </c>
      <c r="BY32">
        <v>890</v>
      </c>
      <c r="BZ32">
        <v>1.6</v>
      </c>
      <c r="CA32">
        <v>69</v>
      </c>
      <c r="CB32">
        <v>6</v>
      </c>
      <c r="CC32" s="4">
        <v>2.6</v>
      </c>
      <c r="CD32" s="4">
        <v>29</v>
      </c>
      <c r="CE32" s="4">
        <v>69</v>
      </c>
      <c r="CF32" s="4">
        <v>15</v>
      </c>
      <c r="CG32" s="4">
        <v>17</v>
      </c>
      <c r="CH32" s="4">
        <v>2634</v>
      </c>
      <c r="CI32" s="4">
        <f t="shared" si="3"/>
        <v>1661.5384615384617</v>
      </c>
      <c r="CJ32" s="4">
        <v>7.35</v>
      </c>
      <c r="CK32" s="4">
        <v>35</v>
      </c>
      <c r="CL32" s="4">
        <v>93</v>
      </c>
      <c r="CM32" s="4">
        <v>18</v>
      </c>
      <c r="CN32" s="4">
        <v>0.1</v>
      </c>
      <c r="CO32" s="4">
        <v>0</v>
      </c>
      <c r="CP32" s="4">
        <v>0</v>
      </c>
      <c r="CQ32" s="4">
        <v>13</v>
      </c>
      <c r="CR32" s="4">
        <v>671</v>
      </c>
      <c r="CS32" s="4">
        <v>1</v>
      </c>
      <c r="CT32" s="4">
        <v>0</v>
      </c>
      <c r="CU32" s="4"/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1</v>
      </c>
      <c r="DF32" s="4">
        <v>0</v>
      </c>
      <c r="DG32" s="4">
        <v>0</v>
      </c>
      <c r="DH32" s="4">
        <v>0</v>
      </c>
      <c r="DI32" s="4">
        <v>1</v>
      </c>
      <c r="DJ32" s="4">
        <v>0</v>
      </c>
      <c r="DK32" s="4">
        <v>1</v>
      </c>
      <c r="DL32" s="4">
        <v>10</v>
      </c>
      <c r="DM32" s="4">
        <v>10</v>
      </c>
      <c r="DN32" s="4">
        <v>46</v>
      </c>
      <c r="DO32" s="4">
        <v>30</v>
      </c>
      <c r="DP32" s="4">
        <v>34</v>
      </c>
      <c r="DQ32" s="4">
        <v>63</v>
      </c>
      <c r="DR32" s="11">
        <v>61</v>
      </c>
      <c r="DS32" s="4">
        <v>43</v>
      </c>
      <c r="DT32" s="4">
        <v>100</v>
      </c>
      <c r="DU32" s="4">
        <f t="shared" si="25"/>
        <v>57</v>
      </c>
      <c r="DV32" s="11">
        <v>19.2</v>
      </c>
      <c r="DW32" s="4">
        <v>1598</v>
      </c>
      <c r="DX32" s="4">
        <v>92</v>
      </c>
      <c r="DY32" s="4">
        <v>95</v>
      </c>
      <c r="DZ32" s="4">
        <v>5.8</v>
      </c>
      <c r="EA32" s="17">
        <f t="shared" si="4"/>
        <v>2.7102803738317753</v>
      </c>
      <c r="EB32" s="4">
        <v>23</v>
      </c>
      <c r="EC32" s="4">
        <v>297</v>
      </c>
      <c r="ED32" s="4">
        <v>58</v>
      </c>
      <c r="EE32" s="4">
        <v>4.55</v>
      </c>
      <c r="EF32" s="4">
        <f t="shared" si="27"/>
        <v>2.1261682242990654</v>
      </c>
      <c r="EG32" s="45">
        <f t="shared" si="5"/>
        <v>2.652173913043478</v>
      </c>
      <c r="EH32" s="45">
        <f t="shared" si="28"/>
        <v>0.83478260869565213</v>
      </c>
      <c r="EI32" s="4">
        <v>13</v>
      </c>
      <c r="EJ32" s="4">
        <v>82</v>
      </c>
      <c r="EK32" s="4">
        <v>62</v>
      </c>
      <c r="EL32" s="11">
        <f t="shared" si="26"/>
        <v>1.3225806451612903</v>
      </c>
      <c r="EM32" s="4">
        <v>115</v>
      </c>
      <c r="EN32" s="11">
        <v>16</v>
      </c>
      <c r="EO32" s="4">
        <v>14</v>
      </c>
      <c r="EP32" s="11">
        <f t="shared" si="6"/>
        <v>5.4666666666666668</v>
      </c>
      <c r="EQ32" s="4">
        <v>46</v>
      </c>
      <c r="ER32" s="4">
        <f t="shared" si="7"/>
        <v>21.495327102803738</v>
      </c>
      <c r="ES32" s="4">
        <v>24</v>
      </c>
      <c r="ET32" s="4">
        <v>46</v>
      </c>
      <c r="EU32" s="11">
        <v>20</v>
      </c>
      <c r="EV32" s="4">
        <v>12</v>
      </c>
      <c r="EW32" s="9">
        <v>8</v>
      </c>
      <c r="EX32" s="4">
        <v>89</v>
      </c>
      <c r="EY32" s="4">
        <v>82</v>
      </c>
      <c r="EZ32" s="4">
        <v>45</v>
      </c>
      <c r="FA32" s="4">
        <v>48</v>
      </c>
      <c r="FB32" s="4">
        <v>48</v>
      </c>
      <c r="FC32" s="4">
        <f t="shared" si="8"/>
        <v>297</v>
      </c>
      <c r="FD32" s="9">
        <f t="shared" si="29"/>
        <v>0.56029618585582441</v>
      </c>
      <c r="FE32" s="9">
        <f t="shared" si="10"/>
        <v>0.16161616161616163</v>
      </c>
      <c r="FF32" s="9">
        <f t="shared" si="11"/>
        <v>0.21304408076919429</v>
      </c>
      <c r="FG32" s="9">
        <f t="shared" si="12"/>
        <v>1.3655172413793104</v>
      </c>
      <c r="FH32" s="9">
        <f t="shared" si="13"/>
        <v>0.20856588341431687</v>
      </c>
      <c r="FI32" s="9">
        <f t="shared" si="14"/>
        <v>2.4371346367342319</v>
      </c>
      <c r="FJ32" s="11">
        <v>15.1</v>
      </c>
      <c r="FK32" s="11">
        <v>18</v>
      </c>
      <c r="FL32" s="4">
        <v>12</v>
      </c>
      <c r="FM32" s="4">
        <v>5</v>
      </c>
      <c r="FN32" s="4">
        <v>51</v>
      </c>
      <c r="FO32" s="4">
        <f t="shared" si="30"/>
        <v>23.831775700934578</v>
      </c>
      <c r="FP32" s="11">
        <v>37</v>
      </c>
      <c r="FQ32" s="11">
        <v>20</v>
      </c>
      <c r="FR32" s="4">
        <v>19</v>
      </c>
      <c r="FS32" s="4">
        <v>65</v>
      </c>
      <c r="FT32" s="4">
        <v>59</v>
      </c>
      <c r="FU32" s="11">
        <f t="shared" si="31"/>
        <v>1.1016949152542372</v>
      </c>
      <c r="FV32" s="4">
        <v>14</v>
      </c>
      <c r="FW32" s="63">
        <f t="shared" si="32"/>
        <v>4.6428571428571432</v>
      </c>
      <c r="FX32" s="4">
        <v>76</v>
      </c>
      <c r="FY32" s="4">
        <v>24.22</v>
      </c>
      <c r="GA32" s="11">
        <f t="shared" si="18"/>
        <v>24.22</v>
      </c>
      <c r="GB32" s="4">
        <f t="shared" si="19"/>
        <v>1.2109999999999999</v>
      </c>
      <c r="GE32" s="4">
        <v>6</v>
      </c>
      <c r="GF32" s="4">
        <v>5</v>
      </c>
      <c r="GG32" s="4">
        <f t="shared" si="22"/>
        <v>16.666666666666664</v>
      </c>
      <c r="GH32" s="4">
        <v>19</v>
      </c>
      <c r="GI32" s="4">
        <v>12</v>
      </c>
      <c r="GJ32" s="4">
        <f t="shared" si="23"/>
        <v>36.84210526315789</v>
      </c>
      <c r="GK32" s="4">
        <v>1</v>
      </c>
      <c r="GL32" s="4">
        <v>0</v>
      </c>
      <c r="GM32" s="4">
        <v>0</v>
      </c>
      <c r="GN32" s="4">
        <v>0</v>
      </c>
      <c r="GO32" s="4">
        <v>1</v>
      </c>
      <c r="GP32" s="4">
        <v>0</v>
      </c>
      <c r="GQ32" s="4">
        <v>0</v>
      </c>
      <c r="GR32" s="4">
        <v>1</v>
      </c>
      <c r="GS32" s="4">
        <v>0</v>
      </c>
      <c r="GT32" s="4">
        <v>0</v>
      </c>
      <c r="GU32" s="4">
        <v>18</v>
      </c>
      <c r="GV32" s="4">
        <v>10</v>
      </c>
      <c r="GW32">
        <f t="shared" si="33"/>
        <v>0.44444444444444442</v>
      </c>
      <c r="GX32" s="4">
        <v>1</v>
      </c>
      <c r="GY32" s="4">
        <v>0</v>
      </c>
    </row>
    <row r="33" spans="1:207" x14ac:dyDescent="0.35">
      <c r="A33" s="54">
        <v>72</v>
      </c>
      <c r="B33" s="31">
        <v>93015490</v>
      </c>
      <c r="C33" s="2">
        <v>45129</v>
      </c>
      <c r="D33" s="2">
        <v>17370</v>
      </c>
      <c r="E33" s="4">
        <v>76</v>
      </c>
      <c r="F33" s="4" t="s">
        <v>178</v>
      </c>
      <c r="G33" s="4">
        <v>85</v>
      </c>
      <c r="H33" s="4">
        <v>171</v>
      </c>
      <c r="I33" s="4">
        <v>1.97</v>
      </c>
      <c r="J33" s="4">
        <v>1</v>
      </c>
      <c r="K33" s="2">
        <v>45125</v>
      </c>
      <c r="L33" s="2">
        <v>45127</v>
      </c>
      <c r="M33" s="2">
        <v>45146</v>
      </c>
      <c r="N33" s="2">
        <v>45205</v>
      </c>
      <c r="O33" s="4">
        <v>1</v>
      </c>
      <c r="P33" s="2">
        <v>45221</v>
      </c>
      <c r="Q33" s="25">
        <f t="shared" si="0"/>
        <v>19</v>
      </c>
      <c r="R33" s="4">
        <f t="shared" si="1"/>
        <v>80</v>
      </c>
      <c r="S33" s="4">
        <f>_xlfn.DAYS(P33,L33)</f>
        <v>94</v>
      </c>
      <c r="T33" s="4">
        <v>0</v>
      </c>
      <c r="U33" s="4">
        <v>1</v>
      </c>
      <c r="V33" s="4">
        <v>1</v>
      </c>
      <c r="W33" s="4">
        <v>0</v>
      </c>
      <c r="X33" s="4">
        <v>1</v>
      </c>
      <c r="Y33" s="4">
        <v>1</v>
      </c>
      <c r="Z33" s="4">
        <v>1</v>
      </c>
      <c r="AA33" s="4">
        <v>0</v>
      </c>
      <c r="AB33" s="4">
        <v>0</v>
      </c>
      <c r="AC33" s="4">
        <v>25</v>
      </c>
      <c r="AD33" s="4">
        <v>42</v>
      </c>
      <c r="AE33" s="4">
        <v>6</v>
      </c>
      <c r="AF33" s="4">
        <v>6</v>
      </c>
      <c r="AG33" s="4">
        <v>0</v>
      </c>
      <c r="AH33" s="4">
        <v>590</v>
      </c>
      <c r="AI33" s="4">
        <v>900</v>
      </c>
      <c r="AJ33" s="4">
        <v>68</v>
      </c>
      <c r="AK33" s="4">
        <v>100</v>
      </c>
      <c r="AL33" s="4">
        <v>0</v>
      </c>
      <c r="AM33">
        <v>1</v>
      </c>
      <c r="AN33" s="4" t="s">
        <v>220</v>
      </c>
      <c r="AO33" s="4">
        <v>120</v>
      </c>
      <c r="AP33" s="4">
        <v>2452</v>
      </c>
      <c r="AQ33" s="4">
        <v>0</v>
      </c>
      <c r="AR33" s="4">
        <v>11</v>
      </c>
      <c r="AS33" s="4">
        <v>1</v>
      </c>
      <c r="AT33" s="4">
        <v>40</v>
      </c>
      <c r="AU33"/>
      <c r="AV33" s="4">
        <v>7.5</v>
      </c>
      <c r="AW33" s="4">
        <v>1000</v>
      </c>
      <c r="AX33" s="4">
        <v>75000</v>
      </c>
      <c r="AY33" s="4">
        <v>1</v>
      </c>
      <c r="AZ33" s="4">
        <v>1</v>
      </c>
      <c r="BA33" s="4">
        <v>4.6399999999999997</v>
      </c>
      <c r="BB33" s="4">
        <v>137</v>
      </c>
      <c r="BC33" s="4">
        <v>140</v>
      </c>
      <c r="BD33" s="4">
        <v>4.5</v>
      </c>
      <c r="BE33" s="4">
        <v>3</v>
      </c>
      <c r="BF33" s="4">
        <v>8.8000000000000007</v>
      </c>
      <c r="BG33" s="4">
        <v>7.1</v>
      </c>
      <c r="BH33" s="4">
        <v>4.3</v>
      </c>
      <c r="BI33" s="4">
        <v>1.9</v>
      </c>
      <c r="BJ33" s="4">
        <v>1551</v>
      </c>
      <c r="BK33" s="4">
        <v>287</v>
      </c>
      <c r="BL33" s="4">
        <v>134</v>
      </c>
      <c r="BM33" s="4">
        <v>0.83</v>
      </c>
      <c r="BN33" s="4">
        <v>59</v>
      </c>
      <c r="BO33" s="4">
        <v>535</v>
      </c>
      <c r="BP33" s="4">
        <v>1</v>
      </c>
      <c r="BQ33" s="4">
        <v>9</v>
      </c>
      <c r="BR33" s="4">
        <v>283</v>
      </c>
      <c r="BS33">
        <v>128</v>
      </c>
      <c r="BT33">
        <v>53</v>
      </c>
      <c r="BU33">
        <v>81</v>
      </c>
      <c r="BV33">
        <v>53</v>
      </c>
      <c r="BW33">
        <v>14</v>
      </c>
      <c r="BX33">
        <v>3634</v>
      </c>
      <c r="BY33">
        <v>885</v>
      </c>
      <c r="BZ33">
        <v>2.5</v>
      </c>
      <c r="CA33">
        <v>66</v>
      </c>
      <c r="CB33">
        <v>6.8</v>
      </c>
      <c r="CC33" s="4">
        <v>3.2</v>
      </c>
      <c r="CD33" s="4">
        <v>23</v>
      </c>
      <c r="CE33" s="4">
        <v>72</v>
      </c>
      <c r="CF33" s="4">
        <v>2</v>
      </c>
      <c r="CG33" s="4">
        <v>5</v>
      </c>
      <c r="CH33" s="4">
        <v>1579</v>
      </c>
      <c r="CI33" s="4">
        <f t="shared" si="3"/>
        <v>1675</v>
      </c>
      <c r="CJ33" s="4">
        <v>7.26</v>
      </c>
      <c r="CK33" s="4">
        <v>58</v>
      </c>
      <c r="CL33" s="4">
        <v>88</v>
      </c>
      <c r="CM33" s="4">
        <v>22</v>
      </c>
      <c r="CN33" s="4">
        <v>2</v>
      </c>
      <c r="CO33" s="4">
        <v>1</v>
      </c>
      <c r="CP33" s="4">
        <v>1</v>
      </c>
      <c r="CQ33" s="4">
        <v>116</v>
      </c>
      <c r="CR33" s="4">
        <v>35000</v>
      </c>
      <c r="CS33" s="4">
        <v>0</v>
      </c>
      <c r="CT33" s="4">
        <v>0</v>
      </c>
      <c r="CU33" s="4"/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12</v>
      </c>
      <c r="DM33" s="4">
        <v>10</v>
      </c>
      <c r="DN33" s="4">
        <v>64</v>
      </c>
      <c r="DO33" s="4">
        <v>42</v>
      </c>
      <c r="DP33" s="4">
        <v>27</v>
      </c>
      <c r="DQ33" s="4">
        <v>51</v>
      </c>
      <c r="DR33" s="11">
        <v>57</v>
      </c>
      <c r="DS33" s="4">
        <v>51</v>
      </c>
      <c r="DT33" s="4">
        <v>119</v>
      </c>
      <c r="DU33" s="4">
        <f t="shared" si="25"/>
        <v>68</v>
      </c>
      <c r="DV33" s="11">
        <v>16.3</v>
      </c>
      <c r="DW33" s="4">
        <v>953</v>
      </c>
      <c r="DX33" s="4">
        <v>85</v>
      </c>
      <c r="DY33" s="4">
        <v>53</v>
      </c>
      <c r="DZ33" s="4">
        <v>3.5</v>
      </c>
      <c r="EA33" s="17">
        <f t="shared" si="4"/>
        <v>1.7766497461928934</v>
      </c>
      <c r="EB33" s="4">
        <v>25.9</v>
      </c>
      <c r="EC33" s="4">
        <v>325</v>
      </c>
      <c r="ED33" s="4">
        <v>80</v>
      </c>
      <c r="EE33" s="4">
        <v>4.59</v>
      </c>
      <c r="EF33" s="4">
        <f t="shared" si="27"/>
        <v>2.32994923857868</v>
      </c>
      <c r="EG33" s="45">
        <f t="shared" si="5"/>
        <v>2.2007722007722008</v>
      </c>
      <c r="EH33" s="45">
        <f t="shared" si="28"/>
        <v>0.62934362934362942</v>
      </c>
      <c r="EI33" s="4">
        <v>11</v>
      </c>
      <c r="EJ33" s="4">
        <v>69</v>
      </c>
      <c r="EK33" s="4">
        <v>50</v>
      </c>
      <c r="EL33" s="11">
        <f t="shared" si="26"/>
        <v>1.38</v>
      </c>
      <c r="EM33" s="4">
        <v>234</v>
      </c>
      <c r="EN33" s="11">
        <v>16</v>
      </c>
      <c r="EO33" s="4">
        <v>10</v>
      </c>
      <c r="EP33" s="11">
        <f t="shared" si="6"/>
        <v>5.3076923076923075</v>
      </c>
      <c r="EQ33" s="4">
        <v>63</v>
      </c>
      <c r="ER33" s="4">
        <f t="shared" si="7"/>
        <v>31.979695431472081</v>
      </c>
      <c r="ES33" s="4">
        <v>34</v>
      </c>
      <c r="ET33" s="4">
        <v>51</v>
      </c>
      <c r="EU33" s="11">
        <v>32</v>
      </c>
      <c r="EV33" s="4">
        <v>14</v>
      </c>
      <c r="EW33" s="9">
        <v>18</v>
      </c>
      <c r="EX33" s="4">
        <v>65</v>
      </c>
      <c r="EY33" s="4">
        <v>82</v>
      </c>
      <c r="EZ33" s="4">
        <v>45</v>
      </c>
      <c r="FA33" s="4">
        <v>82</v>
      </c>
      <c r="FB33" s="4">
        <v>72</v>
      </c>
      <c r="FC33" s="4">
        <f t="shared" si="8"/>
        <v>325</v>
      </c>
      <c r="FD33" s="9">
        <f t="shared" si="29"/>
        <v>1.0070045569554866</v>
      </c>
      <c r="FE33" s="9">
        <f t="shared" si="10"/>
        <v>0.22153846153846155</v>
      </c>
      <c r="FF33" s="9">
        <f t="shared" si="11"/>
        <v>0.31290180802150414</v>
      </c>
      <c r="FG33" s="9">
        <f t="shared" si="12"/>
        <v>1.44</v>
      </c>
      <c r="FH33" s="9">
        <f t="shared" si="13"/>
        <v>0.23083755613107462</v>
      </c>
      <c r="FI33" s="9">
        <f t="shared" si="14"/>
        <v>1.4299835984393199</v>
      </c>
      <c r="FJ33" s="11">
        <v>23</v>
      </c>
      <c r="FK33" s="11">
        <v>63</v>
      </c>
      <c r="FL33" s="4">
        <v>14</v>
      </c>
      <c r="FM33" s="4">
        <v>49</v>
      </c>
      <c r="FN33" s="4">
        <v>25</v>
      </c>
      <c r="FO33" s="4">
        <f t="shared" si="30"/>
        <v>12.690355329949238</v>
      </c>
      <c r="FP33" s="11">
        <v>57</v>
      </c>
      <c r="FQ33" s="11">
        <v>22</v>
      </c>
      <c r="FR33" s="4">
        <v>14</v>
      </c>
      <c r="FS33" s="4">
        <v>51</v>
      </c>
      <c r="FT33" s="4">
        <v>45</v>
      </c>
      <c r="FU33" s="11">
        <f t="shared" si="31"/>
        <v>1.1333333333333333</v>
      </c>
      <c r="FV33" s="4">
        <v>11</v>
      </c>
      <c r="FW33" s="11">
        <f t="shared" si="32"/>
        <v>4.6363636363636367</v>
      </c>
      <c r="FX33" s="4">
        <v>131</v>
      </c>
      <c r="FY33" s="4">
        <v>41.72</v>
      </c>
      <c r="GA33" s="11">
        <f t="shared" si="18"/>
        <v>55.72</v>
      </c>
      <c r="GB33" s="4">
        <f t="shared" si="19"/>
        <v>2.5327272727272727</v>
      </c>
      <c r="GE33" s="4">
        <v>26</v>
      </c>
      <c r="GF33" s="4">
        <v>20</v>
      </c>
      <c r="GG33" s="4">
        <f t="shared" si="22"/>
        <v>23.076923076923077</v>
      </c>
      <c r="GH33" s="4">
        <v>15</v>
      </c>
      <c r="GI33" s="4">
        <v>12</v>
      </c>
      <c r="GJ33" s="4">
        <f t="shared" si="23"/>
        <v>20</v>
      </c>
      <c r="GK33">
        <v>1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0</v>
      </c>
      <c r="GR33">
        <v>1</v>
      </c>
      <c r="GS33">
        <v>0</v>
      </c>
      <c r="GT33">
        <v>0</v>
      </c>
      <c r="GU33">
        <v>20</v>
      </c>
      <c r="GV33">
        <v>14</v>
      </c>
      <c r="GW33">
        <f t="shared" si="33"/>
        <v>0.3</v>
      </c>
      <c r="GX33">
        <v>1</v>
      </c>
      <c r="GY33">
        <v>0</v>
      </c>
    </row>
    <row r="34" spans="1:207" x14ac:dyDescent="0.35">
      <c r="A34" s="54">
        <v>74</v>
      </c>
      <c r="B34" s="31">
        <v>9432982</v>
      </c>
      <c r="C34" s="2">
        <v>45134</v>
      </c>
      <c r="D34" s="2">
        <v>19018</v>
      </c>
      <c r="E34" s="4">
        <v>71</v>
      </c>
      <c r="F34" s="4" t="s">
        <v>178</v>
      </c>
      <c r="G34" s="4">
        <v>80</v>
      </c>
      <c r="H34" s="4">
        <v>175</v>
      </c>
      <c r="I34" s="4">
        <v>1.96</v>
      </c>
      <c r="J34" s="4">
        <v>1</v>
      </c>
      <c r="K34" s="2">
        <v>45130</v>
      </c>
      <c r="L34" s="2">
        <v>45134</v>
      </c>
      <c r="M34" s="2">
        <v>45165</v>
      </c>
      <c r="N34" s="2">
        <v>45165</v>
      </c>
      <c r="O34" s="4">
        <v>1</v>
      </c>
      <c r="P34" s="2">
        <v>45165</v>
      </c>
      <c r="Q34" s="25">
        <f t="shared" si="0"/>
        <v>31</v>
      </c>
      <c r="R34" s="4">
        <f t="shared" si="1"/>
        <v>35</v>
      </c>
      <c r="S34" s="4">
        <f>_xlfn.DAYS(P34,L34)</f>
        <v>31</v>
      </c>
      <c r="T34" s="4">
        <v>0</v>
      </c>
      <c r="U34" s="4">
        <v>1</v>
      </c>
      <c r="V34" s="4">
        <v>1</v>
      </c>
      <c r="W34" s="4">
        <v>0</v>
      </c>
      <c r="X34" s="4">
        <v>1</v>
      </c>
      <c r="Y34" s="4">
        <v>0</v>
      </c>
      <c r="Z34" s="4">
        <v>0</v>
      </c>
      <c r="AA34" s="4">
        <v>0</v>
      </c>
      <c r="AB34" s="4">
        <v>0</v>
      </c>
      <c r="AC34" s="4">
        <v>22</v>
      </c>
      <c r="AD34" s="4">
        <v>50</v>
      </c>
      <c r="AE34" s="4">
        <v>12</v>
      </c>
      <c r="AF34" s="4">
        <v>14</v>
      </c>
      <c r="AG34" s="4">
        <v>2</v>
      </c>
      <c r="AH34" s="4">
        <v>190</v>
      </c>
      <c r="AI34" s="4">
        <v>8600</v>
      </c>
      <c r="AJ34" s="4">
        <v>37</v>
      </c>
      <c r="AK34" s="4">
        <v>17</v>
      </c>
      <c r="AL34" s="4">
        <v>0</v>
      </c>
      <c r="AM34" s="4">
        <v>1</v>
      </c>
      <c r="AN34" s="4" t="s">
        <v>222</v>
      </c>
      <c r="AO34" s="4">
        <v>120</v>
      </c>
      <c r="AP34" s="4">
        <v>497</v>
      </c>
      <c r="AQ34" s="4">
        <v>0</v>
      </c>
      <c r="AR34" s="4">
        <v>12.2</v>
      </c>
      <c r="AS34" s="4">
        <v>1.01</v>
      </c>
      <c r="AT34" s="4">
        <v>39</v>
      </c>
      <c r="AU34" s="29">
        <v>0.67</v>
      </c>
      <c r="AX34" s="4">
        <v>2800</v>
      </c>
      <c r="AY34" s="4">
        <v>1</v>
      </c>
      <c r="AZ34" s="4">
        <v>1</v>
      </c>
      <c r="BA34" s="4">
        <v>3.27</v>
      </c>
      <c r="BB34" s="4">
        <v>176</v>
      </c>
      <c r="BC34" s="4">
        <v>193</v>
      </c>
      <c r="BD34" s="4">
        <v>4.4000000000000004</v>
      </c>
      <c r="BE34" s="4">
        <v>3.3</v>
      </c>
      <c r="BF34" s="4">
        <v>3.8</v>
      </c>
      <c r="BG34" s="4">
        <v>7.8</v>
      </c>
      <c r="BH34" s="4">
        <v>4.0999999999999996</v>
      </c>
      <c r="BI34" s="4">
        <v>2.1</v>
      </c>
      <c r="BJ34" s="4">
        <v>300</v>
      </c>
      <c r="BK34" s="4">
        <v>21</v>
      </c>
      <c r="BL34" s="4">
        <v>21</v>
      </c>
      <c r="BM34" s="4">
        <v>0.97</v>
      </c>
      <c r="BN34" s="4">
        <v>38</v>
      </c>
      <c r="BO34" s="4">
        <v>162</v>
      </c>
      <c r="BP34" s="4">
        <v>1</v>
      </c>
      <c r="BQ34" s="4">
        <v>26</v>
      </c>
      <c r="BR34" s="4">
        <v>100</v>
      </c>
      <c r="BS34">
        <v>108</v>
      </c>
      <c r="BT34">
        <v>44</v>
      </c>
      <c r="BU34">
        <v>65</v>
      </c>
      <c r="BV34">
        <v>103</v>
      </c>
      <c r="BX34">
        <v>1382</v>
      </c>
      <c r="BY34">
        <v>280</v>
      </c>
      <c r="BZ34">
        <v>2.1</v>
      </c>
      <c r="CA34">
        <v>78.400000000000006</v>
      </c>
      <c r="CB34">
        <v>5.8</v>
      </c>
      <c r="CC34" s="4">
        <v>3.8</v>
      </c>
      <c r="CD34" s="4">
        <v>37</v>
      </c>
      <c r="CE34" s="4">
        <v>61</v>
      </c>
      <c r="CF34" s="4">
        <v>13</v>
      </c>
      <c r="CG34" s="4">
        <v>15</v>
      </c>
      <c r="CH34" s="4">
        <v>2298</v>
      </c>
      <c r="CI34" s="4">
        <f t="shared" si="3"/>
        <v>1368.421052631579</v>
      </c>
      <c r="CJ34" s="4">
        <v>7.27</v>
      </c>
      <c r="CK34" s="4">
        <v>51</v>
      </c>
      <c r="CL34" s="4">
        <v>85</v>
      </c>
      <c r="CM34" s="4">
        <v>21</v>
      </c>
      <c r="CN34" s="4">
        <v>0.63</v>
      </c>
      <c r="CO34" s="4">
        <v>1</v>
      </c>
      <c r="CP34" s="4">
        <v>0</v>
      </c>
      <c r="CQ34" s="4">
        <v>14</v>
      </c>
      <c r="CR34" s="4">
        <v>6835</v>
      </c>
      <c r="CS34" s="4">
        <v>0</v>
      </c>
      <c r="CT34" s="4">
        <v>3</v>
      </c>
      <c r="CU34" s="4"/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10</v>
      </c>
      <c r="DM34" s="4">
        <v>10</v>
      </c>
      <c r="DN34" s="4">
        <v>44</v>
      </c>
      <c r="DO34" s="4">
        <v>23</v>
      </c>
      <c r="DP34" s="4">
        <v>48</v>
      </c>
      <c r="DQ34" s="4">
        <v>79</v>
      </c>
      <c r="DR34" s="11">
        <v>58</v>
      </c>
      <c r="DS34" s="4">
        <v>37</v>
      </c>
      <c r="DT34" s="4">
        <v>89</v>
      </c>
      <c r="DU34" s="4">
        <f t="shared" si="25"/>
        <v>52</v>
      </c>
      <c r="DV34" s="11">
        <v>17.100000000000001</v>
      </c>
      <c r="DW34" s="4">
        <v>1134</v>
      </c>
      <c r="DX34" s="4">
        <v>92</v>
      </c>
      <c r="DY34" s="4">
        <v>100</v>
      </c>
      <c r="DZ34" s="4">
        <v>5.2</v>
      </c>
      <c r="EA34" s="17">
        <f t="shared" si="4"/>
        <v>2.6530612244897962</v>
      </c>
      <c r="EB34" s="4">
        <v>23.9</v>
      </c>
      <c r="EC34" s="4">
        <v>234</v>
      </c>
      <c r="ED34" s="4">
        <v>76</v>
      </c>
      <c r="EE34" s="4">
        <v>7.6</v>
      </c>
      <c r="EF34" s="4">
        <f t="shared" si="27"/>
        <v>3.8775510204081631</v>
      </c>
      <c r="EG34" s="45">
        <f t="shared" si="5"/>
        <v>2.4267782426778246</v>
      </c>
      <c r="EH34" s="45">
        <f t="shared" si="28"/>
        <v>0.7154811715481173</v>
      </c>
      <c r="EI34" s="4">
        <v>11</v>
      </c>
      <c r="EJ34" s="4">
        <v>115</v>
      </c>
      <c r="EK34" s="4">
        <v>72</v>
      </c>
      <c r="EL34" s="11">
        <f t="shared" si="26"/>
        <v>1.5972222222222223</v>
      </c>
      <c r="EM34" s="4">
        <v>113</v>
      </c>
      <c r="EN34" s="11">
        <v>13</v>
      </c>
      <c r="EO34" s="4">
        <v>10</v>
      </c>
      <c r="EP34" s="11">
        <f t="shared" si="6"/>
        <v>10</v>
      </c>
      <c r="EQ34" s="4">
        <v>51</v>
      </c>
      <c r="ER34" s="4">
        <f t="shared" si="7"/>
        <v>26.020408163265305</v>
      </c>
      <c r="ES34" s="4">
        <v>21</v>
      </c>
      <c r="ET34" s="4">
        <v>25</v>
      </c>
      <c r="EU34" s="11">
        <v>25</v>
      </c>
      <c r="EV34" s="4">
        <v>19</v>
      </c>
      <c r="EW34" s="9">
        <v>6</v>
      </c>
      <c r="EX34" s="4">
        <v>55</v>
      </c>
      <c r="EY34" s="4">
        <v>100</v>
      </c>
      <c r="EZ34" s="4">
        <v>45</v>
      </c>
      <c r="FA34" s="4">
        <v>72</v>
      </c>
      <c r="FB34" s="4">
        <v>41</v>
      </c>
      <c r="FC34" s="4">
        <f t="shared" si="8"/>
        <v>234</v>
      </c>
      <c r="FD34" s="9">
        <f t="shared" si="29"/>
        <v>0.7067983816793435</v>
      </c>
      <c r="FE34" s="9">
        <f t="shared" si="10"/>
        <v>0.1752136752136752</v>
      </c>
      <c r="FF34" s="9">
        <f t="shared" si="11"/>
        <v>0.23612200966740687</v>
      </c>
      <c r="FG34" s="9">
        <f t="shared" si="12"/>
        <v>1.2789473684210526</v>
      </c>
      <c r="FH34" s="9">
        <f t="shared" si="13"/>
        <v>0.18745616831204787</v>
      </c>
      <c r="FI34" s="9">
        <f t="shared" si="14"/>
        <v>1.8094939116616124</v>
      </c>
      <c r="FJ34" s="11">
        <v>17.3</v>
      </c>
      <c r="FK34" s="11">
        <v>37</v>
      </c>
      <c r="FL34" s="4">
        <v>41</v>
      </c>
      <c r="FM34" s="4">
        <v>4</v>
      </c>
      <c r="FN34" s="4">
        <v>24</v>
      </c>
      <c r="FO34" s="4">
        <f t="shared" si="30"/>
        <v>12.244897959183673</v>
      </c>
      <c r="FP34" s="11">
        <v>33</v>
      </c>
      <c r="FQ34" s="11">
        <v>19</v>
      </c>
      <c r="FR34" s="4">
        <v>19</v>
      </c>
      <c r="FS34" s="4">
        <v>76</v>
      </c>
      <c r="FT34" s="4">
        <v>51</v>
      </c>
      <c r="FU34" s="11">
        <f t="shared" si="31"/>
        <v>1.4901960784313726</v>
      </c>
      <c r="FV34" s="4">
        <v>15</v>
      </c>
      <c r="FW34" s="11">
        <f t="shared" si="32"/>
        <v>5.0666666666666664</v>
      </c>
      <c r="FX34" s="4">
        <v>86</v>
      </c>
      <c r="FY34" s="4">
        <v>39.1</v>
      </c>
      <c r="FZ34">
        <v>19.600000000000001</v>
      </c>
      <c r="GA34" s="11">
        <f t="shared" si="18"/>
        <v>39.1</v>
      </c>
      <c r="GB34" s="4">
        <f t="shared" si="19"/>
        <v>2.0578947368421052</v>
      </c>
      <c r="GC34" s="4">
        <f>FP34/FZ34</f>
        <v>1.6836734693877551</v>
      </c>
      <c r="GD34" s="4">
        <f>FJ34/FZ34</f>
        <v>0.88265306122448972</v>
      </c>
      <c r="GE34" s="4">
        <v>22</v>
      </c>
      <c r="GF34" s="4">
        <v>21</v>
      </c>
      <c r="GG34" s="4">
        <f t="shared" si="22"/>
        <v>4.5454545454545459</v>
      </c>
      <c r="GH34" s="4">
        <v>19</v>
      </c>
      <c r="GI34" s="4">
        <v>15</v>
      </c>
      <c r="GJ34" s="4">
        <f t="shared" si="23"/>
        <v>21.052631578947366</v>
      </c>
      <c r="GK34">
        <v>1</v>
      </c>
      <c r="GL34">
        <v>0</v>
      </c>
      <c r="GM34">
        <v>0</v>
      </c>
      <c r="GN34">
        <v>1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W34" t="e">
        <f t="shared" si="33"/>
        <v>#DIV/0!</v>
      </c>
    </row>
    <row r="35" spans="1:207" x14ac:dyDescent="0.35">
      <c r="A35" s="54">
        <v>76</v>
      </c>
      <c r="B35" s="31">
        <v>98163272</v>
      </c>
      <c r="C35" s="2">
        <v>45148</v>
      </c>
      <c r="D35" s="2">
        <v>14265</v>
      </c>
      <c r="E35" s="4">
        <v>85</v>
      </c>
      <c r="F35" s="4" t="s">
        <v>178</v>
      </c>
      <c r="G35" s="4">
        <v>75</v>
      </c>
      <c r="H35" s="4">
        <v>178</v>
      </c>
      <c r="I35" s="4">
        <v>1.93</v>
      </c>
      <c r="J35" s="4">
        <v>1</v>
      </c>
      <c r="K35" s="2">
        <v>45146</v>
      </c>
      <c r="L35" s="2">
        <v>45146</v>
      </c>
      <c r="M35" s="2">
        <v>45152</v>
      </c>
      <c r="N35" s="2">
        <v>45152</v>
      </c>
      <c r="O35" s="4">
        <v>1</v>
      </c>
      <c r="P35" s="2">
        <v>45152</v>
      </c>
      <c r="Q35" s="25">
        <f t="shared" si="0"/>
        <v>6</v>
      </c>
      <c r="R35" s="4">
        <f t="shared" si="1"/>
        <v>6</v>
      </c>
      <c r="S35" s="4">
        <f>_xlfn.DAYS(P35,L35)</f>
        <v>6</v>
      </c>
      <c r="T35" s="4">
        <v>0</v>
      </c>
      <c r="U35" s="4">
        <v>1</v>
      </c>
      <c r="V35" s="4">
        <v>1</v>
      </c>
      <c r="W35" s="4">
        <v>0</v>
      </c>
      <c r="X35" s="4">
        <v>0</v>
      </c>
      <c r="Y35" s="4">
        <v>1</v>
      </c>
      <c r="Z35" s="4">
        <v>1</v>
      </c>
      <c r="AA35" s="4">
        <v>0</v>
      </c>
      <c r="AB35" s="4">
        <v>0</v>
      </c>
      <c r="AC35" s="4">
        <v>18</v>
      </c>
      <c r="AD35" s="4">
        <v>52</v>
      </c>
      <c r="AE35" s="4">
        <v>9</v>
      </c>
      <c r="AF35" s="4">
        <v>9</v>
      </c>
      <c r="AG35" s="4">
        <v>0</v>
      </c>
      <c r="AH35" s="4">
        <v>5660</v>
      </c>
      <c r="AI35" s="4">
        <v>23800</v>
      </c>
      <c r="AJ35" s="4">
        <v>33</v>
      </c>
      <c r="AK35" s="4">
        <v>23</v>
      </c>
      <c r="AL35" s="4">
        <v>0</v>
      </c>
      <c r="AM35" s="4">
        <v>1</v>
      </c>
      <c r="AN35" s="4" t="s">
        <v>223</v>
      </c>
      <c r="AO35" s="4">
        <v>65</v>
      </c>
      <c r="AP35" s="4">
        <v>235.3</v>
      </c>
      <c r="AQ35" s="4">
        <v>0</v>
      </c>
      <c r="AR35" s="4">
        <v>12.2</v>
      </c>
      <c r="AS35" s="4">
        <v>1.65</v>
      </c>
      <c r="AT35" s="4">
        <v>36</v>
      </c>
      <c r="AU35" s="29">
        <v>0.82</v>
      </c>
      <c r="AV35" s="4">
        <v>1.1000000000000001</v>
      </c>
      <c r="AW35" s="4">
        <v>65</v>
      </c>
      <c r="AX35" s="4">
        <v>348</v>
      </c>
      <c r="AY35" s="4">
        <v>1</v>
      </c>
      <c r="AZ35" s="4">
        <v>0</v>
      </c>
      <c r="BA35" s="4">
        <v>1.96</v>
      </c>
      <c r="BB35" s="4">
        <v>97</v>
      </c>
      <c r="BC35" s="4">
        <v>143</v>
      </c>
      <c r="BD35" s="4">
        <v>5.77</v>
      </c>
      <c r="BE35" s="4">
        <v>3.2</v>
      </c>
      <c r="BF35" s="4">
        <v>6.1</v>
      </c>
      <c r="BG35" s="4">
        <v>3.2</v>
      </c>
      <c r="BH35" s="4">
        <v>4.9000000000000004</v>
      </c>
      <c r="BI35" s="4">
        <v>2.5</v>
      </c>
      <c r="BJ35" s="4">
        <v>16</v>
      </c>
      <c r="BK35" s="4">
        <v>22</v>
      </c>
      <c r="BL35" s="4">
        <v>16</v>
      </c>
      <c r="BM35" s="4">
        <v>0.82</v>
      </c>
      <c r="BN35" s="4">
        <v>61</v>
      </c>
      <c r="BO35" s="4">
        <v>145</v>
      </c>
      <c r="BP35" s="4">
        <v>1</v>
      </c>
      <c r="BQ35" s="4">
        <v>3</v>
      </c>
      <c r="BR35" s="4">
        <v>121.3</v>
      </c>
      <c r="BS35">
        <v>119</v>
      </c>
      <c r="BT35">
        <v>49</v>
      </c>
      <c r="BU35">
        <v>71</v>
      </c>
      <c r="BV35">
        <v>103</v>
      </c>
      <c r="BW35">
        <v>16</v>
      </c>
      <c r="BX35">
        <v>2035</v>
      </c>
      <c r="BY35">
        <v>1210</v>
      </c>
      <c r="BZ35">
        <v>3.1</v>
      </c>
      <c r="CA35">
        <v>86</v>
      </c>
      <c r="CB35">
        <v>8</v>
      </c>
      <c r="CC35" s="4">
        <v>3.4</v>
      </c>
      <c r="CD35" s="4">
        <v>32</v>
      </c>
      <c r="CE35" s="4">
        <v>56.6</v>
      </c>
      <c r="CF35" s="4">
        <v>16</v>
      </c>
      <c r="CG35" s="4">
        <v>13</v>
      </c>
      <c r="CH35" s="4">
        <v>946</v>
      </c>
      <c r="CI35" s="4">
        <f t="shared" si="3"/>
        <v>1294.1176470588234</v>
      </c>
      <c r="CJ35" s="4">
        <v>7.18</v>
      </c>
      <c r="CK35" s="4">
        <v>61</v>
      </c>
      <c r="CL35" s="4">
        <v>98</v>
      </c>
      <c r="CM35" s="4">
        <v>19</v>
      </c>
      <c r="CN35" s="4">
        <v>0.88</v>
      </c>
      <c r="CO35" s="4">
        <v>1</v>
      </c>
      <c r="CP35" s="4">
        <v>0</v>
      </c>
      <c r="CQ35" s="4">
        <v>28</v>
      </c>
      <c r="CR35" s="4">
        <v>5051</v>
      </c>
      <c r="CS35" s="4">
        <v>1</v>
      </c>
      <c r="CT35" s="4">
        <v>0</v>
      </c>
      <c r="CU35" s="4"/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1</v>
      </c>
      <c r="DF35" s="4">
        <v>1</v>
      </c>
      <c r="DG35" s="4">
        <v>0</v>
      </c>
      <c r="DH35" s="4">
        <v>1</v>
      </c>
      <c r="DI35" s="4">
        <v>0</v>
      </c>
      <c r="DJ35" s="4">
        <v>0</v>
      </c>
      <c r="DK35" s="4">
        <v>0</v>
      </c>
      <c r="DL35" s="4">
        <v>11</v>
      </c>
      <c r="DM35" s="4">
        <v>11</v>
      </c>
      <c r="DN35" s="4">
        <v>60</v>
      </c>
      <c r="DO35" s="4">
        <v>38</v>
      </c>
      <c r="DP35" s="4">
        <v>35</v>
      </c>
      <c r="DQ35" s="4">
        <v>64</v>
      </c>
      <c r="DR35" s="11">
        <v>66</v>
      </c>
      <c r="DS35" s="4">
        <v>34</v>
      </c>
      <c r="DT35" s="4">
        <v>101</v>
      </c>
      <c r="DU35" s="4">
        <f t="shared" si="25"/>
        <v>67</v>
      </c>
      <c r="DV35" s="11">
        <v>19.100000000000001</v>
      </c>
      <c r="DW35" s="4">
        <v>1122</v>
      </c>
      <c r="DX35" s="4">
        <v>91</v>
      </c>
      <c r="DY35" s="4">
        <v>92</v>
      </c>
      <c r="DZ35" s="4">
        <v>5.9</v>
      </c>
      <c r="EA35" s="4">
        <f t="shared" si="4"/>
        <v>3.0569948186528499</v>
      </c>
      <c r="EB35" s="4">
        <v>50.6</v>
      </c>
      <c r="EC35" s="4">
        <v>242</v>
      </c>
      <c r="ED35" s="4">
        <v>160</v>
      </c>
      <c r="EE35" s="4">
        <v>14.2</v>
      </c>
      <c r="EF35" s="4">
        <f t="shared" si="27"/>
        <v>7.3575129533678751</v>
      </c>
      <c r="EG35" s="45">
        <f t="shared" si="5"/>
        <v>1.3043478260869565</v>
      </c>
      <c r="EH35" s="45">
        <f t="shared" si="28"/>
        <v>0.37747035573122534</v>
      </c>
      <c r="EI35" s="4">
        <v>15</v>
      </c>
      <c r="EJ35" s="4">
        <v>93</v>
      </c>
      <c r="EK35" s="4">
        <v>90</v>
      </c>
      <c r="EL35" s="11">
        <f t="shared" si="26"/>
        <v>1.0333333333333334</v>
      </c>
      <c r="EM35" s="4">
        <v>182</v>
      </c>
      <c r="EN35" s="11">
        <v>11</v>
      </c>
      <c r="EO35" s="4">
        <v>9</v>
      </c>
      <c r="EP35" s="11">
        <f t="shared" si="6"/>
        <v>9.3000000000000007</v>
      </c>
      <c r="EQ35" s="4">
        <v>38</v>
      </c>
      <c r="ER35" s="4">
        <f t="shared" si="7"/>
        <v>19.689119170984455</v>
      </c>
      <c r="EU35" s="11">
        <v>28</v>
      </c>
      <c r="EV35" s="4">
        <v>27</v>
      </c>
      <c r="EW35" s="9">
        <v>1</v>
      </c>
      <c r="EX35" s="4">
        <v>52</v>
      </c>
      <c r="EY35" s="4">
        <v>97</v>
      </c>
      <c r="EZ35" s="4">
        <v>35</v>
      </c>
      <c r="FA35" s="4">
        <v>76</v>
      </c>
      <c r="FB35" s="4">
        <v>42</v>
      </c>
      <c r="FC35" s="4">
        <f t="shared" si="8"/>
        <v>242</v>
      </c>
      <c r="FD35" s="9">
        <f t="shared" si="29"/>
        <v>0.61503810735747089</v>
      </c>
      <c r="FE35" s="9">
        <f t="shared" si="10"/>
        <v>0.17355371900826447</v>
      </c>
      <c r="FF35" s="9">
        <f t="shared" si="11"/>
        <v>0.23328954193841822</v>
      </c>
      <c r="FG35" s="9">
        <f t="shared" si="12"/>
        <v>0.66937500000000005</v>
      </c>
      <c r="FH35" s="9">
        <f t="shared" si="13"/>
        <v>0.17423117292181478</v>
      </c>
      <c r="FI35" s="9">
        <f t="shared" si="14"/>
        <v>1.0883471966899567</v>
      </c>
      <c r="FJ35" s="11">
        <v>12.7</v>
      </c>
      <c r="FK35" s="11">
        <v>21</v>
      </c>
      <c r="FL35" s="4">
        <v>22</v>
      </c>
      <c r="FM35" s="4">
        <v>1</v>
      </c>
      <c r="FN35" s="4">
        <v>37</v>
      </c>
      <c r="FO35" s="4">
        <f t="shared" si="30"/>
        <v>19.17098445595855</v>
      </c>
      <c r="FP35" s="11">
        <v>61</v>
      </c>
      <c r="FQ35" s="11">
        <v>19</v>
      </c>
      <c r="FR35" s="4">
        <v>18</v>
      </c>
      <c r="FS35" s="4">
        <v>52</v>
      </c>
      <c r="FT35" s="4">
        <v>38</v>
      </c>
      <c r="FU35" s="11">
        <f t="shared" si="31"/>
        <v>1.368421052631579</v>
      </c>
      <c r="FV35" s="4">
        <v>9</v>
      </c>
      <c r="FW35" s="11">
        <f t="shared" si="32"/>
        <v>5.7777777777777777</v>
      </c>
      <c r="FX35" s="4">
        <v>83</v>
      </c>
      <c r="FY35" s="4">
        <v>32.1</v>
      </c>
      <c r="FZ35">
        <v>20.399999999999999</v>
      </c>
      <c r="GA35" s="11">
        <f t="shared" si="18"/>
        <v>48.1</v>
      </c>
      <c r="GB35" s="4">
        <f t="shared" si="19"/>
        <v>2.5315789473684212</v>
      </c>
      <c r="GC35" s="4">
        <f>FP35/FZ35</f>
        <v>2.9901960784313726</v>
      </c>
      <c r="GD35" s="4">
        <f>FJ35/FZ35</f>
        <v>0.62254901960784315</v>
      </c>
      <c r="GE35" s="4">
        <v>24</v>
      </c>
      <c r="GF35" s="4">
        <v>22</v>
      </c>
      <c r="GG35" s="4">
        <f t="shared" si="22"/>
        <v>8.3333333333333321</v>
      </c>
      <c r="GH35" s="4">
        <v>23</v>
      </c>
      <c r="GI35" s="4">
        <v>15</v>
      </c>
      <c r="GJ35" s="4">
        <f t="shared" si="23"/>
        <v>34.782608695652172</v>
      </c>
      <c r="GK35">
        <v>1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1</v>
      </c>
      <c r="GS35">
        <v>0</v>
      </c>
      <c r="GT35">
        <v>0</v>
      </c>
      <c r="GU35">
        <v>40</v>
      </c>
      <c r="GV35">
        <v>15</v>
      </c>
      <c r="GW35">
        <f t="shared" si="33"/>
        <v>0.625</v>
      </c>
      <c r="GX35">
        <v>1</v>
      </c>
      <c r="GY35">
        <v>0</v>
      </c>
    </row>
    <row r="36" spans="1:207" x14ac:dyDescent="0.35">
      <c r="A36" s="54">
        <v>77</v>
      </c>
      <c r="B36" s="31">
        <v>99197929</v>
      </c>
      <c r="C36" s="2">
        <v>45152</v>
      </c>
      <c r="D36" s="2">
        <v>21929</v>
      </c>
      <c r="E36" s="4">
        <v>64</v>
      </c>
      <c r="F36" s="4" t="s">
        <v>178</v>
      </c>
      <c r="G36" s="4">
        <v>85</v>
      </c>
      <c r="H36" s="4">
        <v>175</v>
      </c>
      <c r="I36" s="4">
        <v>2.0099999999999998</v>
      </c>
      <c r="J36" s="4">
        <v>1</v>
      </c>
      <c r="K36" s="2">
        <v>45149</v>
      </c>
      <c r="L36" s="2">
        <v>45119</v>
      </c>
      <c r="M36" s="2">
        <v>45154</v>
      </c>
      <c r="N36" s="2">
        <v>45164</v>
      </c>
      <c r="O36" s="4">
        <v>1</v>
      </c>
      <c r="P36" s="2">
        <v>45164</v>
      </c>
      <c r="Q36" s="25">
        <f t="shared" si="0"/>
        <v>35</v>
      </c>
      <c r="R36" s="4">
        <f t="shared" si="1"/>
        <v>15</v>
      </c>
      <c r="S36" s="4">
        <f>_xlfn.DAYS(P36,L36)</f>
        <v>45</v>
      </c>
      <c r="T36" s="4">
        <v>0</v>
      </c>
      <c r="U36" s="4">
        <v>1</v>
      </c>
      <c r="V36" s="4">
        <v>1</v>
      </c>
      <c r="W36" s="4">
        <v>0</v>
      </c>
      <c r="X36" s="4">
        <v>0</v>
      </c>
      <c r="Y36" s="4">
        <v>1</v>
      </c>
      <c r="Z36" s="4">
        <v>1</v>
      </c>
      <c r="AA36" s="4">
        <v>0</v>
      </c>
      <c r="AB36" s="4">
        <v>1</v>
      </c>
      <c r="AC36" s="4">
        <v>17</v>
      </c>
      <c r="AD36" s="4">
        <v>60</v>
      </c>
      <c r="AE36" s="4">
        <v>7</v>
      </c>
      <c r="AF36" s="4">
        <v>7</v>
      </c>
      <c r="AG36" s="4">
        <v>0</v>
      </c>
      <c r="AH36" s="4">
        <v>220</v>
      </c>
      <c r="AI36" s="4">
        <v>1400</v>
      </c>
      <c r="AJ36" s="4">
        <v>30</v>
      </c>
      <c r="AK36" s="4">
        <v>11</v>
      </c>
      <c r="AL36" s="4">
        <v>0</v>
      </c>
      <c r="AM36" s="4">
        <v>0</v>
      </c>
      <c r="AN36" s="4">
        <v>0</v>
      </c>
      <c r="AO36" s="4">
        <v>120</v>
      </c>
      <c r="AP36" s="4">
        <v>2918</v>
      </c>
      <c r="AQ36" s="4">
        <v>0</v>
      </c>
      <c r="AR36" s="4">
        <v>11</v>
      </c>
      <c r="AS36" s="4">
        <v>1.26</v>
      </c>
      <c r="AT36" s="4">
        <v>34.6</v>
      </c>
      <c r="AU36" s="29">
        <v>2.2200000000000002</v>
      </c>
      <c r="AV36" s="4">
        <v>0.4</v>
      </c>
      <c r="AW36" s="4">
        <v>1000</v>
      </c>
      <c r="AX36" s="4">
        <v>32000</v>
      </c>
      <c r="AY36" s="4">
        <v>0</v>
      </c>
      <c r="AZ36" s="4">
        <v>0</v>
      </c>
      <c r="BA36" s="4">
        <v>0.83</v>
      </c>
      <c r="BB36" s="4">
        <v>63</v>
      </c>
      <c r="BC36" s="4">
        <v>135</v>
      </c>
      <c r="BD36" s="4">
        <v>3.9</v>
      </c>
      <c r="BE36" s="4">
        <v>1.65</v>
      </c>
      <c r="BF36" s="4">
        <v>2.2999999999999998</v>
      </c>
      <c r="BG36" s="4">
        <v>9</v>
      </c>
      <c r="BH36" s="4">
        <v>3.9</v>
      </c>
      <c r="BI36" s="4">
        <v>2.13</v>
      </c>
      <c r="BJ36" s="4">
        <v>13</v>
      </c>
      <c r="BK36" s="4">
        <v>10</v>
      </c>
      <c r="BL36" s="4">
        <v>5</v>
      </c>
      <c r="BM36" s="4">
        <v>0.79</v>
      </c>
      <c r="BN36" s="4">
        <v>53</v>
      </c>
      <c r="BO36" s="4">
        <v>125</v>
      </c>
      <c r="BP36" s="4">
        <v>1</v>
      </c>
      <c r="BQ36" s="4">
        <v>3</v>
      </c>
      <c r="BR36" s="4">
        <v>162</v>
      </c>
      <c r="BS36">
        <v>100</v>
      </c>
      <c r="BT36">
        <v>45</v>
      </c>
      <c r="BU36">
        <v>62</v>
      </c>
      <c r="BV36">
        <v>117</v>
      </c>
      <c r="BW36">
        <v>8</v>
      </c>
      <c r="BX36">
        <v>1771</v>
      </c>
      <c r="BY36">
        <v>2310</v>
      </c>
      <c r="BZ36">
        <v>1.7</v>
      </c>
      <c r="CA36">
        <v>82.3</v>
      </c>
      <c r="CB36">
        <v>4.8</v>
      </c>
      <c r="CC36" s="4">
        <v>3.8</v>
      </c>
      <c r="CD36" s="4">
        <v>28</v>
      </c>
      <c r="CE36" s="4">
        <v>61</v>
      </c>
      <c r="CF36" s="4">
        <v>16</v>
      </c>
      <c r="CG36" s="4">
        <v>18</v>
      </c>
      <c r="CH36" s="4">
        <v>2190</v>
      </c>
      <c r="CI36" s="4">
        <f t="shared" si="3"/>
        <v>1136.8421052631579</v>
      </c>
      <c r="CJ36" s="4">
        <v>7.48</v>
      </c>
      <c r="CK36" s="4">
        <v>36</v>
      </c>
      <c r="CL36" s="4">
        <v>57</v>
      </c>
      <c r="CM36" s="4">
        <v>25</v>
      </c>
      <c r="CN36" s="4">
        <v>0.2</v>
      </c>
      <c r="CO36" s="4">
        <v>0</v>
      </c>
      <c r="CP36" s="4">
        <v>0</v>
      </c>
      <c r="CQ36" s="4">
        <v>38.68</v>
      </c>
      <c r="CR36" s="4">
        <v>365</v>
      </c>
      <c r="CS36" s="4">
        <v>0</v>
      </c>
      <c r="CT36" s="4">
        <v>3</v>
      </c>
      <c r="CU36" s="4"/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10</v>
      </c>
      <c r="DM36" s="4">
        <v>10</v>
      </c>
      <c r="DN36" s="4">
        <v>44</v>
      </c>
      <c r="DO36" s="4">
        <v>23</v>
      </c>
      <c r="DP36" s="4">
        <v>48</v>
      </c>
      <c r="DQ36" s="4">
        <v>79</v>
      </c>
      <c r="DR36" s="11">
        <v>58</v>
      </c>
      <c r="DS36" s="4">
        <v>37</v>
      </c>
      <c r="DT36" s="4">
        <v>89</v>
      </c>
      <c r="DU36" s="4">
        <f t="shared" si="25"/>
        <v>52</v>
      </c>
      <c r="DV36" s="11">
        <v>17.100000000000001</v>
      </c>
      <c r="DW36" s="4">
        <v>1134</v>
      </c>
      <c r="DX36" s="4">
        <v>92</v>
      </c>
      <c r="DY36" s="4">
        <v>100</v>
      </c>
      <c r="DZ36" s="4">
        <v>5.2</v>
      </c>
      <c r="EA36" s="4">
        <f t="shared" si="4"/>
        <v>2.5870646766169156</v>
      </c>
      <c r="EB36" s="4">
        <v>23.9</v>
      </c>
      <c r="EC36" s="4">
        <v>234</v>
      </c>
      <c r="ED36" s="4">
        <v>76</v>
      </c>
      <c r="EE36" s="4">
        <v>7.6</v>
      </c>
      <c r="EF36" s="4">
        <f t="shared" si="27"/>
        <v>3.7810945273631842</v>
      </c>
      <c r="EG36" s="45">
        <f t="shared" si="5"/>
        <v>2.4267782426778246</v>
      </c>
      <c r="EH36" s="45">
        <f t="shared" si="28"/>
        <v>0.7154811715481173</v>
      </c>
      <c r="EI36" s="4">
        <v>11</v>
      </c>
      <c r="EJ36" s="4">
        <v>115</v>
      </c>
      <c r="EK36" s="4">
        <v>72</v>
      </c>
      <c r="EL36" s="11">
        <f t="shared" si="26"/>
        <v>1.5972222222222223</v>
      </c>
      <c r="EM36" s="4">
        <v>113</v>
      </c>
      <c r="EN36" s="11">
        <v>13</v>
      </c>
      <c r="EO36" s="4">
        <v>10</v>
      </c>
      <c r="EP36" s="11">
        <f t="shared" si="6"/>
        <v>10</v>
      </c>
      <c r="EQ36" s="4">
        <v>51</v>
      </c>
      <c r="ER36" s="4">
        <f t="shared" si="7"/>
        <v>25.373134328358212</v>
      </c>
      <c r="ES36" s="4">
        <v>21</v>
      </c>
      <c r="ET36" s="4">
        <v>25</v>
      </c>
      <c r="EU36" s="11">
        <v>25</v>
      </c>
      <c r="EV36" s="4">
        <v>19</v>
      </c>
      <c r="EW36" s="9">
        <v>6</v>
      </c>
      <c r="EX36" s="4">
        <v>55</v>
      </c>
      <c r="EY36" s="4">
        <v>100</v>
      </c>
      <c r="EZ36" s="4">
        <v>45</v>
      </c>
      <c r="FA36" s="4">
        <v>72</v>
      </c>
      <c r="FB36" s="4">
        <v>41</v>
      </c>
      <c r="FC36" s="4">
        <f t="shared" si="8"/>
        <v>234</v>
      </c>
      <c r="FD36" s="9">
        <f t="shared" si="29"/>
        <v>0.67487823162721616</v>
      </c>
      <c r="FE36" s="9">
        <f t="shared" si="10"/>
        <v>0.1752136752136752</v>
      </c>
      <c r="FF36" s="9">
        <f t="shared" si="11"/>
        <v>0.23612200966740687</v>
      </c>
      <c r="FG36" s="9">
        <f t="shared" si="12"/>
        <v>1.1842105263157894</v>
      </c>
      <c r="FH36" s="9">
        <f t="shared" si="13"/>
        <v>0.20147083497871454</v>
      </c>
      <c r="FI36" s="9">
        <f t="shared" si="14"/>
        <v>1.754702509014862</v>
      </c>
      <c r="FJ36" s="11">
        <v>17.3</v>
      </c>
      <c r="FK36" s="11">
        <v>37</v>
      </c>
      <c r="FL36" s="4">
        <v>41</v>
      </c>
      <c r="FM36" s="4">
        <v>4</v>
      </c>
      <c r="FN36" s="4">
        <v>24</v>
      </c>
      <c r="FO36" s="4">
        <f t="shared" si="30"/>
        <v>11.940298507462687</v>
      </c>
      <c r="FP36" s="11">
        <v>33</v>
      </c>
      <c r="FQ36" s="11">
        <v>19</v>
      </c>
      <c r="FR36" s="4">
        <v>19</v>
      </c>
      <c r="FS36" s="4">
        <v>76</v>
      </c>
      <c r="FT36" s="4">
        <v>51</v>
      </c>
      <c r="FU36" s="11">
        <f t="shared" si="31"/>
        <v>1.4901960784313726</v>
      </c>
      <c r="FV36" s="4">
        <v>15</v>
      </c>
      <c r="FW36" s="11">
        <f t="shared" si="32"/>
        <v>5.0666666666666664</v>
      </c>
      <c r="FX36" s="4">
        <v>86</v>
      </c>
      <c r="FY36" s="4">
        <v>39.1</v>
      </c>
      <c r="FZ36">
        <v>19.600000000000001</v>
      </c>
      <c r="GA36" s="11">
        <f t="shared" si="18"/>
        <v>47.1</v>
      </c>
      <c r="GB36" s="4">
        <f t="shared" si="19"/>
        <v>2.4789473684210526</v>
      </c>
      <c r="GC36" s="4">
        <f>FP36/FZ36</f>
        <v>1.6836734693877551</v>
      </c>
      <c r="GD36" s="4">
        <f>FJ36/FZ36</f>
        <v>0.88265306122448972</v>
      </c>
      <c r="GE36" s="4">
        <v>22</v>
      </c>
      <c r="GF36" s="4">
        <v>21</v>
      </c>
      <c r="GG36" s="4">
        <f t="shared" si="22"/>
        <v>4.5454545454545459</v>
      </c>
      <c r="GH36" s="4">
        <v>19</v>
      </c>
      <c r="GI36" s="4">
        <v>15</v>
      </c>
      <c r="GJ36" s="4">
        <f t="shared" si="23"/>
        <v>21.052631578947366</v>
      </c>
      <c r="GK36">
        <v>1</v>
      </c>
      <c r="GL36">
        <v>0</v>
      </c>
      <c r="GM36">
        <v>0</v>
      </c>
      <c r="GN36">
        <v>1</v>
      </c>
      <c r="GO36">
        <v>0</v>
      </c>
      <c r="GP36">
        <v>0</v>
      </c>
      <c r="GQ36">
        <v>0</v>
      </c>
      <c r="GR36">
        <v>1</v>
      </c>
      <c r="GS36">
        <v>0</v>
      </c>
      <c r="GT36">
        <v>0</v>
      </c>
      <c r="GW36" t="e">
        <f t="shared" si="33"/>
        <v>#DIV/0!</v>
      </c>
    </row>
    <row r="37" spans="1:207" x14ac:dyDescent="0.35">
      <c r="A37" s="54">
        <v>81</v>
      </c>
      <c r="B37" s="31">
        <v>23012688</v>
      </c>
      <c r="C37" s="2">
        <v>45154</v>
      </c>
      <c r="D37" s="2">
        <v>23473</v>
      </c>
      <c r="E37" s="4">
        <v>59</v>
      </c>
      <c r="F37" s="4" t="s">
        <v>176</v>
      </c>
      <c r="G37" s="4">
        <v>55</v>
      </c>
      <c r="H37" s="4">
        <v>159</v>
      </c>
      <c r="I37" s="4">
        <v>1.56</v>
      </c>
      <c r="J37" s="4">
        <v>1</v>
      </c>
      <c r="K37" s="2">
        <v>45153</v>
      </c>
      <c r="L37" s="2">
        <v>45153</v>
      </c>
      <c r="M37" s="2">
        <v>45160</v>
      </c>
      <c r="N37" s="2">
        <v>45163</v>
      </c>
      <c r="O37" s="4">
        <v>0</v>
      </c>
      <c r="Q37" s="25">
        <f t="shared" si="0"/>
        <v>7</v>
      </c>
      <c r="R37" s="4">
        <f t="shared" si="1"/>
        <v>10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1</v>
      </c>
      <c r="AC37" s="4">
        <v>18</v>
      </c>
      <c r="AD37" s="4">
        <v>48</v>
      </c>
      <c r="AE37" s="4">
        <v>7</v>
      </c>
      <c r="AF37" s="4">
        <v>7</v>
      </c>
      <c r="AG37" s="4">
        <v>0</v>
      </c>
      <c r="AH37" s="4">
        <v>60</v>
      </c>
      <c r="AI37" s="4">
        <v>400</v>
      </c>
      <c r="AJ37" s="4">
        <v>18</v>
      </c>
      <c r="AK37" s="4">
        <v>0.12</v>
      </c>
      <c r="AL37" s="4">
        <v>0</v>
      </c>
      <c r="AM37" s="4">
        <v>1</v>
      </c>
      <c r="AN37" s="4" t="s">
        <v>229</v>
      </c>
      <c r="AO37" s="4">
        <v>38</v>
      </c>
      <c r="AP37" s="4">
        <v>1641</v>
      </c>
      <c r="AQ37" s="4">
        <v>1</v>
      </c>
      <c r="AR37" s="4">
        <v>8</v>
      </c>
      <c r="AS37" s="4">
        <v>1.31</v>
      </c>
      <c r="AT37" s="4">
        <v>26</v>
      </c>
      <c r="AU37" s="29">
        <v>0.33</v>
      </c>
      <c r="AV37" s="4">
        <v>3.28</v>
      </c>
      <c r="AW37" s="4">
        <v>571</v>
      </c>
      <c r="AX37" s="4">
        <v>50</v>
      </c>
      <c r="AY37" s="4">
        <v>0</v>
      </c>
      <c r="AZ37" s="4">
        <v>0</v>
      </c>
      <c r="BA37" s="4">
        <v>0.3</v>
      </c>
      <c r="BB37" s="4">
        <v>32</v>
      </c>
      <c r="BC37" s="4">
        <v>138</v>
      </c>
      <c r="BD37" s="4">
        <v>3.49</v>
      </c>
      <c r="BE37" s="4">
        <v>1.99</v>
      </c>
      <c r="BF37" s="4">
        <v>7.8</v>
      </c>
      <c r="BG37" s="4">
        <v>8.1</v>
      </c>
      <c r="BH37" s="4">
        <v>4.4000000000000004</v>
      </c>
      <c r="BI37" s="4">
        <v>2.2000000000000002</v>
      </c>
      <c r="BJ37" s="4">
        <v>8</v>
      </c>
      <c r="BK37" s="4">
        <v>14</v>
      </c>
      <c r="BL37" s="4">
        <v>19</v>
      </c>
      <c r="BM37" s="4">
        <v>0.21</v>
      </c>
      <c r="BN37" s="4">
        <v>66</v>
      </c>
      <c r="BO37" s="4">
        <v>118</v>
      </c>
      <c r="BP37" s="4">
        <v>0</v>
      </c>
      <c r="BQ37" s="4">
        <v>0</v>
      </c>
      <c r="BR37" s="4">
        <v>323</v>
      </c>
      <c r="BS37">
        <v>94</v>
      </c>
      <c r="BT37">
        <v>46</v>
      </c>
      <c r="BU37">
        <v>66</v>
      </c>
      <c r="BV37">
        <v>86</v>
      </c>
      <c r="BW37">
        <v>9</v>
      </c>
      <c r="BX37">
        <v>2100</v>
      </c>
      <c r="BY37">
        <v>986</v>
      </c>
      <c r="BZ37">
        <v>2.1</v>
      </c>
      <c r="CA37">
        <v>76</v>
      </c>
      <c r="CB37">
        <v>5.4</v>
      </c>
      <c r="CC37" s="4">
        <v>2.4</v>
      </c>
      <c r="CD37" s="4">
        <v>28</v>
      </c>
      <c r="CE37" s="4">
        <v>56</v>
      </c>
      <c r="CF37" s="4">
        <v>9</v>
      </c>
      <c r="CG37" s="4">
        <v>8</v>
      </c>
      <c r="CH37" s="4">
        <v>2485</v>
      </c>
      <c r="CI37" s="4">
        <f t="shared" si="3"/>
        <v>1900</v>
      </c>
      <c r="CJ37" s="4">
        <v>7.52</v>
      </c>
      <c r="CK37" s="4">
        <v>26</v>
      </c>
      <c r="CL37" s="4">
        <v>68</v>
      </c>
      <c r="CM37" s="4">
        <v>20.9</v>
      </c>
      <c r="CN37" s="4">
        <v>0.01</v>
      </c>
      <c r="CO37" s="4">
        <v>0.2</v>
      </c>
      <c r="CP37" s="4">
        <v>0</v>
      </c>
      <c r="CQ37" s="4">
        <v>13</v>
      </c>
      <c r="CR37" s="4">
        <v>1942</v>
      </c>
      <c r="CS37" s="4">
        <v>0</v>
      </c>
      <c r="CT37" s="4">
        <v>0</v>
      </c>
      <c r="CU37" s="4"/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8</v>
      </c>
      <c r="DM37" s="4">
        <v>8</v>
      </c>
      <c r="DN37" s="4">
        <v>56</v>
      </c>
      <c r="DO37" s="4">
        <v>31</v>
      </c>
      <c r="DP37" s="4">
        <v>44</v>
      </c>
      <c r="DQ37" s="4">
        <v>75</v>
      </c>
      <c r="DR37" s="11">
        <v>58</v>
      </c>
      <c r="DS37" s="4">
        <v>70</v>
      </c>
      <c r="DT37" s="4">
        <v>159</v>
      </c>
      <c r="DU37" s="4">
        <f t="shared" si="25"/>
        <v>89</v>
      </c>
      <c r="DV37" s="11">
        <v>19.600000000000001</v>
      </c>
      <c r="DW37" s="4">
        <v>1792</v>
      </c>
      <c r="DX37" s="4">
        <v>92</v>
      </c>
      <c r="DY37" s="4">
        <v>71</v>
      </c>
      <c r="DZ37" s="4">
        <v>5.4</v>
      </c>
      <c r="EA37" s="4">
        <f t="shared" si="4"/>
        <v>3.4615384615384617</v>
      </c>
      <c r="EB37" s="4">
        <v>22</v>
      </c>
      <c r="EC37" s="4">
        <v>320</v>
      </c>
      <c r="ED37" s="4">
        <v>69</v>
      </c>
      <c r="EE37" s="4">
        <v>7.5</v>
      </c>
      <c r="EF37" s="4">
        <f t="shared" si="27"/>
        <v>4.8076923076923075</v>
      </c>
      <c r="EG37" s="45">
        <f t="shared" si="5"/>
        <v>2.6363636363636362</v>
      </c>
      <c r="EH37" s="45">
        <f t="shared" si="28"/>
        <v>0.89090909090909098</v>
      </c>
      <c r="EI37" s="4">
        <v>10</v>
      </c>
      <c r="EJ37" s="11">
        <v>89</v>
      </c>
      <c r="EK37" s="4">
        <v>52</v>
      </c>
      <c r="EL37" s="11">
        <f t="shared" si="26"/>
        <v>1.7115384615384615</v>
      </c>
      <c r="EM37" s="4">
        <v>217</v>
      </c>
      <c r="EN37" s="11">
        <v>12</v>
      </c>
      <c r="EO37" s="4">
        <v>10</v>
      </c>
      <c r="EP37" s="11">
        <f t="shared" si="6"/>
        <v>8.0909090909090917</v>
      </c>
      <c r="EQ37" s="4">
        <v>64</v>
      </c>
      <c r="ER37" s="4">
        <f t="shared" si="7"/>
        <v>41.025641025641022</v>
      </c>
      <c r="ES37" s="4">
        <v>23</v>
      </c>
      <c r="ET37" s="4">
        <v>32</v>
      </c>
      <c r="EU37" s="11">
        <v>33</v>
      </c>
      <c r="EV37" s="4">
        <v>15</v>
      </c>
      <c r="EW37" s="9">
        <v>19</v>
      </c>
      <c r="EX37" s="4">
        <v>69</v>
      </c>
      <c r="EY37" s="4">
        <v>110</v>
      </c>
      <c r="EZ37" s="4">
        <v>38</v>
      </c>
      <c r="FA37" s="4">
        <v>65</v>
      </c>
      <c r="FB37" s="4">
        <v>72</v>
      </c>
      <c r="FC37" s="25">
        <f t="shared" si="8"/>
        <v>320</v>
      </c>
      <c r="FD37" s="9">
        <f t="shared" si="29"/>
        <v>0.89453187544807633</v>
      </c>
      <c r="FE37" s="9">
        <f t="shared" si="10"/>
        <v>0.22500000000000001</v>
      </c>
      <c r="FF37" s="9">
        <f t="shared" si="11"/>
        <v>0.31827812537902755</v>
      </c>
      <c r="FG37" s="9">
        <f t="shared" si="12"/>
        <v>1.2260869565217392</v>
      </c>
      <c r="FH37" s="9">
        <f t="shared" si="13"/>
        <v>0.25673280903828427</v>
      </c>
      <c r="FI37" s="9">
        <f t="shared" si="14"/>
        <v>1.370646469034527</v>
      </c>
      <c r="FJ37" s="11">
        <v>15.8</v>
      </c>
      <c r="FK37" s="11">
        <v>24</v>
      </c>
      <c r="FL37" s="4">
        <v>19</v>
      </c>
      <c r="FM37" s="4">
        <v>4</v>
      </c>
      <c r="FN37" s="4">
        <v>49</v>
      </c>
      <c r="FO37" s="4">
        <f t="shared" si="30"/>
        <v>31.410256410256409</v>
      </c>
      <c r="FP37" s="11">
        <v>48</v>
      </c>
      <c r="FQ37" s="11">
        <v>19</v>
      </c>
      <c r="FR37" s="4">
        <v>14</v>
      </c>
      <c r="FS37" s="4">
        <v>62</v>
      </c>
      <c r="FT37" s="4">
        <v>39</v>
      </c>
      <c r="FU37" s="11">
        <f t="shared" si="31"/>
        <v>1.5897435897435896</v>
      </c>
      <c r="FV37" s="4">
        <v>11</v>
      </c>
      <c r="FW37" s="11">
        <f t="shared" si="32"/>
        <v>5.6363636363636367</v>
      </c>
      <c r="FX37" s="4">
        <v>100</v>
      </c>
      <c r="FY37" s="4">
        <v>27.6</v>
      </c>
      <c r="FZ37">
        <v>22</v>
      </c>
      <c r="GA37" s="11">
        <f t="shared" si="18"/>
        <v>36.6</v>
      </c>
      <c r="GB37" s="4">
        <f t="shared" si="19"/>
        <v>1.9263157894736842</v>
      </c>
      <c r="GC37" s="4">
        <f>FP37/FZ37</f>
        <v>2.1818181818181817</v>
      </c>
      <c r="GD37" s="4">
        <f>FJ37/FZ37</f>
        <v>0.71818181818181825</v>
      </c>
      <c r="GE37" s="4">
        <v>15</v>
      </c>
      <c r="GF37" s="4">
        <v>10</v>
      </c>
      <c r="GG37" s="4">
        <f t="shared" si="22"/>
        <v>33.333333333333329</v>
      </c>
      <c r="GJ37" s="25" t="e">
        <f t="shared" si="23"/>
        <v>#DIV/0!</v>
      </c>
      <c r="GW37" t="e">
        <f t="shared" si="33"/>
        <v>#DIV/0!</v>
      </c>
    </row>
    <row r="38" spans="1:207" x14ac:dyDescent="0.35">
      <c r="A38" s="54">
        <v>82</v>
      </c>
      <c r="B38" s="31">
        <v>12511793</v>
      </c>
      <c r="C38" s="2">
        <v>45154</v>
      </c>
      <c r="D38" s="2">
        <v>16285</v>
      </c>
      <c r="E38" s="4">
        <v>79</v>
      </c>
      <c r="F38" s="4" t="s">
        <v>178</v>
      </c>
      <c r="G38" s="4">
        <v>65</v>
      </c>
      <c r="H38" s="4">
        <v>165</v>
      </c>
      <c r="I38" s="4">
        <v>1.72</v>
      </c>
      <c r="J38" s="4">
        <v>1</v>
      </c>
      <c r="K38" s="2">
        <v>45140</v>
      </c>
      <c r="L38" s="2">
        <v>45146</v>
      </c>
      <c r="M38" s="2">
        <v>45166</v>
      </c>
      <c r="N38" s="2">
        <v>45269</v>
      </c>
      <c r="O38" s="4">
        <v>1</v>
      </c>
      <c r="P38" s="2">
        <v>45269</v>
      </c>
      <c r="Q38" s="25">
        <f t="shared" si="0"/>
        <v>20</v>
      </c>
      <c r="R38" s="4">
        <f t="shared" si="1"/>
        <v>129</v>
      </c>
      <c r="S38" s="4">
        <f>_xlfn.DAYS(P38,L38)</f>
        <v>123</v>
      </c>
      <c r="T38" s="4">
        <v>0</v>
      </c>
      <c r="U38" s="4">
        <v>1</v>
      </c>
      <c r="V38" s="4">
        <v>1</v>
      </c>
      <c r="W38" s="4">
        <v>0</v>
      </c>
      <c r="X38" s="4">
        <v>1</v>
      </c>
      <c r="Y38" s="4">
        <v>1</v>
      </c>
      <c r="Z38" s="4">
        <v>1</v>
      </c>
      <c r="AA38" s="4">
        <v>0</v>
      </c>
      <c r="AB38" s="4">
        <v>0</v>
      </c>
      <c r="AC38" s="4">
        <v>30</v>
      </c>
      <c r="AD38" s="4">
        <v>62</v>
      </c>
      <c r="AE38" s="4">
        <v>10</v>
      </c>
      <c r="AF38" s="4">
        <v>10</v>
      </c>
      <c r="AG38" s="4">
        <v>0</v>
      </c>
      <c r="AH38" s="4">
        <v>460</v>
      </c>
      <c r="AI38" s="4">
        <v>20000</v>
      </c>
      <c r="AJ38" s="4">
        <v>20.65</v>
      </c>
      <c r="AK38" s="4">
        <v>0.39</v>
      </c>
      <c r="AL38" s="4">
        <v>0</v>
      </c>
      <c r="AM38" s="4">
        <v>0</v>
      </c>
      <c r="AN38" s="4">
        <v>0</v>
      </c>
      <c r="AQ38" s="4">
        <v>0</v>
      </c>
      <c r="AR38" s="4">
        <v>12.4</v>
      </c>
      <c r="AS38" s="4">
        <v>1.26</v>
      </c>
      <c r="AT38" s="4">
        <v>32</v>
      </c>
      <c r="AX38" s="4">
        <v>247</v>
      </c>
      <c r="AY38" s="4">
        <v>0</v>
      </c>
      <c r="AZ38" s="4">
        <v>0</v>
      </c>
      <c r="BA38" s="4">
        <v>1</v>
      </c>
      <c r="BB38" s="4">
        <v>55</v>
      </c>
      <c r="BC38" s="4">
        <v>128</v>
      </c>
      <c r="BD38" s="4">
        <v>3.64</v>
      </c>
      <c r="BE38" s="4">
        <v>1.71</v>
      </c>
      <c r="BF38" s="4">
        <v>3.14</v>
      </c>
      <c r="BG38" s="4">
        <v>8.4</v>
      </c>
      <c r="BH38" s="4">
        <v>2.86</v>
      </c>
      <c r="BK38" s="4">
        <v>6</v>
      </c>
      <c r="BL38" s="4">
        <v>17</v>
      </c>
      <c r="BO38" s="4">
        <v>440</v>
      </c>
      <c r="BP38" s="4">
        <v>1</v>
      </c>
      <c r="BQ38" s="4">
        <v>3</v>
      </c>
      <c r="BR38" s="4">
        <v>180</v>
      </c>
      <c r="BS38">
        <v>113</v>
      </c>
      <c r="BT38">
        <v>76</v>
      </c>
      <c r="BU38">
        <v>82</v>
      </c>
      <c r="BV38">
        <v>67</v>
      </c>
      <c r="BW38">
        <v>9</v>
      </c>
      <c r="BX38">
        <v>1230</v>
      </c>
      <c r="BY38">
        <v>563</v>
      </c>
      <c r="BZ38">
        <v>1.5</v>
      </c>
      <c r="CA38">
        <v>83.6</v>
      </c>
      <c r="CB38">
        <v>7.6</v>
      </c>
      <c r="CC38" s="4">
        <v>3.6</v>
      </c>
      <c r="CD38" s="4">
        <v>23</v>
      </c>
      <c r="CE38" s="4">
        <v>78</v>
      </c>
      <c r="CF38" s="4">
        <v>14</v>
      </c>
      <c r="CG38" s="4">
        <v>15</v>
      </c>
      <c r="CH38" s="4">
        <v>1796</v>
      </c>
      <c r="CI38" s="4">
        <f t="shared" si="3"/>
        <v>1622.2222222222222</v>
      </c>
      <c r="CJ38" s="4">
        <v>7.34</v>
      </c>
      <c r="CK38" s="4">
        <v>26</v>
      </c>
      <c r="CL38" s="4">
        <v>112</v>
      </c>
      <c r="CM38" s="4">
        <v>16.2</v>
      </c>
      <c r="CN38" s="4">
        <v>0.8</v>
      </c>
      <c r="CO38" s="4">
        <v>0</v>
      </c>
      <c r="CP38" s="4">
        <v>0</v>
      </c>
      <c r="CS38" s="4">
        <v>1</v>
      </c>
      <c r="CT38" s="4">
        <v>1</v>
      </c>
      <c r="CU38" s="4">
        <v>7</v>
      </c>
      <c r="CV38" s="4">
        <v>1</v>
      </c>
      <c r="CW38" s="4">
        <v>1</v>
      </c>
      <c r="CX38" s="4">
        <v>0</v>
      </c>
      <c r="CY38" s="4">
        <v>1</v>
      </c>
      <c r="CZ38" s="4">
        <v>0</v>
      </c>
      <c r="DA38" s="4">
        <v>0</v>
      </c>
      <c r="DB38" s="4">
        <v>0</v>
      </c>
      <c r="DC38" s="4">
        <v>0</v>
      </c>
      <c r="DD38" s="4">
        <v>1</v>
      </c>
      <c r="DE38" s="4">
        <v>1</v>
      </c>
      <c r="DF38" s="4">
        <v>1</v>
      </c>
      <c r="DG38" s="4">
        <v>0</v>
      </c>
      <c r="DH38" s="4">
        <v>1</v>
      </c>
      <c r="DI38" s="4">
        <v>0</v>
      </c>
      <c r="DJ38" s="4">
        <v>0</v>
      </c>
      <c r="DK38" s="4">
        <v>0</v>
      </c>
      <c r="DL38" s="4">
        <v>12</v>
      </c>
      <c r="DM38" s="4">
        <v>10</v>
      </c>
      <c r="DN38" s="4">
        <v>67</v>
      </c>
      <c r="DO38" s="4">
        <v>49</v>
      </c>
      <c r="DP38" s="4">
        <v>27</v>
      </c>
      <c r="DQ38" s="4">
        <v>51</v>
      </c>
      <c r="DR38" s="11">
        <v>57</v>
      </c>
      <c r="DS38" s="4">
        <v>48</v>
      </c>
      <c r="DT38" s="4">
        <v>111</v>
      </c>
      <c r="DU38" s="4">
        <f t="shared" si="25"/>
        <v>63</v>
      </c>
      <c r="DV38" s="11">
        <v>11.1</v>
      </c>
      <c r="DW38" s="4">
        <v>867</v>
      </c>
      <c r="DX38" s="4">
        <v>82</v>
      </c>
      <c r="DY38" s="4">
        <v>60</v>
      </c>
      <c r="DZ38" s="4">
        <v>3.4</v>
      </c>
      <c r="EA38" s="4">
        <f t="shared" si="4"/>
        <v>1.9767441860465116</v>
      </c>
      <c r="EB38" s="4">
        <v>26.4</v>
      </c>
      <c r="EC38" s="4">
        <v>289</v>
      </c>
      <c r="ED38" s="4">
        <v>79</v>
      </c>
      <c r="EE38" s="4">
        <v>4.8099999999999996</v>
      </c>
      <c r="EF38" s="4">
        <f t="shared" si="27"/>
        <v>2.7965116279069764</v>
      </c>
      <c r="EG38" s="45">
        <f t="shared" si="5"/>
        <v>2.1590909090909092</v>
      </c>
      <c r="EH38" s="45">
        <f t="shared" si="28"/>
        <v>0.42045454545454547</v>
      </c>
      <c r="EI38" s="4">
        <v>13</v>
      </c>
      <c r="EJ38" s="4">
        <v>83</v>
      </c>
      <c r="EK38" s="4">
        <v>54</v>
      </c>
      <c r="EL38" s="11">
        <f t="shared" si="26"/>
        <v>1.537037037037037</v>
      </c>
      <c r="EM38" s="4">
        <v>184</v>
      </c>
      <c r="EN38" s="11">
        <v>17</v>
      </c>
      <c r="EO38" s="4">
        <v>14</v>
      </c>
      <c r="EP38" s="11">
        <f t="shared" si="6"/>
        <v>5.354838709677419</v>
      </c>
      <c r="EQ38" s="4">
        <v>70</v>
      </c>
      <c r="ER38" s="4">
        <f t="shared" si="7"/>
        <v>40.697674418604649</v>
      </c>
      <c r="ES38" s="4">
        <v>58</v>
      </c>
      <c r="ET38" s="4">
        <v>68</v>
      </c>
      <c r="EU38" s="11">
        <v>7</v>
      </c>
      <c r="EV38" s="4">
        <v>8</v>
      </c>
      <c r="EW38" s="9">
        <v>1</v>
      </c>
      <c r="EX38" s="4">
        <v>96</v>
      </c>
      <c r="EY38" s="4">
        <v>124</v>
      </c>
      <c r="EZ38" s="4">
        <v>48</v>
      </c>
      <c r="FA38" s="4">
        <v>65</v>
      </c>
      <c r="FB38" s="4">
        <v>55</v>
      </c>
      <c r="FC38" s="4">
        <f t="shared" si="8"/>
        <v>289</v>
      </c>
      <c r="FD38" s="9">
        <f t="shared" si="29"/>
        <v>0.63270648358879811</v>
      </c>
      <c r="FE38" s="9">
        <f t="shared" si="10"/>
        <v>0.19031141868512111</v>
      </c>
      <c r="FF38" s="9">
        <f t="shared" si="11"/>
        <v>0.2618270397788085</v>
      </c>
      <c r="FG38" s="9">
        <f t="shared" si="12"/>
        <v>1.2873417721518987</v>
      </c>
      <c r="FH38" s="9">
        <f t="shared" si="13"/>
        <v>0.28959216442413949</v>
      </c>
      <c r="FI38" s="9">
        <f t="shared" si="14"/>
        <v>2.0346587328296675</v>
      </c>
      <c r="FJ38" s="11">
        <v>14.5</v>
      </c>
      <c r="FK38" s="11">
        <v>34</v>
      </c>
      <c r="FL38" s="4">
        <v>24</v>
      </c>
      <c r="FM38" s="4">
        <v>11</v>
      </c>
      <c r="FN38" s="4">
        <v>22</v>
      </c>
      <c r="FO38" s="4">
        <f t="shared" si="30"/>
        <v>12.790697674418604</v>
      </c>
      <c r="FP38" s="11">
        <v>41</v>
      </c>
      <c r="FQ38" s="11">
        <v>21</v>
      </c>
      <c r="FR38" s="4">
        <v>18</v>
      </c>
      <c r="FS38" s="4">
        <v>83</v>
      </c>
      <c r="FT38" s="4">
        <v>41</v>
      </c>
      <c r="FU38" s="11">
        <f t="shared" si="31"/>
        <v>2.024390243902439</v>
      </c>
      <c r="FV38" s="4">
        <v>14</v>
      </c>
      <c r="FW38" s="11">
        <f t="shared" si="32"/>
        <v>5.9285714285714288</v>
      </c>
      <c r="FX38" s="4">
        <v>127</v>
      </c>
      <c r="FY38" s="4">
        <v>33.9</v>
      </c>
      <c r="GA38" s="11">
        <f t="shared" si="18"/>
        <v>42.9</v>
      </c>
      <c r="GB38" s="4">
        <f t="shared" si="19"/>
        <v>2.0428571428571427</v>
      </c>
      <c r="GE38" s="4">
        <v>25</v>
      </c>
      <c r="GF38" s="4">
        <v>22</v>
      </c>
      <c r="GG38" s="4">
        <f t="shared" si="22"/>
        <v>12</v>
      </c>
      <c r="GH38" s="4">
        <v>24</v>
      </c>
      <c r="GI38" s="4">
        <v>12</v>
      </c>
      <c r="GJ38" s="4">
        <f t="shared" si="23"/>
        <v>50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1</v>
      </c>
      <c r="GQ38">
        <v>0</v>
      </c>
      <c r="GR38">
        <v>1</v>
      </c>
      <c r="GS38">
        <v>0</v>
      </c>
      <c r="GT38">
        <v>0</v>
      </c>
      <c r="GU38">
        <v>24</v>
      </c>
      <c r="GV38">
        <v>6</v>
      </c>
      <c r="GW38">
        <f t="shared" si="33"/>
        <v>0.75</v>
      </c>
      <c r="GX38">
        <v>0</v>
      </c>
      <c r="GY38">
        <v>1</v>
      </c>
    </row>
    <row r="39" spans="1:207" x14ac:dyDescent="0.35">
      <c r="A39" s="54">
        <v>84</v>
      </c>
      <c r="B39" s="31">
        <v>8419804</v>
      </c>
      <c r="C39" s="2">
        <v>45168</v>
      </c>
      <c r="D39" s="2">
        <v>19019</v>
      </c>
      <c r="E39" s="4">
        <v>71</v>
      </c>
      <c r="F39" s="4" t="s">
        <v>178</v>
      </c>
      <c r="G39" s="4">
        <v>65</v>
      </c>
      <c r="H39" s="4">
        <v>175</v>
      </c>
      <c r="I39" s="4">
        <v>1.79</v>
      </c>
      <c r="J39" s="4">
        <v>1</v>
      </c>
      <c r="K39" s="2">
        <v>45148</v>
      </c>
      <c r="L39" s="2">
        <v>45166</v>
      </c>
      <c r="M39" s="2">
        <v>45177</v>
      </c>
      <c r="N39" s="2">
        <v>45190</v>
      </c>
      <c r="O39" s="4">
        <v>1</v>
      </c>
      <c r="P39" s="2">
        <v>45194</v>
      </c>
      <c r="Q39" s="25">
        <f t="shared" si="0"/>
        <v>11</v>
      </c>
      <c r="R39" s="4">
        <f t="shared" si="1"/>
        <v>42</v>
      </c>
      <c r="S39" s="4">
        <f>_xlfn.DAYS(P39,L39)</f>
        <v>28</v>
      </c>
      <c r="T39" s="4">
        <v>0</v>
      </c>
      <c r="U39" s="4">
        <v>1</v>
      </c>
      <c r="V39" s="4">
        <v>1</v>
      </c>
      <c r="W39" s="4">
        <v>0</v>
      </c>
      <c r="X39" s="4">
        <v>1</v>
      </c>
      <c r="Y39" s="4">
        <v>1</v>
      </c>
      <c r="Z39" s="4">
        <v>0</v>
      </c>
      <c r="AA39" s="4">
        <v>0</v>
      </c>
      <c r="AB39" s="4">
        <v>0</v>
      </c>
      <c r="AC39" s="4">
        <v>16</v>
      </c>
      <c r="AD39" s="4">
        <v>32</v>
      </c>
      <c r="AE39" s="4">
        <v>5</v>
      </c>
      <c r="AF39" s="4">
        <v>5</v>
      </c>
      <c r="AG39" s="4">
        <v>0</v>
      </c>
      <c r="AH39" s="4">
        <v>570</v>
      </c>
      <c r="AI39" s="4">
        <v>9800</v>
      </c>
      <c r="AJ39" s="4">
        <v>12.9</v>
      </c>
      <c r="AK39" s="4">
        <v>4.5999999999999996</v>
      </c>
      <c r="AL39" s="4">
        <v>0</v>
      </c>
      <c r="AM39" s="4">
        <v>1</v>
      </c>
      <c r="AN39" s="4" t="s">
        <v>230</v>
      </c>
      <c r="AO39" s="4">
        <v>117</v>
      </c>
      <c r="AP39" s="4">
        <v>1842</v>
      </c>
      <c r="AQ39" s="4">
        <v>0</v>
      </c>
      <c r="AR39" s="4">
        <v>10</v>
      </c>
      <c r="AS39" s="4">
        <v>1.17</v>
      </c>
      <c r="AT39" s="4">
        <v>35</v>
      </c>
      <c r="AV39" s="4">
        <v>2.74</v>
      </c>
      <c r="AW39" s="4">
        <v>816</v>
      </c>
      <c r="AX39" s="4">
        <v>157</v>
      </c>
      <c r="AY39" s="4">
        <v>1</v>
      </c>
      <c r="AZ39" s="4">
        <v>0</v>
      </c>
      <c r="BA39" s="4">
        <v>2.52</v>
      </c>
      <c r="BB39" s="4">
        <v>130</v>
      </c>
      <c r="BC39" s="4">
        <v>141</v>
      </c>
      <c r="BD39" s="4">
        <v>3.56</v>
      </c>
      <c r="BE39" s="4">
        <v>2.93</v>
      </c>
      <c r="BF39" s="4">
        <v>4.79</v>
      </c>
      <c r="BG39" s="4">
        <v>8.8000000000000007</v>
      </c>
      <c r="BH39" s="4">
        <v>4.0999999999999996</v>
      </c>
      <c r="BI39" s="4">
        <v>1.45</v>
      </c>
      <c r="BJ39" s="4">
        <v>283</v>
      </c>
      <c r="BK39" s="4">
        <v>110</v>
      </c>
      <c r="BL39" s="4">
        <v>96</v>
      </c>
      <c r="BM39" s="4">
        <v>0.32</v>
      </c>
      <c r="BN39" s="4">
        <v>86</v>
      </c>
      <c r="BO39" s="4">
        <v>517</v>
      </c>
      <c r="BP39" s="4">
        <v>0</v>
      </c>
      <c r="BQ39" s="4">
        <v>0</v>
      </c>
      <c r="BR39" s="4">
        <v>352</v>
      </c>
      <c r="BS39">
        <v>116</v>
      </c>
      <c r="BT39">
        <v>41</v>
      </c>
      <c r="BU39">
        <v>76</v>
      </c>
      <c r="BV39">
        <v>92</v>
      </c>
      <c r="BX39">
        <v>-1161</v>
      </c>
      <c r="BY39">
        <v>2360</v>
      </c>
      <c r="BZ39">
        <v>1.0900000000000001</v>
      </c>
      <c r="CA39">
        <v>74.7</v>
      </c>
      <c r="CB39">
        <v>6.7</v>
      </c>
      <c r="CC39" s="4">
        <v>2.5</v>
      </c>
      <c r="CD39" s="4">
        <v>35</v>
      </c>
      <c r="CE39" s="4">
        <v>41</v>
      </c>
      <c r="CF39" s="4">
        <v>20</v>
      </c>
      <c r="CG39" s="4">
        <v>18</v>
      </c>
      <c r="CH39" s="4">
        <v>2591</v>
      </c>
      <c r="CI39" s="4">
        <f t="shared" si="3"/>
        <v>2432</v>
      </c>
      <c r="CJ39" s="4">
        <v>7.48</v>
      </c>
      <c r="CK39" s="4">
        <v>30</v>
      </c>
      <c r="CL39" s="4">
        <v>74</v>
      </c>
      <c r="CM39" s="4">
        <v>24.1</v>
      </c>
      <c r="CN39" s="4">
        <v>1.1000000000000001</v>
      </c>
      <c r="CO39" s="4">
        <v>0</v>
      </c>
      <c r="CP39" s="4">
        <v>0</v>
      </c>
      <c r="CQ39" s="4">
        <v>1105</v>
      </c>
      <c r="CR39" s="4">
        <v>8235</v>
      </c>
      <c r="CS39" s="4">
        <v>0</v>
      </c>
      <c r="CT39" s="4">
        <v>3</v>
      </c>
      <c r="CU39" s="4"/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8</v>
      </c>
      <c r="DM39" s="4">
        <v>8</v>
      </c>
      <c r="DN39" s="4">
        <v>45</v>
      </c>
      <c r="DO39" s="4">
        <v>29</v>
      </c>
      <c r="DP39" s="4">
        <v>35</v>
      </c>
      <c r="DQ39" s="4">
        <v>64</v>
      </c>
      <c r="DR39" s="11">
        <v>66</v>
      </c>
      <c r="DS39" s="4">
        <v>33</v>
      </c>
      <c r="DT39" s="4">
        <v>98</v>
      </c>
      <c r="DU39" s="4">
        <f t="shared" si="25"/>
        <v>65</v>
      </c>
      <c r="DV39" s="11">
        <v>15.8</v>
      </c>
      <c r="DW39" s="4">
        <v>1638</v>
      </c>
      <c r="DX39" s="4">
        <v>90</v>
      </c>
      <c r="DY39" s="4">
        <v>57</v>
      </c>
      <c r="DZ39" s="4">
        <v>3.5</v>
      </c>
      <c r="EA39" s="4">
        <f t="shared" si="4"/>
        <v>1.9553072625698324</v>
      </c>
      <c r="EB39" s="4">
        <v>28.7</v>
      </c>
      <c r="EC39" s="4">
        <v>343</v>
      </c>
      <c r="ED39" s="4">
        <v>92</v>
      </c>
      <c r="EE39" s="4">
        <v>5</v>
      </c>
      <c r="EF39" s="4">
        <f t="shared" si="27"/>
        <v>2.7932960893854748</v>
      </c>
      <c r="EG39" s="45">
        <f t="shared" si="5"/>
        <v>2.2996515679442511</v>
      </c>
      <c r="EH39" s="45">
        <f t="shared" si="28"/>
        <v>0.55052264808362372</v>
      </c>
      <c r="EI39" s="4">
        <v>8</v>
      </c>
      <c r="EJ39" s="4">
        <v>70</v>
      </c>
      <c r="EK39" s="4">
        <v>75</v>
      </c>
      <c r="EL39" s="11">
        <f t="shared" si="26"/>
        <v>0.93333333333333335</v>
      </c>
      <c r="EM39" s="4">
        <v>122</v>
      </c>
      <c r="EN39" s="11">
        <v>9</v>
      </c>
      <c r="EO39" s="4">
        <v>8</v>
      </c>
      <c r="EP39" s="11">
        <f t="shared" si="6"/>
        <v>8.235294117647058</v>
      </c>
      <c r="EQ39" s="4">
        <v>37</v>
      </c>
      <c r="ER39" s="4">
        <f t="shared" si="7"/>
        <v>20.670391061452513</v>
      </c>
      <c r="ES39" s="4">
        <v>18</v>
      </c>
      <c r="ET39" s="4">
        <v>33</v>
      </c>
      <c r="EU39" s="11">
        <v>21</v>
      </c>
      <c r="EV39" s="4">
        <v>12</v>
      </c>
      <c r="EW39" s="9">
        <v>10</v>
      </c>
      <c r="EX39" s="4">
        <v>80</v>
      </c>
      <c r="EY39" s="4">
        <v>93</v>
      </c>
      <c r="EZ39" s="4">
        <v>52</v>
      </c>
      <c r="FA39" s="4">
        <v>73</v>
      </c>
      <c r="FB39" s="4">
        <v>52</v>
      </c>
      <c r="FC39" s="4">
        <f t="shared" si="8"/>
        <v>343</v>
      </c>
      <c r="FD39" s="9">
        <f t="shared" si="29"/>
        <v>0.53016591283921166</v>
      </c>
      <c r="FE39" s="9">
        <f t="shared" si="10"/>
        <v>0.15160349854227406</v>
      </c>
      <c r="FF39" s="9">
        <f t="shared" si="11"/>
        <v>0.19644578295170637</v>
      </c>
      <c r="FG39" s="9">
        <f t="shared" si="12"/>
        <v>1.1347826086956523</v>
      </c>
      <c r="FH39" s="9">
        <f t="shared" si="13"/>
        <v>0.13606819890978394</v>
      </c>
      <c r="FI39" s="9">
        <f t="shared" si="14"/>
        <v>2.1404292151083815</v>
      </c>
      <c r="FJ39" s="11">
        <v>23.1</v>
      </c>
      <c r="FK39" s="11">
        <v>47</v>
      </c>
      <c r="FL39" s="4">
        <v>30</v>
      </c>
      <c r="FM39" s="4">
        <v>17</v>
      </c>
      <c r="FN39" s="4">
        <v>27</v>
      </c>
      <c r="FO39" s="4">
        <f t="shared" si="30"/>
        <v>15.083798882681563</v>
      </c>
      <c r="FP39" s="11">
        <v>57</v>
      </c>
      <c r="FQ39" s="11">
        <v>24</v>
      </c>
      <c r="FR39" s="4">
        <v>16</v>
      </c>
      <c r="FS39" s="4">
        <v>46</v>
      </c>
      <c r="FT39" s="4">
        <v>28</v>
      </c>
      <c r="FU39" s="11">
        <f t="shared" si="31"/>
        <v>1.6428571428571428</v>
      </c>
      <c r="FV39" s="4">
        <v>11</v>
      </c>
      <c r="FW39" s="11">
        <f t="shared" si="32"/>
        <v>4.1818181818181817</v>
      </c>
      <c r="FX39" s="4">
        <v>62</v>
      </c>
      <c r="FY39" s="4">
        <v>37</v>
      </c>
      <c r="FZ39">
        <v>15.7</v>
      </c>
      <c r="GA39" s="11">
        <f t="shared" si="18"/>
        <v>37</v>
      </c>
      <c r="GB39" s="4">
        <f t="shared" si="19"/>
        <v>1.5416666666666667</v>
      </c>
      <c r="GC39" s="4">
        <f>FP39/FZ39</f>
        <v>3.6305732484076434</v>
      </c>
      <c r="GD39" s="4">
        <f>FJ39/FZ39</f>
        <v>1.4713375796178345</v>
      </c>
      <c r="GE39" s="4">
        <v>14</v>
      </c>
      <c r="GF39" s="4">
        <v>13</v>
      </c>
      <c r="GG39" s="4">
        <f t="shared" si="22"/>
        <v>7.1428571428571423</v>
      </c>
      <c r="GH39" s="4">
        <v>20</v>
      </c>
      <c r="GI39" s="4">
        <v>16</v>
      </c>
      <c r="GJ39" s="4">
        <f t="shared" si="23"/>
        <v>20</v>
      </c>
      <c r="GK39">
        <v>1</v>
      </c>
      <c r="GL39">
        <v>0</v>
      </c>
      <c r="GM39">
        <v>0</v>
      </c>
      <c r="GN39">
        <v>0</v>
      </c>
      <c r="GO39">
        <v>1</v>
      </c>
      <c r="GP39">
        <v>0</v>
      </c>
      <c r="GQ39">
        <v>0</v>
      </c>
      <c r="GR39">
        <v>1</v>
      </c>
      <c r="GS39">
        <v>0</v>
      </c>
      <c r="GT39">
        <v>0</v>
      </c>
      <c r="GU39">
        <v>28</v>
      </c>
      <c r="GV39">
        <v>14</v>
      </c>
      <c r="GW39">
        <f t="shared" si="33"/>
        <v>0.5</v>
      </c>
      <c r="GX39">
        <v>1</v>
      </c>
      <c r="GY39">
        <v>0</v>
      </c>
    </row>
    <row r="40" spans="1:207" x14ac:dyDescent="0.35">
      <c r="A40" s="54">
        <v>86</v>
      </c>
      <c r="B40" s="31">
        <v>23020566</v>
      </c>
      <c r="C40" s="2">
        <v>45188</v>
      </c>
      <c r="D40" s="2">
        <v>27583</v>
      </c>
      <c r="E40" s="4">
        <v>48</v>
      </c>
      <c r="F40" s="4" t="s">
        <v>178</v>
      </c>
      <c r="G40" s="4">
        <v>70</v>
      </c>
      <c r="H40" s="4">
        <v>175</v>
      </c>
      <c r="I40" s="4">
        <v>1.85</v>
      </c>
      <c r="J40" s="4">
        <v>1</v>
      </c>
      <c r="K40" s="2">
        <v>45186</v>
      </c>
      <c r="L40" s="2">
        <v>45186</v>
      </c>
      <c r="M40" s="2">
        <v>45206</v>
      </c>
      <c r="N40" s="2">
        <v>45275</v>
      </c>
      <c r="O40" s="4">
        <v>0</v>
      </c>
      <c r="Q40" s="25">
        <f t="shared" si="0"/>
        <v>20</v>
      </c>
      <c r="R40" s="4">
        <f t="shared" si="1"/>
        <v>89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1</v>
      </c>
      <c r="AA40" s="4">
        <v>0</v>
      </c>
      <c r="AB40" s="4">
        <v>0</v>
      </c>
      <c r="AC40" s="4">
        <v>21</v>
      </c>
      <c r="AD40" s="4">
        <v>63</v>
      </c>
      <c r="AE40" s="4">
        <v>2</v>
      </c>
      <c r="AF40" s="4">
        <v>0</v>
      </c>
      <c r="AG40" s="4">
        <v>2</v>
      </c>
      <c r="AH40" s="4">
        <v>1112</v>
      </c>
      <c r="AI40" s="4">
        <v>18400</v>
      </c>
      <c r="AJ40" s="4">
        <v>16.239999999999998</v>
      </c>
      <c r="AK40" s="4">
        <v>6.24</v>
      </c>
      <c r="AL40" s="4">
        <v>0</v>
      </c>
      <c r="AM40" s="4">
        <v>1</v>
      </c>
      <c r="AN40" s="4" t="s">
        <v>231</v>
      </c>
      <c r="AO40" s="4">
        <v>52</v>
      </c>
      <c r="AP40" s="4">
        <v>512</v>
      </c>
      <c r="AQ40" s="4">
        <v>0</v>
      </c>
      <c r="AR40" s="4">
        <v>7.7</v>
      </c>
      <c r="AS40" s="4">
        <v>0.94</v>
      </c>
      <c r="AT40" s="4">
        <v>26.7</v>
      </c>
      <c r="AV40" s="4">
        <v>0.94</v>
      </c>
      <c r="AW40" s="4">
        <v>764</v>
      </c>
      <c r="AX40" s="4">
        <v>124</v>
      </c>
      <c r="AY40" s="4">
        <v>0</v>
      </c>
      <c r="AZ40" s="4">
        <v>0</v>
      </c>
      <c r="BA40" s="4">
        <v>0.78</v>
      </c>
      <c r="BB40" s="4">
        <v>51</v>
      </c>
      <c r="BC40" s="4">
        <v>149</v>
      </c>
      <c r="BD40" s="4">
        <v>4.63</v>
      </c>
      <c r="BE40" s="4">
        <v>2.2599999999999998</v>
      </c>
      <c r="BF40" s="4">
        <v>2.4</v>
      </c>
      <c r="BG40" s="4">
        <v>8.6</v>
      </c>
      <c r="BH40" s="4">
        <v>5</v>
      </c>
      <c r="BI40" s="4">
        <v>3.18</v>
      </c>
      <c r="BJ40" s="4">
        <v>971</v>
      </c>
      <c r="BK40" s="4">
        <v>41</v>
      </c>
      <c r="BL40" s="4">
        <v>33</v>
      </c>
      <c r="BM40" s="4">
        <v>0.33</v>
      </c>
      <c r="BN40" s="4">
        <v>54</v>
      </c>
      <c r="BO40" s="4">
        <v>315</v>
      </c>
      <c r="BP40" s="4">
        <v>1</v>
      </c>
      <c r="BQ40" s="4">
        <v>19</v>
      </c>
      <c r="BR40" s="4">
        <v>300</v>
      </c>
      <c r="BS40">
        <v>111</v>
      </c>
      <c r="BT40">
        <v>48</v>
      </c>
      <c r="BU40">
        <v>69</v>
      </c>
      <c r="BV40">
        <v>67</v>
      </c>
      <c r="BX40">
        <v>1950</v>
      </c>
      <c r="BY40">
        <v>298</v>
      </c>
      <c r="BZ40">
        <v>1.4</v>
      </c>
      <c r="CA40">
        <v>62.7</v>
      </c>
      <c r="CB40">
        <v>8</v>
      </c>
      <c r="CC40" s="4">
        <v>3.2</v>
      </c>
      <c r="CD40" s="4">
        <v>36</v>
      </c>
      <c r="CE40" s="4">
        <v>61</v>
      </c>
      <c r="CF40" s="4">
        <v>15</v>
      </c>
      <c r="CG40" s="4">
        <v>14</v>
      </c>
      <c r="CH40" s="4">
        <v>2221</v>
      </c>
      <c r="CI40" s="4">
        <f t="shared" si="3"/>
        <v>1725</v>
      </c>
      <c r="CJ40" s="4">
        <v>7.44</v>
      </c>
      <c r="CK40" s="4">
        <v>40</v>
      </c>
      <c r="CL40" s="4">
        <v>115</v>
      </c>
      <c r="CM40" s="4">
        <v>26.7</v>
      </c>
      <c r="CN40" s="4">
        <v>1</v>
      </c>
      <c r="CO40" s="4">
        <v>0</v>
      </c>
      <c r="CP40" s="4">
        <v>0</v>
      </c>
      <c r="CQ40" s="4">
        <v>15</v>
      </c>
      <c r="CR40" s="4">
        <v>291</v>
      </c>
      <c r="CS40" s="4">
        <v>0</v>
      </c>
      <c r="CT40" s="4">
        <v>0</v>
      </c>
      <c r="CU40" s="4"/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8</v>
      </c>
      <c r="DM40" s="4">
        <v>8</v>
      </c>
      <c r="DN40" s="4">
        <v>56</v>
      </c>
      <c r="DO40" s="4">
        <v>31</v>
      </c>
      <c r="DP40" s="4">
        <v>44</v>
      </c>
      <c r="DQ40" s="4">
        <v>75</v>
      </c>
      <c r="DR40" s="11">
        <v>58</v>
      </c>
      <c r="DS40" s="4">
        <v>70</v>
      </c>
      <c r="DT40" s="4">
        <v>159</v>
      </c>
      <c r="DU40" s="4">
        <f t="shared" si="25"/>
        <v>89</v>
      </c>
      <c r="DV40" s="11">
        <v>19.600000000000001</v>
      </c>
      <c r="DW40" s="4">
        <v>1792</v>
      </c>
      <c r="DX40" s="4">
        <v>92</v>
      </c>
      <c r="DY40" s="4">
        <v>71</v>
      </c>
      <c r="DZ40" s="4">
        <v>5.4</v>
      </c>
      <c r="EA40" s="4">
        <f t="shared" si="4"/>
        <v>2.9189189189189189</v>
      </c>
      <c r="EB40" s="4">
        <v>22</v>
      </c>
      <c r="EC40" s="4">
        <v>320</v>
      </c>
      <c r="ED40" s="4">
        <v>69</v>
      </c>
      <c r="EE40" s="4">
        <v>7.5</v>
      </c>
      <c r="EF40" s="4">
        <f t="shared" si="27"/>
        <v>4.0540540540540535</v>
      </c>
      <c r="EG40" s="45">
        <f t="shared" si="5"/>
        <v>2.6363636363636362</v>
      </c>
      <c r="EH40" s="45">
        <f t="shared" si="28"/>
        <v>0.89090909090909098</v>
      </c>
      <c r="EI40" s="4">
        <v>10</v>
      </c>
      <c r="EJ40" s="4">
        <v>86</v>
      </c>
      <c r="EK40" s="4">
        <v>52</v>
      </c>
      <c r="EL40" s="11">
        <f t="shared" si="26"/>
        <v>1.6538461538461537</v>
      </c>
      <c r="EM40" s="4">
        <v>217</v>
      </c>
      <c r="EN40" s="11">
        <v>12</v>
      </c>
      <c r="EO40" s="4">
        <v>10</v>
      </c>
      <c r="EP40" s="11">
        <f t="shared" si="6"/>
        <v>7.8181818181818183</v>
      </c>
      <c r="EQ40" s="4">
        <v>64</v>
      </c>
      <c r="ER40" s="4">
        <f t="shared" si="7"/>
        <v>34.594594594594589</v>
      </c>
      <c r="ES40" s="4">
        <v>23</v>
      </c>
      <c r="ET40" s="4">
        <v>32</v>
      </c>
      <c r="EU40" s="11">
        <v>33</v>
      </c>
      <c r="EV40" s="4">
        <v>15</v>
      </c>
      <c r="EW40" s="9">
        <v>19</v>
      </c>
      <c r="EX40" s="4">
        <v>69</v>
      </c>
      <c r="EY40" s="4">
        <v>110</v>
      </c>
      <c r="EZ40" s="4">
        <v>38</v>
      </c>
      <c r="FA40" s="4">
        <v>65</v>
      </c>
      <c r="FB40" s="4">
        <v>72</v>
      </c>
      <c r="FC40" s="4">
        <f t="shared" si="8"/>
        <v>320</v>
      </c>
      <c r="FD40" s="9">
        <f t="shared" si="29"/>
        <v>0.98152885950872704</v>
      </c>
      <c r="FE40" s="9">
        <f t="shared" si="10"/>
        <v>0.22500000000000001</v>
      </c>
      <c r="FF40" s="9">
        <f t="shared" si="11"/>
        <v>0.31827812537902755</v>
      </c>
      <c r="FG40" s="9">
        <f t="shared" si="12"/>
        <v>1.4478260869565218</v>
      </c>
      <c r="FH40" s="9">
        <f t="shared" si="13"/>
        <v>0.23800080213776675</v>
      </c>
      <c r="FI40" s="9">
        <f t="shared" si="14"/>
        <v>1.4750723556729499</v>
      </c>
      <c r="FJ40" s="11">
        <v>15.8</v>
      </c>
      <c r="FK40" s="11">
        <v>24</v>
      </c>
      <c r="FL40" s="4">
        <v>19</v>
      </c>
      <c r="FM40" s="4">
        <v>4</v>
      </c>
      <c r="FN40" s="4">
        <v>49</v>
      </c>
      <c r="FO40" s="4">
        <f t="shared" si="30"/>
        <v>26.486486486486484</v>
      </c>
      <c r="FP40" s="11">
        <v>48</v>
      </c>
      <c r="FQ40" s="11">
        <v>19</v>
      </c>
      <c r="FR40" s="4">
        <v>14</v>
      </c>
      <c r="FS40" s="4">
        <v>62</v>
      </c>
      <c r="FT40" s="4">
        <v>39</v>
      </c>
      <c r="FU40" s="11">
        <f t="shared" si="31"/>
        <v>1.5897435897435896</v>
      </c>
      <c r="FV40" s="4">
        <v>11</v>
      </c>
      <c r="FW40" s="11">
        <f t="shared" si="32"/>
        <v>5.6363636363636367</v>
      </c>
      <c r="FX40" s="4">
        <v>100</v>
      </c>
      <c r="FY40" s="4">
        <v>27.6</v>
      </c>
      <c r="FZ40">
        <v>22</v>
      </c>
      <c r="GA40" s="11">
        <f t="shared" si="18"/>
        <v>27.6</v>
      </c>
      <c r="GB40" s="4">
        <f t="shared" si="19"/>
        <v>1.4526315789473685</v>
      </c>
      <c r="GC40" s="4">
        <f>FP40/FZ40</f>
        <v>2.1818181818181817</v>
      </c>
      <c r="GD40" s="4">
        <f>FJ40/FZ40</f>
        <v>0.71818181818181825</v>
      </c>
      <c r="GE40" s="4">
        <v>15</v>
      </c>
      <c r="GF40" s="4">
        <v>10</v>
      </c>
      <c r="GG40" s="4">
        <f t="shared" si="22"/>
        <v>33.333333333333329</v>
      </c>
      <c r="GJ40" s="4" t="e">
        <f t="shared" si="23"/>
        <v>#DIV/0!</v>
      </c>
      <c r="GW40" t="e">
        <f t="shared" si="33"/>
        <v>#DIV/0!</v>
      </c>
    </row>
    <row r="41" spans="1:207" x14ac:dyDescent="0.35">
      <c r="A41" s="54">
        <v>91</v>
      </c>
      <c r="B41" s="31">
        <v>23021355</v>
      </c>
      <c r="C41" s="2">
        <v>45198</v>
      </c>
      <c r="D41" s="2">
        <v>24688</v>
      </c>
      <c r="E41" s="4">
        <v>56</v>
      </c>
      <c r="F41" s="4" t="s">
        <v>178</v>
      </c>
      <c r="G41" s="4">
        <v>55</v>
      </c>
      <c r="H41" s="4">
        <v>167</v>
      </c>
      <c r="I41" s="4">
        <v>1.61</v>
      </c>
      <c r="J41" s="4">
        <v>1</v>
      </c>
      <c r="K41" s="2">
        <v>45195</v>
      </c>
      <c r="L41" s="2">
        <v>45195</v>
      </c>
      <c r="M41" s="2">
        <v>45201</v>
      </c>
      <c r="N41" s="2">
        <v>45208</v>
      </c>
      <c r="O41" s="4">
        <v>0</v>
      </c>
      <c r="Q41" s="25">
        <f t="shared" si="0"/>
        <v>6</v>
      </c>
      <c r="R41" s="4">
        <f t="shared" si="1"/>
        <v>13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0</v>
      </c>
      <c r="AC41" s="4">
        <v>36</v>
      </c>
      <c r="AD41" s="4">
        <v>55</v>
      </c>
      <c r="AE41" s="4">
        <v>13</v>
      </c>
      <c r="AF41" s="4">
        <v>13</v>
      </c>
      <c r="AG41" s="4">
        <v>0</v>
      </c>
      <c r="AH41" s="4">
        <v>1200</v>
      </c>
      <c r="AI41" s="4">
        <v>18000</v>
      </c>
      <c r="AJ41" s="4">
        <v>34</v>
      </c>
      <c r="AK41" s="4">
        <v>32</v>
      </c>
      <c r="AL41" s="4">
        <v>0</v>
      </c>
      <c r="AM41" s="4">
        <v>0</v>
      </c>
      <c r="AN41" s="4">
        <v>0</v>
      </c>
      <c r="AO41" s="4">
        <v>69</v>
      </c>
      <c r="AP41" s="4">
        <v>491</v>
      </c>
      <c r="AQ41" s="4">
        <v>0</v>
      </c>
      <c r="AR41" s="4">
        <v>11</v>
      </c>
      <c r="AS41" s="4">
        <v>1.1000000000000001</v>
      </c>
      <c r="AT41" s="4">
        <v>35</v>
      </c>
      <c r="AU41" s="29">
        <v>1.75</v>
      </c>
      <c r="AV41" s="4">
        <v>0.47</v>
      </c>
      <c r="AW41" s="4">
        <v>876</v>
      </c>
      <c r="AX41" s="4">
        <v>221</v>
      </c>
      <c r="AY41" s="4">
        <v>0</v>
      </c>
      <c r="AZ41" s="4">
        <v>0</v>
      </c>
      <c r="BA41" s="4">
        <v>0.93</v>
      </c>
      <c r="BB41" s="4">
        <v>29</v>
      </c>
      <c r="BC41" s="4">
        <v>127</v>
      </c>
      <c r="BD41" s="4">
        <v>2.9</v>
      </c>
      <c r="BE41" s="4">
        <v>2.8</v>
      </c>
      <c r="BF41" s="4">
        <v>2.2000000000000002</v>
      </c>
      <c r="BG41" s="4">
        <v>9.3000000000000007</v>
      </c>
      <c r="BH41" s="4">
        <v>4.8</v>
      </c>
      <c r="BI41" s="4">
        <v>2.7</v>
      </c>
      <c r="BJ41" s="4">
        <v>4123</v>
      </c>
      <c r="BK41" s="4">
        <v>297</v>
      </c>
      <c r="BL41" s="4">
        <v>130</v>
      </c>
      <c r="BM41" s="4">
        <v>0.85</v>
      </c>
      <c r="BN41" s="4">
        <v>74</v>
      </c>
      <c r="BO41" s="4">
        <v>453</v>
      </c>
      <c r="BP41" s="4">
        <v>1</v>
      </c>
      <c r="BQ41" s="4">
        <v>4</v>
      </c>
      <c r="BR41" s="4">
        <v>129</v>
      </c>
      <c r="BS41">
        <v>120</v>
      </c>
      <c r="BT41">
        <v>54</v>
      </c>
      <c r="BU41">
        <v>79</v>
      </c>
      <c r="BV41">
        <v>57</v>
      </c>
      <c r="BW41">
        <v>3</v>
      </c>
      <c r="BX41">
        <v>-1310</v>
      </c>
      <c r="BY41">
        <v>3170</v>
      </c>
      <c r="BZ41">
        <v>1.9</v>
      </c>
      <c r="CA41">
        <v>77.3</v>
      </c>
      <c r="CB41">
        <v>5</v>
      </c>
      <c r="CC41" s="4">
        <v>3.9</v>
      </c>
      <c r="CD41" s="4">
        <v>31</v>
      </c>
      <c r="CE41" s="4">
        <v>64</v>
      </c>
      <c r="CF41" s="4">
        <v>5</v>
      </c>
      <c r="CG41" s="4">
        <v>6</v>
      </c>
      <c r="CH41" s="4">
        <v>1629</v>
      </c>
      <c r="CI41" s="4">
        <f t="shared" si="3"/>
        <v>1558.9743589743591</v>
      </c>
      <c r="CJ41" s="4">
        <v>7.47</v>
      </c>
      <c r="CK41" s="4">
        <v>43.7</v>
      </c>
      <c r="CL41" s="4">
        <v>77.599999999999994</v>
      </c>
      <c r="CM41" s="4">
        <v>31.6</v>
      </c>
      <c r="CN41" s="4">
        <v>0.2</v>
      </c>
      <c r="CO41" s="4">
        <v>0</v>
      </c>
      <c r="CP41" s="4">
        <v>0</v>
      </c>
      <c r="CQ41" s="4">
        <v>15</v>
      </c>
      <c r="CR41" s="4">
        <v>423</v>
      </c>
      <c r="CS41" s="4">
        <v>1</v>
      </c>
      <c r="CT41" s="4">
        <v>0</v>
      </c>
      <c r="CU41" s="4"/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1</v>
      </c>
      <c r="DF41" s="4">
        <v>0</v>
      </c>
      <c r="DG41" s="4">
        <v>0</v>
      </c>
      <c r="DH41" s="4">
        <v>0</v>
      </c>
      <c r="DI41" s="4">
        <v>1</v>
      </c>
      <c r="DJ41" s="4">
        <v>0</v>
      </c>
      <c r="DK41" s="4">
        <v>1</v>
      </c>
      <c r="DL41" s="4">
        <v>10</v>
      </c>
      <c r="DM41" s="4">
        <v>10</v>
      </c>
      <c r="DN41" s="4">
        <v>46</v>
      </c>
      <c r="DO41" s="4">
        <v>30</v>
      </c>
      <c r="DP41" s="4">
        <v>34</v>
      </c>
      <c r="DQ41" s="4">
        <v>63</v>
      </c>
      <c r="DR41" s="11">
        <v>61</v>
      </c>
      <c r="DS41" s="4">
        <v>43</v>
      </c>
      <c r="DT41" s="4">
        <v>100</v>
      </c>
      <c r="DU41" s="4">
        <f t="shared" si="25"/>
        <v>57</v>
      </c>
      <c r="DV41" s="11">
        <v>19.2</v>
      </c>
      <c r="DW41" s="4">
        <v>1598</v>
      </c>
      <c r="DX41" s="4">
        <v>92</v>
      </c>
      <c r="DY41" s="4">
        <v>95</v>
      </c>
      <c r="DZ41" s="4">
        <v>5.8</v>
      </c>
      <c r="EA41" s="4">
        <f t="shared" si="4"/>
        <v>3.6024844720496891</v>
      </c>
      <c r="EB41" s="4">
        <v>23</v>
      </c>
      <c r="EC41" s="4">
        <v>297</v>
      </c>
      <c r="ED41" s="4">
        <v>58</v>
      </c>
      <c r="EE41" s="4">
        <v>4.55</v>
      </c>
      <c r="EF41" s="4">
        <f t="shared" si="27"/>
        <v>2.8260869565217388</v>
      </c>
      <c r="EG41" s="45">
        <f t="shared" si="5"/>
        <v>2.652173913043478</v>
      </c>
      <c r="EH41" s="45">
        <f t="shared" si="28"/>
        <v>0.83478260869565213</v>
      </c>
      <c r="EI41" s="4">
        <v>13</v>
      </c>
      <c r="EJ41" s="4">
        <v>82</v>
      </c>
      <c r="EK41" s="4">
        <v>62</v>
      </c>
      <c r="EL41" s="11">
        <f t="shared" si="26"/>
        <v>1.3225806451612903</v>
      </c>
      <c r="EM41" s="4">
        <v>115</v>
      </c>
      <c r="EN41" s="11">
        <v>16</v>
      </c>
      <c r="EO41" s="4">
        <v>14</v>
      </c>
      <c r="EP41" s="11">
        <f t="shared" si="6"/>
        <v>5.4666666666666668</v>
      </c>
      <c r="EQ41" s="4">
        <v>46</v>
      </c>
      <c r="ER41" s="4">
        <f t="shared" si="7"/>
        <v>28.571428571428569</v>
      </c>
      <c r="ES41" s="4">
        <v>24</v>
      </c>
      <c r="ET41" s="4">
        <v>46</v>
      </c>
      <c r="EU41" s="11">
        <v>20</v>
      </c>
      <c r="EV41" s="4">
        <v>12</v>
      </c>
      <c r="EW41" s="9">
        <v>8</v>
      </c>
      <c r="EX41" s="4">
        <v>89</v>
      </c>
      <c r="EY41" s="4">
        <v>82</v>
      </c>
      <c r="EZ41" s="4">
        <v>45</v>
      </c>
      <c r="FA41" s="4">
        <v>48</v>
      </c>
      <c r="FB41" s="4">
        <v>48</v>
      </c>
      <c r="FC41" s="4">
        <f t="shared" si="8"/>
        <v>297</v>
      </c>
      <c r="FD41" s="9">
        <f t="shared" si="29"/>
        <v>0.58546798902292063</v>
      </c>
      <c r="FE41" s="9">
        <f t="shared" si="10"/>
        <v>0.16161616161616163</v>
      </c>
      <c r="FF41" s="9">
        <f t="shared" si="11"/>
        <v>0.21304408076919429</v>
      </c>
      <c r="FG41" s="9">
        <f t="shared" si="12"/>
        <v>1.8620689655172413</v>
      </c>
      <c r="FH41" s="9">
        <f t="shared" si="13"/>
        <v>0.18463570159613507</v>
      </c>
      <c r="FI41" s="9">
        <f t="shared" si="14"/>
        <v>3.1804795487193456</v>
      </c>
      <c r="FJ41" s="11">
        <v>15.1</v>
      </c>
      <c r="FK41" s="11">
        <v>18</v>
      </c>
      <c r="FL41" s="4">
        <v>12</v>
      </c>
      <c r="FM41" s="4">
        <v>5</v>
      </c>
      <c r="FN41" s="4">
        <v>51</v>
      </c>
      <c r="FO41" s="4">
        <f t="shared" si="30"/>
        <v>31.677018633540371</v>
      </c>
      <c r="FP41" s="11">
        <v>37</v>
      </c>
      <c r="FQ41" s="11">
        <v>20</v>
      </c>
      <c r="FR41" s="4">
        <v>19</v>
      </c>
      <c r="FS41" s="4">
        <v>65</v>
      </c>
      <c r="FT41" s="4">
        <v>59</v>
      </c>
      <c r="FU41" s="11">
        <f t="shared" si="31"/>
        <v>1.1016949152542372</v>
      </c>
      <c r="FV41" s="4">
        <v>14</v>
      </c>
      <c r="FW41" s="63">
        <f t="shared" si="32"/>
        <v>4.6428571428571432</v>
      </c>
      <c r="FX41" s="4">
        <v>76</v>
      </c>
      <c r="FY41" s="4">
        <v>24.22</v>
      </c>
      <c r="GA41" s="11">
        <f t="shared" si="18"/>
        <v>27.22</v>
      </c>
      <c r="GB41" s="4">
        <f t="shared" si="19"/>
        <v>1.361</v>
      </c>
      <c r="GE41" s="4">
        <v>6</v>
      </c>
      <c r="GF41" s="4">
        <v>5</v>
      </c>
      <c r="GG41" s="4">
        <f t="shared" si="22"/>
        <v>16.666666666666664</v>
      </c>
      <c r="GH41" s="4">
        <v>19</v>
      </c>
      <c r="GI41" s="4">
        <v>12</v>
      </c>
      <c r="GJ41" s="4">
        <f t="shared" si="23"/>
        <v>36.84210526315789</v>
      </c>
      <c r="GK41" s="4">
        <v>1</v>
      </c>
      <c r="GL41" s="4">
        <v>0</v>
      </c>
      <c r="GM41" s="4">
        <v>0</v>
      </c>
      <c r="GN41" s="4">
        <v>0</v>
      </c>
      <c r="GO41" s="4">
        <v>1</v>
      </c>
      <c r="GP41" s="4">
        <v>0</v>
      </c>
      <c r="GQ41" s="4">
        <v>0</v>
      </c>
      <c r="GR41" s="4">
        <v>1</v>
      </c>
      <c r="GS41" s="4">
        <v>0</v>
      </c>
      <c r="GT41" s="4">
        <v>0</v>
      </c>
      <c r="GU41" s="4">
        <v>18</v>
      </c>
      <c r="GV41" s="4">
        <v>10</v>
      </c>
      <c r="GW41">
        <f t="shared" si="33"/>
        <v>0.44444444444444442</v>
      </c>
      <c r="GX41" s="4">
        <v>1</v>
      </c>
      <c r="GY41" s="4">
        <v>0</v>
      </c>
    </row>
    <row r="42" spans="1:207" x14ac:dyDescent="0.35">
      <c r="A42" s="54">
        <v>94</v>
      </c>
      <c r="B42" s="31">
        <v>23017693</v>
      </c>
      <c r="C42" s="2">
        <v>45201</v>
      </c>
      <c r="D42" s="2">
        <v>22128</v>
      </c>
      <c r="E42" s="4">
        <v>63</v>
      </c>
      <c r="F42" s="4" t="s">
        <v>176</v>
      </c>
      <c r="G42" s="4">
        <v>60</v>
      </c>
      <c r="H42" s="4">
        <v>172</v>
      </c>
      <c r="I42" s="4">
        <v>1.75</v>
      </c>
      <c r="J42" s="4">
        <v>1</v>
      </c>
      <c r="K42" s="2">
        <v>45197</v>
      </c>
      <c r="L42" s="2">
        <v>45197</v>
      </c>
      <c r="M42" s="2">
        <v>45212</v>
      </c>
      <c r="N42" s="2">
        <v>45244</v>
      </c>
      <c r="O42" s="4">
        <v>0</v>
      </c>
      <c r="Q42" s="25">
        <f t="shared" si="0"/>
        <v>15</v>
      </c>
      <c r="R42" s="4">
        <f t="shared" si="1"/>
        <v>47</v>
      </c>
      <c r="T42" s="4">
        <v>0</v>
      </c>
      <c r="U42" s="4">
        <v>1</v>
      </c>
      <c r="V42" s="4">
        <v>0</v>
      </c>
      <c r="W42" s="4">
        <v>0</v>
      </c>
      <c r="X42" s="4">
        <v>0</v>
      </c>
      <c r="Y42" s="4">
        <v>1</v>
      </c>
      <c r="Z42" s="4">
        <v>0</v>
      </c>
      <c r="AA42" s="4">
        <v>0</v>
      </c>
      <c r="AB42" s="4">
        <v>0</v>
      </c>
      <c r="AC42" s="4">
        <v>17</v>
      </c>
      <c r="AD42" s="4">
        <v>26</v>
      </c>
      <c r="AE42" s="4">
        <v>2</v>
      </c>
      <c r="AF42" s="4">
        <v>5</v>
      </c>
      <c r="AG42" s="4">
        <v>3</v>
      </c>
      <c r="AH42" s="4">
        <v>1430</v>
      </c>
      <c r="AI42" s="4">
        <v>16300</v>
      </c>
      <c r="AJ42" s="4">
        <v>29</v>
      </c>
      <c r="AK42" s="4">
        <v>0.27</v>
      </c>
      <c r="AL42" s="4">
        <v>0</v>
      </c>
      <c r="AM42" s="4">
        <v>1</v>
      </c>
      <c r="AN42" s="4" t="s">
        <v>238</v>
      </c>
      <c r="AO42" s="4">
        <v>120</v>
      </c>
      <c r="AP42" s="4">
        <v>1491</v>
      </c>
      <c r="AQ42" s="4">
        <v>0</v>
      </c>
      <c r="AR42" s="4">
        <v>9.1999999999999993</v>
      </c>
      <c r="AS42" s="4">
        <v>1.27</v>
      </c>
      <c r="AT42" s="4">
        <v>35.299999999999997</v>
      </c>
      <c r="AU42" s="29">
        <v>2.0299999999999998</v>
      </c>
      <c r="AV42">
        <v>4.3</v>
      </c>
      <c r="AW42">
        <v>944</v>
      </c>
      <c r="AX42" s="4">
        <v>476</v>
      </c>
      <c r="AY42" s="4">
        <v>0</v>
      </c>
      <c r="AZ42" s="4">
        <v>0</v>
      </c>
      <c r="BA42" s="4">
        <v>1.1599999999999999</v>
      </c>
      <c r="BB42" s="4">
        <v>34</v>
      </c>
      <c r="BC42" s="4">
        <v>132</v>
      </c>
      <c r="BD42" s="4">
        <v>3.59</v>
      </c>
      <c r="BE42" s="4">
        <v>1.55</v>
      </c>
      <c r="BF42" s="4">
        <v>4.58</v>
      </c>
      <c r="BG42" s="4">
        <v>8.4</v>
      </c>
      <c r="BH42" s="4">
        <v>6.2</v>
      </c>
      <c r="BI42" s="4">
        <v>2.1</v>
      </c>
      <c r="BJ42" s="4">
        <v>43</v>
      </c>
      <c r="BK42" s="4">
        <v>19</v>
      </c>
      <c r="BL42" s="4">
        <v>10</v>
      </c>
      <c r="BM42" s="4">
        <v>0.34</v>
      </c>
      <c r="BN42" s="4">
        <v>163</v>
      </c>
      <c r="BO42" s="4">
        <v>252</v>
      </c>
      <c r="BP42" s="4">
        <v>0</v>
      </c>
      <c r="BQ42" s="4">
        <v>0</v>
      </c>
      <c r="BR42" s="4">
        <v>224</v>
      </c>
      <c r="BS42">
        <v>98</v>
      </c>
      <c r="BT42">
        <v>51</v>
      </c>
      <c r="BU42">
        <v>65</v>
      </c>
      <c r="BV42">
        <v>84</v>
      </c>
      <c r="BW42">
        <v>6</v>
      </c>
      <c r="BX42">
        <v>2050</v>
      </c>
      <c r="BY42">
        <v>2150</v>
      </c>
      <c r="BZ42">
        <v>1.1000000000000001</v>
      </c>
      <c r="CA42">
        <v>71</v>
      </c>
      <c r="CB42">
        <v>6.2</v>
      </c>
      <c r="CC42" s="4">
        <v>3.2</v>
      </c>
      <c r="CD42" s="4">
        <v>32</v>
      </c>
      <c r="CE42" s="4">
        <v>77.599999999999994</v>
      </c>
      <c r="CF42" s="4">
        <v>7</v>
      </c>
      <c r="CG42" s="4">
        <v>8</v>
      </c>
      <c r="CH42" s="4">
        <v>2135</v>
      </c>
      <c r="CI42" s="4">
        <f t="shared" si="3"/>
        <v>1475</v>
      </c>
      <c r="CJ42" s="4">
        <v>7.43</v>
      </c>
      <c r="CK42" s="4">
        <v>34.4</v>
      </c>
      <c r="CL42" s="4">
        <v>72</v>
      </c>
      <c r="CM42" s="4" t="s">
        <v>239</v>
      </c>
      <c r="CN42" s="4">
        <v>0.1</v>
      </c>
      <c r="CO42" s="4">
        <v>0</v>
      </c>
      <c r="CP42" s="4">
        <v>0</v>
      </c>
      <c r="CQ42">
        <v>14.8</v>
      </c>
      <c r="CR42">
        <v>2655</v>
      </c>
      <c r="CS42" s="4">
        <v>0</v>
      </c>
      <c r="CT42" s="4">
        <v>3</v>
      </c>
      <c r="CU42" s="4"/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10</v>
      </c>
      <c r="DM42" s="4">
        <v>10</v>
      </c>
      <c r="DN42" s="4">
        <v>42</v>
      </c>
      <c r="DO42" s="4">
        <v>25</v>
      </c>
      <c r="DP42" s="4">
        <v>41</v>
      </c>
      <c r="DQ42" s="4">
        <v>72</v>
      </c>
      <c r="DR42" s="11">
        <v>55</v>
      </c>
      <c r="DS42" s="4">
        <v>37</v>
      </c>
      <c r="DT42" s="4">
        <v>82</v>
      </c>
      <c r="DU42" s="4">
        <f t="shared" si="25"/>
        <v>45</v>
      </c>
      <c r="DV42" s="11">
        <v>16.5</v>
      </c>
      <c r="DW42" s="4">
        <v>1133</v>
      </c>
      <c r="DX42" s="4">
        <v>92</v>
      </c>
      <c r="DY42" s="4">
        <v>72</v>
      </c>
      <c r="DZ42" s="4">
        <v>3</v>
      </c>
      <c r="EA42" s="4">
        <f t="shared" si="4"/>
        <v>1.7142857142857142</v>
      </c>
      <c r="EB42" s="4">
        <v>18.8</v>
      </c>
      <c r="EC42" s="4">
        <v>306</v>
      </c>
      <c r="ED42" s="4">
        <v>60</v>
      </c>
      <c r="EE42" s="4">
        <v>4.2</v>
      </c>
      <c r="EF42" s="4">
        <f t="shared" si="27"/>
        <v>2.4</v>
      </c>
      <c r="EG42" s="45">
        <f t="shared" si="5"/>
        <v>2.9255319148936167</v>
      </c>
      <c r="EH42" s="45">
        <f t="shared" si="28"/>
        <v>0.87765957446808507</v>
      </c>
      <c r="EI42" s="4">
        <v>10</v>
      </c>
      <c r="EJ42" s="4">
        <v>75</v>
      </c>
      <c r="EK42" s="4">
        <v>50</v>
      </c>
      <c r="EL42" s="11">
        <f t="shared" si="26"/>
        <v>1.5</v>
      </c>
      <c r="EM42" s="4">
        <v>237</v>
      </c>
      <c r="EN42" s="11">
        <v>12</v>
      </c>
      <c r="EO42" s="4">
        <v>8</v>
      </c>
      <c r="EP42" s="11">
        <f t="shared" si="6"/>
        <v>7.5</v>
      </c>
      <c r="EQ42" s="4">
        <v>45</v>
      </c>
      <c r="ER42" s="4">
        <f t="shared" si="7"/>
        <v>25.714285714285715</v>
      </c>
      <c r="ES42" s="4">
        <v>26</v>
      </c>
      <c r="ET42" s="4">
        <v>42</v>
      </c>
      <c r="EU42" s="11">
        <v>20</v>
      </c>
      <c r="EV42" s="4">
        <v>6</v>
      </c>
      <c r="EW42" s="9">
        <v>14</v>
      </c>
      <c r="EX42" s="4">
        <v>104</v>
      </c>
      <c r="EY42" s="4">
        <v>125</v>
      </c>
      <c r="EZ42" s="4">
        <v>48</v>
      </c>
      <c r="FA42" s="4">
        <v>65</v>
      </c>
      <c r="FB42" s="4">
        <v>69</v>
      </c>
      <c r="FC42" s="4">
        <f t="shared" si="8"/>
        <v>306</v>
      </c>
      <c r="FD42" s="9">
        <f t="shared" si="29"/>
        <v>0.88999258840296602</v>
      </c>
      <c r="FE42" s="9">
        <f t="shared" si="10"/>
        <v>0.22549019607843138</v>
      </c>
      <c r="FF42" s="9">
        <f t="shared" si="11"/>
        <v>0.31903399594359988</v>
      </c>
      <c r="FG42" s="9">
        <f t="shared" si="12"/>
        <v>1.47</v>
      </c>
      <c r="FH42" s="9">
        <f t="shared" si="13"/>
        <v>0.27228760995177026</v>
      </c>
      <c r="FI42" s="9">
        <f t="shared" si="14"/>
        <v>1.6516991480095577</v>
      </c>
      <c r="FJ42" s="11">
        <v>22.1</v>
      </c>
      <c r="FK42" s="11">
        <v>36</v>
      </c>
      <c r="FL42" s="4">
        <v>15</v>
      </c>
      <c r="FM42" s="4">
        <v>21</v>
      </c>
      <c r="FN42" s="4">
        <v>27</v>
      </c>
      <c r="FO42" s="4">
        <f t="shared" si="30"/>
        <v>15.428571428571429</v>
      </c>
      <c r="FP42" s="11">
        <v>47</v>
      </c>
      <c r="FQ42" s="11">
        <v>18</v>
      </c>
      <c r="FR42" s="4">
        <v>14</v>
      </c>
      <c r="FS42" s="4">
        <v>74</v>
      </c>
      <c r="FT42" s="4">
        <v>66</v>
      </c>
      <c r="FU42" s="11">
        <f t="shared" si="31"/>
        <v>1.1212121212121211</v>
      </c>
      <c r="FV42" s="4">
        <v>12</v>
      </c>
      <c r="FW42" s="11">
        <f t="shared" si="32"/>
        <v>6.166666666666667</v>
      </c>
      <c r="FX42" s="4">
        <v>103</v>
      </c>
      <c r="FY42" s="4">
        <v>21.1</v>
      </c>
      <c r="FZ42">
        <v>12.7</v>
      </c>
      <c r="GA42" s="11">
        <f t="shared" si="18"/>
        <v>27.1</v>
      </c>
      <c r="GB42" s="4">
        <f t="shared" si="19"/>
        <v>1.5055555555555555</v>
      </c>
      <c r="GC42" s="4">
        <f t="shared" ref="GC42:GC60" si="34">FP42/FZ42</f>
        <v>3.7007874015748032</v>
      </c>
      <c r="GD42" s="4">
        <f t="shared" ref="GD42:GD60" si="35">FJ42/FZ42</f>
        <v>1.7401574803149609</v>
      </c>
      <c r="GE42" s="4">
        <v>16</v>
      </c>
      <c r="GF42" s="4">
        <v>15</v>
      </c>
      <c r="GG42" s="4">
        <f t="shared" si="22"/>
        <v>6.25</v>
      </c>
      <c r="GJ42" s="4" t="e">
        <f t="shared" si="23"/>
        <v>#DIV/0!</v>
      </c>
      <c r="GW42" t="e">
        <f t="shared" si="33"/>
        <v>#DIV/0!</v>
      </c>
    </row>
    <row r="43" spans="1:207" x14ac:dyDescent="0.35">
      <c r="A43" s="54">
        <v>2</v>
      </c>
      <c r="B43" s="54">
        <v>12507007</v>
      </c>
      <c r="C43" s="2">
        <v>44860</v>
      </c>
      <c r="D43" s="2">
        <v>24949</v>
      </c>
      <c r="E43" s="4">
        <v>54</v>
      </c>
      <c r="F43" s="4" t="s">
        <v>176</v>
      </c>
      <c r="G43" s="4">
        <v>65</v>
      </c>
      <c r="H43" s="4">
        <v>155</v>
      </c>
      <c r="I43" s="4">
        <v>1.67</v>
      </c>
      <c r="J43" s="4">
        <v>1</v>
      </c>
      <c r="K43" s="2">
        <v>44853</v>
      </c>
      <c r="L43" s="2">
        <v>44859</v>
      </c>
      <c r="M43" s="2">
        <v>44862</v>
      </c>
      <c r="N43" s="2">
        <v>44862</v>
      </c>
      <c r="O43" s="4">
        <v>1</v>
      </c>
      <c r="P43" s="2">
        <v>44862</v>
      </c>
      <c r="Q43" s="25">
        <f t="shared" si="0"/>
        <v>3</v>
      </c>
      <c r="R43" s="4">
        <f t="shared" si="1"/>
        <v>9</v>
      </c>
      <c r="S43" s="4">
        <f>_xlfn.DAYS(P43,L43)</f>
        <v>3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</v>
      </c>
      <c r="Z43" s="4">
        <v>0</v>
      </c>
      <c r="AA43" s="4">
        <v>1</v>
      </c>
      <c r="AB43" s="4">
        <v>0</v>
      </c>
      <c r="AC43" s="4">
        <v>27</v>
      </c>
      <c r="AD43" s="4">
        <v>52</v>
      </c>
      <c r="AE43" s="4">
        <v>10</v>
      </c>
      <c r="AF43" s="4">
        <v>12</v>
      </c>
      <c r="AG43" s="4">
        <f t="shared" ref="AG43:AG67" si="36">AF43-AE43</f>
        <v>2</v>
      </c>
      <c r="AH43" s="4">
        <v>927</v>
      </c>
      <c r="AI43" s="4">
        <v>30437</v>
      </c>
      <c r="AJ43" s="4">
        <v>15.54</v>
      </c>
      <c r="AK43" s="4">
        <v>3.19</v>
      </c>
      <c r="AL43" s="4">
        <v>0</v>
      </c>
      <c r="AM43" s="4">
        <v>0</v>
      </c>
      <c r="AN43" s="4">
        <v>0</v>
      </c>
      <c r="AO43" s="4">
        <v>92</v>
      </c>
      <c r="AP43" s="4">
        <v>1213</v>
      </c>
      <c r="AQ43" s="4">
        <v>0</v>
      </c>
      <c r="AR43" s="4">
        <v>11.9</v>
      </c>
      <c r="AS43" s="4">
        <v>1.1499999999999999</v>
      </c>
      <c r="AT43" s="4">
        <v>23.4</v>
      </c>
      <c r="AU43" s="29">
        <v>1.04</v>
      </c>
      <c r="AV43" s="4">
        <v>2.56</v>
      </c>
      <c r="AW43" s="4">
        <v>671</v>
      </c>
      <c r="AX43" s="4">
        <v>334</v>
      </c>
      <c r="AY43" s="4">
        <v>0</v>
      </c>
      <c r="AZ43" s="4">
        <v>1</v>
      </c>
      <c r="BA43" s="4">
        <v>4.9000000000000004</v>
      </c>
      <c r="BB43" s="4">
        <v>147</v>
      </c>
      <c r="BC43" s="4">
        <v>135</v>
      </c>
      <c r="BD43" s="4">
        <v>5.2</v>
      </c>
      <c r="BE43" s="4">
        <v>2.5</v>
      </c>
      <c r="BF43" s="4">
        <v>7.5</v>
      </c>
      <c r="BG43" s="4">
        <v>7.8</v>
      </c>
      <c r="BH43" s="4">
        <v>4.4000000000000004</v>
      </c>
      <c r="BI43" s="4">
        <v>1.7</v>
      </c>
      <c r="BJ43" s="4">
        <v>36</v>
      </c>
      <c r="BK43" s="4">
        <v>18</v>
      </c>
      <c r="BL43" s="4">
        <v>14</v>
      </c>
      <c r="BM43" s="4">
        <v>1.1000000000000001</v>
      </c>
      <c r="BN43" s="4">
        <v>251</v>
      </c>
      <c r="BO43" s="4">
        <v>289</v>
      </c>
      <c r="BP43" s="4">
        <v>0</v>
      </c>
      <c r="BQ43" s="4">
        <v>0</v>
      </c>
      <c r="BR43" s="4">
        <v>203.3</v>
      </c>
      <c r="BS43">
        <v>107</v>
      </c>
      <c r="BT43">
        <v>52</v>
      </c>
      <c r="BU43">
        <v>70</v>
      </c>
      <c r="BV43">
        <v>88</v>
      </c>
      <c r="BW43">
        <v>16</v>
      </c>
      <c r="BX43">
        <v>1700</v>
      </c>
      <c r="BY43">
        <v>150</v>
      </c>
      <c r="BZ43">
        <v>1</v>
      </c>
      <c r="CA43">
        <v>87.5</v>
      </c>
      <c r="CB43">
        <v>1.9</v>
      </c>
      <c r="CC43" s="4">
        <v>1.9</v>
      </c>
      <c r="CD43" s="4">
        <v>21</v>
      </c>
      <c r="CE43" s="4">
        <v>65.599999999999994</v>
      </c>
      <c r="CF43" s="4">
        <v>21</v>
      </c>
      <c r="CG43" s="4">
        <v>14</v>
      </c>
      <c r="CH43" s="4">
        <v>1493</v>
      </c>
      <c r="CI43" s="4">
        <f t="shared" si="3"/>
        <v>2273.6842105263158</v>
      </c>
      <c r="CJ43" s="4">
        <v>7.33</v>
      </c>
      <c r="CK43" s="4">
        <v>35.299999999999997</v>
      </c>
      <c r="CL43" s="4">
        <v>122.3</v>
      </c>
      <c r="CM43" s="4">
        <v>18</v>
      </c>
      <c r="CN43" s="4">
        <v>1.54</v>
      </c>
      <c r="CO43" s="4">
        <v>0</v>
      </c>
      <c r="CP43" s="4">
        <v>0</v>
      </c>
      <c r="CQ43" s="4">
        <v>276</v>
      </c>
      <c r="CR43" s="4">
        <v>5407</v>
      </c>
      <c r="CS43" s="4">
        <v>1</v>
      </c>
      <c r="CT43" s="4">
        <v>0</v>
      </c>
      <c r="CU43" s="4"/>
      <c r="CV43" s="4">
        <v>1</v>
      </c>
      <c r="CW43" s="4">
        <v>1</v>
      </c>
      <c r="CX43" s="4">
        <v>0</v>
      </c>
      <c r="CY43" s="4">
        <v>1</v>
      </c>
      <c r="CZ43" s="4">
        <v>1</v>
      </c>
      <c r="DA43" s="4">
        <v>0</v>
      </c>
      <c r="DB43" s="4">
        <v>0</v>
      </c>
      <c r="DC43" s="4">
        <v>0</v>
      </c>
      <c r="DD43" s="4">
        <v>1</v>
      </c>
      <c r="DE43" s="4">
        <v>1</v>
      </c>
      <c r="DF43" s="4">
        <v>1</v>
      </c>
      <c r="DG43" s="4">
        <v>1</v>
      </c>
      <c r="DH43" s="4">
        <v>1</v>
      </c>
      <c r="DI43" s="4">
        <v>1</v>
      </c>
      <c r="DJ43" s="4">
        <v>1</v>
      </c>
      <c r="DK43" s="4">
        <v>1</v>
      </c>
      <c r="DL43" s="4">
        <v>13</v>
      </c>
      <c r="DM43" s="4">
        <v>13</v>
      </c>
      <c r="DN43" s="4">
        <v>43</v>
      </c>
      <c r="DO43" s="4">
        <v>22</v>
      </c>
      <c r="DP43" s="4">
        <v>48</v>
      </c>
      <c r="DQ43" s="4">
        <v>80</v>
      </c>
      <c r="DR43" s="11">
        <v>61</v>
      </c>
      <c r="DS43" s="4">
        <v>26</v>
      </c>
      <c r="DT43" s="4">
        <v>66</v>
      </c>
      <c r="DU43" s="4">
        <v>40</v>
      </c>
      <c r="DV43" s="11">
        <v>12.1</v>
      </c>
      <c r="DW43" s="4">
        <v>792</v>
      </c>
      <c r="DX43" s="4">
        <v>68</v>
      </c>
      <c r="DY43" s="4">
        <v>89</v>
      </c>
      <c r="DZ43" s="4">
        <v>6.1</v>
      </c>
      <c r="EA43" s="45">
        <f t="shared" si="4"/>
        <v>3.6526946107784433</v>
      </c>
      <c r="EB43" s="4">
        <v>14.5</v>
      </c>
      <c r="EC43" s="4">
        <v>246</v>
      </c>
      <c r="ED43" s="4">
        <v>41</v>
      </c>
      <c r="EE43" s="4">
        <v>3.69</v>
      </c>
      <c r="EF43" s="4">
        <v>2.25</v>
      </c>
      <c r="EG43" s="45">
        <f t="shared" si="5"/>
        <v>4.2068965517241379</v>
      </c>
      <c r="EH43" s="45">
        <f t="shared" si="28"/>
        <v>0.83448275862068966</v>
      </c>
      <c r="EI43" s="4">
        <v>13</v>
      </c>
      <c r="EJ43" s="4">
        <v>76</v>
      </c>
      <c r="EK43" s="4">
        <v>65</v>
      </c>
      <c r="EL43" s="11">
        <v>1.17</v>
      </c>
      <c r="EM43" s="4">
        <v>288</v>
      </c>
      <c r="EN43" s="11">
        <v>10</v>
      </c>
      <c r="EO43" s="4">
        <v>6</v>
      </c>
      <c r="EP43" s="11">
        <f t="shared" si="6"/>
        <v>9.5</v>
      </c>
      <c r="EQ43" s="4">
        <v>31</v>
      </c>
      <c r="ER43" s="4">
        <f t="shared" si="7"/>
        <v>18.562874251497007</v>
      </c>
      <c r="ES43" s="4">
        <v>18</v>
      </c>
      <c r="ET43" s="4">
        <v>26</v>
      </c>
      <c r="EU43" s="11">
        <v>8</v>
      </c>
      <c r="EV43" s="4">
        <v>4</v>
      </c>
      <c r="EW43" s="9">
        <v>5</v>
      </c>
      <c r="EX43" s="4">
        <v>128</v>
      </c>
      <c r="EY43" s="4">
        <v>69</v>
      </c>
      <c r="EZ43" s="4">
        <v>62</v>
      </c>
      <c r="FA43" s="4">
        <v>55</v>
      </c>
      <c r="FB43" s="4">
        <v>63</v>
      </c>
      <c r="FC43" s="4">
        <f t="shared" si="8"/>
        <v>246</v>
      </c>
      <c r="FD43" s="9">
        <f t="shared" si="29"/>
        <v>1.0291210323882747</v>
      </c>
      <c r="FE43" s="9">
        <f t="shared" si="10"/>
        <v>0.25609756097560976</v>
      </c>
      <c r="FF43" s="9">
        <f t="shared" si="11"/>
        <v>0.36331474872385872</v>
      </c>
      <c r="FG43" s="9">
        <f t="shared" si="12"/>
        <v>2.3487804878048779</v>
      </c>
      <c r="FH43" s="9">
        <f t="shared" si="13"/>
        <v>0.27386438531241342</v>
      </c>
      <c r="FI43" s="9">
        <f t="shared" si="14"/>
        <v>2.2823170588148196</v>
      </c>
      <c r="FJ43" s="11">
        <v>14.9</v>
      </c>
      <c r="FK43" s="11">
        <v>19</v>
      </c>
      <c r="FL43" s="4">
        <v>12</v>
      </c>
      <c r="FM43" s="4">
        <v>6</v>
      </c>
      <c r="FN43" s="4">
        <v>62</v>
      </c>
      <c r="FO43" s="4">
        <f t="shared" si="30"/>
        <v>37.125748502994014</v>
      </c>
      <c r="FP43" s="11">
        <v>47</v>
      </c>
      <c r="FQ43" s="11">
        <v>11</v>
      </c>
      <c r="FR43" s="4">
        <v>7</v>
      </c>
      <c r="FS43" s="4">
        <v>67</v>
      </c>
      <c r="FT43" s="4">
        <v>37</v>
      </c>
      <c r="FU43" s="11">
        <f t="shared" si="31"/>
        <v>1.8108108108108107</v>
      </c>
      <c r="FV43" s="4">
        <v>4</v>
      </c>
      <c r="FW43" s="63">
        <f t="shared" si="32"/>
        <v>16.75</v>
      </c>
      <c r="FX43" s="4">
        <v>97</v>
      </c>
      <c r="FY43" s="4">
        <v>38.119999999999997</v>
      </c>
      <c r="FZ43">
        <v>15.7</v>
      </c>
      <c r="GA43" s="11">
        <f t="shared" si="18"/>
        <v>54.12</v>
      </c>
      <c r="GB43" s="4">
        <f t="shared" si="19"/>
        <v>4.92</v>
      </c>
      <c r="GC43" s="4">
        <f t="shared" si="34"/>
        <v>2.9936305732484079</v>
      </c>
      <c r="GD43" s="4">
        <f t="shared" si="35"/>
        <v>0.94904458598726116</v>
      </c>
      <c r="GE43" s="4">
        <v>25</v>
      </c>
      <c r="GF43" s="4">
        <v>13</v>
      </c>
      <c r="GG43" s="4">
        <f t="shared" si="22"/>
        <v>48</v>
      </c>
      <c r="GH43" s="4">
        <v>25</v>
      </c>
      <c r="GI43" s="4">
        <v>21</v>
      </c>
      <c r="GJ43" s="4">
        <f t="shared" si="23"/>
        <v>16</v>
      </c>
      <c r="GK43" s="4">
        <v>1</v>
      </c>
      <c r="GL43" s="4">
        <v>0</v>
      </c>
      <c r="GM43" s="4">
        <v>0</v>
      </c>
      <c r="GN43" s="4">
        <v>1</v>
      </c>
      <c r="GO43" s="4">
        <v>0</v>
      </c>
      <c r="GP43" s="4">
        <v>0</v>
      </c>
      <c r="GQ43" s="4">
        <v>1</v>
      </c>
      <c r="GR43" s="4">
        <v>0</v>
      </c>
      <c r="GS43" s="4">
        <v>0</v>
      </c>
      <c r="GT43" s="4">
        <v>1</v>
      </c>
      <c r="GU43" s="4">
        <v>18</v>
      </c>
      <c r="GV43" s="4">
        <v>12</v>
      </c>
      <c r="GW43">
        <f t="shared" si="33"/>
        <v>0.33333333333333331</v>
      </c>
      <c r="GX43" s="4">
        <v>1</v>
      </c>
      <c r="GY43" s="4">
        <v>0</v>
      </c>
    </row>
    <row r="44" spans="1:207" x14ac:dyDescent="0.35">
      <c r="A44" s="54">
        <v>3</v>
      </c>
      <c r="B44" s="54">
        <v>19007951</v>
      </c>
      <c r="C44" s="2">
        <v>44861</v>
      </c>
      <c r="D44" s="2">
        <v>18614</v>
      </c>
      <c r="E44" s="4">
        <v>71</v>
      </c>
      <c r="F44" s="4" t="s">
        <v>178</v>
      </c>
      <c r="G44" s="4">
        <v>90</v>
      </c>
      <c r="H44" s="4">
        <v>175</v>
      </c>
      <c r="I44" s="4">
        <v>2.09</v>
      </c>
      <c r="J44" s="4">
        <v>1</v>
      </c>
      <c r="K44" s="2">
        <v>44847</v>
      </c>
      <c r="L44" s="2">
        <v>44854</v>
      </c>
      <c r="M44" s="2">
        <v>44866</v>
      </c>
      <c r="N44" s="2">
        <v>44866</v>
      </c>
      <c r="O44" s="4">
        <v>1</v>
      </c>
      <c r="P44" s="2">
        <v>44866</v>
      </c>
      <c r="Q44" s="25">
        <f>_xlfn.DAYS('[1]2 grupos'!$R$2,'[1]2 grupos'!$X$2)</f>
        <v>12</v>
      </c>
      <c r="R44" s="4">
        <f t="shared" si="1"/>
        <v>19</v>
      </c>
      <c r="S44" s="4">
        <f>_xlfn.DAYS(P44,L44)</f>
        <v>12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22</v>
      </c>
      <c r="AD44" s="4">
        <v>41</v>
      </c>
      <c r="AE44" s="4">
        <v>5</v>
      </c>
      <c r="AF44" s="4">
        <v>10</v>
      </c>
      <c r="AG44" s="4">
        <f t="shared" si="36"/>
        <v>5</v>
      </c>
      <c r="AH44" s="4">
        <v>2000</v>
      </c>
      <c r="AI44" s="4">
        <v>57526</v>
      </c>
      <c r="AJ44" s="4">
        <v>15.71</v>
      </c>
      <c r="AK44" s="4">
        <v>30.4</v>
      </c>
      <c r="AL44" s="4">
        <v>0</v>
      </c>
      <c r="AM44" s="4">
        <v>0</v>
      </c>
      <c r="AN44" s="4">
        <v>0</v>
      </c>
      <c r="AO44" s="4">
        <v>120</v>
      </c>
      <c r="AP44" s="4">
        <v>21122</v>
      </c>
      <c r="AQ44" s="4">
        <v>0</v>
      </c>
      <c r="AR44" s="4">
        <v>8</v>
      </c>
      <c r="AS44" s="4">
        <v>1.31</v>
      </c>
      <c r="AT44" s="4">
        <v>25.1</v>
      </c>
      <c r="AU44" s="29">
        <v>1.51</v>
      </c>
      <c r="AV44" s="4">
        <v>2.2599999999999998</v>
      </c>
      <c r="AW44" s="4">
        <v>561</v>
      </c>
      <c r="AX44" s="4">
        <v>380</v>
      </c>
      <c r="AY44" s="4">
        <v>1</v>
      </c>
      <c r="AZ44" s="4">
        <v>0</v>
      </c>
      <c r="BA44" s="4">
        <v>2.6</v>
      </c>
      <c r="BB44" s="4">
        <v>230</v>
      </c>
      <c r="BC44" s="4">
        <v>140</v>
      </c>
      <c r="BD44" s="4">
        <v>4.7</v>
      </c>
      <c r="BE44" s="4">
        <v>3.6</v>
      </c>
      <c r="BF44" s="4">
        <v>6.4</v>
      </c>
      <c r="BG44" s="4">
        <v>7.8</v>
      </c>
      <c r="BH44" s="4">
        <v>5.4</v>
      </c>
      <c r="BI44" s="4">
        <v>2.2999999999999998</v>
      </c>
      <c r="BJ44" s="4">
        <v>56</v>
      </c>
      <c r="BK44" s="4">
        <v>160</v>
      </c>
      <c r="BL44" s="4">
        <v>76</v>
      </c>
      <c r="BM44" s="4">
        <v>0.6</v>
      </c>
      <c r="BN44" s="4">
        <v>189</v>
      </c>
      <c r="BO44" s="4">
        <v>489</v>
      </c>
      <c r="BP44" s="4">
        <v>1</v>
      </c>
      <c r="BQ44" s="4">
        <v>14</v>
      </c>
      <c r="BR44" s="4">
        <v>170</v>
      </c>
      <c r="BS44">
        <v>128</v>
      </c>
      <c r="BT44">
        <v>61</v>
      </c>
      <c r="BU44">
        <v>84</v>
      </c>
      <c r="BV44">
        <v>100</v>
      </c>
      <c r="BW44">
        <v>14</v>
      </c>
      <c r="BX44">
        <v>2205</v>
      </c>
      <c r="BY44">
        <v>1255</v>
      </c>
      <c r="BZ44">
        <v>1.7</v>
      </c>
      <c r="CA44">
        <v>78.900000000000006</v>
      </c>
      <c r="CB44">
        <v>55.5</v>
      </c>
      <c r="CC44" s="4">
        <v>4.2</v>
      </c>
      <c r="CD44" s="4">
        <v>36.1</v>
      </c>
      <c r="CE44" s="4">
        <v>64</v>
      </c>
      <c r="CF44" s="4">
        <v>3</v>
      </c>
      <c r="CG44" s="4">
        <v>6</v>
      </c>
      <c r="CH44" s="4">
        <v>2076</v>
      </c>
      <c r="CI44" s="4">
        <f t="shared" si="3"/>
        <v>1333.333333333333</v>
      </c>
      <c r="CJ44" s="4">
        <v>7.33</v>
      </c>
      <c r="CK44" s="4">
        <v>55.5</v>
      </c>
      <c r="CL44" s="4">
        <v>85.1</v>
      </c>
      <c r="CM44" s="4">
        <v>28.6</v>
      </c>
      <c r="CN44" s="4">
        <v>2.33</v>
      </c>
      <c r="CO44" s="4">
        <v>0</v>
      </c>
      <c r="CP44" s="4">
        <v>0</v>
      </c>
      <c r="CQ44" s="4">
        <v>61</v>
      </c>
      <c r="CR44" s="4">
        <v>11449</v>
      </c>
      <c r="CS44" s="4">
        <v>1</v>
      </c>
      <c r="CT44" s="4">
        <v>0</v>
      </c>
      <c r="CU44" s="4"/>
      <c r="CV44" s="4">
        <v>1</v>
      </c>
      <c r="CW44" s="4">
        <v>1</v>
      </c>
      <c r="CX44" s="4">
        <v>0</v>
      </c>
      <c r="CY44" s="4">
        <v>1</v>
      </c>
      <c r="CZ44" s="4">
        <v>1</v>
      </c>
      <c r="DA44" s="4">
        <v>1</v>
      </c>
      <c r="DB44" s="4">
        <v>0</v>
      </c>
      <c r="DC44" s="4">
        <v>1</v>
      </c>
      <c r="DD44" s="4">
        <v>1</v>
      </c>
      <c r="DE44" s="4">
        <v>1</v>
      </c>
      <c r="DF44" s="4">
        <v>1</v>
      </c>
      <c r="DG44" s="4">
        <v>1</v>
      </c>
      <c r="DH44" s="4">
        <v>1</v>
      </c>
      <c r="DI44" s="4">
        <v>1</v>
      </c>
      <c r="DJ44" s="4">
        <v>0</v>
      </c>
      <c r="DK44" s="4">
        <v>1</v>
      </c>
      <c r="DL44" s="4">
        <v>10</v>
      </c>
      <c r="DM44" s="4">
        <v>10</v>
      </c>
      <c r="DN44" s="4">
        <v>44</v>
      </c>
      <c r="DO44" s="4">
        <v>21</v>
      </c>
      <c r="DP44" s="4">
        <v>53</v>
      </c>
      <c r="DQ44" s="4">
        <v>84</v>
      </c>
      <c r="DR44" s="11">
        <v>52</v>
      </c>
      <c r="DS44" s="4">
        <v>44</v>
      </c>
      <c r="DT44" s="4">
        <v>90</v>
      </c>
      <c r="DU44" s="4">
        <v>47</v>
      </c>
      <c r="DV44" s="11">
        <v>12.3</v>
      </c>
      <c r="DW44" s="4">
        <v>942</v>
      </c>
      <c r="DX44" s="4">
        <v>93</v>
      </c>
      <c r="DY44" s="4">
        <v>102</v>
      </c>
      <c r="DZ44" s="4" t="s">
        <v>179</v>
      </c>
      <c r="EA44" s="45">
        <v>2.29</v>
      </c>
      <c r="EB44" s="4">
        <v>17.2</v>
      </c>
      <c r="EC44" s="4">
        <v>180</v>
      </c>
      <c r="ED44" s="4">
        <v>50</v>
      </c>
      <c r="EE44" s="4">
        <v>5.13</v>
      </c>
      <c r="EF44" s="4">
        <v>2.4900000000000002</v>
      </c>
      <c r="EG44" s="45">
        <f t="shared" si="5"/>
        <v>3.0232558139534884</v>
      </c>
      <c r="EH44" s="45">
        <f t="shared" si="28"/>
        <v>0.71511627906976749</v>
      </c>
      <c r="EI44" s="4">
        <v>10</v>
      </c>
      <c r="EJ44" s="4">
        <v>101</v>
      </c>
      <c r="EK44" s="4">
        <v>43</v>
      </c>
      <c r="EL44" s="11">
        <v>3.74</v>
      </c>
      <c r="EM44" s="4">
        <v>161</v>
      </c>
      <c r="EN44" s="11">
        <v>7</v>
      </c>
      <c r="EO44" s="4">
        <v>9</v>
      </c>
      <c r="EP44" s="11">
        <f t="shared" si="6"/>
        <v>12.625</v>
      </c>
      <c r="EQ44" s="4">
        <v>64</v>
      </c>
      <c r="ER44" s="4">
        <f t="shared" si="7"/>
        <v>30.622009569377994</v>
      </c>
      <c r="ES44" s="4">
        <v>33</v>
      </c>
      <c r="ET44" s="4">
        <v>39</v>
      </c>
      <c r="EU44" s="11">
        <v>17</v>
      </c>
      <c r="EV44" s="4">
        <v>14</v>
      </c>
      <c r="EW44" s="9">
        <v>4</v>
      </c>
      <c r="EX44" s="4">
        <v>58</v>
      </c>
      <c r="EY44" s="4">
        <v>48</v>
      </c>
      <c r="EZ44" s="4">
        <v>107</v>
      </c>
      <c r="FA44" s="4">
        <v>86</v>
      </c>
      <c r="FB44" s="4">
        <v>72</v>
      </c>
      <c r="FC44" s="4">
        <f t="shared" si="8"/>
        <v>180</v>
      </c>
      <c r="FD44" s="9">
        <f t="shared" si="29"/>
        <v>2.0940136553166271</v>
      </c>
      <c r="FE44" s="9">
        <f t="shared" si="10"/>
        <v>0.4</v>
      </c>
      <c r="FF44" s="9">
        <f t="shared" si="11"/>
        <v>0.5045909600000027</v>
      </c>
      <c r="FG44" s="9">
        <f t="shared" si="12"/>
        <v>2.3040000000000003</v>
      </c>
      <c r="FH44" s="9">
        <f t="shared" si="13"/>
        <v>0.35837246940000139</v>
      </c>
      <c r="FI44" s="9">
        <f t="shared" si="14"/>
        <v>1.1002793578495658</v>
      </c>
      <c r="FJ44" s="11">
        <v>11.3</v>
      </c>
      <c r="FK44" s="11">
        <v>15</v>
      </c>
      <c r="FL44" s="4">
        <v>14</v>
      </c>
      <c r="FM44" s="4">
        <v>1</v>
      </c>
      <c r="FN44" s="4">
        <v>42</v>
      </c>
      <c r="FO44" s="4">
        <f t="shared" si="30"/>
        <v>20.095693779904309</v>
      </c>
      <c r="FP44" s="11">
        <v>37</v>
      </c>
      <c r="FQ44" s="11">
        <v>16</v>
      </c>
      <c r="FR44" s="4">
        <v>15</v>
      </c>
      <c r="FS44" s="4">
        <v>71</v>
      </c>
      <c r="FT44" s="4">
        <v>72</v>
      </c>
      <c r="FU44" s="11">
        <f t="shared" si="31"/>
        <v>0.98611111111111116</v>
      </c>
      <c r="FV44" s="4">
        <v>12</v>
      </c>
      <c r="FW44" s="63">
        <f t="shared" si="32"/>
        <v>5.916666666666667</v>
      </c>
      <c r="FX44" s="4">
        <v>110</v>
      </c>
      <c r="FY44" s="4">
        <v>26.83</v>
      </c>
      <c r="FZ44">
        <v>14.1</v>
      </c>
      <c r="GA44" s="11">
        <f t="shared" si="18"/>
        <v>40.83</v>
      </c>
      <c r="GB44" s="4">
        <f t="shared" si="19"/>
        <v>2.5518749999999999</v>
      </c>
      <c r="GC44" s="4">
        <f t="shared" si="34"/>
        <v>2.624113475177305</v>
      </c>
      <c r="GD44" s="4">
        <f t="shared" si="35"/>
        <v>0.8014184397163121</v>
      </c>
      <c r="GE44" s="4">
        <v>26</v>
      </c>
      <c r="GF44" s="4">
        <v>25</v>
      </c>
      <c r="GG44" s="4">
        <f t="shared" si="22"/>
        <v>3.8461538461538463</v>
      </c>
      <c r="GH44" s="4">
        <v>23</v>
      </c>
      <c r="GI44" s="4">
        <v>17</v>
      </c>
      <c r="GJ44" s="4">
        <f t="shared" si="23"/>
        <v>26.086956521739129</v>
      </c>
      <c r="GK44" s="4">
        <v>1</v>
      </c>
      <c r="GL44" s="4">
        <v>0</v>
      </c>
      <c r="GM44" s="4">
        <v>0</v>
      </c>
      <c r="GN44" s="4">
        <v>1</v>
      </c>
      <c r="GO44" s="4">
        <v>0</v>
      </c>
      <c r="GP44" s="4">
        <v>0</v>
      </c>
      <c r="GQ44" s="4">
        <v>1</v>
      </c>
      <c r="GR44" s="4">
        <v>0</v>
      </c>
      <c r="GS44">
        <v>0</v>
      </c>
      <c r="GT44" s="4">
        <v>1</v>
      </c>
      <c r="GU44" s="4">
        <v>21</v>
      </c>
      <c r="GV44" s="4">
        <v>14</v>
      </c>
      <c r="GW44">
        <f t="shared" si="33"/>
        <v>0.33333333333333331</v>
      </c>
      <c r="GX44" s="4">
        <v>1</v>
      </c>
      <c r="GY44" s="4">
        <v>0</v>
      </c>
    </row>
    <row r="45" spans="1:207" s="37" customFormat="1" x14ac:dyDescent="0.35">
      <c r="A45" s="55">
        <v>4</v>
      </c>
      <c r="B45" s="55">
        <v>17611406</v>
      </c>
      <c r="C45" s="35">
        <v>44861</v>
      </c>
      <c r="D45" s="35">
        <v>34167</v>
      </c>
      <c r="E45" s="25">
        <v>29</v>
      </c>
      <c r="F45" s="25" t="s">
        <v>178</v>
      </c>
      <c r="G45" s="25">
        <v>80</v>
      </c>
      <c r="H45" s="25">
        <v>175</v>
      </c>
      <c r="I45" s="25">
        <v>1.97</v>
      </c>
      <c r="J45" s="25">
        <v>1</v>
      </c>
      <c r="K45" s="2">
        <v>44861</v>
      </c>
      <c r="L45" s="35">
        <v>44861</v>
      </c>
      <c r="M45" s="35">
        <v>44864</v>
      </c>
      <c r="N45" s="35">
        <v>44867</v>
      </c>
      <c r="O45" s="4">
        <v>0</v>
      </c>
      <c r="P45" s="25"/>
      <c r="Q45" s="25">
        <f t="shared" ref="Q45:Q101" si="37">_xlfn.DAYS(M45,L45)</f>
        <v>3</v>
      </c>
      <c r="R45" s="4">
        <f t="shared" si="1"/>
        <v>6</v>
      </c>
      <c r="S45" s="4"/>
      <c r="T45" s="25">
        <v>0</v>
      </c>
      <c r="U45" s="25">
        <v>0</v>
      </c>
      <c r="V45" s="25">
        <v>0</v>
      </c>
      <c r="W45" s="25">
        <v>0</v>
      </c>
      <c r="X45" s="25">
        <v>0</v>
      </c>
      <c r="Y45" s="25">
        <v>0</v>
      </c>
      <c r="Z45" s="25">
        <v>0</v>
      </c>
      <c r="AA45" s="25">
        <v>0</v>
      </c>
      <c r="AB45" s="25">
        <v>0</v>
      </c>
      <c r="AC45" s="25">
        <v>2</v>
      </c>
      <c r="AD45" s="25">
        <v>19</v>
      </c>
      <c r="AE45" s="25">
        <v>9</v>
      </c>
      <c r="AF45" s="25">
        <v>9</v>
      </c>
      <c r="AG45" s="4">
        <f t="shared" si="36"/>
        <v>0</v>
      </c>
      <c r="AH45" s="25">
        <v>526</v>
      </c>
      <c r="AI45" s="25">
        <v>19060</v>
      </c>
      <c r="AJ45" s="25">
        <v>32.85</v>
      </c>
      <c r="AK45" s="25">
        <v>10.77</v>
      </c>
      <c r="AL45" s="25">
        <v>0</v>
      </c>
      <c r="AM45" s="25">
        <v>0</v>
      </c>
      <c r="AN45" s="25">
        <v>0</v>
      </c>
      <c r="AO45" s="25">
        <v>71</v>
      </c>
      <c r="AP45" s="25">
        <v>650</v>
      </c>
      <c r="AQ45" s="25">
        <v>0</v>
      </c>
      <c r="AR45" s="25">
        <v>12.4</v>
      </c>
      <c r="AS45" s="25">
        <v>1.48</v>
      </c>
      <c r="AT45" s="25">
        <v>29.3</v>
      </c>
      <c r="AU45" s="36">
        <v>1.58</v>
      </c>
      <c r="AV45" s="25">
        <v>0.48</v>
      </c>
      <c r="AW45" s="25">
        <v>755</v>
      </c>
      <c r="AX45" s="25">
        <v>132</v>
      </c>
      <c r="AY45" s="25">
        <v>0</v>
      </c>
      <c r="AZ45" s="25">
        <v>0</v>
      </c>
      <c r="BA45" s="25">
        <v>1</v>
      </c>
      <c r="BB45" s="25">
        <v>31</v>
      </c>
      <c r="BC45" s="25">
        <v>135</v>
      </c>
      <c r="BD45" s="25">
        <v>4.5999999999999996</v>
      </c>
      <c r="BE45" s="25">
        <v>1.5</v>
      </c>
      <c r="BF45" s="25">
        <v>3</v>
      </c>
      <c r="BG45" s="25">
        <v>7.3</v>
      </c>
      <c r="BH45" s="25">
        <v>5</v>
      </c>
      <c r="BI45" s="25">
        <v>3.1</v>
      </c>
      <c r="BJ45" s="25">
        <v>30</v>
      </c>
      <c r="BK45" s="25">
        <v>56</v>
      </c>
      <c r="BL45" s="25">
        <v>112</v>
      </c>
      <c r="BM45" s="25">
        <v>1.8</v>
      </c>
      <c r="BN45" s="25">
        <v>85</v>
      </c>
      <c r="BO45" s="25">
        <v>200</v>
      </c>
      <c r="BP45" s="25">
        <v>0</v>
      </c>
      <c r="BQ45" s="25">
        <v>0</v>
      </c>
      <c r="BR45" s="25">
        <v>140</v>
      </c>
      <c r="BS45" s="37">
        <v>118</v>
      </c>
      <c r="BT45" s="37">
        <v>74</v>
      </c>
      <c r="BU45" s="37">
        <v>89</v>
      </c>
      <c r="BV45" s="37">
        <v>94</v>
      </c>
      <c r="BW45" s="37">
        <v>17</v>
      </c>
      <c r="BX45" s="37">
        <v>-1090</v>
      </c>
      <c r="BY45" s="37">
        <v>1360</v>
      </c>
      <c r="BZ45" s="37">
        <v>4.9000000000000004</v>
      </c>
      <c r="CA45" s="37">
        <v>66.599999999999994</v>
      </c>
      <c r="CB45" s="37">
        <v>9.8000000000000007</v>
      </c>
      <c r="CC45" s="25">
        <v>3.8</v>
      </c>
      <c r="CD45" s="25">
        <v>76.7</v>
      </c>
      <c r="CE45" s="25">
        <v>65.8</v>
      </c>
      <c r="CF45" s="25">
        <v>16</v>
      </c>
      <c r="CG45" s="25">
        <v>12</v>
      </c>
      <c r="CH45" s="25">
        <v>1608</v>
      </c>
      <c r="CI45" s="4">
        <f t="shared" si="3"/>
        <v>1515.7894736842106</v>
      </c>
      <c r="CJ45" s="25">
        <v>7.32</v>
      </c>
      <c r="CK45" s="25">
        <v>32.1</v>
      </c>
      <c r="CL45" s="25">
        <v>119.2</v>
      </c>
      <c r="CM45" s="25">
        <v>16.100000000000001</v>
      </c>
      <c r="CN45" s="25">
        <v>0.25</v>
      </c>
      <c r="CO45" s="25">
        <v>0</v>
      </c>
      <c r="CP45" s="25">
        <v>0</v>
      </c>
      <c r="CQ45" s="25">
        <v>24</v>
      </c>
      <c r="CR45" s="25">
        <v>865</v>
      </c>
      <c r="CS45" s="25">
        <v>1</v>
      </c>
      <c r="CT45" s="25">
        <v>1</v>
      </c>
      <c r="CU45" s="25">
        <v>7</v>
      </c>
      <c r="CV45" s="25">
        <v>1</v>
      </c>
      <c r="CW45" s="25">
        <v>1</v>
      </c>
      <c r="CX45" s="25">
        <v>1</v>
      </c>
      <c r="CY45" s="25">
        <v>1</v>
      </c>
      <c r="CZ45" s="25">
        <v>1</v>
      </c>
      <c r="DA45" s="25">
        <v>0</v>
      </c>
      <c r="DB45" s="25">
        <v>1</v>
      </c>
      <c r="DC45" s="25">
        <v>0</v>
      </c>
      <c r="DD45" s="25">
        <v>1</v>
      </c>
      <c r="DE45" s="25">
        <v>1</v>
      </c>
      <c r="DF45" s="25">
        <v>1</v>
      </c>
      <c r="DG45" s="25">
        <v>0</v>
      </c>
      <c r="DH45" s="25">
        <v>1</v>
      </c>
      <c r="DI45" s="25">
        <v>0</v>
      </c>
      <c r="DJ45" s="25">
        <v>0</v>
      </c>
      <c r="DK45" s="25">
        <v>0</v>
      </c>
      <c r="DL45" s="25">
        <v>8</v>
      </c>
      <c r="DM45" s="25">
        <v>8</v>
      </c>
      <c r="DN45" s="25">
        <v>56</v>
      </c>
      <c r="DO45" s="25">
        <v>39</v>
      </c>
      <c r="DP45" s="25">
        <v>31</v>
      </c>
      <c r="DQ45" s="25">
        <v>57</v>
      </c>
      <c r="DR45" s="59">
        <v>39</v>
      </c>
      <c r="DS45" s="25">
        <v>63</v>
      </c>
      <c r="DT45" s="25">
        <v>105</v>
      </c>
      <c r="DU45" s="4">
        <v>42</v>
      </c>
      <c r="DV45" s="59">
        <v>12.4</v>
      </c>
      <c r="DW45" s="25">
        <v>950</v>
      </c>
      <c r="DX45" s="25">
        <v>94</v>
      </c>
      <c r="DY45" s="25">
        <v>96</v>
      </c>
      <c r="DZ45" s="25">
        <v>5.6</v>
      </c>
      <c r="EA45" s="45">
        <f t="shared" ref="EA45:EA101" si="38">(DZ45/I45)</f>
        <v>2.8426395939086291</v>
      </c>
      <c r="EB45" s="25">
        <v>14.4</v>
      </c>
      <c r="EC45" s="25">
        <v>233</v>
      </c>
      <c r="ED45" s="25">
        <v>54</v>
      </c>
      <c r="EE45" s="25">
        <v>5.23</v>
      </c>
      <c r="EF45" s="4">
        <v>2.67</v>
      </c>
      <c r="EG45" s="45">
        <f t="shared" si="5"/>
        <v>2.7083333333333335</v>
      </c>
      <c r="EH45" s="45">
        <f t="shared" si="28"/>
        <v>0.86111111111111116</v>
      </c>
      <c r="EI45" s="25">
        <v>6</v>
      </c>
      <c r="EJ45" s="25">
        <v>70</v>
      </c>
      <c r="EK45" s="25">
        <v>45</v>
      </c>
      <c r="EL45" s="11">
        <v>1.63</v>
      </c>
      <c r="EM45" s="25">
        <v>156</v>
      </c>
      <c r="EN45" s="59">
        <v>9</v>
      </c>
      <c r="EO45" s="25">
        <v>8</v>
      </c>
      <c r="EP45" s="11">
        <f t="shared" si="6"/>
        <v>8.235294117647058</v>
      </c>
      <c r="EQ45" s="25">
        <v>31</v>
      </c>
      <c r="ER45" s="4">
        <f t="shared" si="7"/>
        <v>15.736040609137056</v>
      </c>
      <c r="ES45" s="25">
        <v>16</v>
      </c>
      <c r="ET45" s="25">
        <v>25</v>
      </c>
      <c r="EU45" s="59">
        <v>13</v>
      </c>
      <c r="EV45" s="25">
        <v>8</v>
      </c>
      <c r="EW45" s="15">
        <v>5</v>
      </c>
      <c r="EX45" s="25">
        <v>79</v>
      </c>
      <c r="EY45" s="25">
        <v>55</v>
      </c>
      <c r="EZ45" s="25">
        <v>104</v>
      </c>
      <c r="FA45" s="25">
        <v>96</v>
      </c>
      <c r="FB45" s="25">
        <v>113</v>
      </c>
      <c r="FC45" s="4">
        <f t="shared" si="8"/>
        <v>233</v>
      </c>
      <c r="FD45" s="9">
        <f t="shared" si="29"/>
        <v>1.9743566470145304</v>
      </c>
      <c r="FE45" s="9">
        <f t="shared" si="10"/>
        <v>0.48497854077253216</v>
      </c>
      <c r="FF45" s="9">
        <f t="shared" si="11"/>
        <v>0.56899559702085845</v>
      </c>
      <c r="FG45" s="9">
        <f t="shared" si="12"/>
        <v>1.9666666666666668</v>
      </c>
      <c r="FH45" s="9">
        <f t="shared" si="13"/>
        <v>0.46252985110980988</v>
      </c>
      <c r="FI45" s="9">
        <f t="shared" si="14"/>
        <v>0.99610507029746032</v>
      </c>
      <c r="FJ45" s="59">
        <v>15.4</v>
      </c>
      <c r="FK45" s="59">
        <v>28</v>
      </c>
      <c r="FL45" s="25">
        <v>15</v>
      </c>
      <c r="FM45" s="25">
        <v>13</v>
      </c>
      <c r="FN45" s="25">
        <v>36</v>
      </c>
      <c r="FO45" s="4">
        <f t="shared" si="30"/>
        <v>18.274111675126903</v>
      </c>
      <c r="FP45" s="59">
        <v>42</v>
      </c>
      <c r="FQ45" s="59">
        <v>21</v>
      </c>
      <c r="FR45" s="25">
        <v>16</v>
      </c>
      <c r="FS45" s="25">
        <v>63</v>
      </c>
      <c r="FT45" s="25">
        <v>45</v>
      </c>
      <c r="FU45" s="11">
        <f t="shared" si="31"/>
        <v>1.4</v>
      </c>
      <c r="FV45" s="25">
        <v>12</v>
      </c>
      <c r="FW45" s="63">
        <f t="shared" si="32"/>
        <v>5.25</v>
      </c>
      <c r="FX45" s="25">
        <v>76</v>
      </c>
      <c r="FY45" s="25">
        <v>21.88</v>
      </c>
      <c r="FZ45" s="37">
        <v>19.8</v>
      </c>
      <c r="GA45" s="11">
        <f t="shared" si="18"/>
        <v>38.879999999999995</v>
      </c>
      <c r="GB45" s="4">
        <f t="shared" si="19"/>
        <v>1.8514285714285712</v>
      </c>
      <c r="GC45" s="4">
        <f t="shared" si="34"/>
        <v>2.1212121212121211</v>
      </c>
      <c r="GD45" s="4">
        <f t="shared" si="35"/>
        <v>0.77777777777777779</v>
      </c>
      <c r="GE45" s="25">
        <v>29</v>
      </c>
      <c r="GF45" s="25">
        <v>27</v>
      </c>
      <c r="GG45" s="4">
        <f t="shared" si="22"/>
        <v>6.8965517241379306</v>
      </c>
      <c r="GH45" s="25">
        <v>10</v>
      </c>
      <c r="GI45" s="25">
        <v>5</v>
      </c>
      <c r="GJ45" s="4">
        <f t="shared" si="23"/>
        <v>50</v>
      </c>
      <c r="GK45" s="4">
        <v>1</v>
      </c>
      <c r="GL45" s="4">
        <v>0</v>
      </c>
      <c r="GM45" s="4">
        <v>0</v>
      </c>
      <c r="GN45" s="4">
        <v>1</v>
      </c>
      <c r="GO45" s="4">
        <v>0</v>
      </c>
      <c r="GP45" s="4">
        <v>0</v>
      </c>
      <c r="GQ45" s="4">
        <v>1</v>
      </c>
      <c r="GR45" s="4">
        <v>0</v>
      </c>
      <c r="GS45" s="4">
        <v>0</v>
      </c>
      <c r="GT45" s="4">
        <v>1</v>
      </c>
      <c r="GU45" s="4">
        <v>19</v>
      </c>
      <c r="GV45" s="4">
        <v>12</v>
      </c>
      <c r="GW45">
        <f t="shared" si="33"/>
        <v>0.36842105263157893</v>
      </c>
      <c r="GX45" s="4">
        <v>1</v>
      </c>
      <c r="GY45" s="4">
        <v>0</v>
      </c>
    </row>
    <row r="46" spans="1:207" x14ac:dyDescent="0.35">
      <c r="A46" s="54">
        <v>5</v>
      </c>
      <c r="B46" s="54">
        <v>1250912</v>
      </c>
      <c r="C46" s="2">
        <v>44865</v>
      </c>
      <c r="D46" s="2">
        <v>15920</v>
      </c>
      <c r="E46" s="4">
        <v>79</v>
      </c>
      <c r="F46" s="4" t="s">
        <v>178</v>
      </c>
      <c r="G46" s="4">
        <v>60</v>
      </c>
      <c r="H46" s="4">
        <v>175</v>
      </c>
      <c r="I46" s="4">
        <v>1.71</v>
      </c>
      <c r="J46" s="4">
        <v>1</v>
      </c>
      <c r="K46" s="2">
        <v>44865</v>
      </c>
      <c r="L46" s="2">
        <v>44865</v>
      </c>
      <c r="M46" s="2">
        <v>44867</v>
      </c>
      <c r="N46" s="2">
        <v>44870</v>
      </c>
      <c r="O46" s="4">
        <v>1</v>
      </c>
      <c r="P46" s="2">
        <v>44870</v>
      </c>
      <c r="Q46" s="25">
        <f t="shared" si="37"/>
        <v>2</v>
      </c>
      <c r="R46" s="4">
        <f t="shared" si="1"/>
        <v>5</v>
      </c>
      <c r="S46" s="4">
        <f>_xlfn.DAYS(P46,L46)</f>
        <v>5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15</v>
      </c>
      <c r="AD46" s="4">
        <v>30</v>
      </c>
      <c r="AE46" s="4">
        <v>4</v>
      </c>
      <c r="AF46" s="4">
        <v>4</v>
      </c>
      <c r="AG46" s="4">
        <f t="shared" si="36"/>
        <v>0</v>
      </c>
      <c r="AH46" s="4">
        <v>460</v>
      </c>
      <c r="AI46" s="4">
        <v>6200</v>
      </c>
      <c r="AJ46" s="4">
        <v>9.75</v>
      </c>
      <c r="AK46" s="4">
        <v>10.01</v>
      </c>
      <c r="AL46" s="4">
        <v>0</v>
      </c>
      <c r="AM46" s="4">
        <v>0</v>
      </c>
      <c r="AN46" s="4">
        <v>0</v>
      </c>
      <c r="AO46" s="4">
        <v>23</v>
      </c>
      <c r="AP46" s="4">
        <v>526</v>
      </c>
      <c r="AQ46" s="4">
        <v>0</v>
      </c>
      <c r="AR46" s="4">
        <v>12.2</v>
      </c>
      <c r="AS46" s="4">
        <v>1.56</v>
      </c>
      <c r="AT46" s="4">
        <v>28.8</v>
      </c>
      <c r="AV46" s="4">
        <v>0.83</v>
      </c>
      <c r="AW46" s="4">
        <v>572</v>
      </c>
      <c r="AX46" s="4">
        <v>199</v>
      </c>
      <c r="AY46" s="4">
        <v>1</v>
      </c>
      <c r="AZ46" s="4">
        <v>0</v>
      </c>
      <c r="BA46" s="4">
        <v>2.5</v>
      </c>
      <c r="BB46" s="4">
        <v>150</v>
      </c>
      <c r="BC46" s="4">
        <v>136</v>
      </c>
      <c r="BD46" s="4">
        <v>4.2</v>
      </c>
      <c r="BE46" s="4">
        <v>2.9</v>
      </c>
      <c r="BF46" s="4">
        <v>4.7</v>
      </c>
      <c r="BG46" s="4">
        <v>7.3</v>
      </c>
      <c r="BH46" s="4">
        <v>3.9</v>
      </c>
      <c r="BI46" s="4">
        <v>2.4</v>
      </c>
      <c r="BJ46" s="4">
        <v>264</v>
      </c>
      <c r="BK46" s="4">
        <v>28</v>
      </c>
      <c r="BL46" s="4">
        <v>31</v>
      </c>
      <c r="BM46" s="4">
        <v>0.3</v>
      </c>
      <c r="BN46" s="4">
        <v>51</v>
      </c>
      <c r="BO46" s="4">
        <v>220</v>
      </c>
      <c r="BP46" s="4">
        <v>0</v>
      </c>
      <c r="BQ46" s="4">
        <v>0</v>
      </c>
      <c r="BR46" s="4">
        <v>324</v>
      </c>
      <c r="BS46">
        <v>117</v>
      </c>
      <c r="BT46">
        <v>72</v>
      </c>
      <c r="BU46">
        <v>87</v>
      </c>
      <c r="BV46">
        <v>83</v>
      </c>
      <c r="BW46">
        <v>12</v>
      </c>
      <c r="BX46">
        <v>715</v>
      </c>
      <c r="BY46">
        <v>235</v>
      </c>
      <c r="BZ46">
        <v>2.1</v>
      </c>
      <c r="CA46">
        <v>69.2</v>
      </c>
      <c r="CB46">
        <v>7.5</v>
      </c>
      <c r="CC46" s="4">
        <v>5.3</v>
      </c>
      <c r="CD46" s="4">
        <v>64.599999999999994</v>
      </c>
      <c r="CE46" s="4">
        <v>67</v>
      </c>
      <c r="CF46" s="4">
        <v>14</v>
      </c>
      <c r="CG46" s="4">
        <v>11</v>
      </c>
      <c r="CH46" s="4">
        <v>2007</v>
      </c>
      <c r="CI46" s="4">
        <f t="shared" si="3"/>
        <v>1132.0754716981132</v>
      </c>
      <c r="CJ46" s="4">
        <v>7.39</v>
      </c>
      <c r="CK46" s="4">
        <v>43</v>
      </c>
      <c r="CL46" s="4">
        <v>90.6</v>
      </c>
      <c r="CM46" s="4">
        <v>25.5</v>
      </c>
      <c r="CN46" s="4">
        <v>0.2</v>
      </c>
      <c r="CO46" s="4">
        <v>0</v>
      </c>
      <c r="CP46" s="4">
        <v>0</v>
      </c>
      <c r="CQ46" s="4">
        <v>14</v>
      </c>
      <c r="CR46" s="4">
        <v>1609</v>
      </c>
      <c r="CS46" s="4">
        <v>1</v>
      </c>
      <c r="CT46" s="4">
        <v>0</v>
      </c>
      <c r="CU46" s="4"/>
      <c r="CV46" s="4">
        <v>1</v>
      </c>
      <c r="CW46" s="4">
        <v>1</v>
      </c>
      <c r="CX46" s="4">
        <v>0</v>
      </c>
      <c r="CY46" s="4">
        <v>1</v>
      </c>
      <c r="CZ46" s="4">
        <v>1</v>
      </c>
      <c r="DA46" s="4">
        <v>0</v>
      </c>
      <c r="DB46" s="4">
        <v>0</v>
      </c>
      <c r="DC46" s="4">
        <v>0</v>
      </c>
      <c r="DD46" s="4">
        <v>1</v>
      </c>
      <c r="DE46" s="4">
        <v>1</v>
      </c>
      <c r="DF46" s="4">
        <v>0</v>
      </c>
      <c r="DG46" s="4">
        <v>0</v>
      </c>
      <c r="DH46" s="4">
        <v>0</v>
      </c>
      <c r="DI46" s="4">
        <v>1</v>
      </c>
      <c r="DJ46" s="4">
        <v>0</v>
      </c>
      <c r="DK46" s="4">
        <v>1</v>
      </c>
      <c r="DL46" s="4">
        <v>8</v>
      </c>
      <c r="DM46" s="4">
        <v>8</v>
      </c>
      <c r="DN46" s="4">
        <v>35</v>
      </c>
      <c r="DO46" s="4">
        <v>20</v>
      </c>
      <c r="DP46" s="4">
        <v>43</v>
      </c>
      <c r="DQ46" s="4">
        <v>75</v>
      </c>
      <c r="DR46" s="11">
        <v>50</v>
      </c>
      <c r="DS46" s="4">
        <v>51</v>
      </c>
      <c r="DT46" s="4">
        <v>103</v>
      </c>
      <c r="DU46" s="4">
        <f t="shared" ref="DU46:DU95" si="39">(DT46-DS46)</f>
        <v>52</v>
      </c>
      <c r="DV46" s="11">
        <v>12.3</v>
      </c>
      <c r="DW46" s="4">
        <v>830</v>
      </c>
      <c r="DX46" s="4">
        <v>81</v>
      </c>
      <c r="DY46" s="4">
        <v>77</v>
      </c>
      <c r="DZ46" s="4">
        <v>3.8</v>
      </c>
      <c r="EA46" s="45">
        <f t="shared" si="38"/>
        <v>2.2222222222222223</v>
      </c>
      <c r="EB46" s="4">
        <v>18.7</v>
      </c>
      <c r="EC46" s="4">
        <v>302</v>
      </c>
      <c r="ED46" s="4">
        <v>76</v>
      </c>
      <c r="EE46" s="4">
        <v>5.79</v>
      </c>
      <c r="EF46" s="4">
        <v>3.35</v>
      </c>
      <c r="EG46" s="45">
        <f t="shared" si="5"/>
        <v>2.6737967914438503</v>
      </c>
      <c r="EH46" s="45">
        <f t="shared" si="28"/>
        <v>0.65775401069518724</v>
      </c>
      <c r="EI46" s="4">
        <v>15</v>
      </c>
      <c r="EJ46" s="4">
        <v>47</v>
      </c>
      <c r="EK46" s="4">
        <v>55</v>
      </c>
      <c r="EL46" s="11">
        <f t="shared" ref="EL46:EL95" si="40">(EJ46/EK46)</f>
        <v>0.8545454545454545</v>
      </c>
      <c r="EM46" s="4">
        <v>259</v>
      </c>
      <c r="EN46" s="11">
        <v>9</v>
      </c>
      <c r="EO46" s="4">
        <v>6</v>
      </c>
      <c r="EP46" s="11">
        <f t="shared" si="6"/>
        <v>6.2666666666666666</v>
      </c>
      <c r="EQ46" s="4">
        <v>35</v>
      </c>
      <c r="ER46" s="4">
        <f t="shared" si="7"/>
        <v>20.467836257309941</v>
      </c>
      <c r="ES46" s="4">
        <v>18</v>
      </c>
      <c r="ET46" s="4">
        <v>33</v>
      </c>
      <c r="EU46" s="11">
        <v>19</v>
      </c>
      <c r="EV46" s="4">
        <v>7</v>
      </c>
      <c r="EW46" s="9">
        <v>12</v>
      </c>
      <c r="EX46" s="4">
        <v>127</v>
      </c>
      <c r="EY46" s="4">
        <v>196</v>
      </c>
      <c r="EZ46" s="4">
        <v>72</v>
      </c>
      <c r="FA46" s="4">
        <v>100</v>
      </c>
      <c r="FB46" s="4">
        <v>58</v>
      </c>
      <c r="FC46" s="4">
        <f t="shared" si="8"/>
        <v>302</v>
      </c>
      <c r="FD46" s="9">
        <f t="shared" si="29"/>
        <v>0.70975120996758045</v>
      </c>
      <c r="FE46" s="9">
        <f t="shared" si="10"/>
        <v>0.19205298013245034</v>
      </c>
      <c r="FF46" s="9">
        <f t="shared" si="11"/>
        <v>0.26476950743526206</v>
      </c>
      <c r="FG46" s="9">
        <f t="shared" si="12"/>
        <v>1.3855263157894737</v>
      </c>
      <c r="FH46" s="9">
        <f t="shared" si="13"/>
        <v>0.28384245017531379</v>
      </c>
      <c r="FI46" s="9">
        <f t="shared" si="14"/>
        <v>1.9521295579795643</v>
      </c>
      <c r="FJ46" s="11">
        <v>19.600000000000001</v>
      </c>
      <c r="FK46" s="11">
        <v>19</v>
      </c>
      <c r="FL46" s="4">
        <v>6</v>
      </c>
      <c r="FM46" s="4">
        <v>13</v>
      </c>
      <c r="FN46" s="4">
        <v>49</v>
      </c>
      <c r="FO46" s="4">
        <f t="shared" si="30"/>
        <v>28.654970760233919</v>
      </c>
      <c r="FP46" s="11">
        <v>42</v>
      </c>
      <c r="FQ46" s="11">
        <v>20</v>
      </c>
      <c r="FR46" s="4">
        <v>12</v>
      </c>
      <c r="FS46" s="4">
        <v>35</v>
      </c>
      <c r="FT46" s="4">
        <v>32</v>
      </c>
      <c r="FU46" s="11">
        <f t="shared" si="31"/>
        <v>1.09375</v>
      </c>
      <c r="FV46" s="4">
        <v>10</v>
      </c>
      <c r="FW46" s="63">
        <f t="shared" si="32"/>
        <v>3.5</v>
      </c>
      <c r="FX46" s="4">
        <v>113</v>
      </c>
      <c r="FY46" s="4">
        <v>19.88</v>
      </c>
      <c r="FZ46">
        <v>14.1</v>
      </c>
      <c r="GA46" s="11">
        <f t="shared" si="18"/>
        <v>31.88</v>
      </c>
      <c r="GB46" s="4">
        <f t="shared" si="19"/>
        <v>1.5939999999999999</v>
      </c>
      <c r="GC46" s="4">
        <f t="shared" si="34"/>
        <v>2.978723404255319</v>
      </c>
      <c r="GD46" s="4">
        <f t="shared" si="35"/>
        <v>1.3900709219858158</v>
      </c>
      <c r="GE46" s="4">
        <v>14</v>
      </c>
      <c r="GF46" s="4">
        <v>8</v>
      </c>
      <c r="GG46" s="4">
        <f t="shared" si="22"/>
        <v>42.857142857142854</v>
      </c>
      <c r="GH46" s="4">
        <v>26</v>
      </c>
      <c r="GI46" s="4">
        <v>21</v>
      </c>
      <c r="GJ46" s="4">
        <f t="shared" si="23"/>
        <v>19.230769230769234</v>
      </c>
      <c r="GK46" s="4">
        <v>1</v>
      </c>
      <c r="GL46" s="4">
        <v>0</v>
      </c>
      <c r="GM46" s="4">
        <v>0</v>
      </c>
      <c r="GN46" s="4">
        <v>1</v>
      </c>
      <c r="GO46" s="4">
        <v>0</v>
      </c>
      <c r="GP46" s="4">
        <v>0</v>
      </c>
      <c r="GQ46" s="4">
        <v>0</v>
      </c>
      <c r="GR46" s="4">
        <v>1</v>
      </c>
      <c r="GS46" s="4">
        <v>0</v>
      </c>
      <c r="GT46" s="4">
        <v>0</v>
      </c>
      <c r="GU46" s="4">
        <v>18</v>
      </c>
      <c r="GV46" s="4">
        <v>6</v>
      </c>
      <c r="GW46">
        <f t="shared" si="33"/>
        <v>0.66666666666666663</v>
      </c>
      <c r="GX46" s="4">
        <v>1</v>
      </c>
      <c r="GY46" s="4">
        <v>0</v>
      </c>
    </row>
    <row r="47" spans="1:207" x14ac:dyDescent="0.35">
      <c r="A47" s="54">
        <v>7</v>
      </c>
      <c r="B47" s="54">
        <v>95101677</v>
      </c>
      <c r="C47" s="2">
        <v>44872</v>
      </c>
      <c r="D47" s="2">
        <v>34263</v>
      </c>
      <c r="E47" s="4">
        <v>29</v>
      </c>
      <c r="F47" s="4" t="s">
        <v>178</v>
      </c>
      <c r="G47" s="4">
        <v>90</v>
      </c>
      <c r="H47" s="4">
        <v>176</v>
      </c>
      <c r="I47" s="4">
        <v>2.1</v>
      </c>
      <c r="J47" s="4">
        <v>1</v>
      </c>
      <c r="K47" s="2">
        <v>44871</v>
      </c>
      <c r="L47" s="2">
        <v>44871</v>
      </c>
      <c r="M47" s="2">
        <v>44877</v>
      </c>
      <c r="N47" s="2">
        <v>44877</v>
      </c>
      <c r="O47" s="4">
        <v>0</v>
      </c>
      <c r="Q47" s="25">
        <f t="shared" si="37"/>
        <v>6</v>
      </c>
      <c r="R47" s="4">
        <f t="shared" si="1"/>
        <v>6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5</v>
      </c>
      <c r="AD47" s="4">
        <v>24</v>
      </c>
      <c r="AE47" s="4">
        <v>5</v>
      </c>
      <c r="AF47" s="4">
        <v>5</v>
      </c>
      <c r="AG47" s="4">
        <f t="shared" si="36"/>
        <v>0</v>
      </c>
      <c r="AH47" s="4">
        <v>1615</v>
      </c>
      <c r="AI47" s="4">
        <v>6283</v>
      </c>
      <c r="AJ47" s="4">
        <v>36.159999999999997</v>
      </c>
      <c r="AK47" s="4">
        <v>11.7</v>
      </c>
      <c r="AL47" s="4">
        <v>0</v>
      </c>
      <c r="AM47" s="4">
        <v>0</v>
      </c>
      <c r="AN47" s="4">
        <v>0</v>
      </c>
      <c r="AO47" s="4">
        <v>97</v>
      </c>
      <c r="AP47" s="4">
        <v>403</v>
      </c>
      <c r="AQ47" s="4">
        <v>0</v>
      </c>
      <c r="AR47" s="4">
        <v>12.9</v>
      </c>
      <c r="AS47" s="4">
        <v>1.42</v>
      </c>
      <c r="AT47" s="4">
        <v>31.3</v>
      </c>
      <c r="AU47" s="29">
        <v>1.02</v>
      </c>
      <c r="AV47" s="4">
        <v>0.44</v>
      </c>
      <c r="AW47" s="4">
        <v>832</v>
      </c>
      <c r="AX47" s="4">
        <v>222</v>
      </c>
      <c r="AY47" s="4">
        <v>0</v>
      </c>
      <c r="AZ47" s="4">
        <v>0</v>
      </c>
      <c r="BA47" s="4">
        <v>1</v>
      </c>
      <c r="BB47" s="4">
        <v>65</v>
      </c>
      <c r="BC47" s="4">
        <v>143</v>
      </c>
      <c r="BD47" s="4">
        <v>3.7</v>
      </c>
      <c r="BE47" s="4">
        <v>2.1</v>
      </c>
      <c r="BF47" s="4">
        <v>1.7</v>
      </c>
      <c r="BG47" s="4">
        <v>8.1</v>
      </c>
      <c r="BH47" s="4">
        <v>6.2</v>
      </c>
      <c r="BI47" s="4">
        <v>3.6</v>
      </c>
      <c r="BJ47" s="4">
        <v>284</v>
      </c>
      <c r="BK47" s="4">
        <v>61</v>
      </c>
      <c r="BL47" s="4">
        <v>36</v>
      </c>
      <c r="BM47" s="4">
        <v>1.4</v>
      </c>
      <c r="BN47" s="4">
        <v>48</v>
      </c>
      <c r="BO47" s="4">
        <v>301</v>
      </c>
      <c r="BP47" s="4">
        <v>0</v>
      </c>
      <c r="BQ47" s="4">
        <v>0</v>
      </c>
      <c r="BR47" s="4">
        <v>285</v>
      </c>
      <c r="BS47">
        <v>86</v>
      </c>
      <c r="BT47">
        <v>57</v>
      </c>
      <c r="BU47">
        <v>69</v>
      </c>
      <c r="BV47">
        <v>128</v>
      </c>
      <c r="BW47">
        <v>2</v>
      </c>
      <c r="BX47">
        <v>-360</v>
      </c>
      <c r="BY47">
        <v>1550</v>
      </c>
      <c r="BZ47">
        <v>2</v>
      </c>
      <c r="CA47">
        <v>79.5</v>
      </c>
      <c r="CB47">
        <v>7.4</v>
      </c>
      <c r="CC47" s="4">
        <v>2.6</v>
      </c>
      <c r="CD47" s="4">
        <v>20</v>
      </c>
      <c r="CE47" s="4">
        <v>51</v>
      </c>
      <c r="CF47" s="4">
        <v>20</v>
      </c>
      <c r="CG47" s="4">
        <v>19</v>
      </c>
      <c r="CH47" s="4">
        <v>2532</v>
      </c>
      <c r="CI47" s="4">
        <f t="shared" si="3"/>
        <v>2061.5384615384614</v>
      </c>
      <c r="CJ47" s="4">
        <v>7.47</v>
      </c>
      <c r="CK47" s="4">
        <v>36.1</v>
      </c>
      <c r="CL47" s="4">
        <v>100.1</v>
      </c>
      <c r="CM47" s="4">
        <v>25.5</v>
      </c>
      <c r="CN47" s="4">
        <v>0.22</v>
      </c>
      <c r="CO47" s="4">
        <v>0</v>
      </c>
      <c r="CP47" s="4">
        <v>5</v>
      </c>
      <c r="CQ47" s="4">
        <v>577</v>
      </c>
      <c r="CR47" s="4">
        <v>3939</v>
      </c>
      <c r="CS47" s="4">
        <v>1</v>
      </c>
      <c r="CT47" s="4">
        <v>1</v>
      </c>
      <c r="CU47" s="4">
        <v>7</v>
      </c>
      <c r="CV47" s="4">
        <v>1</v>
      </c>
      <c r="CW47" s="4">
        <v>1</v>
      </c>
      <c r="CX47" s="4">
        <v>1</v>
      </c>
      <c r="CY47" s="4">
        <v>1</v>
      </c>
      <c r="CZ47" s="4">
        <v>1</v>
      </c>
      <c r="DA47" s="4">
        <v>1</v>
      </c>
      <c r="DB47" s="4">
        <v>0</v>
      </c>
      <c r="DC47" s="4">
        <v>1</v>
      </c>
      <c r="DD47" s="4">
        <v>1</v>
      </c>
      <c r="DE47" s="4">
        <v>1</v>
      </c>
      <c r="DF47" s="4">
        <v>1</v>
      </c>
      <c r="DG47" s="4">
        <v>1</v>
      </c>
      <c r="DH47" s="4">
        <v>1</v>
      </c>
      <c r="DI47" s="4">
        <v>0</v>
      </c>
      <c r="DJ47" s="4">
        <v>0</v>
      </c>
      <c r="DK47" s="4">
        <v>0</v>
      </c>
      <c r="DL47" s="4">
        <v>8</v>
      </c>
      <c r="DM47" s="4">
        <v>9</v>
      </c>
      <c r="DN47" s="4">
        <v>51</v>
      </c>
      <c r="DO47" s="4">
        <v>41</v>
      </c>
      <c r="DP47" s="4">
        <v>26</v>
      </c>
      <c r="DQ47" s="4">
        <v>50</v>
      </c>
      <c r="DR47" s="11">
        <v>27</v>
      </c>
      <c r="DS47" s="4">
        <v>90</v>
      </c>
      <c r="DT47" s="4">
        <v>124</v>
      </c>
      <c r="DU47" s="4">
        <f t="shared" si="39"/>
        <v>34</v>
      </c>
      <c r="DV47" s="11">
        <v>10.3</v>
      </c>
      <c r="DW47" s="4">
        <v>592</v>
      </c>
      <c r="DX47" s="4">
        <v>82</v>
      </c>
      <c r="DY47" s="4">
        <v>130</v>
      </c>
      <c r="DZ47" s="4">
        <v>5.8</v>
      </c>
      <c r="EA47" s="45">
        <f t="shared" si="38"/>
        <v>2.7619047619047619</v>
      </c>
      <c r="EB47" s="4">
        <v>11.1</v>
      </c>
      <c r="EC47" s="4">
        <v>203</v>
      </c>
      <c r="ED47" s="4">
        <v>26</v>
      </c>
      <c r="EE47" s="4">
        <v>6.05</v>
      </c>
      <c r="EF47" s="4">
        <f t="shared" ref="EF47:EF95" si="41">(EE47/I47)</f>
        <v>2.8809523809523809</v>
      </c>
      <c r="EG47" s="45">
        <f t="shared" si="5"/>
        <v>2.4324324324324325</v>
      </c>
      <c r="EH47" s="45">
        <f t="shared" si="28"/>
        <v>0.927927927927928</v>
      </c>
      <c r="EI47" s="4">
        <v>8</v>
      </c>
      <c r="EJ47" s="4">
        <v>79</v>
      </c>
      <c r="EK47" s="4">
        <v>48</v>
      </c>
      <c r="EL47" s="11">
        <f t="shared" si="40"/>
        <v>1.6458333333333333</v>
      </c>
      <c r="EM47" s="4">
        <v>122</v>
      </c>
      <c r="EN47" s="11">
        <v>6</v>
      </c>
      <c r="EO47" s="4">
        <v>4</v>
      </c>
      <c r="EP47" s="11">
        <f t="shared" si="6"/>
        <v>15.8</v>
      </c>
      <c r="EQ47" s="4">
        <v>79</v>
      </c>
      <c r="ER47" s="4">
        <f t="shared" si="7"/>
        <v>37.61904761904762</v>
      </c>
      <c r="ES47" s="4">
        <v>40</v>
      </c>
      <c r="ET47" s="4">
        <v>75</v>
      </c>
      <c r="EU47" s="11">
        <v>18</v>
      </c>
      <c r="EV47" s="4">
        <v>16</v>
      </c>
      <c r="EW47" s="9">
        <v>4</v>
      </c>
      <c r="EX47" s="4">
        <v>33</v>
      </c>
      <c r="EY47" s="4">
        <v>39</v>
      </c>
      <c r="EZ47" s="4">
        <v>21</v>
      </c>
      <c r="FA47" s="4">
        <v>41</v>
      </c>
      <c r="FB47" s="4">
        <v>72</v>
      </c>
      <c r="FC47" s="4">
        <f t="shared" si="8"/>
        <v>203</v>
      </c>
      <c r="FD47" s="9">
        <f t="shared" si="29"/>
        <v>1.5038369255110942</v>
      </c>
      <c r="FE47" s="9">
        <f t="shared" si="10"/>
        <v>0.35467980295566504</v>
      </c>
      <c r="FF47" s="9">
        <f t="shared" si="11"/>
        <v>0.4684994640654917</v>
      </c>
      <c r="FG47" s="9">
        <f t="shared" si="12"/>
        <v>2.976923076923077</v>
      </c>
      <c r="FH47" s="9">
        <f t="shared" si="13"/>
        <v>0.44231187515651893</v>
      </c>
      <c r="FI47" s="9">
        <f t="shared" si="14"/>
        <v>1.9795517894410923</v>
      </c>
      <c r="FJ47" s="11">
        <v>14.1</v>
      </c>
      <c r="FK47" s="11">
        <v>20</v>
      </c>
      <c r="FL47" s="4">
        <v>16</v>
      </c>
      <c r="FM47" s="4">
        <v>6</v>
      </c>
      <c r="FN47" s="4">
        <v>36</v>
      </c>
      <c r="FO47" s="4">
        <f t="shared" si="30"/>
        <v>17.142857142857142</v>
      </c>
      <c r="FP47" s="11">
        <v>32</v>
      </c>
      <c r="FQ47" s="11">
        <v>8</v>
      </c>
      <c r="FR47" s="4">
        <v>9</v>
      </c>
      <c r="FS47" s="4">
        <v>46</v>
      </c>
      <c r="FT47" s="4">
        <v>38</v>
      </c>
      <c r="FU47" s="11">
        <f t="shared" si="31"/>
        <v>1.2105263157894737</v>
      </c>
      <c r="FV47" s="4">
        <v>13</v>
      </c>
      <c r="FW47" s="63">
        <f t="shared" si="32"/>
        <v>3.5384615384615383</v>
      </c>
      <c r="FX47" s="4">
        <v>96</v>
      </c>
      <c r="FY47" s="4">
        <v>19.399999999999999</v>
      </c>
      <c r="FZ47">
        <v>7.7</v>
      </c>
      <c r="GA47" s="11">
        <f t="shared" si="18"/>
        <v>21.4</v>
      </c>
      <c r="GB47" s="4">
        <f t="shared" si="19"/>
        <v>2.6749999999999998</v>
      </c>
      <c r="GC47" s="4">
        <f t="shared" si="34"/>
        <v>4.1558441558441555</v>
      </c>
      <c r="GD47" s="4">
        <f t="shared" si="35"/>
        <v>1.831168831168831</v>
      </c>
      <c r="GE47" s="4">
        <v>21</v>
      </c>
      <c r="GF47" s="4">
        <v>19</v>
      </c>
      <c r="GG47" s="4">
        <f t="shared" si="22"/>
        <v>9.5238095238095237</v>
      </c>
      <c r="GH47" s="4">
        <v>25</v>
      </c>
      <c r="GI47" s="4">
        <v>24</v>
      </c>
      <c r="GJ47" s="4">
        <f t="shared" si="23"/>
        <v>4</v>
      </c>
      <c r="GK47" s="4">
        <v>1</v>
      </c>
      <c r="GL47" s="4">
        <v>0</v>
      </c>
      <c r="GM47" s="4">
        <v>0</v>
      </c>
      <c r="GN47" s="4">
        <v>1</v>
      </c>
      <c r="GO47" s="4">
        <v>0</v>
      </c>
      <c r="GP47" s="4">
        <v>0</v>
      </c>
      <c r="GQ47" s="4">
        <v>1</v>
      </c>
      <c r="GR47" s="4">
        <v>0</v>
      </c>
      <c r="GS47" s="4">
        <v>0</v>
      </c>
      <c r="GT47" s="4">
        <v>1</v>
      </c>
      <c r="GU47" s="4">
        <v>18</v>
      </c>
      <c r="GV47" s="4">
        <v>12</v>
      </c>
      <c r="GW47">
        <f t="shared" si="33"/>
        <v>0.33333333333333331</v>
      </c>
      <c r="GX47" s="4">
        <v>1</v>
      </c>
      <c r="GY47" s="4">
        <v>0</v>
      </c>
    </row>
    <row r="48" spans="1:207" x14ac:dyDescent="0.35">
      <c r="A48" s="54">
        <v>11</v>
      </c>
      <c r="B48" s="54">
        <v>94065139</v>
      </c>
      <c r="C48" s="2">
        <v>44883</v>
      </c>
      <c r="D48" s="2">
        <v>14622</v>
      </c>
      <c r="E48" s="4">
        <v>82</v>
      </c>
      <c r="F48" s="4" t="s">
        <v>178</v>
      </c>
      <c r="G48" s="4">
        <v>100</v>
      </c>
      <c r="H48" s="4">
        <v>170</v>
      </c>
      <c r="I48" s="4">
        <v>2.17</v>
      </c>
      <c r="J48" s="4">
        <v>1</v>
      </c>
      <c r="K48" s="2">
        <v>44879</v>
      </c>
      <c r="L48" s="2">
        <v>44882</v>
      </c>
      <c r="M48" s="2">
        <v>44884</v>
      </c>
      <c r="N48" s="2">
        <v>44884</v>
      </c>
      <c r="O48" s="4">
        <v>1</v>
      </c>
      <c r="P48" s="2">
        <v>44982</v>
      </c>
      <c r="Q48" s="25">
        <f t="shared" si="37"/>
        <v>2</v>
      </c>
      <c r="R48" s="4">
        <f t="shared" si="1"/>
        <v>5</v>
      </c>
      <c r="S48" s="4">
        <f>_xlfn.DAYS(P48,L48)</f>
        <v>100</v>
      </c>
      <c r="T48" s="4">
        <v>1</v>
      </c>
      <c r="U48" s="4">
        <v>1</v>
      </c>
      <c r="V48" s="4">
        <v>0</v>
      </c>
      <c r="W48" s="4">
        <v>1</v>
      </c>
      <c r="X48" s="4">
        <v>1</v>
      </c>
      <c r="Y48" s="4">
        <v>0</v>
      </c>
      <c r="Z48" s="4">
        <v>0</v>
      </c>
      <c r="AA48" s="4">
        <v>1</v>
      </c>
      <c r="AB48" s="4">
        <v>0</v>
      </c>
      <c r="AC48" s="4">
        <v>36</v>
      </c>
      <c r="AD48" s="4">
        <v>91</v>
      </c>
      <c r="AE48" s="4">
        <v>11</v>
      </c>
      <c r="AF48" s="4">
        <v>14</v>
      </c>
      <c r="AG48" s="4">
        <f t="shared" si="36"/>
        <v>3</v>
      </c>
      <c r="AH48" s="4">
        <v>630</v>
      </c>
      <c r="AI48" s="4">
        <v>18400</v>
      </c>
      <c r="AJ48" s="4">
        <v>38.5</v>
      </c>
      <c r="AL48" s="4">
        <v>0</v>
      </c>
      <c r="AM48" s="4">
        <v>1</v>
      </c>
      <c r="AN48" s="4" t="s">
        <v>184</v>
      </c>
      <c r="AO48" s="4">
        <v>120</v>
      </c>
      <c r="AQ48" s="4">
        <v>0</v>
      </c>
      <c r="AR48" s="4">
        <v>10.9</v>
      </c>
      <c r="AS48" s="4">
        <v>1.8</v>
      </c>
      <c r="AT48" s="4">
        <v>29.1</v>
      </c>
      <c r="AV48" s="4">
        <v>5.46</v>
      </c>
      <c r="AW48" s="4">
        <v>861</v>
      </c>
      <c r="AX48" s="4">
        <v>181</v>
      </c>
      <c r="AY48" s="4">
        <v>1</v>
      </c>
      <c r="AZ48" s="4">
        <v>0</v>
      </c>
      <c r="BA48" s="4">
        <v>6.9</v>
      </c>
      <c r="BB48" s="4">
        <v>276</v>
      </c>
      <c r="BC48" s="4">
        <v>147</v>
      </c>
      <c r="BD48" s="4">
        <v>4.2</v>
      </c>
      <c r="BE48" s="4">
        <v>2.6</v>
      </c>
      <c r="BF48" s="4">
        <v>4.7</v>
      </c>
      <c r="BG48" s="4">
        <v>6.9</v>
      </c>
      <c r="BH48" s="4">
        <v>4.3</v>
      </c>
      <c r="BI48" s="4">
        <v>2.1</v>
      </c>
      <c r="BJ48" s="4">
        <v>541</v>
      </c>
      <c r="BK48" s="4">
        <v>46</v>
      </c>
      <c r="BL48" s="4">
        <v>20</v>
      </c>
      <c r="BM48" s="4">
        <v>0.4</v>
      </c>
      <c r="BN48" s="4">
        <v>96</v>
      </c>
      <c r="BO48" s="4">
        <v>519</v>
      </c>
      <c r="BP48" s="4">
        <v>1</v>
      </c>
      <c r="BQ48" s="4">
        <v>2</v>
      </c>
      <c r="BR48" s="4">
        <v>280</v>
      </c>
      <c r="BS48">
        <v>130</v>
      </c>
      <c r="BT48">
        <v>63</v>
      </c>
      <c r="BU48">
        <v>83</v>
      </c>
      <c r="BV48">
        <v>108</v>
      </c>
      <c r="BW48">
        <v>11</v>
      </c>
      <c r="BX48">
        <v>5495</v>
      </c>
      <c r="BY48">
        <v>205</v>
      </c>
      <c r="BZ48">
        <v>2.1</v>
      </c>
      <c r="CA48">
        <v>58.4</v>
      </c>
      <c r="CB48">
        <v>6.1</v>
      </c>
      <c r="CC48" s="4">
        <v>2.4</v>
      </c>
      <c r="CD48" s="4">
        <v>22.2</v>
      </c>
      <c r="CE48" s="4">
        <v>78</v>
      </c>
      <c r="CF48" s="4">
        <v>15</v>
      </c>
      <c r="CG48" s="4">
        <v>16</v>
      </c>
      <c r="CH48" s="4">
        <v>1305</v>
      </c>
      <c r="CI48" s="4">
        <f t="shared" si="3"/>
        <v>2400</v>
      </c>
      <c r="CJ48" s="4">
        <v>7.47</v>
      </c>
      <c r="CK48" s="4">
        <v>28.7</v>
      </c>
      <c r="CL48" s="4">
        <v>98.4</v>
      </c>
      <c r="CM48" s="4">
        <v>20.2</v>
      </c>
      <c r="CN48" s="4">
        <v>0.25</v>
      </c>
      <c r="CO48" s="4">
        <v>0</v>
      </c>
      <c r="CP48" s="4">
        <v>0</v>
      </c>
      <c r="CQ48" s="4">
        <v>123</v>
      </c>
      <c r="CR48" s="4">
        <v>35000</v>
      </c>
      <c r="CS48" s="4">
        <v>1</v>
      </c>
      <c r="CT48" s="4">
        <v>0</v>
      </c>
      <c r="CU48" s="4"/>
      <c r="CV48" s="4">
        <v>1</v>
      </c>
      <c r="CW48" s="4">
        <v>1</v>
      </c>
      <c r="CX48" s="4">
        <v>1</v>
      </c>
      <c r="CY48" s="4">
        <v>1</v>
      </c>
      <c r="CZ48" s="4">
        <v>1</v>
      </c>
      <c r="DA48" s="4">
        <v>1</v>
      </c>
      <c r="DB48" s="4">
        <v>0</v>
      </c>
      <c r="DC48" s="4">
        <v>1</v>
      </c>
      <c r="DD48" s="4">
        <v>1</v>
      </c>
      <c r="DE48" s="4">
        <v>1</v>
      </c>
      <c r="DF48" s="4">
        <v>1</v>
      </c>
      <c r="DG48" s="4">
        <v>1</v>
      </c>
      <c r="DH48" s="4">
        <v>1</v>
      </c>
      <c r="DI48" s="4">
        <v>1</v>
      </c>
      <c r="DJ48" s="4">
        <v>0</v>
      </c>
      <c r="DK48" s="4">
        <v>1</v>
      </c>
      <c r="DL48" s="4">
        <v>9</v>
      </c>
      <c r="DM48" s="4">
        <v>9</v>
      </c>
      <c r="DN48" s="4">
        <v>43</v>
      </c>
      <c r="DO48" s="4">
        <v>33</v>
      </c>
      <c r="DP48" s="4">
        <v>22</v>
      </c>
      <c r="DQ48" s="4">
        <v>45</v>
      </c>
      <c r="DR48" s="11">
        <v>30</v>
      </c>
      <c r="DS48" s="4">
        <v>44</v>
      </c>
      <c r="DT48" s="4">
        <v>64</v>
      </c>
      <c r="DU48" s="4">
        <f t="shared" si="39"/>
        <v>20</v>
      </c>
      <c r="DV48" s="11">
        <v>6.7</v>
      </c>
      <c r="DW48" s="4">
        <v>121</v>
      </c>
      <c r="DX48" s="4">
        <v>51</v>
      </c>
      <c r="DY48" s="4">
        <v>84</v>
      </c>
      <c r="DZ48" s="4">
        <v>3.6</v>
      </c>
      <c r="EA48" s="4">
        <f t="shared" si="38"/>
        <v>1.6589861751152075</v>
      </c>
      <c r="EB48" s="4">
        <v>11.1</v>
      </c>
      <c r="EC48" s="4">
        <v>261</v>
      </c>
      <c r="ED48" s="4">
        <v>36</v>
      </c>
      <c r="EE48" s="4">
        <v>3.26</v>
      </c>
      <c r="EF48" s="4">
        <f t="shared" si="41"/>
        <v>1.5023041474654377</v>
      </c>
      <c r="EG48" s="45">
        <f t="shared" si="5"/>
        <v>2.7027027027027026</v>
      </c>
      <c r="EH48" s="45">
        <f t="shared" si="28"/>
        <v>0.60360360360360366</v>
      </c>
      <c r="EI48" s="4">
        <v>10</v>
      </c>
      <c r="EJ48" s="4">
        <v>60</v>
      </c>
      <c r="EK48" s="4">
        <v>26</v>
      </c>
      <c r="EL48" s="11">
        <f t="shared" si="40"/>
        <v>2.3076923076923075</v>
      </c>
      <c r="EM48" s="4">
        <v>191</v>
      </c>
      <c r="EN48" s="11">
        <v>12</v>
      </c>
      <c r="EO48" s="4">
        <v>8</v>
      </c>
      <c r="EP48" s="11">
        <f t="shared" si="6"/>
        <v>6</v>
      </c>
      <c r="EQ48" s="4">
        <v>91</v>
      </c>
      <c r="ER48" s="4">
        <f t="shared" si="7"/>
        <v>41.935483870967744</v>
      </c>
      <c r="ES48" s="4">
        <v>86</v>
      </c>
      <c r="ET48" s="4">
        <v>88</v>
      </c>
      <c r="EU48" s="11">
        <v>6</v>
      </c>
      <c r="EV48" s="4">
        <v>2</v>
      </c>
      <c r="EW48" s="9">
        <v>4</v>
      </c>
      <c r="EX48" s="4">
        <v>69</v>
      </c>
      <c r="EY48" s="4">
        <v>79</v>
      </c>
      <c r="EZ48" s="4">
        <v>34</v>
      </c>
      <c r="FA48" s="4">
        <v>39</v>
      </c>
      <c r="FB48" s="4">
        <v>93</v>
      </c>
      <c r="FC48" s="4">
        <f t="shared" si="8"/>
        <v>261</v>
      </c>
      <c r="FD48" s="9">
        <f t="shared" si="29"/>
        <v>2.3862914252791025</v>
      </c>
      <c r="FE48" s="9">
        <f t="shared" si="10"/>
        <v>0.35632183908045978</v>
      </c>
      <c r="FF48" s="9">
        <f t="shared" si="11"/>
        <v>0.46988645642968946</v>
      </c>
      <c r="FG48" s="9">
        <f t="shared" si="12"/>
        <v>3.25</v>
      </c>
      <c r="FH48" s="9">
        <f t="shared" si="13"/>
        <v>0.37944937121513622</v>
      </c>
      <c r="FI48" s="9">
        <f t="shared" si="14"/>
        <v>1.3619459742306526</v>
      </c>
      <c r="FJ48" s="11">
        <v>8.1999999999999993</v>
      </c>
      <c r="FK48" s="11">
        <v>7</v>
      </c>
      <c r="FL48" s="4">
        <v>9</v>
      </c>
      <c r="FM48" s="4">
        <v>2</v>
      </c>
      <c r="FN48" s="4">
        <v>51</v>
      </c>
      <c r="FO48" s="4">
        <f t="shared" si="30"/>
        <v>23.502304147465438</v>
      </c>
      <c r="FP48" s="11">
        <v>42</v>
      </c>
      <c r="FQ48" s="11">
        <v>16</v>
      </c>
      <c r="FR48" s="4">
        <v>8</v>
      </c>
      <c r="FS48" s="4">
        <v>61</v>
      </c>
      <c r="FT48" s="4">
        <v>37</v>
      </c>
      <c r="FU48" s="11">
        <f t="shared" si="31"/>
        <v>1.6486486486486487</v>
      </c>
      <c r="FV48" s="4">
        <v>8</v>
      </c>
      <c r="FW48" s="11">
        <f t="shared" si="32"/>
        <v>7.625</v>
      </c>
      <c r="FX48" s="4">
        <v>86</v>
      </c>
      <c r="FY48" s="4">
        <v>36.799999999999997</v>
      </c>
      <c r="FZ48">
        <v>14.1</v>
      </c>
      <c r="GA48" s="11">
        <f t="shared" si="18"/>
        <v>47.8</v>
      </c>
      <c r="GB48" s="4">
        <f t="shared" si="19"/>
        <v>2.9874999999999998</v>
      </c>
      <c r="GC48" s="4">
        <f t="shared" si="34"/>
        <v>2.978723404255319</v>
      </c>
      <c r="GD48" s="4">
        <f t="shared" si="35"/>
        <v>0.58156028368794321</v>
      </c>
      <c r="GE48" s="4">
        <v>21</v>
      </c>
      <c r="GF48" s="4">
        <v>11</v>
      </c>
      <c r="GG48" s="4">
        <f t="shared" si="22"/>
        <v>47.619047619047613</v>
      </c>
      <c r="GH48" s="4">
        <v>30</v>
      </c>
      <c r="GI48" s="4">
        <v>19</v>
      </c>
      <c r="GJ48" s="4">
        <f t="shared" si="23"/>
        <v>36.666666666666664</v>
      </c>
      <c r="GK48">
        <v>0</v>
      </c>
      <c r="GL48">
        <v>1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20</v>
      </c>
      <c r="GV48">
        <v>8</v>
      </c>
      <c r="GW48">
        <f t="shared" si="33"/>
        <v>0.6</v>
      </c>
      <c r="GX48">
        <v>1</v>
      </c>
      <c r="GY48">
        <v>0</v>
      </c>
    </row>
    <row r="49" spans="1:207" x14ac:dyDescent="0.35">
      <c r="A49" s="54">
        <v>13</v>
      </c>
      <c r="B49" s="54">
        <v>96127969</v>
      </c>
      <c r="C49" s="2">
        <v>44893</v>
      </c>
      <c r="D49" s="2">
        <v>20989</v>
      </c>
      <c r="E49" s="4">
        <v>65</v>
      </c>
      <c r="F49" s="4" t="s">
        <v>178</v>
      </c>
      <c r="G49" s="4">
        <v>60</v>
      </c>
      <c r="H49" s="4">
        <v>170</v>
      </c>
      <c r="I49" s="4">
        <v>1.68</v>
      </c>
      <c r="J49" s="4">
        <v>1</v>
      </c>
      <c r="K49" s="2">
        <v>44891</v>
      </c>
      <c r="L49" s="2">
        <v>44891</v>
      </c>
      <c r="M49" s="2">
        <v>44897</v>
      </c>
      <c r="N49" s="2">
        <v>44950</v>
      </c>
      <c r="O49" s="4">
        <v>0</v>
      </c>
      <c r="Q49" s="25">
        <f t="shared" si="37"/>
        <v>6</v>
      </c>
      <c r="R49" s="4">
        <f t="shared" si="1"/>
        <v>59</v>
      </c>
      <c r="T49" s="4">
        <v>0</v>
      </c>
      <c r="U49" s="4">
        <v>1</v>
      </c>
      <c r="V49" s="4">
        <v>0</v>
      </c>
      <c r="W49" s="4">
        <v>1</v>
      </c>
      <c r="X49" s="4">
        <v>0</v>
      </c>
      <c r="Y49" s="4">
        <v>0</v>
      </c>
      <c r="Z49" s="4">
        <v>0</v>
      </c>
      <c r="AA49" s="4">
        <v>0</v>
      </c>
      <c r="AB49" s="4">
        <v>1</v>
      </c>
      <c r="AC49" s="4">
        <v>20</v>
      </c>
      <c r="AD49" s="4">
        <v>32</v>
      </c>
      <c r="AE49" s="4">
        <v>5</v>
      </c>
      <c r="AF49" s="4">
        <v>7</v>
      </c>
      <c r="AG49" s="4">
        <f t="shared" si="36"/>
        <v>2</v>
      </c>
      <c r="AH49" s="4">
        <v>490</v>
      </c>
      <c r="AI49" s="4">
        <v>11893</v>
      </c>
      <c r="AJ49" s="4">
        <v>57</v>
      </c>
      <c r="AK49" s="4">
        <v>47.1</v>
      </c>
      <c r="AL49" s="4">
        <v>0</v>
      </c>
      <c r="AM49">
        <v>1</v>
      </c>
      <c r="AN49" s="4" t="s">
        <v>185</v>
      </c>
      <c r="AO49" s="4">
        <v>120</v>
      </c>
      <c r="AP49" s="4">
        <v>1967</v>
      </c>
      <c r="AQ49" s="4">
        <v>0</v>
      </c>
      <c r="AR49" s="4">
        <v>9.8000000000000007</v>
      </c>
      <c r="AS49" s="4">
        <v>0.98</v>
      </c>
      <c r="AT49" s="4">
        <v>28.4</v>
      </c>
      <c r="AU49" s="29">
        <v>1.01</v>
      </c>
      <c r="AV49" s="4">
        <v>1.04</v>
      </c>
      <c r="AW49" s="4">
        <v>1000</v>
      </c>
      <c r="AX49" s="4">
        <v>222</v>
      </c>
      <c r="AY49" s="4">
        <v>0</v>
      </c>
      <c r="AZ49" s="4">
        <v>0</v>
      </c>
      <c r="BA49" s="4" t="s">
        <v>187</v>
      </c>
      <c r="BB49" s="4">
        <v>60</v>
      </c>
      <c r="BC49" s="4">
        <v>140</v>
      </c>
      <c r="BD49" s="4" t="s">
        <v>188</v>
      </c>
      <c r="BE49" s="4">
        <v>1.8</v>
      </c>
      <c r="BF49" s="4">
        <v>2.6</v>
      </c>
      <c r="BG49" s="4">
        <v>8.1999999999999993</v>
      </c>
      <c r="BH49" s="4">
        <v>4.7</v>
      </c>
      <c r="BI49" s="4">
        <v>3</v>
      </c>
      <c r="BJ49" s="4">
        <v>35</v>
      </c>
      <c r="BK49" s="4">
        <v>141</v>
      </c>
      <c r="BL49" s="4">
        <v>67</v>
      </c>
      <c r="BM49" s="4">
        <v>0.5</v>
      </c>
      <c r="BN49" s="4">
        <v>251</v>
      </c>
      <c r="BO49" s="4">
        <v>298</v>
      </c>
      <c r="BP49" s="4">
        <v>0</v>
      </c>
      <c r="BQ49" s="4">
        <v>0</v>
      </c>
      <c r="BR49" s="4">
        <v>130</v>
      </c>
      <c r="BS49">
        <v>95</v>
      </c>
      <c r="BT49">
        <v>57</v>
      </c>
      <c r="BU49">
        <v>70</v>
      </c>
      <c r="BV49">
        <v>98</v>
      </c>
      <c r="BW49">
        <v>8</v>
      </c>
      <c r="BX49">
        <v>-655</v>
      </c>
      <c r="BY49">
        <v>3340</v>
      </c>
      <c r="BZ49">
        <v>1.3</v>
      </c>
      <c r="CA49">
        <v>70</v>
      </c>
      <c r="CB49">
        <v>7.6</v>
      </c>
      <c r="CC49" s="4">
        <v>5.5</v>
      </c>
      <c r="CD49" s="4">
        <v>39</v>
      </c>
      <c r="CE49" s="4">
        <v>0.66</v>
      </c>
      <c r="CF49" s="4">
        <v>8</v>
      </c>
      <c r="CG49" s="4">
        <v>6</v>
      </c>
      <c r="CH49" s="4">
        <v>1855</v>
      </c>
      <c r="CI49" s="4">
        <f t="shared" si="3"/>
        <v>901.81818181818187</v>
      </c>
      <c r="CJ49" s="4">
        <v>7.4</v>
      </c>
      <c r="CK49" s="4">
        <v>29.6</v>
      </c>
      <c r="CL49" s="4">
        <v>78</v>
      </c>
      <c r="CM49" s="4">
        <v>18.3</v>
      </c>
      <c r="CN49" s="4">
        <v>0.33</v>
      </c>
      <c r="CO49" s="4">
        <v>0</v>
      </c>
      <c r="CP49" s="4">
        <v>0</v>
      </c>
      <c r="CQ49" s="4">
        <v>1860</v>
      </c>
      <c r="CR49" s="4">
        <v>13972</v>
      </c>
      <c r="CS49" s="4">
        <v>1</v>
      </c>
      <c r="CT49" s="4">
        <v>0</v>
      </c>
      <c r="CU49" s="4"/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0</v>
      </c>
      <c r="DB49" s="4">
        <v>0</v>
      </c>
      <c r="DC49" s="4">
        <v>0</v>
      </c>
      <c r="DD49" s="4">
        <v>1</v>
      </c>
      <c r="DE49" s="4">
        <v>1</v>
      </c>
      <c r="DF49" s="4">
        <v>0</v>
      </c>
      <c r="DG49" s="4">
        <v>0</v>
      </c>
      <c r="DH49" s="4">
        <v>0</v>
      </c>
      <c r="DI49" s="4">
        <v>1</v>
      </c>
      <c r="DJ49" s="4">
        <v>0</v>
      </c>
      <c r="DK49" s="4">
        <v>1</v>
      </c>
      <c r="DL49" s="4">
        <v>9</v>
      </c>
      <c r="DM49" s="4">
        <v>9</v>
      </c>
      <c r="DN49" s="4">
        <v>50</v>
      </c>
      <c r="DO49" s="4">
        <v>35</v>
      </c>
      <c r="DP49" s="4">
        <v>30</v>
      </c>
      <c r="DQ49" s="4">
        <v>57</v>
      </c>
      <c r="DR49" s="11">
        <v>41</v>
      </c>
      <c r="DS49" s="4">
        <v>59</v>
      </c>
      <c r="DT49" s="4">
        <v>99</v>
      </c>
      <c r="DU49" s="4">
        <f t="shared" si="39"/>
        <v>40</v>
      </c>
      <c r="DV49" s="11">
        <v>11.7</v>
      </c>
      <c r="DW49" s="4">
        <v>1189</v>
      </c>
      <c r="DX49" s="4">
        <v>93</v>
      </c>
      <c r="DY49" s="4">
        <v>78</v>
      </c>
      <c r="DZ49" s="4">
        <v>3.2</v>
      </c>
      <c r="EA49" s="4">
        <f t="shared" si="38"/>
        <v>1.9047619047619049</v>
      </c>
      <c r="EB49" s="4">
        <v>17.2</v>
      </c>
      <c r="EC49" s="4">
        <v>274</v>
      </c>
      <c r="ED49" s="4">
        <v>55</v>
      </c>
      <c r="EE49" s="4">
        <v>4.42</v>
      </c>
      <c r="EF49" s="4">
        <f t="shared" si="41"/>
        <v>2.6309523809523809</v>
      </c>
      <c r="EG49" s="45">
        <f t="shared" si="5"/>
        <v>2.3837209302325584</v>
      </c>
      <c r="EH49" s="45">
        <f t="shared" si="28"/>
        <v>0.68023255813953487</v>
      </c>
      <c r="EI49" s="4">
        <v>6</v>
      </c>
      <c r="EJ49" s="4">
        <v>80</v>
      </c>
      <c r="EK49" s="4">
        <v>34</v>
      </c>
      <c r="EL49" s="11">
        <f t="shared" si="40"/>
        <v>2.3529411764705883</v>
      </c>
      <c r="EM49" s="4">
        <v>118</v>
      </c>
      <c r="EN49" s="11">
        <v>8</v>
      </c>
      <c r="EO49" s="4">
        <v>10</v>
      </c>
      <c r="EP49" s="11">
        <f t="shared" si="6"/>
        <v>8.8888888888888893</v>
      </c>
      <c r="EQ49" s="4">
        <v>84</v>
      </c>
      <c r="ER49" s="4">
        <f t="shared" si="7"/>
        <v>50</v>
      </c>
      <c r="ES49" s="4">
        <v>62</v>
      </c>
      <c r="ET49" s="4">
        <v>80</v>
      </c>
      <c r="EU49" s="11">
        <v>9</v>
      </c>
      <c r="EV49" s="4">
        <v>6</v>
      </c>
      <c r="EW49" s="9">
        <v>3</v>
      </c>
      <c r="EX49" s="4">
        <v>89</v>
      </c>
      <c r="EY49" s="4">
        <v>94</v>
      </c>
      <c r="EZ49" s="4">
        <v>45</v>
      </c>
      <c r="FA49" s="4">
        <v>48</v>
      </c>
      <c r="FB49" s="4">
        <v>65</v>
      </c>
      <c r="FC49" s="4">
        <f t="shared" si="8"/>
        <v>274</v>
      </c>
      <c r="FD49" s="9">
        <f t="shared" si="29"/>
        <v>0.9841917309529058</v>
      </c>
      <c r="FE49" s="9">
        <f t="shared" si="10"/>
        <v>0.23722627737226276</v>
      </c>
      <c r="FF49" s="9">
        <f t="shared" si="11"/>
        <v>0.33670607921431012</v>
      </c>
      <c r="FG49" s="9">
        <f t="shared" si="12"/>
        <v>1.5545454545454545</v>
      </c>
      <c r="FH49" s="9">
        <f t="shared" si="13"/>
        <v>0.33067763079536971</v>
      </c>
      <c r="FI49" s="9">
        <f t="shared" si="14"/>
        <v>1.5795148502622813</v>
      </c>
      <c r="FJ49" s="11">
        <v>19.899999999999999</v>
      </c>
      <c r="FK49" s="11">
        <v>19</v>
      </c>
      <c r="FL49" s="4">
        <v>12</v>
      </c>
      <c r="FM49" s="4">
        <v>7</v>
      </c>
      <c r="FN49" s="4">
        <v>88</v>
      </c>
      <c r="FO49" s="4">
        <f t="shared" si="30"/>
        <v>52.38095238095238</v>
      </c>
      <c r="FP49" s="11">
        <v>27</v>
      </c>
      <c r="FQ49" s="11">
        <v>20</v>
      </c>
      <c r="FR49" s="4">
        <v>17</v>
      </c>
      <c r="FS49" s="4">
        <v>50</v>
      </c>
      <c r="FT49" s="4">
        <v>56</v>
      </c>
      <c r="FU49" s="11">
        <f t="shared" si="31"/>
        <v>0.8928571428571429</v>
      </c>
      <c r="FV49" s="4">
        <v>12</v>
      </c>
      <c r="FW49" s="11">
        <f t="shared" si="32"/>
        <v>4.166666666666667</v>
      </c>
      <c r="FX49" s="4">
        <v>69</v>
      </c>
      <c r="FY49" s="4">
        <v>43.3</v>
      </c>
      <c r="FZ49">
        <v>19.8</v>
      </c>
      <c r="GA49" s="11">
        <f t="shared" si="18"/>
        <v>51.3</v>
      </c>
      <c r="GB49" s="4">
        <f t="shared" si="19"/>
        <v>2.5649999999999999</v>
      </c>
      <c r="GC49" s="4">
        <f t="shared" si="34"/>
        <v>1.3636363636363635</v>
      </c>
      <c r="GD49" s="4">
        <f t="shared" si="35"/>
        <v>1.005050505050505</v>
      </c>
      <c r="GE49" s="4">
        <v>24</v>
      </c>
      <c r="GF49" s="4">
        <v>14</v>
      </c>
      <c r="GG49" s="4">
        <f t="shared" si="22"/>
        <v>41.666666666666671</v>
      </c>
      <c r="GH49" s="4">
        <v>21</v>
      </c>
      <c r="GI49" s="4">
        <v>14</v>
      </c>
      <c r="GJ49" s="4">
        <f t="shared" si="23"/>
        <v>33.333333333333329</v>
      </c>
      <c r="GK49">
        <v>1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1</v>
      </c>
      <c r="GS49">
        <v>0</v>
      </c>
      <c r="GT49">
        <v>0</v>
      </c>
      <c r="GU49">
        <v>21</v>
      </c>
      <c r="GV49">
        <v>9</v>
      </c>
      <c r="GW49">
        <f t="shared" si="33"/>
        <v>0.5714285714285714</v>
      </c>
      <c r="GX49">
        <v>1</v>
      </c>
      <c r="GY49">
        <v>0</v>
      </c>
    </row>
    <row r="50" spans="1:207" x14ac:dyDescent="0.35">
      <c r="A50" s="31">
        <v>15</v>
      </c>
      <c r="B50" s="54">
        <v>22023122</v>
      </c>
      <c r="C50" s="2">
        <v>44911</v>
      </c>
      <c r="D50" s="2">
        <v>28957</v>
      </c>
      <c r="E50" s="4">
        <v>43</v>
      </c>
      <c r="F50" s="4" t="s">
        <v>178</v>
      </c>
      <c r="G50" s="4">
        <v>73</v>
      </c>
      <c r="H50" s="4">
        <v>176</v>
      </c>
      <c r="I50" s="4">
        <v>1.96</v>
      </c>
      <c r="J50" s="4">
        <v>2</v>
      </c>
      <c r="K50" s="2">
        <v>44905</v>
      </c>
      <c r="L50" s="2">
        <v>44905</v>
      </c>
      <c r="M50" s="2">
        <v>44923</v>
      </c>
      <c r="N50" s="2">
        <v>44572</v>
      </c>
      <c r="O50" s="4">
        <v>1</v>
      </c>
      <c r="P50" s="2">
        <v>45307</v>
      </c>
      <c r="Q50" s="25">
        <f t="shared" si="37"/>
        <v>18</v>
      </c>
      <c r="R50" s="4">
        <f t="shared" si="1"/>
        <v>-333</v>
      </c>
      <c r="S50" s="4">
        <f>_xlfn.DAYS(P50,L50)</f>
        <v>402</v>
      </c>
      <c r="T50" s="4">
        <v>0</v>
      </c>
      <c r="U50" s="4">
        <v>1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8</v>
      </c>
      <c r="AD50" s="4">
        <v>29</v>
      </c>
      <c r="AE50" s="4">
        <v>6</v>
      </c>
      <c r="AF50" s="4">
        <v>9</v>
      </c>
      <c r="AG50" s="4">
        <f t="shared" si="36"/>
        <v>3</v>
      </c>
      <c r="AH50" s="4">
        <v>330</v>
      </c>
      <c r="AI50" s="4">
        <v>32800</v>
      </c>
      <c r="AJ50" s="4">
        <v>30.29</v>
      </c>
      <c r="AK50" s="4">
        <v>1.61</v>
      </c>
      <c r="AL50" s="4">
        <v>0</v>
      </c>
      <c r="AM50" s="4">
        <v>1</v>
      </c>
      <c r="AN50" s="4" t="s">
        <v>190</v>
      </c>
      <c r="AO50" s="4">
        <v>72</v>
      </c>
      <c r="AP50" s="4">
        <v>851</v>
      </c>
      <c r="AQ50" s="4">
        <v>0</v>
      </c>
      <c r="AR50" s="4">
        <v>8.6999999999999993</v>
      </c>
      <c r="AS50" s="4">
        <v>1.1499999999999999</v>
      </c>
      <c r="AT50" s="4">
        <v>31.6</v>
      </c>
      <c r="AV50" s="4">
        <v>0.94</v>
      </c>
      <c r="AW50" s="4">
        <v>1000</v>
      </c>
      <c r="AX50" s="4">
        <v>402</v>
      </c>
      <c r="AY50" s="4">
        <v>0</v>
      </c>
      <c r="AZ50" s="4">
        <v>0</v>
      </c>
      <c r="BA50" s="4">
        <v>0.7</v>
      </c>
      <c r="BB50" s="4">
        <v>27</v>
      </c>
      <c r="BC50" s="4">
        <v>150</v>
      </c>
      <c r="BD50" s="4">
        <v>3.9</v>
      </c>
      <c r="BE50" s="4">
        <v>2.4</v>
      </c>
      <c r="BF50" s="4">
        <v>3.5</v>
      </c>
      <c r="BG50" s="4">
        <v>8.1</v>
      </c>
      <c r="BH50" s="4">
        <v>5.2</v>
      </c>
      <c r="BI50" s="4">
        <v>3</v>
      </c>
      <c r="BJ50" s="4">
        <v>194</v>
      </c>
      <c r="BK50" s="4">
        <v>18</v>
      </c>
      <c r="BL50" s="4">
        <v>18</v>
      </c>
      <c r="BM50" s="4">
        <v>0.2</v>
      </c>
      <c r="BN50" s="4">
        <v>99</v>
      </c>
      <c r="BO50" s="4">
        <v>202</v>
      </c>
      <c r="BP50" s="4">
        <v>1</v>
      </c>
      <c r="BQ50" s="4">
        <v>16</v>
      </c>
      <c r="BR50" s="4">
        <v>164</v>
      </c>
      <c r="BS50">
        <v>136</v>
      </c>
      <c r="BT50">
        <v>56</v>
      </c>
      <c r="BU50">
        <v>85</v>
      </c>
      <c r="BV50">
        <v>65</v>
      </c>
      <c r="BW50">
        <v>13</v>
      </c>
      <c r="BX50">
        <v>1100</v>
      </c>
      <c r="BY50">
        <v>1750</v>
      </c>
      <c r="BZ50">
        <v>1</v>
      </c>
      <c r="CA50">
        <v>81.5</v>
      </c>
      <c r="CB50">
        <v>5</v>
      </c>
      <c r="CC50" s="4">
        <v>7.4</v>
      </c>
      <c r="CD50" s="4">
        <v>62</v>
      </c>
      <c r="CE50" s="4">
        <v>71</v>
      </c>
      <c r="CF50" s="4">
        <v>12</v>
      </c>
      <c r="CG50" s="4">
        <v>5</v>
      </c>
      <c r="CH50" s="4">
        <v>1635</v>
      </c>
      <c r="CI50" s="4">
        <f t="shared" si="3"/>
        <v>778.37837837837833</v>
      </c>
      <c r="CJ50" s="4">
        <v>7.41</v>
      </c>
      <c r="CK50" s="4">
        <v>33.799999999999997</v>
      </c>
      <c r="CL50" s="4">
        <v>82.9</v>
      </c>
      <c r="CM50" s="4">
        <v>21.2</v>
      </c>
      <c r="CN50" s="4">
        <v>0.7</v>
      </c>
      <c r="CO50" s="4">
        <v>0</v>
      </c>
      <c r="CP50" s="4">
        <v>0</v>
      </c>
      <c r="CQ50" s="4">
        <v>13</v>
      </c>
      <c r="CR50" s="4">
        <v>361</v>
      </c>
      <c r="CS50" s="4">
        <v>1</v>
      </c>
      <c r="CT50" s="4">
        <v>1</v>
      </c>
      <c r="CU50" s="4"/>
      <c r="CV50" s="4">
        <v>1</v>
      </c>
      <c r="CW50" s="4">
        <v>1</v>
      </c>
      <c r="CX50" s="4">
        <v>0</v>
      </c>
      <c r="CY50" s="4">
        <v>1</v>
      </c>
      <c r="CZ50" s="4">
        <v>1</v>
      </c>
      <c r="DA50" s="4">
        <v>0</v>
      </c>
      <c r="DB50" s="4">
        <v>0</v>
      </c>
      <c r="DC50" s="4">
        <v>0</v>
      </c>
      <c r="DD50" s="4">
        <v>1</v>
      </c>
      <c r="DE50" s="4">
        <v>1</v>
      </c>
      <c r="DF50" s="4">
        <v>1</v>
      </c>
      <c r="DG50" s="4">
        <v>0</v>
      </c>
      <c r="DH50" s="4">
        <v>1</v>
      </c>
      <c r="DI50" s="4">
        <v>0</v>
      </c>
      <c r="DJ50" s="4">
        <v>0</v>
      </c>
      <c r="DK50" s="4">
        <v>0</v>
      </c>
      <c r="DL50" s="4">
        <v>12</v>
      </c>
      <c r="DM50" s="4">
        <v>10</v>
      </c>
      <c r="DN50" s="4">
        <v>67</v>
      </c>
      <c r="DO50" s="4">
        <v>49</v>
      </c>
      <c r="DP50" s="4">
        <v>27</v>
      </c>
      <c r="DQ50" s="4">
        <v>51</v>
      </c>
      <c r="DR50" s="11">
        <v>57</v>
      </c>
      <c r="DS50" s="4">
        <v>48</v>
      </c>
      <c r="DT50" s="4">
        <v>111</v>
      </c>
      <c r="DU50" s="4">
        <f t="shared" si="39"/>
        <v>63</v>
      </c>
      <c r="DV50" s="11">
        <v>11.1</v>
      </c>
      <c r="DW50" s="4">
        <v>867</v>
      </c>
      <c r="DX50" s="4">
        <v>82</v>
      </c>
      <c r="DY50" s="4">
        <v>60</v>
      </c>
      <c r="DZ50" s="4">
        <v>3.4</v>
      </c>
      <c r="EA50" s="4">
        <f t="shared" si="38"/>
        <v>1.7346938775510203</v>
      </c>
      <c r="EB50" s="4">
        <v>26.4</v>
      </c>
      <c r="EC50" s="4">
        <v>289</v>
      </c>
      <c r="ED50" s="4">
        <v>79</v>
      </c>
      <c r="EE50" s="4">
        <v>4.8099999999999996</v>
      </c>
      <c r="EF50" s="4">
        <f t="shared" si="41"/>
        <v>2.454081632653061</v>
      </c>
      <c r="EG50" s="45">
        <f t="shared" si="5"/>
        <v>2.1590909090909092</v>
      </c>
      <c r="EH50" s="45">
        <f t="shared" si="28"/>
        <v>0.42045454545454547</v>
      </c>
      <c r="EI50" s="4">
        <v>13</v>
      </c>
      <c r="EJ50" s="4">
        <v>83</v>
      </c>
      <c r="EK50" s="4">
        <v>54</v>
      </c>
      <c r="EL50" s="11">
        <f t="shared" si="40"/>
        <v>1.537037037037037</v>
      </c>
      <c r="EM50" s="4">
        <v>184</v>
      </c>
      <c r="EN50" s="11">
        <v>17</v>
      </c>
      <c r="EO50" s="4">
        <v>14</v>
      </c>
      <c r="EP50" s="11">
        <f t="shared" si="6"/>
        <v>5.354838709677419</v>
      </c>
      <c r="EQ50" s="4">
        <v>70</v>
      </c>
      <c r="ER50" s="4">
        <f t="shared" si="7"/>
        <v>35.714285714285715</v>
      </c>
      <c r="ES50" s="4">
        <v>58</v>
      </c>
      <c r="ET50" s="4">
        <v>68</v>
      </c>
      <c r="EU50" s="11">
        <v>7</v>
      </c>
      <c r="EV50" s="4">
        <v>8</v>
      </c>
      <c r="EW50" s="9">
        <v>1</v>
      </c>
      <c r="EX50" s="4">
        <v>96</v>
      </c>
      <c r="EY50" s="4">
        <v>124</v>
      </c>
      <c r="EZ50" s="4">
        <v>48</v>
      </c>
      <c r="FA50" s="4">
        <v>65</v>
      </c>
      <c r="FB50" s="4">
        <v>55</v>
      </c>
      <c r="FC50" s="4">
        <f t="shared" si="8"/>
        <v>289</v>
      </c>
      <c r="FD50" s="9">
        <f t="shared" si="29"/>
        <v>0.80310280194000261</v>
      </c>
      <c r="FE50" s="9">
        <f t="shared" si="10"/>
        <v>0.19031141868512111</v>
      </c>
      <c r="FF50" s="9">
        <f t="shared" si="11"/>
        <v>0.2618270397788085</v>
      </c>
      <c r="FG50" s="9">
        <f t="shared" si="12"/>
        <v>1.549367088607595</v>
      </c>
      <c r="FH50" s="9">
        <f t="shared" si="13"/>
        <v>0.2037779843096158</v>
      </c>
      <c r="FI50" s="9">
        <f t="shared" si="14"/>
        <v>1.9292263516761377</v>
      </c>
      <c r="FJ50" s="11">
        <v>14.5</v>
      </c>
      <c r="FK50" s="11">
        <v>34</v>
      </c>
      <c r="FL50" s="4">
        <v>24</v>
      </c>
      <c r="FM50" s="4">
        <v>11</v>
      </c>
      <c r="FN50" s="4">
        <v>22</v>
      </c>
      <c r="FO50" s="4">
        <f t="shared" si="30"/>
        <v>11.224489795918368</v>
      </c>
      <c r="FP50" s="11">
        <v>41</v>
      </c>
      <c r="FQ50" s="11">
        <v>21</v>
      </c>
      <c r="FR50" s="4">
        <v>18</v>
      </c>
      <c r="FS50" s="4">
        <v>83</v>
      </c>
      <c r="FT50" s="4">
        <v>41</v>
      </c>
      <c r="FU50" s="11">
        <f t="shared" si="31"/>
        <v>2.024390243902439</v>
      </c>
      <c r="FV50" s="4">
        <v>14</v>
      </c>
      <c r="FW50" s="11">
        <f t="shared" si="32"/>
        <v>5.9285714285714288</v>
      </c>
      <c r="FX50" s="4">
        <v>127</v>
      </c>
      <c r="FY50" s="4">
        <v>33.9</v>
      </c>
      <c r="FZ50">
        <v>19.8</v>
      </c>
      <c r="GA50" s="11">
        <f t="shared" si="18"/>
        <v>46.9</v>
      </c>
      <c r="GB50" s="4">
        <f t="shared" si="19"/>
        <v>2.2333333333333334</v>
      </c>
      <c r="GC50" s="4">
        <f t="shared" si="34"/>
        <v>2.0707070707070705</v>
      </c>
      <c r="GD50" s="4">
        <f t="shared" si="35"/>
        <v>0.73232323232323226</v>
      </c>
      <c r="GE50" s="4">
        <v>25</v>
      </c>
      <c r="GF50" s="4">
        <v>22</v>
      </c>
      <c r="GG50" s="4">
        <f t="shared" si="22"/>
        <v>12</v>
      </c>
      <c r="GH50" s="4">
        <v>24</v>
      </c>
      <c r="GI50" s="4">
        <v>12</v>
      </c>
      <c r="GJ50" s="4">
        <f t="shared" si="23"/>
        <v>50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1</v>
      </c>
      <c r="GS50">
        <v>0</v>
      </c>
      <c r="GT50">
        <v>0</v>
      </c>
      <c r="GU50">
        <v>24</v>
      </c>
      <c r="GV50">
        <v>6</v>
      </c>
      <c r="GW50">
        <f t="shared" si="33"/>
        <v>0.75</v>
      </c>
      <c r="GX50">
        <v>0</v>
      </c>
      <c r="GY50">
        <v>1</v>
      </c>
    </row>
    <row r="51" spans="1:207" s="37" customFormat="1" x14ac:dyDescent="0.35">
      <c r="A51" s="55">
        <v>17</v>
      </c>
      <c r="B51" s="55">
        <v>93014844</v>
      </c>
      <c r="C51" s="35">
        <v>44950</v>
      </c>
      <c r="D51" s="35">
        <v>20691</v>
      </c>
      <c r="E51" s="25">
        <v>66</v>
      </c>
      <c r="F51" s="25" t="s">
        <v>176</v>
      </c>
      <c r="G51" s="25">
        <v>60</v>
      </c>
      <c r="H51" s="25">
        <v>155</v>
      </c>
      <c r="I51" s="25">
        <v>1.59</v>
      </c>
      <c r="J51" s="25">
        <v>1</v>
      </c>
      <c r="K51" s="35">
        <v>44949</v>
      </c>
      <c r="L51" s="35">
        <v>44949</v>
      </c>
      <c r="M51" s="35">
        <v>44971</v>
      </c>
      <c r="N51" s="35">
        <v>45001</v>
      </c>
      <c r="O51" s="4">
        <v>0</v>
      </c>
      <c r="P51" s="25"/>
      <c r="Q51" s="25">
        <f t="shared" si="37"/>
        <v>22</v>
      </c>
      <c r="R51" s="4">
        <f t="shared" si="1"/>
        <v>52</v>
      </c>
      <c r="S51" s="4"/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30</v>
      </c>
      <c r="AD51" s="25">
        <v>44</v>
      </c>
      <c r="AE51" s="25">
        <v>8</v>
      </c>
      <c r="AF51" s="25">
        <v>18</v>
      </c>
      <c r="AG51" s="4">
        <f t="shared" si="36"/>
        <v>10</v>
      </c>
      <c r="AH51" s="25">
        <v>116</v>
      </c>
      <c r="AI51" s="25">
        <v>10611</v>
      </c>
      <c r="AJ51" s="25">
        <v>2.15</v>
      </c>
      <c r="AK51" s="25">
        <v>31.3</v>
      </c>
      <c r="AL51" s="25">
        <v>0</v>
      </c>
      <c r="AM51" s="37">
        <v>1</v>
      </c>
      <c r="AN51" s="37" t="s">
        <v>192</v>
      </c>
      <c r="AO51" s="25">
        <v>47</v>
      </c>
      <c r="AP51" s="25">
        <v>276</v>
      </c>
      <c r="AQ51" s="25">
        <v>0</v>
      </c>
      <c r="AR51" s="25">
        <v>8</v>
      </c>
      <c r="AS51" s="25">
        <v>3.13</v>
      </c>
      <c r="AT51" s="25">
        <v>72.8</v>
      </c>
      <c r="AU51" s="36">
        <v>3.12</v>
      </c>
      <c r="AV51" s="25">
        <v>4.12</v>
      </c>
      <c r="AW51" s="25">
        <v>111</v>
      </c>
      <c r="AX51" s="25">
        <v>32</v>
      </c>
      <c r="AY51" s="25">
        <v>1</v>
      </c>
      <c r="AZ51" s="25">
        <v>1</v>
      </c>
      <c r="BA51" s="25">
        <v>1.5</v>
      </c>
      <c r="BB51" s="25">
        <v>34</v>
      </c>
      <c r="BC51" s="25">
        <v>133</v>
      </c>
      <c r="BD51" s="25">
        <v>3.2</v>
      </c>
      <c r="BE51" s="25">
        <v>1.6</v>
      </c>
      <c r="BF51" s="25">
        <v>2.1</v>
      </c>
      <c r="BG51" s="25">
        <v>8</v>
      </c>
      <c r="BH51" s="25">
        <v>5.9</v>
      </c>
      <c r="BI51" s="25">
        <v>1.8</v>
      </c>
      <c r="BJ51" s="25">
        <v>285</v>
      </c>
      <c r="BK51" s="25">
        <v>54</v>
      </c>
      <c r="BL51" s="25">
        <v>20</v>
      </c>
      <c r="BM51" s="25">
        <v>2.8</v>
      </c>
      <c r="BN51" s="25">
        <v>58</v>
      </c>
      <c r="BO51" s="25">
        <v>247</v>
      </c>
      <c r="BP51" s="25">
        <v>1</v>
      </c>
      <c r="BQ51" s="25">
        <v>10</v>
      </c>
      <c r="BR51" s="25">
        <v>381</v>
      </c>
      <c r="BS51" s="37">
        <v>91</v>
      </c>
      <c r="BT51" s="37">
        <v>46</v>
      </c>
      <c r="BU51" s="37">
        <v>61</v>
      </c>
      <c r="BV51" s="37">
        <v>99</v>
      </c>
      <c r="BW51" s="37">
        <v>5</v>
      </c>
      <c r="BZ51" s="37">
        <v>9.4</v>
      </c>
      <c r="CA51" s="37">
        <v>71.5</v>
      </c>
      <c r="CB51" s="37">
        <v>5.2</v>
      </c>
      <c r="CC51" s="25">
        <v>3.7</v>
      </c>
      <c r="CD51" s="25">
        <v>60.6</v>
      </c>
      <c r="CE51" s="25">
        <v>69.599999999999994</v>
      </c>
      <c r="CF51" s="25">
        <v>16</v>
      </c>
      <c r="CG51" s="25">
        <v>14</v>
      </c>
      <c r="CH51" s="25">
        <v>1433</v>
      </c>
      <c r="CI51" s="4">
        <f t="shared" si="3"/>
        <v>1210.8108108108108</v>
      </c>
      <c r="CJ51" s="25">
        <v>7.32</v>
      </c>
      <c r="CK51" s="25">
        <v>22</v>
      </c>
      <c r="CL51" s="25">
        <v>80</v>
      </c>
      <c r="CM51" s="25">
        <v>11</v>
      </c>
      <c r="CN51" s="25">
        <v>0.95</v>
      </c>
      <c r="CO51" s="25">
        <v>1</v>
      </c>
      <c r="CP51" s="25">
        <v>0</v>
      </c>
      <c r="CQ51" s="25">
        <v>82</v>
      </c>
      <c r="CR51" s="25">
        <v>2867</v>
      </c>
      <c r="CS51" s="25">
        <v>1</v>
      </c>
      <c r="CT51" s="25">
        <v>3</v>
      </c>
      <c r="CU51" s="25"/>
      <c r="CV51" s="25">
        <v>1</v>
      </c>
      <c r="CW51" s="25">
        <v>1</v>
      </c>
      <c r="CX51" s="25">
        <v>1</v>
      </c>
      <c r="CY51" s="25">
        <v>1</v>
      </c>
      <c r="CZ51" s="25">
        <v>1</v>
      </c>
      <c r="DA51" s="25">
        <v>0</v>
      </c>
      <c r="DB51" s="25">
        <v>1</v>
      </c>
      <c r="DC51" s="25">
        <v>0</v>
      </c>
      <c r="DD51" s="25">
        <v>1</v>
      </c>
      <c r="DE51" s="25">
        <v>1</v>
      </c>
      <c r="DF51" s="25">
        <v>0</v>
      </c>
      <c r="DG51" s="25">
        <v>0</v>
      </c>
      <c r="DH51" s="25">
        <v>0</v>
      </c>
      <c r="DI51" s="25">
        <v>1</v>
      </c>
      <c r="DJ51" s="25">
        <v>0</v>
      </c>
      <c r="DK51" s="25">
        <v>1</v>
      </c>
      <c r="DL51" s="25">
        <v>9</v>
      </c>
      <c r="DM51" s="25">
        <v>9</v>
      </c>
      <c r="DN51" s="25">
        <v>50</v>
      </c>
      <c r="DO51" s="25">
        <v>35</v>
      </c>
      <c r="DP51" s="25">
        <v>30</v>
      </c>
      <c r="DQ51" s="25">
        <v>57</v>
      </c>
      <c r="DR51" s="59">
        <v>41</v>
      </c>
      <c r="DS51" s="25">
        <v>59</v>
      </c>
      <c r="DT51" s="25">
        <v>99</v>
      </c>
      <c r="DU51" s="25">
        <f t="shared" si="39"/>
        <v>40</v>
      </c>
      <c r="DV51" s="59">
        <v>11.7</v>
      </c>
      <c r="DW51" s="25">
        <v>1189</v>
      </c>
      <c r="DX51" s="25">
        <v>93</v>
      </c>
      <c r="DY51" s="25">
        <v>78</v>
      </c>
      <c r="DZ51" s="25">
        <v>3.2</v>
      </c>
      <c r="EA51" s="4">
        <f t="shared" si="38"/>
        <v>2.0125786163522013</v>
      </c>
      <c r="EB51" s="25">
        <v>17.2</v>
      </c>
      <c r="EC51" s="25">
        <v>274</v>
      </c>
      <c r="ED51" s="25">
        <v>55</v>
      </c>
      <c r="EE51" s="25">
        <v>4.42</v>
      </c>
      <c r="EF51" s="25">
        <f t="shared" si="41"/>
        <v>2.7798742138364778</v>
      </c>
      <c r="EG51" s="45">
        <f t="shared" si="5"/>
        <v>2.3837209302325584</v>
      </c>
      <c r="EH51" s="45">
        <f t="shared" si="28"/>
        <v>0.68023255813953487</v>
      </c>
      <c r="EI51" s="25">
        <v>6</v>
      </c>
      <c r="EJ51" s="25">
        <v>80</v>
      </c>
      <c r="EK51" s="25">
        <v>34</v>
      </c>
      <c r="EL51" s="59">
        <f t="shared" si="40"/>
        <v>2.3529411764705883</v>
      </c>
      <c r="EM51" s="25">
        <v>118</v>
      </c>
      <c r="EN51" s="59">
        <v>8</v>
      </c>
      <c r="EO51" s="25">
        <v>10</v>
      </c>
      <c r="EP51" s="59">
        <f t="shared" si="6"/>
        <v>8.8888888888888893</v>
      </c>
      <c r="EQ51" s="25">
        <v>84</v>
      </c>
      <c r="ER51" s="4">
        <f t="shared" si="7"/>
        <v>52.830188679245282</v>
      </c>
      <c r="ES51" s="25">
        <v>62</v>
      </c>
      <c r="ET51" s="25">
        <v>80</v>
      </c>
      <c r="EU51" s="59">
        <v>9</v>
      </c>
      <c r="EV51" s="25">
        <v>6</v>
      </c>
      <c r="EW51" s="15">
        <v>3</v>
      </c>
      <c r="EX51" s="25">
        <v>89</v>
      </c>
      <c r="EY51" s="25">
        <v>94</v>
      </c>
      <c r="EZ51" s="25">
        <v>45</v>
      </c>
      <c r="FA51" s="25">
        <v>48</v>
      </c>
      <c r="FB51" s="25">
        <v>65</v>
      </c>
      <c r="FC51" s="25">
        <f t="shared" si="8"/>
        <v>274</v>
      </c>
      <c r="FD51" s="9">
        <f t="shared" si="29"/>
        <v>1.1430962473874045</v>
      </c>
      <c r="FE51" s="9">
        <f t="shared" si="10"/>
        <v>0.23722627737226276</v>
      </c>
      <c r="FF51" s="9">
        <f t="shared" si="11"/>
        <v>0.33670607921431012</v>
      </c>
      <c r="FG51" s="9">
        <f t="shared" si="12"/>
        <v>1.4890909090909092</v>
      </c>
      <c r="FH51" s="9">
        <f t="shared" si="13"/>
        <v>0.29958154288328176</v>
      </c>
      <c r="FI51" s="9">
        <f t="shared" si="14"/>
        <v>1.302682002932203</v>
      </c>
      <c r="FJ51" s="59">
        <v>19.899999999999999</v>
      </c>
      <c r="FK51" s="59">
        <v>19</v>
      </c>
      <c r="FL51" s="25">
        <v>12</v>
      </c>
      <c r="FM51" s="25">
        <v>7</v>
      </c>
      <c r="FN51" s="25">
        <v>88</v>
      </c>
      <c r="FO51" s="4">
        <f t="shared" si="30"/>
        <v>55.345911949685529</v>
      </c>
      <c r="FP51" s="59">
        <v>27</v>
      </c>
      <c r="FQ51" s="59">
        <v>20</v>
      </c>
      <c r="FR51" s="25">
        <v>17</v>
      </c>
      <c r="FS51" s="25">
        <v>50</v>
      </c>
      <c r="FT51" s="25">
        <v>56</v>
      </c>
      <c r="FU51" s="11">
        <f t="shared" si="31"/>
        <v>0.8928571428571429</v>
      </c>
      <c r="FV51" s="25">
        <v>12</v>
      </c>
      <c r="FW51" s="59">
        <f t="shared" si="32"/>
        <v>4.166666666666667</v>
      </c>
      <c r="FX51" s="25">
        <v>69</v>
      </c>
      <c r="FY51" s="25">
        <v>43.3</v>
      </c>
      <c r="FZ51" s="37">
        <v>17.5</v>
      </c>
      <c r="GA51" s="11">
        <f t="shared" si="18"/>
        <v>48.3</v>
      </c>
      <c r="GB51" s="4">
        <f t="shared" si="19"/>
        <v>2.415</v>
      </c>
      <c r="GC51" s="4">
        <f t="shared" si="34"/>
        <v>1.5428571428571429</v>
      </c>
      <c r="GD51" s="4">
        <f t="shared" si="35"/>
        <v>1.137142857142857</v>
      </c>
      <c r="GE51" s="25">
        <v>24</v>
      </c>
      <c r="GF51" s="25">
        <v>14</v>
      </c>
      <c r="GG51" s="25">
        <f t="shared" si="22"/>
        <v>41.666666666666671</v>
      </c>
      <c r="GH51" s="25">
        <v>21</v>
      </c>
      <c r="GI51" s="25">
        <v>14</v>
      </c>
      <c r="GJ51" s="25">
        <f t="shared" si="23"/>
        <v>33.333333333333329</v>
      </c>
      <c r="GK51">
        <v>1</v>
      </c>
      <c r="GL51">
        <v>0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1</v>
      </c>
      <c r="GS51">
        <v>0</v>
      </c>
      <c r="GT51">
        <v>0</v>
      </c>
      <c r="GU51">
        <v>21</v>
      </c>
      <c r="GV51">
        <v>9</v>
      </c>
      <c r="GW51">
        <f t="shared" si="33"/>
        <v>0.5714285714285714</v>
      </c>
      <c r="GX51">
        <v>1</v>
      </c>
      <c r="GY51">
        <v>0</v>
      </c>
    </row>
    <row r="52" spans="1:207" x14ac:dyDescent="0.35">
      <c r="A52" s="54">
        <v>18</v>
      </c>
      <c r="B52" s="54">
        <v>94044992</v>
      </c>
      <c r="C52" s="2">
        <v>44951</v>
      </c>
      <c r="D52" s="2">
        <v>26597</v>
      </c>
      <c r="E52" s="4">
        <v>50</v>
      </c>
      <c r="F52" s="4" t="s">
        <v>176</v>
      </c>
      <c r="G52" s="4">
        <v>67</v>
      </c>
      <c r="H52" s="4">
        <v>153</v>
      </c>
      <c r="I52" s="4">
        <v>1.65</v>
      </c>
      <c r="J52" s="4">
        <v>1</v>
      </c>
      <c r="K52" s="2">
        <v>44949</v>
      </c>
      <c r="L52" s="2">
        <v>44950</v>
      </c>
      <c r="M52" s="2">
        <v>44952</v>
      </c>
      <c r="N52" s="2">
        <v>44958</v>
      </c>
      <c r="O52" s="4">
        <v>0</v>
      </c>
      <c r="Q52" s="25">
        <f t="shared" si="37"/>
        <v>2</v>
      </c>
      <c r="R52" s="4">
        <f t="shared" si="1"/>
        <v>9</v>
      </c>
      <c r="T52" s="4">
        <v>1</v>
      </c>
      <c r="U52" s="4">
        <v>0</v>
      </c>
      <c r="V52" s="38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9</v>
      </c>
      <c r="AD52" s="4">
        <v>21</v>
      </c>
      <c r="AE52" s="4">
        <v>5</v>
      </c>
      <c r="AF52" s="4">
        <v>5</v>
      </c>
      <c r="AG52" s="4">
        <f t="shared" si="36"/>
        <v>0</v>
      </c>
      <c r="AH52" s="4">
        <v>730</v>
      </c>
      <c r="AI52" s="4">
        <v>17494</v>
      </c>
      <c r="AJ52" s="4">
        <v>15.74</v>
      </c>
      <c r="AK52" s="4">
        <v>18.100000000000001</v>
      </c>
      <c r="AL52" s="4">
        <v>0</v>
      </c>
      <c r="AM52">
        <v>0</v>
      </c>
      <c r="AN52" s="4">
        <v>0</v>
      </c>
      <c r="AO52" s="4">
        <v>38</v>
      </c>
      <c r="AP52" s="4">
        <v>173</v>
      </c>
      <c r="AQ52" s="4">
        <v>0</v>
      </c>
      <c r="AR52" s="4">
        <v>11.1</v>
      </c>
      <c r="AS52" s="4">
        <v>1.43</v>
      </c>
      <c r="AT52" s="4">
        <v>32.299999999999997</v>
      </c>
      <c r="AU52" s="29">
        <v>2.7</v>
      </c>
      <c r="AV52" s="4">
        <v>3.98</v>
      </c>
      <c r="AW52" s="4">
        <v>589</v>
      </c>
      <c r="AX52" s="4">
        <v>284</v>
      </c>
      <c r="AY52" s="4">
        <v>0</v>
      </c>
      <c r="AZ52" s="4">
        <v>0</v>
      </c>
      <c r="BA52" s="4">
        <v>0.6</v>
      </c>
      <c r="BB52" s="4">
        <v>29</v>
      </c>
      <c r="BC52" s="4">
        <v>142</v>
      </c>
      <c r="BD52" s="4">
        <v>4.5</v>
      </c>
      <c r="BE52" s="4">
        <v>2.7</v>
      </c>
      <c r="BF52" s="4">
        <v>2.2999999999999998</v>
      </c>
      <c r="BG52" s="4">
        <v>8.1</v>
      </c>
      <c r="BH52" s="4">
        <v>5.5</v>
      </c>
      <c r="BI52" s="4">
        <v>3.3</v>
      </c>
      <c r="BJ52" s="4">
        <v>85</v>
      </c>
      <c r="BK52" s="4">
        <v>117</v>
      </c>
      <c r="BL52" s="4">
        <v>146</v>
      </c>
      <c r="BM52" s="4">
        <v>0.7</v>
      </c>
      <c r="BN52" s="4">
        <v>142</v>
      </c>
      <c r="BO52" s="4">
        <v>246</v>
      </c>
      <c r="BP52" s="4">
        <v>0</v>
      </c>
      <c r="BQ52" s="4">
        <v>0</v>
      </c>
      <c r="BR52" s="4">
        <v>409</v>
      </c>
      <c r="BS52">
        <v>107</v>
      </c>
      <c r="BT52">
        <v>50</v>
      </c>
      <c r="BU52">
        <v>65</v>
      </c>
      <c r="BV52">
        <v>89</v>
      </c>
      <c r="BW52">
        <v>8</v>
      </c>
      <c r="BZ52">
        <v>1.1000000000000001</v>
      </c>
      <c r="CA52">
        <v>75</v>
      </c>
      <c r="CB52">
        <v>2.5</v>
      </c>
      <c r="CC52" s="4">
        <v>5.5</v>
      </c>
      <c r="CD52" s="4">
        <v>39</v>
      </c>
      <c r="CE52" s="4">
        <v>62</v>
      </c>
      <c r="CF52" s="4">
        <v>9</v>
      </c>
      <c r="CG52" s="4">
        <v>8</v>
      </c>
      <c r="CH52" s="4">
        <v>1945</v>
      </c>
      <c r="CI52" s="4">
        <f t="shared" si="3"/>
        <v>829.09090909090901</v>
      </c>
      <c r="CJ52" s="4">
        <v>7.37</v>
      </c>
      <c r="CK52" s="4">
        <v>38</v>
      </c>
      <c r="CL52" s="4">
        <v>86</v>
      </c>
      <c r="CM52" s="4">
        <v>21</v>
      </c>
      <c r="CN52" s="4">
        <v>0.1</v>
      </c>
      <c r="CO52" s="4">
        <v>0</v>
      </c>
      <c r="CP52" s="4">
        <v>0</v>
      </c>
      <c r="CQ52" s="4">
        <v>13</v>
      </c>
      <c r="CR52" s="4">
        <v>536</v>
      </c>
      <c r="CS52" s="4">
        <v>1</v>
      </c>
      <c r="CT52" s="4">
        <v>3</v>
      </c>
      <c r="CU52" s="4"/>
      <c r="CV52" s="4">
        <v>1</v>
      </c>
      <c r="CW52" s="4">
        <v>0</v>
      </c>
      <c r="CX52" s="4">
        <v>0</v>
      </c>
      <c r="CY52" s="4">
        <v>0</v>
      </c>
      <c r="CZ52" s="25">
        <v>1</v>
      </c>
      <c r="DA52" s="25">
        <v>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4">
        <v>8</v>
      </c>
      <c r="DM52" s="4">
        <v>8</v>
      </c>
      <c r="DN52" s="4">
        <v>61</v>
      </c>
      <c r="DO52" s="4">
        <v>42</v>
      </c>
      <c r="DP52" s="4">
        <v>32</v>
      </c>
      <c r="DQ52" s="4">
        <v>59</v>
      </c>
      <c r="DR52" s="11">
        <v>60</v>
      </c>
      <c r="DS52" s="4">
        <v>25</v>
      </c>
      <c r="DT52" s="4">
        <v>61</v>
      </c>
      <c r="DU52" s="4">
        <f t="shared" si="39"/>
        <v>36</v>
      </c>
      <c r="DV52" s="11">
        <v>19.899999999999999</v>
      </c>
      <c r="DW52" s="4">
        <v>1644</v>
      </c>
      <c r="DX52" s="4">
        <v>85</v>
      </c>
      <c r="DY52" s="4">
        <v>86</v>
      </c>
      <c r="DZ52" s="4">
        <v>3.11</v>
      </c>
      <c r="EA52" s="4">
        <f t="shared" si="38"/>
        <v>1.8848484848484848</v>
      </c>
      <c r="EB52" s="4">
        <v>25.6</v>
      </c>
      <c r="EC52" s="4">
        <v>257</v>
      </c>
      <c r="ED52" s="4">
        <v>64</v>
      </c>
      <c r="EE52" s="4">
        <v>5.28</v>
      </c>
      <c r="EF52" s="4">
        <f t="shared" si="41"/>
        <v>3.2</v>
      </c>
      <c r="EG52" s="45">
        <f t="shared" si="5"/>
        <v>2.34375</v>
      </c>
      <c r="EH52" s="45">
        <f t="shared" si="28"/>
        <v>0.77734374999999989</v>
      </c>
      <c r="EI52" s="4">
        <v>12</v>
      </c>
      <c r="EJ52" s="4">
        <v>69</v>
      </c>
      <c r="EK52" s="4">
        <v>106</v>
      </c>
      <c r="EL52" s="11">
        <f t="shared" si="40"/>
        <v>0.65094339622641506</v>
      </c>
      <c r="EM52" s="4">
        <v>163</v>
      </c>
      <c r="EN52" s="11">
        <v>9</v>
      </c>
      <c r="EO52" s="4">
        <v>6</v>
      </c>
      <c r="EP52" s="11">
        <f t="shared" si="6"/>
        <v>9.1999999999999993</v>
      </c>
      <c r="EQ52" s="4">
        <v>46</v>
      </c>
      <c r="ER52" s="4">
        <f t="shared" si="7"/>
        <v>27.878787878787879</v>
      </c>
      <c r="ES52" s="4">
        <v>21</v>
      </c>
      <c r="ET52" s="4">
        <v>40</v>
      </c>
      <c r="EU52" s="11">
        <v>21</v>
      </c>
      <c r="EV52" s="4">
        <v>6</v>
      </c>
      <c r="EW52" s="9">
        <v>15</v>
      </c>
      <c r="EX52" s="4">
        <v>120</v>
      </c>
      <c r="EY52" s="4">
        <v>182</v>
      </c>
      <c r="EZ52" s="4">
        <v>48</v>
      </c>
      <c r="FA52" s="4">
        <v>69</v>
      </c>
      <c r="FB52" s="4">
        <v>72</v>
      </c>
      <c r="FC52" s="25">
        <f t="shared" si="8"/>
        <v>257</v>
      </c>
      <c r="FD52" s="9">
        <f t="shared" si="29"/>
        <v>1.2179938603587226</v>
      </c>
      <c r="FE52" s="9">
        <f t="shared" si="10"/>
        <v>0.28015564202334631</v>
      </c>
      <c r="FF52" s="9">
        <f t="shared" si="11"/>
        <v>0.39390973231790649</v>
      </c>
      <c r="FG52" s="9">
        <f t="shared" si="12"/>
        <v>1.5046875</v>
      </c>
      <c r="FH52" s="9">
        <f t="shared" si="13"/>
        <v>0.28512052148951622</v>
      </c>
      <c r="FI52" s="9">
        <f t="shared" si="14"/>
        <v>1.2353818430224603</v>
      </c>
      <c r="FJ52" s="11">
        <v>21.8</v>
      </c>
      <c r="FK52" s="11">
        <v>24</v>
      </c>
      <c r="FL52" s="4">
        <v>20</v>
      </c>
      <c r="FM52" s="4">
        <v>4</v>
      </c>
      <c r="FN52" s="4">
        <v>46</v>
      </c>
      <c r="FO52" s="4">
        <f t="shared" si="30"/>
        <v>27.878787878787879</v>
      </c>
      <c r="FP52" s="11">
        <v>62</v>
      </c>
      <c r="FQ52" s="11">
        <v>22</v>
      </c>
      <c r="FR52" s="4">
        <v>18</v>
      </c>
      <c r="FS52" s="4">
        <v>85</v>
      </c>
      <c r="FT52" s="4">
        <v>70</v>
      </c>
      <c r="FU52" s="11">
        <f t="shared" si="31"/>
        <v>1.2142857142857142</v>
      </c>
      <c r="FV52" s="4">
        <v>10</v>
      </c>
      <c r="FW52" s="11">
        <f t="shared" si="32"/>
        <v>8.5</v>
      </c>
      <c r="FX52" s="4">
        <v>45</v>
      </c>
      <c r="FY52" s="4">
        <v>36.5</v>
      </c>
      <c r="FZ52">
        <v>19.399999999999999</v>
      </c>
      <c r="GA52" s="11">
        <f t="shared" si="18"/>
        <v>44.5</v>
      </c>
      <c r="GB52" s="4">
        <f t="shared" si="19"/>
        <v>2.0227272727272729</v>
      </c>
      <c r="GC52" s="4">
        <f t="shared" si="34"/>
        <v>3.195876288659794</v>
      </c>
      <c r="GD52" s="4">
        <f t="shared" si="35"/>
        <v>1.1237113402061858</v>
      </c>
      <c r="GE52" s="4">
        <v>12</v>
      </c>
      <c r="GF52" s="4">
        <v>7</v>
      </c>
      <c r="GG52" s="4">
        <f t="shared" si="22"/>
        <v>41.666666666666671</v>
      </c>
      <c r="GH52" s="4">
        <v>16</v>
      </c>
      <c r="GI52" s="4">
        <v>14</v>
      </c>
      <c r="GJ52" s="25">
        <f t="shared" si="23"/>
        <v>12.5</v>
      </c>
      <c r="GK52">
        <v>1</v>
      </c>
      <c r="GL52">
        <v>0</v>
      </c>
      <c r="GM52">
        <v>0</v>
      </c>
      <c r="GN52">
        <v>1</v>
      </c>
      <c r="GO52">
        <v>0</v>
      </c>
      <c r="GP52">
        <v>0</v>
      </c>
      <c r="GQ52">
        <v>1</v>
      </c>
      <c r="GR52">
        <v>0</v>
      </c>
      <c r="GS52">
        <v>0</v>
      </c>
      <c r="GT52">
        <v>1</v>
      </c>
      <c r="GU52">
        <v>16</v>
      </c>
      <c r="GV52">
        <v>12</v>
      </c>
      <c r="GW52">
        <f t="shared" si="33"/>
        <v>0.25</v>
      </c>
      <c r="GX52">
        <v>1</v>
      </c>
      <c r="GY52">
        <v>0</v>
      </c>
    </row>
    <row r="53" spans="1:207" x14ac:dyDescent="0.35">
      <c r="A53" s="54">
        <v>19</v>
      </c>
      <c r="B53" s="54">
        <v>4325896</v>
      </c>
      <c r="C53" s="2">
        <v>44954</v>
      </c>
      <c r="D53" s="2">
        <v>20809</v>
      </c>
      <c r="E53" s="4">
        <v>66</v>
      </c>
      <c r="F53" s="4" t="s">
        <v>176</v>
      </c>
      <c r="G53" s="4">
        <v>65</v>
      </c>
      <c r="H53" s="4">
        <v>172</v>
      </c>
      <c r="I53" s="4">
        <v>1.77</v>
      </c>
      <c r="J53" s="4">
        <v>1</v>
      </c>
      <c r="K53" s="2">
        <v>44953</v>
      </c>
      <c r="L53" s="2">
        <v>44953</v>
      </c>
      <c r="M53" s="2">
        <v>44959</v>
      </c>
      <c r="N53" s="2">
        <v>45007</v>
      </c>
      <c r="O53" s="4">
        <v>1</v>
      </c>
      <c r="P53" s="2">
        <v>45089</v>
      </c>
      <c r="Q53" s="25">
        <f t="shared" si="37"/>
        <v>6</v>
      </c>
      <c r="R53" s="4">
        <f t="shared" si="1"/>
        <v>54</v>
      </c>
      <c r="S53" s="4">
        <f>_xlfn.DAYS(P53,L53)</f>
        <v>136</v>
      </c>
      <c r="T53" s="38">
        <v>0</v>
      </c>
      <c r="U53" s="4">
        <v>1</v>
      </c>
      <c r="V53" s="4">
        <v>0</v>
      </c>
      <c r="W53" s="4">
        <v>0</v>
      </c>
      <c r="X53" s="4">
        <v>0</v>
      </c>
      <c r="Y53" s="4">
        <v>1</v>
      </c>
      <c r="Z53" s="4">
        <v>0</v>
      </c>
      <c r="AA53" s="4">
        <v>1</v>
      </c>
      <c r="AB53" s="4">
        <v>0</v>
      </c>
      <c r="AC53" s="4">
        <v>27</v>
      </c>
      <c r="AD53" s="4">
        <v>52</v>
      </c>
      <c r="AE53" s="4">
        <v>12</v>
      </c>
      <c r="AF53" s="4">
        <v>12</v>
      </c>
      <c r="AG53" s="4">
        <f t="shared" si="36"/>
        <v>0</v>
      </c>
      <c r="AH53" s="4">
        <v>5300</v>
      </c>
      <c r="AI53" s="4">
        <v>17200</v>
      </c>
      <c r="AJ53" s="4">
        <v>20.25</v>
      </c>
      <c r="AK53" s="4">
        <v>48.95</v>
      </c>
      <c r="AL53" s="4">
        <v>0</v>
      </c>
      <c r="AM53" s="4">
        <v>0</v>
      </c>
      <c r="AN53" s="4">
        <v>0</v>
      </c>
      <c r="AO53" s="4">
        <v>32</v>
      </c>
      <c r="AP53" s="4">
        <v>1725</v>
      </c>
      <c r="AQ53" s="4">
        <v>0</v>
      </c>
      <c r="AR53" s="4">
        <v>8.6999999999999993</v>
      </c>
      <c r="AS53" s="4">
        <v>1.45</v>
      </c>
      <c r="AT53" s="4">
        <v>25.7</v>
      </c>
      <c r="AV53" s="4">
        <v>3.64</v>
      </c>
      <c r="AW53" s="4">
        <v>481</v>
      </c>
      <c r="AX53" s="4">
        <v>55</v>
      </c>
      <c r="AY53" s="4">
        <v>1</v>
      </c>
      <c r="AZ53" s="4">
        <v>1</v>
      </c>
      <c r="BA53" s="4">
        <v>3.5</v>
      </c>
      <c r="BB53" s="4">
        <v>103</v>
      </c>
      <c r="BC53" s="4">
        <v>130</v>
      </c>
      <c r="BD53" s="4">
        <v>5.0999999999999996</v>
      </c>
      <c r="BE53" s="4">
        <v>2.4</v>
      </c>
      <c r="BF53" s="4">
        <v>2.6</v>
      </c>
      <c r="BG53" s="4">
        <v>8.3000000000000007</v>
      </c>
      <c r="BH53" s="4">
        <v>5.0999999999999996</v>
      </c>
      <c r="BI53" s="4">
        <v>2.4</v>
      </c>
      <c r="BJ53" s="4">
        <v>865</v>
      </c>
      <c r="BK53" s="4">
        <v>54</v>
      </c>
      <c r="BL53" s="4">
        <v>5</v>
      </c>
      <c r="BM53" s="4">
        <v>0.6</v>
      </c>
      <c r="BN53" s="4">
        <v>77</v>
      </c>
      <c r="BO53" s="4">
        <v>482</v>
      </c>
      <c r="BP53" s="4">
        <v>0</v>
      </c>
      <c r="BQ53" s="4">
        <v>0</v>
      </c>
      <c r="BR53" s="4">
        <v>181</v>
      </c>
      <c r="BS53">
        <v>102</v>
      </c>
      <c r="BT53">
        <v>76</v>
      </c>
      <c r="BU53">
        <v>86</v>
      </c>
      <c r="BV53">
        <v>92</v>
      </c>
      <c r="BW53">
        <v>4</v>
      </c>
      <c r="BX53">
        <v>2200</v>
      </c>
      <c r="BY53">
        <v>520</v>
      </c>
      <c r="BZ53">
        <v>1.2</v>
      </c>
      <c r="CA53">
        <v>77.2</v>
      </c>
      <c r="CB53">
        <v>5.2</v>
      </c>
      <c r="CC53" s="4">
        <v>2.82</v>
      </c>
      <c r="CD53" s="4">
        <v>30.7</v>
      </c>
      <c r="CE53" s="4">
        <v>62</v>
      </c>
      <c r="CF53" s="4">
        <v>15</v>
      </c>
      <c r="CG53" s="4">
        <v>14</v>
      </c>
      <c r="CH53" s="4">
        <v>2601</v>
      </c>
      <c r="CI53" s="4">
        <f t="shared" si="3"/>
        <v>2326.2411347517732</v>
      </c>
      <c r="CJ53" s="4">
        <v>7.45</v>
      </c>
      <c r="CK53" s="4">
        <v>38</v>
      </c>
      <c r="CL53" s="4">
        <v>75</v>
      </c>
      <c r="CM53" s="4">
        <v>21.3</v>
      </c>
      <c r="CN53" s="4">
        <v>0.1</v>
      </c>
      <c r="CO53" s="4">
        <v>0</v>
      </c>
      <c r="CP53" s="4">
        <v>0</v>
      </c>
      <c r="CQ53" s="4">
        <v>125</v>
      </c>
      <c r="CR53" s="4">
        <v>35000</v>
      </c>
      <c r="CS53" s="4">
        <v>1</v>
      </c>
      <c r="CT53" s="4">
        <v>1</v>
      </c>
      <c r="CU53" s="4">
        <v>7</v>
      </c>
      <c r="CV53" s="4">
        <v>1</v>
      </c>
      <c r="CW53" s="4">
        <v>1</v>
      </c>
      <c r="CX53" s="4">
        <v>0</v>
      </c>
      <c r="CY53" s="4">
        <v>1</v>
      </c>
      <c r="CZ53" s="4">
        <v>1</v>
      </c>
      <c r="DA53" s="4">
        <v>0</v>
      </c>
      <c r="DB53" s="4">
        <v>0</v>
      </c>
      <c r="DC53" s="4">
        <v>0</v>
      </c>
      <c r="DD53" s="4">
        <v>1</v>
      </c>
      <c r="DE53" s="4">
        <v>1</v>
      </c>
      <c r="DF53" s="4">
        <v>1</v>
      </c>
      <c r="DG53" s="4">
        <v>0</v>
      </c>
      <c r="DH53" s="4">
        <v>1</v>
      </c>
      <c r="DI53" s="4">
        <v>1</v>
      </c>
      <c r="DJ53" s="4">
        <v>1</v>
      </c>
      <c r="DK53" s="4">
        <v>0</v>
      </c>
      <c r="DL53" s="4">
        <v>12</v>
      </c>
      <c r="DM53" s="4">
        <v>10</v>
      </c>
      <c r="DN53" s="4">
        <v>67</v>
      </c>
      <c r="DO53" s="4">
        <v>49</v>
      </c>
      <c r="DP53" s="4">
        <v>27</v>
      </c>
      <c r="DQ53" s="4">
        <v>51</v>
      </c>
      <c r="DR53" s="11">
        <v>57</v>
      </c>
      <c r="DS53" s="4">
        <v>48</v>
      </c>
      <c r="DT53" s="4">
        <v>111</v>
      </c>
      <c r="DU53" s="4">
        <f t="shared" si="39"/>
        <v>63</v>
      </c>
      <c r="DV53" s="11">
        <v>11.1</v>
      </c>
      <c r="DW53" s="4">
        <v>867</v>
      </c>
      <c r="DX53" s="4">
        <v>82</v>
      </c>
      <c r="DY53" s="4">
        <v>60</v>
      </c>
      <c r="DZ53" s="4">
        <v>3.4</v>
      </c>
      <c r="EA53" s="4">
        <f t="shared" si="38"/>
        <v>1.9209039548022597</v>
      </c>
      <c r="EB53" s="4">
        <v>26.4</v>
      </c>
      <c r="EC53" s="4">
        <v>289</v>
      </c>
      <c r="ED53" s="4">
        <v>79</v>
      </c>
      <c r="EE53" s="4">
        <v>4.8099999999999996</v>
      </c>
      <c r="EF53" s="4">
        <f t="shared" si="41"/>
        <v>2.717514124293785</v>
      </c>
      <c r="EG53" s="45">
        <f t="shared" si="5"/>
        <v>2.1590909090909092</v>
      </c>
      <c r="EH53" s="45">
        <f t="shared" si="28"/>
        <v>0.42045454545454547</v>
      </c>
      <c r="EI53" s="4">
        <v>13</v>
      </c>
      <c r="EJ53" s="4">
        <v>83</v>
      </c>
      <c r="EK53" s="4">
        <v>54</v>
      </c>
      <c r="EL53" s="11">
        <f t="shared" si="40"/>
        <v>1.537037037037037</v>
      </c>
      <c r="EM53" s="4">
        <v>184</v>
      </c>
      <c r="EN53" s="11">
        <v>17</v>
      </c>
      <c r="EO53" s="4">
        <v>14</v>
      </c>
      <c r="EP53" s="11">
        <f t="shared" si="6"/>
        <v>5.354838709677419</v>
      </c>
      <c r="EQ53" s="4">
        <v>70</v>
      </c>
      <c r="ER53" s="4">
        <f t="shared" si="7"/>
        <v>39.548022598870055</v>
      </c>
      <c r="ES53" s="4">
        <v>58</v>
      </c>
      <c r="ET53" s="4">
        <v>68</v>
      </c>
      <c r="EU53" s="11">
        <v>7</v>
      </c>
      <c r="EV53" s="4">
        <v>8</v>
      </c>
      <c r="EW53" s="9">
        <v>1</v>
      </c>
      <c r="EX53" s="4">
        <v>96</v>
      </c>
      <c r="EY53" s="4">
        <v>124</v>
      </c>
      <c r="EZ53" s="4">
        <v>48</v>
      </c>
      <c r="FA53" s="4">
        <v>65</v>
      </c>
      <c r="FB53" s="4">
        <v>55</v>
      </c>
      <c r="FC53" s="25">
        <f t="shared" si="8"/>
        <v>289</v>
      </c>
      <c r="FD53" s="9">
        <f t="shared" si="29"/>
        <v>0.60933219415948281</v>
      </c>
      <c r="FE53" s="9">
        <f t="shared" si="10"/>
        <v>0.19031141868512111</v>
      </c>
      <c r="FF53" s="9">
        <f t="shared" si="11"/>
        <v>0.2618270397788085</v>
      </c>
      <c r="FG53" s="9">
        <f t="shared" si="12"/>
        <v>1.1620253164556962</v>
      </c>
      <c r="FH53" s="9">
        <f t="shared" si="13"/>
        <v>0.3134579843096158</v>
      </c>
      <c r="FI53" s="9">
        <f t="shared" si="14"/>
        <v>1.907047301281368</v>
      </c>
      <c r="FJ53" s="11">
        <v>14.5</v>
      </c>
      <c r="FK53" s="11">
        <v>34</v>
      </c>
      <c r="FL53" s="4">
        <v>24</v>
      </c>
      <c r="FM53" s="4">
        <v>11</v>
      </c>
      <c r="FN53" s="4">
        <v>22</v>
      </c>
      <c r="FO53" s="4">
        <f t="shared" si="30"/>
        <v>12.429378531073446</v>
      </c>
      <c r="FP53" s="11">
        <v>41</v>
      </c>
      <c r="FQ53" s="11">
        <v>21</v>
      </c>
      <c r="FR53" s="4">
        <v>18</v>
      </c>
      <c r="FS53" s="4">
        <v>83</v>
      </c>
      <c r="FT53" s="4">
        <v>41</v>
      </c>
      <c r="FU53" s="11">
        <f t="shared" si="31"/>
        <v>2.024390243902439</v>
      </c>
      <c r="FV53" s="4">
        <v>14</v>
      </c>
      <c r="FW53" s="11">
        <f t="shared" si="32"/>
        <v>5.9285714285714288</v>
      </c>
      <c r="FX53" s="4">
        <v>127</v>
      </c>
      <c r="FY53" s="4">
        <v>33.9</v>
      </c>
      <c r="FZ53">
        <v>19.8</v>
      </c>
      <c r="GA53" s="11">
        <f t="shared" si="18"/>
        <v>37.9</v>
      </c>
      <c r="GB53" s="4">
        <f t="shared" si="19"/>
        <v>1.8047619047619048</v>
      </c>
      <c r="GC53" s="4">
        <f t="shared" si="34"/>
        <v>2.0707070707070705</v>
      </c>
      <c r="GD53" s="4">
        <f t="shared" si="35"/>
        <v>0.73232323232323226</v>
      </c>
      <c r="GE53" s="4">
        <v>25</v>
      </c>
      <c r="GF53" s="4">
        <v>22</v>
      </c>
      <c r="GG53" s="4">
        <f t="shared" si="22"/>
        <v>12</v>
      </c>
      <c r="GH53" s="4">
        <v>24</v>
      </c>
      <c r="GI53" s="4">
        <v>12</v>
      </c>
      <c r="GJ53" s="4">
        <f t="shared" si="23"/>
        <v>50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1</v>
      </c>
      <c r="GS53">
        <v>0</v>
      </c>
      <c r="GT53">
        <v>0</v>
      </c>
      <c r="GU53">
        <v>24</v>
      </c>
      <c r="GV53">
        <v>6</v>
      </c>
      <c r="GW53">
        <f t="shared" si="33"/>
        <v>0.75</v>
      </c>
      <c r="GX53">
        <v>0</v>
      </c>
      <c r="GY53">
        <v>1</v>
      </c>
    </row>
    <row r="54" spans="1:207" x14ac:dyDescent="0.35">
      <c r="A54" s="31">
        <v>21</v>
      </c>
      <c r="B54" s="31">
        <v>226982</v>
      </c>
      <c r="C54" s="47">
        <v>44963</v>
      </c>
      <c r="D54" s="47">
        <v>24627</v>
      </c>
      <c r="E54" s="9">
        <v>55</v>
      </c>
      <c r="F54" s="9" t="s">
        <v>176</v>
      </c>
      <c r="G54" s="4">
        <v>60</v>
      </c>
      <c r="H54" s="4">
        <v>155</v>
      </c>
      <c r="I54" s="4">
        <v>1.59</v>
      </c>
      <c r="J54" s="9">
        <v>1</v>
      </c>
      <c r="K54" s="47">
        <v>44958</v>
      </c>
      <c r="L54" s="47">
        <v>44959</v>
      </c>
      <c r="M54" s="47">
        <v>44966</v>
      </c>
      <c r="N54" s="47">
        <v>44966</v>
      </c>
      <c r="O54" s="9">
        <v>0</v>
      </c>
      <c r="P54" s="9"/>
      <c r="Q54" s="25">
        <f t="shared" si="37"/>
        <v>7</v>
      </c>
      <c r="R54" s="4">
        <f t="shared" si="1"/>
        <v>8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20</v>
      </c>
      <c r="AD54" s="9">
        <v>38</v>
      </c>
      <c r="AE54" s="9">
        <v>5</v>
      </c>
      <c r="AF54" s="9">
        <v>14</v>
      </c>
      <c r="AG54" s="4">
        <f t="shared" si="36"/>
        <v>9</v>
      </c>
      <c r="AH54" s="9">
        <v>1038</v>
      </c>
      <c r="AI54" s="9">
        <v>46873</v>
      </c>
      <c r="AJ54" s="9">
        <v>27.34</v>
      </c>
      <c r="AK54" s="9">
        <v>3.55</v>
      </c>
      <c r="AL54" s="9">
        <v>0</v>
      </c>
      <c r="AM54" s="9">
        <v>1</v>
      </c>
      <c r="AN54" s="9" t="s">
        <v>190</v>
      </c>
      <c r="AO54" s="9">
        <v>61</v>
      </c>
      <c r="AP54" s="9">
        <v>288</v>
      </c>
      <c r="AQ54" s="9">
        <v>0</v>
      </c>
      <c r="AR54" s="9">
        <v>14.3</v>
      </c>
      <c r="AS54" s="9">
        <v>1.1499999999999999</v>
      </c>
      <c r="AT54" s="9">
        <v>28.7</v>
      </c>
      <c r="AU54" s="29">
        <v>3.09</v>
      </c>
      <c r="AV54" s="9">
        <v>9.9700000000000006</v>
      </c>
      <c r="AW54" s="9">
        <v>594</v>
      </c>
      <c r="AX54" s="9">
        <v>138</v>
      </c>
      <c r="AY54" s="9">
        <v>1</v>
      </c>
      <c r="AZ54" s="9">
        <v>0</v>
      </c>
      <c r="BA54" s="9">
        <v>1.1599999999999999</v>
      </c>
      <c r="BB54" s="9">
        <v>135</v>
      </c>
      <c r="BC54" s="9">
        <v>142</v>
      </c>
      <c r="BD54" s="9">
        <v>6.6</v>
      </c>
      <c r="BE54" s="9">
        <v>5.3</v>
      </c>
      <c r="BF54" s="9">
        <v>6.1</v>
      </c>
      <c r="BG54" s="9">
        <v>8.6999999999999993</v>
      </c>
      <c r="BH54" s="9">
        <v>4.9000000000000004</v>
      </c>
      <c r="BI54" s="9">
        <v>2.2999999999999998</v>
      </c>
      <c r="BJ54" s="9">
        <v>432</v>
      </c>
      <c r="BK54" s="9">
        <v>125</v>
      </c>
      <c r="BL54" s="9">
        <v>408</v>
      </c>
      <c r="BM54" s="9">
        <v>1.1000000000000001</v>
      </c>
      <c r="BN54" s="9">
        <v>171</v>
      </c>
      <c r="BO54" s="9">
        <v>525</v>
      </c>
      <c r="BP54" s="9">
        <v>1</v>
      </c>
      <c r="BQ54" s="9">
        <v>1</v>
      </c>
      <c r="BR54" s="9">
        <v>85</v>
      </c>
      <c r="BS54" s="74">
        <v>77</v>
      </c>
      <c r="BT54" s="74">
        <v>48</v>
      </c>
      <c r="BU54" s="74">
        <v>61</v>
      </c>
      <c r="BV54" s="74">
        <v>111</v>
      </c>
      <c r="BW54" s="74">
        <v>12</v>
      </c>
      <c r="BX54" s="74">
        <v>2061</v>
      </c>
      <c r="BY54" s="74">
        <v>525</v>
      </c>
      <c r="BZ54" s="74">
        <v>3.4</v>
      </c>
      <c r="CA54" s="74">
        <v>80</v>
      </c>
      <c r="CB54" s="74">
        <v>5.0999999999999996</v>
      </c>
      <c r="CC54" s="9">
        <v>3.5</v>
      </c>
      <c r="CD54" s="9">
        <v>31</v>
      </c>
      <c r="CE54" s="9">
        <v>57.3</v>
      </c>
      <c r="CF54" s="9">
        <v>16</v>
      </c>
      <c r="CG54" s="9">
        <v>26</v>
      </c>
      <c r="CH54" s="9">
        <v>1518</v>
      </c>
      <c r="CI54" s="4">
        <f t="shared" si="3"/>
        <v>1120</v>
      </c>
      <c r="CJ54" s="9">
        <v>7.34</v>
      </c>
      <c r="CK54" s="9">
        <v>79</v>
      </c>
      <c r="CL54" s="9">
        <v>68</v>
      </c>
      <c r="CM54" s="9">
        <v>34</v>
      </c>
      <c r="CN54" s="9">
        <v>0.88</v>
      </c>
      <c r="CO54" s="9">
        <v>1</v>
      </c>
      <c r="CP54" s="9">
        <v>0</v>
      </c>
      <c r="CQ54" s="9">
        <v>37</v>
      </c>
      <c r="CR54" s="9">
        <v>1324</v>
      </c>
      <c r="CS54" s="9">
        <v>1</v>
      </c>
      <c r="CT54" s="9">
        <v>0</v>
      </c>
      <c r="CU54" s="9"/>
      <c r="CV54" s="9">
        <v>1</v>
      </c>
      <c r="CW54" s="9">
        <v>0</v>
      </c>
      <c r="CX54" s="9">
        <v>0</v>
      </c>
      <c r="CY54" s="9">
        <v>0</v>
      </c>
      <c r="CZ54" s="9">
        <v>1</v>
      </c>
      <c r="DA54" s="9">
        <v>0</v>
      </c>
      <c r="DB54" s="9">
        <v>0</v>
      </c>
      <c r="DC54" s="9">
        <v>0</v>
      </c>
      <c r="DD54" s="9">
        <v>1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4">
        <v>10</v>
      </c>
      <c r="DM54" s="4">
        <v>10</v>
      </c>
      <c r="DN54" s="4">
        <v>49</v>
      </c>
      <c r="DO54" s="4">
        <v>24</v>
      </c>
      <c r="DP54" s="4">
        <v>50</v>
      </c>
      <c r="DQ54" s="4">
        <v>81</v>
      </c>
      <c r="DR54" s="11">
        <v>63</v>
      </c>
      <c r="DS54" s="4">
        <v>31</v>
      </c>
      <c r="DT54" s="4">
        <v>84</v>
      </c>
      <c r="DU54" s="4">
        <f t="shared" si="39"/>
        <v>53</v>
      </c>
      <c r="DV54" s="11">
        <v>21.3</v>
      </c>
      <c r="DW54" s="4">
        <v>1654</v>
      </c>
      <c r="DX54" s="4">
        <v>84</v>
      </c>
      <c r="DY54" s="4">
        <v>85</v>
      </c>
      <c r="DZ54" s="4">
        <v>4.5</v>
      </c>
      <c r="EA54" s="4">
        <f t="shared" si="38"/>
        <v>2.8301886792452828</v>
      </c>
      <c r="EB54" s="4">
        <v>18.899999999999999</v>
      </c>
      <c r="EC54" s="4">
        <v>311</v>
      </c>
      <c r="ED54" s="4">
        <v>61</v>
      </c>
      <c r="EE54" s="4">
        <v>4.8099999999999996</v>
      </c>
      <c r="EF54" s="4">
        <f t="shared" si="41"/>
        <v>3.0251572327044021</v>
      </c>
      <c r="EG54" s="45">
        <f t="shared" si="5"/>
        <v>3.3333333333333335</v>
      </c>
      <c r="EH54" s="45">
        <f t="shared" si="28"/>
        <v>1.1269841269841272</v>
      </c>
      <c r="EI54" s="4">
        <v>6</v>
      </c>
      <c r="EJ54" s="4">
        <v>87</v>
      </c>
      <c r="EK54" s="4">
        <v>59</v>
      </c>
      <c r="EL54" s="11">
        <f t="shared" si="40"/>
        <v>1.4745762711864407</v>
      </c>
      <c r="EM54" s="4">
        <v>172</v>
      </c>
      <c r="EN54" s="11">
        <v>7</v>
      </c>
      <c r="EO54" s="4">
        <v>6</v>
      </c>
      <c r="EP54" s="11">
        <f t="shared" si="6"/>
        <v>13.384615384615385</v>
      </c>
      <c r="EQ54" s="4">
        <v>45</v>
      </c>
      <c r="ER54" s="4">
        <f t="shared" si="7"/>
        <v>28.30188679245283</v>
      </c>
      <c r="ES54" s="4">
        <v>20</v>
      </c>
      <c r="ET54" s="4">
        <v>41</v>
      </c>
      <c r="EU54" s="11">
        <v>19</v>
      </c>
      <c r="EV54" s="4">
        <v>11</v>
      </c>
      <c r="EW54" s="9">
        <v>8</v>
      </c>
      <c r="EX54" s="4">
        <v>72</v>
      </c>
      <c r="EY54" s="4">
        <v>117</v>
      </c>
      <c r="EZ54" s="4">
        <v>34</v>
      </c>
      <c r="FA54" s="4">
        <v>58</v>
      </c>
      <c r="FB54" s="4">
        <v>69</v>
      </c>
      <c r="FC54" s="25">
        <f t="shared" si="8"/>
        <v>311</v>
      </c>
      <c r="FD54" s="9">
        <f t="shared" si="29"/>
        <v>0.72055665139193892</v>
      </c>
      <c r="FE54" s="9">
        <f t="shared" si="10"/>
        <v>0.22186495176848875</v>
      </c>
      <c r="FF54" s="9">
        <f t="shared" si="11"/>
        <v>0.31341175962425866</v>
      </c>
      <c r="FG54" s="9">
        <f t="shared" si="12"/>
        <v>1.1360655737704917</v>
      </c>
      <c r="FH54" s="9">
        <f t="shared" si="13"/>
        <v>0.29007290036233735</v>
      </c>
      <c r="FI54" s="9">
        <f t="shared" si="14"/>
        <v>1.5766499019555109</v>
      </c>
      <c r="FJ54" s="11">
        <v>21.8</v>
      </c>
      <c r="FK54" s="11">
        <v>21</v>
      </c>
      <c r="FL54" s="4">
        <v>18</v>
      </c>
      <c r="FM54" s="4">
        <v>8</v>
      </c>
      <c r="FN54" s="4">
        <v>45</v>
      </c>
      <c r="FO54" s="4">
        <f t="shared" si="30"/>
        <v>28.30188679245283</v>
      </c>
      <c r="FP54" s="11">
        <v>42</v>
      </c>
      <c r="FQ54" s="11">
        <v>22</v>
      </c>
      <c r="FR54" s="4">
        <v>16</v>
      </c>
      <c r="FS54" s="4">
        <v>56</v>
      </c>
      <c r="FT54" s="4">
        <v>31</v>
      </c>
      <c r="FU54" s="11">
        <f t="shared" si="31"/>
        <v>1.8064516129032258</v>
      </c>
      <c r="FV54" s="4">
        <v>10</v>
      </c>
      <c r="FW54" s="11">
        <f t="shared" si="32"/>
        <v>5.6</v>
      </c>
      <c r="FX54" s="4">
        <v>79</v>
      </c>
      <c r="FY54" s="4">
        <v>41.9</v>
      </c>
      <c r="FZ54">
        <v>16</v>
      </c>
      <c r="GA54" s="11">
        <f t="shared" si="18"/>
        <v>53.9</v>
      </c>
      <c r="GB54" s="4">
        <f t="shared" si="19"/>
        <v>2.4499999999999997</v>
      </c>
      <c r="GC54" s="4">
        <f t="shared" si="34"/>
        <v>2.625</v>
      </c>
      <c r="GD54" s="4">
        <f t="shared" si="35"/>
        <v>1.3625</v>
      </c>
      <c r="GE54" s="4">
        <v>18</v>
      </c>
      <c r="GF54" s="4">
        <v>5</v>
      </c>
      <c r="GG54" s="4">
        <f t="shared" si="22"/>
        <v>72.222222222222214</v>
      </c>
      <c r="GH54" s="4">
        <v>18</v>
      </c>
      <c r="GI54" s="4">
        <v>15</v>
      </c>
      <c r="GJ54" s="4">
        <f t="shared" si="23"/>
        <v>16.666666666666664</v>
      </c>
      <c r="GK54">
        <v>1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1</v>
      </c>
      <c r="GU54">
        <v>18</v>
      </c>
      <c r="GV54">
        <v>11</v>
      </c>
      <c r="GW54">
        <f t="shared" si="33"/>
        <v>0.3888888888888889</v>
      </c>
      <c r="GX54">
        <v>1</v>
      </c>
      <c r="GY54">
        <v>0</v>
      </c>
    </row>
    <row r="55" spans="1:207" x14ac:dyDescent="0.35">
      <c r="A55" s="54">
        <v>23</v>
      </c>
      <c r="B55" s="54">
        <v>23000573</v>
      </c>
      <c r="C55" s="2">
        <v>44967</v>
      </c>
      <c r="D55" s="2">
        <v>18080</v>
      </c>
      <c r="E55" s="4">
        <v>73</v>
      </c>
      <c r="F55" s="4" t="s">
        <v>178</v>
      </c>
      <c r="G55" s="4">
        <v>70</v>
      </c>
      <c r="H55" s="4">
        <v>180</v>
      </c>
      <c r="I55" s="4">
        <v>1.89</v>
      </c>
      <c r="J55" s="4">
        <v>1</v>
      </c>
      <c r="K55" s="2">
        <v>44933</v>
      </c>
      <c r="L55" s="2">
        <v>44965</v>
      </c>
      <c r="M55" s="2">
        <v>44973</v>
      </c>
      <c r="N55" s="2">
        <v>44973</v>
      </c>
      <c r="O55" s="4">
        <v>1</v>
      </c>
      <c r="P55" s="2">
        <v>44973</v>
      </c>
      <c r="Q55" s="25">
        <f t="shared" si="37"/>
        <v>8</v>
      </c>
      <c r="R55" s="4">
        <f t="shared" si="1"/>
        <v>40</v>
      </c>
      <c r="S55" s="4">
        <f>_xlfn.DAYS(P55,L55)</f>
        <v>8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1</v>
      </c>
      <c r="Z55" s="4">
        <v>1</v>
      </c>
      <c r="AA55" s="4">
        <v>0</v>
      </c>
      <c r="AB55" s="4">
        <v>0</v>
      </c>
      <c r="AC55" s="4">
        <v>32</v>
      </c>
      <c r="AD55" s="4">
        <v>60</v>
      </c>
      <c r="AE55" s="4">
        <v>10</v>
      </c>
      <c r="AF55" s="4">
        <v>11</v>
      </c>
      <c r="AG55" s="4">
        <f t="shared" si="36"/>
        <v>1</v>
      </c>
      <c r="AH55" s="4">
        <v>816</v>
      </c>
      <c r="AI55" s="4">
        <v>30121</v>
      </c>
      <c r="AJ55" s="4">
        <v>13.58</v>
      </c>
      <c r="AK55" s="4">
        <v>3.34</v>
      </c>
      <c r="AL55" s="4">
        <v>0</v>
      </c>
      <c r="AM55" s="4">
        <v>0</v>
      </c>
      <c r="AN55" s="4">
        <v>0</v>
      </c>
      <c r="AO55" s="4">
        <v>51</v>
      </c>
      <c r="AP55" s="4">
        <v>5779</v>
      </c>
      <c r="AQ55" s="4">
        <v>0</v>
      </c>
      <c r="AR55" s="4">
        <v>9.1</v>
      </c>
      <c r="AS55" s="4">
        <v>0.89</v>
      </c>
      <c r="AT55" s="4">
        <v>31.3</v>
      </c>
      <c r="AU55" s="29">
        <v>1.54</v>
      </c>
      <c r="AV55" s="4">
        <v>3.23</v>
      </c>
      <c r="AW55" s="4">
        <v>216</v>
      </c>
      <c r="AX55" s="4">
        <v>225</v>
      </c>
      <c r="AY55" s="4">
        <v>1</v>
      </c>
      <c r="AZ55" s="4">
        <v>1</v>
      </c>
      <c r="BA55" s="4">
        <v>2.4</v>
      </c>
      <c r="BB55" s="4">
        <v>160</v>
      </c>
      <c r="BC55" s="4">
        <v>127</v>
      </c>
      <c r="BD55" s="4">
        <v>4.2</v>
      </c>
      <c r="BE55" s="4">
        <v>2.1</v>
      </c>
      <c r="BF55" s="4">
        <v>4.8</v>
      </c>
      <c r="BG55" s="4">
        <v>7.5</v>
      </c>
      <c r="BH55" s="4">
        <v>4.5</v>
      </c>
      <c r="BJ55" s="4">
        <v>253</v>
      </c>
      <c r="BK55" s="4">
        <v>47</v>
      </c>
      <c r="BL55" s="4">
        <v>35</v>
      </c>
      <c r="BM55" s="4">
        <v>0.2</v>
      </c>
      <c r="BN55" s="4">
        <v>103</v>
      </c>
      <c r="BO55" s="4">
        <v>465</v>
      </c>
      <c r="BP55" s="4">
        <v>1</v>
      </c>
      <c r="BQ55" s="4">
        <v>4</v>
      </c>
      <c r="BR55" s="4">
        <v>162.19999999999999</v>
      </c>
      <c r="BS55">
        <v>125</v>
      </c>
      <c r="BT55">
        <v>61</v>
      </c>
      <c r="BU55">
        <v>80</v>
      </c>
      <c r="BV55">
        <v>53</v>
      </c>
      <c r="BW55">
        <v>10</v>
      </c>
      <c r="BX55">
        <v>2395</v>
      </c>
      <c r="BY55">
        <v>720</v>
      </c>
      <c r="BZ55">
        <v>1.3</v>
      </c>
      <c r="CA55">
        <v>66.900000000000006</v>
      </c>
      <c r="CB55">
        <v>2.4</v>
      </c>
      <c r="CC55" s="4">
        <v>1.3</v>
      </c>
      <c r="CD55" s="4">
        <v>34.6</v>
      </c>
      <c r="CE55" s="4">
        <v>71</v>
      </c>
      <c r="CF55" s="4">
        <v>22</v>
      </c>
      <c r="CG55" s="4">
        <v>7</v>
      </c>
      <c r="CH55" s="4">
        <v>1111</v>
      </c>
      <c r="CI55" s="4">
        <f t="shared" si="3"/>
        <v>4307.6923076923076</v>
      </c>
      <c r="CJ55" s="4">
        <v>7.35</v>
      </c>
      <c r="CK55" s="4">
        <v>43</v>
      </c>
      <c r="CL55" s="4">
        <v>72</v>
      </c>
      <c r="CM55" s="4">
        <v>22.2</v>
      </c>
      <c r="CN55" s="4">
        <v>0.37</v>
      </c>
      <c r="CO55" s="4">
        <v>1</v>
      </c>
      <c r="CP55" s="4">
        <v>0</v>
      </c>
      <c r="CQ55" s="4">
        <v>241</v>
      </c>
      <c r="CR55" s="4">
        <v>22097</v>
      </c>
      <c r="CS55" s="4">
        <v>1</v>
      </c>
      <c r="CT55" s="4">
        <v>3</v>
      </c>
      <c r="CU55" s="4"/>
      <c r="CV55" s="4">
        <v>1</v>
      </c>
      <c r="CW55" s="4">
        <v>1</v>
      </c>
      <c r="CX55" s="4">
        <v>1</v>
      </c>
      <c r="CY55" s="4">
        <v>1</v>
      </c>
      <c r="CZ55" s="4">
        <v>1</v>
      </c>
      <c r="DA55" s="4">
        <v>1</v>
      </c>
      <c r="DB55" s="4">
        <v>0</v>
      </c>
      <c r="DC55" s="4">
        <v>0</v>
      </c>
      <c r="DD55" s="4">
        <v>1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11</v>
      </c>
      <c r="DM55" s="4">
        <v>8</v>
      </c>
      <c r="DN55" s="4">
        <v>48</v>
      </c>
      <c r="DO55" s="4">
        <v>41</v>
      </c>
      <c r="DP55" s="4">
        <v>14</v>
      </c>
      <c r="DQ55" s="4">
        <v>30</v>
      </c>
      <c r="DR55" s="11">
        <v>48</v>
      </c>
      <c r="DS55" s="4">
        <v>45</v>
      </c>
      <c r="DT55" s="4">
        <v>88</v>
      </c>
      <c r="DU55" s="4">
        <f t="shared" si="39"/>
        <v>43</v>
      </c>
      <c r="DV55" s="11">
        <v>13</v>
      </c>
      <c r="DW55" s="4">
        <v>1546</v>
      </c>
      <c r="DX55" s="4">
        <v>84</v>
      </c>
      <c r="DY55" s="4">
        <v>51</v>
      </c>
      <c r="DZ55" s="4">
        <v>2.2000000000000002</v>
      </c>
      <c r="EA55" s="4">
        <f t="shared" si="38"/>
        <v>1.1640211640211642</v>
      </c>
      <c r="EB55" s="4">
        <v>12.5</v>
      </c>
      <c r="EC55" s="4">
        <v>391</v>
      </c>
      <c r="ED55" s="4">
        <v>31</v>
      </c>
      <c r="EE55" s="4">
        <v>2.1</v>
      </c>
      <c r="EF55" s="4">
        <f t="shared" si="41"/>
        <v>1.1111111111111112</v>
      </c>
      <c r="EG55" s="45">
        <f t="shared" si="5"/>
        <v>3.84</v>
      </c>
      <c r="EH55" s="45">
        <f t="shared" si="28"/>
        <v>1.04</v>
      </c>
      <c r="EI55" s="4">
        <v>7</v>
      </c>
      <c r="EJ55" s="4">
        <v>47</v>
      </c>
      <c r="EK55" s="4">
        <v>36</v>
      </c>
      <c r="EL55" s="11">
        <f t="shared" si="40"/>
        <v>1.3055555555555556</v>
      </c>
      <c r="EM55" s="4">
        <v>275</v>
      </c>
      <c r="EN55" s="11">
        <v>9</v>
      </c>
      <c r="EO55" s="4">
        <v>5</v>
      </c>
      <c r="EP55" s="11">
        <f t="shared" si="6"/>
        <v>6.7142857142857144</v>
      </c>
      <c r="EQ55" s="4">
        <v>18</v>
      </c>
      <c r="ER55" s="4">
        <f t="shared" si="7"/>
        <v>9.5238095238095237</v>
      </c>
      <c r="ES55" s="4">
        <v>14</v>
      </c>
      <c r="ET55" s="4">
        <v>15</v>
      </c>
      <c r="EU55" s="11">
        <v>14</v>
      </c>
      <c r="EV55" s="4">
        <v>9</v>
      </c>
      <c r="EW55" s="9">
        <v>4</v>
      </c>
      <c r="EX55" s="4">
        <v>121</v>
      </c>
      <c r="EY55" s="4">
        <v>142</v>
      </c>
      <c r="EZ55" s="4">
        <v>35</v>
      </c>
      <c r="FA55" s="4">
        <v>62</v>
      </c>
      <c r="FB55" s="4">
        <v>97</v>
      </c>
      <c r="FC55" s="4">
        <f t="shared" si="8"/>
        <v>391</v>
      </c>
      <c r="FD55" s="9">
        <f t="shared" si="29"/>
        <v>1.1523566017162099</v>
      </c>
      <c r="FE55" s="9">
        <f t="shared" si="10"/>
        <v>0.24808184143222506</v>
      </c>
      <c r="FF55" s="9">
        <f t="shared" si="11"/>
        <v>0.35229213209206511</v>
      </c>
      <c r="FG55" s="9">
        <f t="shared" si="12"/>
        <v>3.629032258064516</v>
      </c>
      <c r="FH55" s="9">
        <f t="shared" si="13"/>
        <v>0.29030196802741354</v>
      </c>
      <c r="FI55" s="9">
        <f t="shared" si="14"/>
        <v>3.1492267694390623</v>
      </c>
      <c r="FJ55" s="11" t="s">
        <v>194</v>
      </c>
      <c r="FK55" s="11">
        <v>41</v>
      </c>
      <c r="FL55" s="4">
        <v>22</v>
      </c>
      <c r="FM55" s="4">
        <v>19</v>
      </c>
      <c r="FN55" s="4">
        <v>52</v>
      </c>
      <c r="FO55" s="4">
        <f t="shared" si="30"/>
        <v>27.513227513227516</v>
      </c>
      <c r="FP55" s="11">
        <v>42</v>
      </c>
      <c r="FQ55" s="11">
        <v>20</v>
      </c>
      <c r="FR55" s="4">
        <v>13</v>
      </c>
      <c r="FS55" s="4">
        <v>34</v>
      </c>
      <c r="FT55" s="4">
        <v>23</v>
      </c>
      <c r="FU55" s="11">
        <f t="shared" si="31"/>
        <v>1.4782608695652173</v>
      </c>
      <c r="FV55" s="4">
        <v>9</v>
      </c>
      <c r="FW55" s="11">
        <f t="shared" si="32"/>
        <v>3.7777777777777777</v>
      </c>
      <c r="FX55" s="4">
        <v>100</v>
      </c>
      <c r="FY55" s="4">
        <v>24.9</v>
      </c>
      <c r="FZ55">
        <v>17.100000000000001</v>
      </c>
      <c r="GA55" s="11">
        <f t="shared" si="18"/>
        <v>34.9</v>
      </c>
      <c r="GB55" s="4">
        <f t="shared" si="19"/>
        <v>1.7449999999999999</v>
      </c>
      <c r="GC55" s="4">
        <f t="shared" si="34"/>
        <v>2.4561403508771926</v>
      </c>
      <c r="GD55" s="4" t="e">
        <f t="shared" si="35"/>
        <v>#VALUE!</v>
      </c>
      <c r="GE55" s="4">
        <v>22</v>
      </c>
      <c r="GF55" s="4">
        <v>20</v>
      </c>
      <c r="GG55" s="4">
        <f t="shared" si="22"/>
        <v>9.0909090909090917</v>
      </c>
      <c r="GH55" s="4">
        <v>12</v>
      </c>
      <c r="GI55" s="4">
        <v>8</v>
      </c>
      <c r="GJ55" s="4">
        <f t="shared" si="23"/>
        <v>33.333333333333329</v>
      </c>
      <c r="GK55">
        <v>1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1</v>
      </c>
      <c r="GS55">
        <v>0</v>
      </c>
      <c r="GT55">
        <v>0</v>
      </c>
    </row>
    <row r="56" spans="1:207" x14ac:dyDescent="0.35">
      <c r="A56" s="54">
        <v>24</v>
      </c>
      <c r="B56" s="54">
        <v>22017183</v>
      </c>
      <c r="C56" s="2">
        <v>44967</v>
      </c>
      <c r="D56" s="2">
        <v>18693</v>
      </c>
      <c r="E56" s="4">
        <v>71</v>
      </c>
      <c r="F56" s="4" t="s">
        <v>178</v>
      </c>
      <c r="G56" s="4">
        <v>66</v>
      </c>
      <c r="H56" s="4">
        <v>170</v>
      </c>
      <c r="I56" s="4">
        <v>1.77</v>
      </c>
      <c r="J56" s="4">
        <v>1</v>
      </c>
      <c r="K56" s="2">
        <v>44966</v>
      </c>
      <c r="L56" s="2">
        <v>44966</v>
      </c>
      <c r="M56" s="2">
        <v>44973</v>
      </c>
      <c r="N56" s="2">
        <v>44987</v>
      </c>
      <c r="O56" s="4">
        <v>0</v>
      </c>
      <c r="Q56" s="25">
        <f t="shared" si="37"/>
        <v>7</v>
      </c>
      <c r="R56" s="4">
        <f t="shared" si="1"/>
        <v>21</v>
      </c>
      <c r="T56" s="4">
        <v>0</v>
      </c>
      <c r="U56" s="4">
        <v>1</v>
      </c>
      <c r="V56" s="4">
        <v>1</v>
      </c>
      <c r="W56" s="4">
        <v>0</v>
      </c>
      <c r="X56" s="4">
        <v>0</v>
      </c>
      <c r="Y56" s="4">
        <v>1</v>
      </c>
      <c r="Z56" s="4">
        <v>1</v>
      </c>
      <c r="AA56" s="4">
        <v>0</v>
      </c>
      <c r="AB56" s="4">
        <v>1</v>
      </c>
      <c r="AC56" s="4">
        <v>26</v>
      </c>
      <c r="AD56" s="4">
        <v>35</v>
      </c>
      <c r="AE56" s="4">
        <v>7</v>
      </c>
      <c r="AF56" s="4">
        <v>7</v>
      </c>
      <c r="AG56" s="4">
        <f t="shared" si="36"/>
        <v>0</v>
      </c>
      <c r="AH56" s="4">
        <v>415</v>
      </c>
      <c r="AI56" s="4">
        <v>1587</v>
      </c>
      <c r="AJ56" s="4">
        <v>46.44</v>
      </c>
      <c r="AK56" s="4">
        <v>30.24</v>
      </c>
      <c r="AL56" s="4">
        <v>0</v>
      </c>
      <c r="AM56" s="4">
        <v>0</v>
      </c>
      <c r="AN56" s="4">
        <v>0</v>
      </c>
      <c r="AO56" s="4">
        <v>118</v>
      </c>
      <c r="AP56" s="9">
        <v>1912</v>
      </c>
      <c r="AQ56" s="4">
        <v>0</v>
      </c>
      <c r="AR56" s="4">
        <v>8.1</v>
      </c>
      <c r="AS56" s="4">
        <v>1.36</v>
      </c>
      <c r="AT56" s="4">
        <v>29.1</v>
      </c>
      <c r="AV56" s="4">
        <v>1.46</v>
      </c>
      <c r="AW56" s="4">
        <v>961</v>
      </c>
      <c r="AX56" s="4">
        <v>246</v>
      </c>
      <c r="AY56" s="4">
        <v>1</v>
      </c>
      <c r="AZ56" s="4">
        <v>0</v>
      </c>
      <c r="BA56" s="4">
        <v>1.5</v>
      </c>
      <c r="BB56" s="4">
        <v>97</v>
      </c>
      <c r="BC56" s="4">
        <v>128</v>
      </c>
      <c r="BD56" s="4">
        <v>4.5999999999999996</v>
      </c>
      <c r="BE56" s="4">
        <v>1.9</v>
      </c>
      <c r="BF56" s="4">
        <v>3.9</v>
      </c>
      <c r="BG56" s="4">
        <v>8.1</v>
      </c>
      <c r="BH56" s="4">
        <v>5.0999999999999996</v>
      </c>
      <c r="BJ56" s="4">
        <v>486</v>
      </c>
      <c r="BK56" s="4">
        <v>27</v>
      </c>
      <c r="BL56" s="4">
        <v>18</v>
      </c>
      <c r="BM56" s="4">
        <v>0.4</v>
      </c>
      <c r="BN56" s="4">
        <v>41</v>
      </c>
      <c r="BO56" s="4">
        <v>194</v>
      </c>
      <c r="BP56" s="4">
        <v>0</v>
      </c>
      <c r="BQ56" s="4">
        <v>0</v>
      </c>
      <c r="BR56" s="4">
        <v>199.4</v>
      </c>
      <c r="BS56">
        <v>92</v>
      </c>
      <c r="BT56">
        <v>51</v>
      </c>
      <c r="BU56">
        <v>48</v>
      </c>
      <c r="BV56">
        <v>76</v>
      </c>
      <c r="BW56">
        <v>8</v>
      </c>
      <c r="BX56">
        <v>1938</v>
      </c>
      <c r="BY56">
        <v>595</v>
      </c>
      <c r="BZ56">
        <v>2.1</v>
      </c>
      <c r="CA56">
        <v>60.6</v>
      </c>
      <c r="CB56">
        <v>4.2</v>
      </c>
      <c r="CC56" s="4">
        <v>2.9</v>
      </c>
      <c r="CD56" s="4">
        <v>37.799999999999997</v>
      </c>
      <c r="CE56" s="4">
        <v>68</v>
      </c>
      <c r="CF56" s="4">
        <v>22</v>
      </c>
      <c r="CG56" s="4">
        <v>8</v>
      </c>
      <c r="CH56" s="4">
        <v>1934</v>
      </c>
      <c r="CI56" s="4">
        <f t="shared" si="3"/>
        <v>1103.4482758620691</v>
      </c>
      <c r="CJ56" s="4">
        <v>7.42</v>
      </c>
      <c r="CK56" s="4">
        <v>33</v>
      </c>
      <c r="CL56" s="4">
        <v>69</v>
      </c>
      <c r="CM56" s="4">
        <v>21.3</v>
      </c>
      <c r="CN56" s="4">
        <v>0.65</v>
      </c>
      <c r="CO56" s="4">
        <v>1</v>
      </c>
      <c r="CP56" s="4">
        <v>0</v>
      </c>
      <c r="CQ56" s="4">
        <v>37</v>
      </c>
      <c r="CR56" s="4">
        <v>11965</v>
      </c>
      <c r="CS56" s="4">
        <v>1</v>
      </c>
      <c r="CT56" s="4">
        <v>1</v>
      </c>
      <c r="CU56" s="4">
        <v>30</v>
      </c>
      <c r="CV56" s="4">
        <v>1</v>
      </c>
      <c r="CW56" s="4">
        <v>1</v>
      </c>
      <c r="CX56" s="4">
        <v>1</v>
      </c>
      <c r="CY56" s="4">
        <v>1</v>
      </c>
      <c r="CZ56" s="4">
        <v>1</v>
      </c>
      <c r="DA56" s="4">
        <v>0</v>
      </c>
      <c r="DB56" s="4">
        <v>0</v>
      </c>
      <c r="DC56" s="4">
        <v>0</v>
      </c>
      <c r="DD56" s="4">
        <v>1</v>
      </c>
      <c r="DE56" s="4">
        <v>1</v>
      </c>
      <c r="DF56" s="4">
        <v>1</v>
      </c>
      <c r="DG56" s="4">
        <v>1</v>
      </c>
      <c r="DH56" s="4">
        <v>1</v>
      </c>
      <c r="DI56" s="4">
        <v>1</v>
      </c>
      <c r="DJ56" s="4">
        <v>0</v>
      </c>
      <c r="DK56" s="4">
        <v>1</v>
      </c>
      <c r="DL56" s="4">
        <v>9</v>
      </c>
      <c r="DM56" s="4">
        <v>9</v>
      </c>
      <c r="DN56" s="4">
        <v>62</v>
      </c>
      <c r="DO56" s="4">
        <v>50</v>
      </c>
      <c r="DP56" s="4">
        <v>19</v>
      </c>
      <c r="DQ56" s="4">
        <v>39</v>
      </c>
      <c r="DR56" s="11">
        <v>39</v>
      </c>
      <c r="DS56" s="4">
        <v>67</v>
      </c>
      <c r="DT56" s="4">
        <v>110</v>
      </c>
      <c r="DU56" s="4">
        <f t="shared" si="39"/>
        <v>43</v>
      </c>
      <c r="DV56" s="11">
        <v>13.4</v>
      </c>
      <c r="DW56" s="4">
        <v>1043</v>
      </c>
      <c r="DX56" s="4">
        <v>84</v>
      </c>
      <c r="DY56" s="4">
        <v>75</v>
      </c>
      <c r="DZ56" s="4">
        <v>3.2</v>
      </c>
      <c r="EA56" s="4">
        <f t="shared" si="38"/>
        <v>1.807909604519774</v>
      </c>
      <c r="EB56" s="4">
        <v>11.4</v>
      </c>
      <c r="EC56" s="4">
        <v>281</v>
      </c>
      <c r="ED56" s="4">
        <v>49</v>
      </c>
      <c r="EE56" s="4">
        <v>3.74</v>
      </c>
      <c r="EF56" s="4">
        <f t="shared" si="41"/>
        <v>2.1129943502824862</v>
      </c>
      <c r="EG56" s="45">
        <f t="shared" si="5"/>
        <v>3.4210526315789473</v>
      </c>
      <c r="EH56" s="45">
        <f t="shared" si="28"/>
        <v>1.1754385964912282</v>
      </c>
      <c r="EI56" s="4">
        <v>9</v>
      </c>
      <c r="EJ56" s="4">
        <v>79</v>
      </c>
      <c r="EK56" s="4">
        <v>50</v>
      </c>
      <c r="EL56" s="11">
        <f t="shared" si="40"/>
        <v>1.58</v>
      </c>
      <c r="EM56" s="4">
        <v>110</v>
      </c>
      <c r="EN56" s="11">
        <v>12</v>
      </c>
      <c r="EO56" s="4">
        <v>10</v>
      </c>
      <c r="EP56" s="11">
        <f t="shared" si="6"/>
        <v>7.1818181818181817</v>
      </c>
      <c r="EQ56" s="4">
        <v>40</v>
      </c>
      <c r="ER56" s="4">
        <f t="shared" si="7"/>
        <v>22.598870056497177</v>
      </c>
      <c r="ES56" s="4">
        <v>21</v>
      </c>
      <c r="ET56" s="4">
        <v>31</v>
      </c>
      <c r="EU56" s="11">
        <v>17</v>
      </c>
      <c r="EV56" s="4">
        <v>10</v>
      </c>
      <c r="EW56" s="9">
        <v>7</v>
      </c>
      <c r="EX56" s="4">
        <v>97</v>
      </c>
      <c r="EY56" s="4">
        <v>107</v>
      </c>
      <c r="EZ56" s="4">
        <v>62</v>
      </c>
      <c r="FA56" s="4">
        <v>55</v>
      </c>
      <c r="FB56" s="4">
        <v>73</v>
      </c>
      <c r="FC56" s="4">
        <f t="shared" si="8"/>
        <v>281</v>
      </c>
      <c r="FD56" s="9">
        <f t="shared" si="29"/>
        <v>1.1939786803689774</v>
      </c>
      <c r="FE56" s="9">
        <f t="shared" si="10"/>
        <v>0.2597864768683274</v>
      </c>
      <c r="FF56" s="9">
        <f t="shared" si="11"/>
        <v>0.36824735935954017</v>
      </c>
      <c r="FG56" s="9">
        <f t="shared" si="12"/>
        <v>1.6897959183673468</v>
      </c>
      <c r="FH56" s="9">
        <f t="shared" si="13"/>
        <v>0.33519999876581535</v>
      </c>
      <c r="FI56" s="9">
        <f t="shared" si="14"/>
        <v>1.4152647330730781</v>
      </c>
      <c r="FJ56" s="11">
        <v>14.8</v>
      </c>
      <c r="FK56" s="11">
        <v>17</v>
      </c>
      <c r="FL56" s="4">
        <v>10</v>
      </c>
      <c r="FM56" s="4">
        <v>6</v>
      </c>
      <c r="FN56" s="4">
        <v>71</v>
      </c>
      <c r="FO56" s="4">
        <f t="shared" si="30"/>
        <v>40.112994350282484</v>
      </c>
      <c r="FP56" s="11">
        <v>42</v>
      </c>
      <c r="FQ56" s="11">
        <v>15</v>
      </c>
      <c r="FR56" s="4">
        <v>12</v>
      </c>
      <c r="FS56" s="4">
        <v>52</v>
      </c>
      <c r="FT56" s="4">
        <v>32</v>
      </c>
      <c r="FU56" s="11">
        <f t="shared" si="31"/>
        <v>1.625</v>
      </c>
      <c r="FV56" s="4">
        <v>13</v>
      </c>
      <c r="FW56" s="11">
        <f t="shared" si="32"/>
        <v>4</v>
      </c>
      <c r="FX56" s="4">
        <v>111</v>
      </c>
      <c r="FY56" s="4">
        <v>18.100000000000001</v>
      </c>
      <c r="FZ56">
        <v>7.7</v>
      </c>
      <c r="GA56" s="11">
        <f t="shared" si="18"/>
        <v>26.1</v>
      </c>
      <c r="GB56" s="4">
        <f t="shared" si="19"/>
        <v>1.74</v>
      </c>
      <c r="GC56" s="4">
        <f t="shared" si="34"/>
        <v>5.4545454545454541</v>
      </c>
      <c r="GD56" s="4">
        <f t="shared" si="35"/>
        <v>1.9220779220779221</v>
      </c>
      <c r="GE56" s="4">
        <v>23</v>
      </c>
      <c r="GF56" s="4">
        <v>8</v>
      </c>
      <c r="GG56" s="4">
        <f t="shared" si="22"/>
        <v>65.217391304347828</v>
      </c>
      <c r="GH56" s="4">
        <v>35</v>
      </c>
      <c r="GI56" s="4">
        <v>29</v>
      </c>
      <c r="GJ56" s="4">
        <f t="shared" si="23"/>
        <v>17.142857142857142</v>
      </c>
      <c r="GK56">
        <v>1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38</v>
      </c>
      <c r="GV56">
        <v>12</v>
      </c>
      <c r="GW56">
        <f t="shared" ref="GW56:GW71" si="42">(GU56-GV56)/GU56</f>
        <v>0.68421052631578949</v>
      </c>
      <c r="GX56">
        <v>1</v>
      </c>
      <c r="GY56">
        <v>0</v>
      </c>
    </row>
    <row r="57" spans="1:207" x14ac:dyDescent="0.35">
      <c r="A57" s="54">
        <v>27</v>
      </c>
      <c r="B57" s="54">
        <v>13529653</v>
      </c>
      <c r="C57" s="2">
        <v>44987</v>
      </c>
      <c r="D57" s="2">
        <v>18170</v>
      </c>
      <c r="E57" s="4">
        <v>74</v>
      </c>
      <c r="F57" s="4" t="s">
        <v>178</v>
      </c>
      <c r="G57" s="4">
        <v>85</v>
      </c>
      <c r="H57" s="4">
        <v>185</v>
      </c>
      <c r="I57" s="4">
        <v>2.09</v>
      </c>
      <c r="J57" s="4">
        <v>1</v>
      </c>
      <c r="K57" s="2">
        <v>44975</v>
      </c>
      <c r="L57" s="2">
        <v>44987</v>
      </c>
      <c r="M57" s="2">
        <v>44990</v>
      </c>
      <c r="N57" s="2">
        <v>44990</v>
      </c>
      <c r="O57" s="4">
        <v>1</v>
      </c>
      <c r="P57" s="2">
        <v>44990</v>
      </c>
      <c r="Q57" s="25">
        <f t="shared" si="37"/>
        <v>3</v>
      </c>
      <c r="R57" s="4">
        <f t="shared" si="1"/>
        <v>15</v>
      </c>
      <c r="S57" s="4">
        <f>_xlfn.DAYS(P57,L57)</f>
        <v>3</v>
      </c>
      <c r="T57" s="4">
        <v>0</v>
      </c>
      <c r="U57" s="4">
        <v>1</v>
      </c>
      <c r="V57" s="4">
        <v>0</v>
      </c>
      <c r="W57" s="4">
        <v>1</v>
      </c>
      <c r="X57" s="4">
        <v>1</v>
      </c>
      <c r="Y57" s="4">
        <v>1</v>
      </c>
      <c r="Z57" s="4">
        <v>0</v>
      </c>
      <c r="AA57" s="4">
        <v>1</v>
      </c>
      <c r="AB57" s="4">
        <v>0</v>
      </c>
      <c r="AC57" s="4">
        <v>34</v>
      </c>
      <c r="AD57" s="4">
        <v>66</v>
      </c>
      <c r="AE57" s="4">
        <v>10</v>
      </c>
      <c r="AF57" s="4">
        <v>12</v>
      </c>
      <c r="AG57" s="4">
        <f t="shared" si="36"/>
        <v>2</v>
      </c>
      <c r="AH57" s="4">
        <v>2000</v>
      </c>
      <c r="AI57" s="4">
        <v>16800</v>
      </c>
      <c r="AJ57" s="4">
        <v>27.1</v>
      </c>
      <c r="AK57" s="4">
        <v>14.5</v>
      </c>
      <c r="AL57" s="4">
        <v>0</v>
      </c>
      <c r="AM57" s="4">
        <v>0</v>
      </c>
      <c r="AN57" s="4">
        <v>0</v>
      </c>
      <c r="AO57" s="4">
        <v>120</v>
      </c>
      <c r="AP57" s="4">
        <v>821</v>
      </c>
      <c r="AQ57" s="4">
        <v>0</v>
      </c>
      <c r="AR57" s="4">
        <v>7.5</v>
      </c>
      <c r="AS57" s="4">
        <v>1.29</v>
      </c>
      <c r="AT57" s="4">
        <v>31.5</v>
      </c>
      <c r="AU57" s="29">
        <v>4.0199999999999996</v>
      </c>
      <c r="AW57" s="4">
        <v>998</v>
      </c>
      <c r="AX57" s="4">
        <v>410</v>
      </c>
      <c r="AY57" s="4">
        <v>1</v>
      </c>
      <c r="AZ57" s="4">
        <v>1</v>
      </c>
      <c r="BA57" s="4">
        <v>3.4</v>
      </c>
      <c r="BB57" s="4">
        <v>89</v>
      </c>
      <c r="BC57" s="4">
        <v>133</v>
      </c>
      <c r="BD57" s="4">
        <v>5.9</v>
      </c>
      <c r="BE57" s="4">
        <v>2.2000000000000002</v>
      </c>
      <c r="BF57" s="4">
        <v>8</v>
      </c>
      <c r="BG57" s="4">
        <v>8.6</v>
      </c>
      <c r="BH57" s="4">
        <v>5.7</v>
      </c>
      <c r="BJ57" s="4">
        <v>149</v>
      </c>
      <c r="BK57" s="4">
        <v>50</v>
      </c>
      <c r="BL57" s="4">
        <v>21</v>
      </c>
      <c r="BM57" s="4">
        <v>0.3</v>
      </c>
      <c r="BN57" s="4">
        <v>106</v>
      </c>
      <c r="BO57" s="4">
        <v>360</v>
      </c>
      <c r="BP57" s="4">
        <v>1</v>
      </c>
      <c r="BQ57" s="4">
        <v>2</v>
      </c>
      <c r="BR57" s="4">
        <v>208</v>
      </c>
      <c r="BS57">
        <v>140</v>
      </c>
      <c r="BT57">
        <v>36</v>
      </c>
      <c r="BU57">
        <v>66</v>
      </c>
      <c r="BV57">
        <v>89</v>
      </c>
      <c r="BW57">
        <v>2</v>
      </c>
      <c r="BX57">
        <v>1605</v>
      </c>
      <c r="BY57">
        <v>0</v>
      </c>
      <c r="BZ57">
        <v>1.3</v>
      </c>
      <c r="CA57">
        <v>74.2</v>
      </c>
      <c r="CB57">
        <v>21.1</v>
      </c>
      <c r="CC57" s="4">
        <v>1.8</v>
      </c>
      <c r="CD57" s="4">
        <v>32</v>
      </c>
      <c r="CE57" s="4">
        <v>56</v>
      </c>
      <c r="CF57" s="4">
        <v>32</v>
      </c>
      <c r="CH57" s="4">
        <v>3515</v>
      </c>
      <c r="CI57" s="4">
        <f t="shared" si="3"/>
        <v>2844.4444444444443</v>
      </c>
      <c r="CJ57" s="4">
        <v>7.29</v>
      </c>
      <c r="CK57" s="4">
        <v>39.299999999999997</v>
      </c>
      <c r="CL57" s="4">
        <v>113.1</v>
      </c>
      <c r="CM57" s="4">
        <v>22.8</v>
      </c>
      <c r="CN57" s="4">
        <v>0.5</v>
      </c>
      <c r="CO57" s="4">
        <v>0</v>
      </c>
      <c r="CP57" s="4">
        <v>0</v>
      </c>
      <c r="CQ57" s="4">
        <v>857</v>
      </c>
      <c r="CR57" s="4">
        <v>35000</v>
      </c>
      <c r="CS57" s="4">
        <v>1</v>
      </c>
      <c r="CT57" s="4">
        <v>0</v>
      </c>
      <c r="CU57" s="4"/>
      <c r="CV57" s="4">
        <v>1</v>
      </c>
      <c r="CW57" s="4">
        <v>1</v>
      </c>
      <c r="CX57" s="4">
        <v>1</v>
      </c>
      <c r="CY57" s="4">
        <v>1</v>
      </c>
      <c r="CZ57" s="4">
        <v>1</v>
      </c>
      <c r="DA57" s="4">
        <v>0</v>
      </c>
      <c r="DB57" s="4">
        <v>0</v>
      </c>
      <c r="DC57" s="4">
        <v>0</v>
      </c>
      <c r="DD57" s="4">
        <v>1</v>
      </c>
      <c r="DE57" s="4">
        <v>1</v>
      </c>
      <c r="DF57" s="4">
        <v>1</v>
      </c>
      <c r="DG57" s="4">
        <v>1</v>
      </c>
      <c r="DH57" s="4">
        <v>1</v>
      </c>
      <c r="DI57" s="4">
        <v>0</v>
      </c>
      <c r="DJ57" s="4">
        <v>0</v>
      </c>
      <c r="DK57" s="4">
        <v>0</v>
      </c>
      <c r="DL57" s="4">
        <v>10</v>
      </c>
      <c r="DM57" s="4">
        <v>10</v>
      </c>
      <c r="DN57" s="4">
        <v>46</v>
      </c>
      <c r="DO57" s="4">
        <v>35</v>
      </c>
      <c r="DP57" s="4">
        <v>23</v>
      </c>
      <c r="DQ57" s="4">
        <v>47</v>
      </c>
      <c r="DR57" s="11">
        <v>35</v>
      </c>
      <c r="DS57" s="4">
        <v>58</v>
      </c>
      <c r="DT57" s="4">
        <v>89</v>
      </c>
      <c r="DU57" s="4">
        <f t="shared" si="39"/>
        <v>31</v>
      </c>
      <c r="DV57" s="11">
        <v>8.5</v>
      </c>
      <c r="DW57" s="4">
        <v>805</v>
      </c>
      <c r="DX57" s="4">
        <v>82</v>
      </c>
      <c r="DY57" s="4">
        <v>93</v>
      </c>
      <c r="DZ57" s="4">
        <v>2.6</v>
      </c>
      <c r="EA57" s="4">
        <f t="shared" si="38"/>
        <v>1.2440191387559809</v>
      </c>
      <c r="EB57" s="4">
        <v>14.1</v>
      </c>
      <c r="EC57" s="4">
        <v>254</v>
      </c>
      <c r="ED57" s="4">
        <v>40</v>
      </c>
      <c r="EE57" s="4">
        <v>3.6</v>
      </c>
      <c r="EF57" s="4">
        <f t="shared" si="41"/>
        <v>1.7224880382775121</v>
      </c>
      <c r="EG57" s="45">
        <f t="shared" si="5"/>
        <v>2.4822695035460995</v>
      </c>
      <c r="EH57" s="45">
        <f t="shared" si="28"/>
        <v>0.6028368794326241</v>
      </c>
      <c r="EI57" s="4">
        <v>7</v>
      </c>
      <c r="EJ57" s="4">
        <v>86</v>
      </c>
      <c r="EK57" s="4">
        <v>86</v>
      </c>
      <c r="EL57" s="11">
        <f t="shared" si="40"/>
        <v>1</v>
      </c>
      <c r="EM57" s="4">
        <v>133</v>
      </c>
      <c r="EN57" s="11">
        <v>7</v>
      </c>
      <c r="EO57" s="4">
        <v>7</v>
      </c>
      <c r="EP57" s="11">
        <f t="shared" si="6"/>
        <v>12.285714285714286</v>
      </c>
      <c r="EQ57" s="4">
        <v>40</v>
      </c>
      <c r="ER57" s="4">
        <f t="shared" si="7"/>
        <v>19.138755980861244</v>
      </c>
      <c r="ES57" s="4">
        <v>27</v>
      </c>
      <c r="ET57" s="4">
        <v>36</v>
      </c>
      <c r="EU57" s="11">
        <v>14</v>
      </c>
      <c r="EV57" s="4">
        <v>9</v>
      </c>
      <c r="EW57" s="9">
        <v>4</v>
      </c>
      <c r="EX57" s="4">
        <v>80</v>
      </c>
      <c r="EY57" s="4">
        <v>83</v>
      </c>
      <c r="EZ57" s="4">
        <v>59</v>
      </c>
      <c r="FA57" s="4">
        <v>63</v>
      </c>
      <c r="FB57" s="4">
        <v>59</v>
      </c>
      <c r="FC57" s="4">
        <f t="shared" si="8"/>
        <v>254</v>
      </c>
      <c r="FD57" s="9">
        <f t="shared" si="29"/>
        <v>3.6283514642139312</v>
      </c>
      <c r="FE57" s="9">
        <f t="shared" si="10"/>
        <v>0.23228346456692914</v>
      </c>
      <c r="FF57" s="9">
        <f t="shared" si="11"/>
        <v>0.32936441023346336</v>
      </c>
      <c r="FG57" s="9">
        <f t="shared" si="12"/>
        <v>3.15</v>
      </c>
      <c r="FH57" s="9">
        <f t="shared" si="13"/>
        <v>0.22398295698451934</v>
      </c>
      <c r="FI57" s="9">
        <f t="shared" si="14"/>
        <v>0.8681628643388426</v>
      </c>
      <c r="FJ57" s="11">
        <v>8.6</v>
      </c>
      <c r="FK57" s="11">
        <v>21</v>
      </c>
      <c r="FL57" s="4">
        <v>0</v>
      </c>
      <c r="FM57" s="4">
        <v>21</v>
      </c>
      <c r="FN57" s="4">
        <v>48</v>
      </c>
      <c r="FO57" s="4">
        <f t="shared" si="30"/>
        <v>22.966507177033495</v>
      </c>
      <c r="FP57" s="11">
        <v>34</v>
      </c>
      <c r="FQ57" s="11">
        <v>10</v>
      </c>
      <c r="FR57" s="4">
        <v>10</v>
      </c>
      <c r="FS57" s="4">
        <v>55</v>
      </c>
      <c r="FT57" s="4">
        <v>66</v>
      </c>
      <c r="FU57" s="11">
        <f t="shared" si="31"/>
        <v>0.83333333333333337</v>
      </c>
      <c r="FV57" s="4">
        <v>9</v>
      </c>
      <c r="FW57" s="11">
        <f t="shared" si="32"/>
        <v>6.1111111111111107</v>
      </c>
      <c r="FX57" s="4">
        <v>83</v>
      </c>
      <c r="FY57" s="4">
        <v>39.4</v>
      </c>
      <c r="FZ57">
        <v>8.6</v>
      </c>
      <c r="GA57" s="11">
        <f t="shared" si="18"/>
        <v>41.4</v>
      </c>
      <c r="GB57" s="4">
        <f t="shared" si="19"/>
        <v>4.1399999999999997</v>
      </c>
      <c r="GC57" s="4">
        <f t="shared" si="34"/>
        <v>3.9534883720930236</v>
      </c>
      <c r="GD57" s="4">
        <f t="shared" si="35"/>
        <v>1</v>
      </c>
      <c r="GE57" s="4">
        <v>22</v>
      </c>
      <c r="GF57" s="4">
        <v>20</v>
      </c>
      <c r="GG57" s="4">
        <f t="shared" si="22"/>
        <v>9.0909090909090917</v>
      </c>
      <c r="GH57" s="4">
        <v>15</v>
      </c>
      <c r="GI57" s="4">
        <v>8</v>
      </c>
      <c r="GJ57" s="4">
        <f t="shared" si="23"/>
        <v>46.666666666666664</v>
      </c>
      <c r="GK57">
        <v>1</v>
      </c>
      <c r="GL57">
        <v>0</v>
      </c>
      <c r="GM57">
        <v>0</v>
      </c>
      <c r="GN57">
        <v>0</v>
      </c>
      <c r="GO57">
        <v>0</v>
      </c>
      <c r="GP57">
        <v>1</v>
      </c>
      <c r="GQ57">
        <v>0</v>
      </c>
      <c r="GR57">
        <v>1</v>
      </c>
      <c r="GS57">
        <v>0</v>
      </c>
      <c r="GT57">
        <v>0</v>
      </c>
      <c r="GU57">
        <v>16</v>
      </c>
      <c r="GV57">
        <v>8</v>
      </c>
      <c r="GW57">
        <f t="shared" si="42"/>
        <v>0.5</v>
      </c>
      <c r="GX57">
        <v>1</v>
      </c>
      <c r="GY57">
        <v>0</v>
      </c>
    </row>
    <row r="58" spans="1:207" x14ac:dyDescent="0.35">
      <c r="A58" s="54">
        <v>28</v>
      </c>
      <c r="B58" s="54">
        <v>3301316</v>
      </c>
      <c r="C58" s="2">
        <v>44987</v>
      </c>
      <c r="D58" s="2">
        <v>14470</v>
      </c>
      <c r="E58" s="4">
        <v>84</v>
      </c>
      <c r="F58" s="4" t="s">
        <v>178</v>
      </c>
      <c r="G58" s="4">
        <v>75</v>
      </c>
      <c r="H58" s="4">
        <v>165</v>
      </c>
      <c r="I58" s="4">
        <v>1.82</v>
      </c>
      <c r="J58" s="4">
        <v>1</v>
      </c>
      <c r="K58" s="2">
        <v>44975</v>
      </c>
      <c r="L58" s="2">
        <v>44986</v>
      </c>
      <c r="M58" s="2">
        <v>45018</v>
      </c>
      <c r="N58" s="2">
        <v>45018</v>
      </c>
      <c r="O58" s="4">
        <v>1</v>
      </c>
      <c r="P58" s="2">
        <v>45018</v>
      </c>
      <c r="Q58" s="25">
        <f t="shared" si="37"/>
        <v>32</v>
      </c>
      <c r="R58" s="4">
        <f t="shared" si="1"/>
        <v>43</v>
      </c>
      <c r="S58" s="4">
        <f>_xlfn.DAYS(P58,L58)</f>
        <v>32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26</v>
      </c>
      <c r="AD58" s="4">
        <v>62</v>
      </c>
      <c r="AE58" s="4">
        <v>8</v>
      </c>
      <c r="AF58" s="4">
        <v>8</v>
      </c>
      <c r="AG58" s="4">
        <f t="shared" si="36"/>
        <v>0</v>
      </c>
      <c r="AH58" s="4">
        <v>760</v>
      </c>
      <c r="AI58" s="4">
        <v>24400</v>
      </c>
      <c r="AJ58" s="4">
        <v>33.799999999999997</v>
      </c>
      <c r="AK58" s="4">
        <v>5.2</v>
      </c>
      <c r="AL58" s="4">
        <v>0</v>
      </c>
      <c r="AM58" s="4">
        <v>1</v>
      </c>
      <c r="AN58" s="4" t="s">
        <v>181</v>
      </c>
      <c r="AO58" s="4">
        <v>120</v>
      </c>
      <c r="AP58" s="4">
        <v>534</v>
      </c>
      <c r="AQ58" s="4">
        <v>0</v>
      </c>
      <c r="AR58" s="4">
        <v>8.9</v>
      </c>
      <c r="AS58" s="4">
        <v>1.26</v>
      </c>
      <c r="AT58" s="4">
        <v>25.3</v>
      </c>
      <c r="AU58" s="29">
        <v>0.92</v>
      </c>
      <c r="AW58" s="4">
        <v>671</v>
      </c>
      <c r="AX58" s="4">
        <v>543</v>
      </c>
      <c r="AY58" s="4">
        <v>1</v>
      </c>
      <c r="AZ58" s="4">
        <v>0</v>
      </c>
      <c r="BA58" s="4">
        <v>1.3</v>
      </c>
      <c r="BB58" s="4">
        <v>66</v>
      </c>
      <c r="BC58" s="4">
        <v>146</v>
      </c>
      <c r="BD58" s="4">
        <v>3.6</v>
      </c>
      <c r="BE58" s="4">
        <v>2.5</v>
      </c>
      <c r="BF58" s="4">
        <v>3.2</v>
      </c>
      <c r="BG58" s="4">
        <v>7.3</v>
      </c>
      <c r="BH58" s="4">
        <v>4.9000000000000004</v>
      </c>
      <c r="BJ58" s="4">
        <v>27</v>
      </c>
      <c r="BK58" s="4">
        <v>21</v>
      </c>
      <c r="BL58" s="4">
        <v>10</v>
      </c>
      <c r="BM58" s="4">
        <v>0.6</v>
      </c>
      <c r="BN58" s="4">
        <v>131</v>
      </c>
      <c r="BO58" s="4">
        <v>257</v>
      </c>
      <c r="BP58" s="4">
        <v>1</v>
      </c>
      <c r="BQ58" s="4">
        <v>19</v>
      </c>
      <c r="BR58" s="4">
        <v>376</v>
      </c>
      <c r="BS58">
        <v>158</v>
      </c>
      <c r="BT58">
        <v>57</v>
      </c>
      <c r="BU58">
        <v>92</v>
      </c>
      <c r="BV58">
        <v>66</v>
      </c>
      <c r="BW58">
        <v>2</v>
      </c>
      <c r="BX58">
        <v>1050</v>
      </c>
      <c r="BY58">
        <v>250</v>
      </c>
      <c r="BZ58">
        <v>1.3</v>
      </c>
      <c r="CA58">
        <v>83</v>
      </c>
      <c r="CB58">
        <v>18.100000000000001</v>
      </c>
      <c r="CC58" s="4">
        <v>2.5</v>
      </c>
      <c r="CD58" s="4">
        <v>36.4</v>
      </c>
      <c r="CE58" s="4">
        <v>80</v>
      </c>
      <c r="CH58" s="4">
        <v>2000</v>
      </c>
      <c r="CI58" s="4">
        <f t="shared" si="3"/>
        <v>2880</v>
      </c>
      <c r="CJ58" s="4">
        <v>7.3</v>
      </c>
      <c r="CK58" s="4">
        <v>58</v>
      </c>
      <c r="CL58" s="4">
        <v>79</v>
      </c>
      <c r="CM58" s="4">
        <v>33.799999999999997</v>
      </c>
      <c r="CN58" s="4">
        <v>0.71</v>
      </c>
      <c r="CO58" s="4">
        <v>0</v>
      </c>
      <c r="CP58" s="4">
        <v>0</v>
      </c>
      <c r="CQ58" s="4">
        <v>64</v>
      </c>
      <c r="CR58" s="4">
        <v>4172</v>
      </c>
      <c r="CS58" s="4">
        <v>1</v>
      </c>
      <c r="CT58" s="4">
        <v>0</v>
      </c>
      <c r="CU58" s="4"/>
      <c r="CV58" s="4">
        <v>1</v>
      </c>
      <c r="CW58" s="4">
        <v>0</v>
      </c>
      <c r="CX58" s="4">
        <v>0</v>
      </c>
      <c r="CY58" s="4">
        <v>0</v>
      </c>
      <c r="CZ58" s="4">
        <v>1</v>
      </c>
      <c r="DA58" s="4">
        <v>0</v>
      </c>
      <c r="DB58" s="4">
        <v>0</v>
      </c>
      <c r="DC58" s="4">
        <v>0</v>
      </c>
      <c r="DD58" s="4">
        <v>1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8</v>
      </c>
      <c r="DM58" s="4">
        <v>9</v>
      </c>
      <c r="DN58" s="4">
        <v>47</v>
      </c>
      <c r="DO58" s="4">
        <v>42</v>
      </c>
      <c r="DP58" s="4">
        <v>22</v>
      </c>
      <c r="DQ58" s="4">
        <v>48</v>
      </c>
      <c r="DR58" s="11">
        <v>58</v>
      </c>
      <c r="DS58" s="4">
        <v>33</v>
      </c>
      <c r="DT58" s="4">
        <v>71</v>
      </c>
      <c r="DU58" s="4">
        <f t="shared" si="39"/>
        <v>38</v>
      </c>
      <c r="DV58" s="11">
        <v>19.899999999999999</v>
      </c>
      <c r="DW58" s="4">
        <v>1803</v>
      </c>
      <c r="DX58" s="4">
        <v>84</v>
      </c>
      <c r="DY58" s="4">
        <v>86</v>
      </c>
      <c r="DZ58" s="4">
        <v>2.5</v>
      </c>
      <c r="EA58" s="4">
        <f t="shared" si="38"/>
        <v>1.3736263736263736</v>
      </c>
      <c r="EB58" s="4">
        <v>25.3</v>
      </c>
      <c r="EC58" s="4">
        <v>294</v>
      </c>
      <c r="ED58" s="4">
        <v>65</v>
      </c>
      <c r="EE58" s="4">
        <v>5</v>
      </c>
      <c r="EF58" s="4">
        <f t="shared" si="41"/>
        <v>2.7472527472527473</v>
      </c>
      <c r="EG58" s="45">
        <f t="shared" si="5"/>
        <v>2.2924901185770752</v>
      </c>
      <c r="EH58" s="45">
        <f t="shared" si="28"/>
        <v>0.78656126482213429</v>
      </c>
      <c r="EI58" s="4">
        <v>12</v>
      </c>
      <c r="EJ58" s="4">
        <v>62</v>
      </c>
      <c r="EK58" s="4">
        <v>63</v>
      </c>
      <c r="EL58" s="11">
        <f t="shared" si="40"/>
        <v>0.98412698412698407</v>
      </c>
      <c r="EM58" s="4">
        <v>305</v>
      </c>
      <c r="EN58" s="11">
        <v>6</v>
      </c>
      <c r="EO58" s="4">
        <v>8</v>
      </c>
      <c r="EP58" s="11">
        <f t="shared" si="6"/>
        <v>8.8571428571428577</v>
      </c>
      <c r="EQ58" s="4">
        <v>39</v>
      </c>
      <c r="ER58" s="4">
        <f t="shared" si="7"/>
        <v>21.428571428571427</v>
      </c>
      <c r="ES58" s="4">
        <v>16</v>
      </c>
      <c r="ET58" s="4">
        <v>33</v>
      </c>
      <c r="EU58" s="11">
        <v>12</v>
      </c>
      <c r="EV58" s="4">
        <v>8</v>
      </c>
      <c r="EW58" s="9">
        <v>4</v>
      </c>
      <c r="EX58" s="4">
        <v>97</v>
      </c>
      <c r="EY58" s="4">
        <v>114</v>
      </c>
      <c r="EZ58" s="4">
        <v>31</v>
      </c>
      <c r="FA58" s="4">
        <v>52</v>
      </c>
      <c r="FB58" s="4">
        <v>73</v>
      </c>
      <c r="FC58" s="4">
        <f t="shared" si="8"/>
        <v>294</v>
      </c>
      <c r="FD58" s="9">
        <f t="shared" si="29"/>
        <v>1.3753389587879301</v>
      </c>
      <c r="FE58" s="9">
        <f t="shared" si="10"/>
        <v>0.24829931972789115</v>
      </c>
      <c r="FF58" s="9">
        <f t="shared" si="11"/>
        <v>0.35259668153658874</v>
      </c>
      <c r="FG58" s="9">
        <f t="shared" si="12"/>
        <v>2.1876923076923078</v>
      </c>
      <c r="FH58" s="9">
        <f t="shared" si="13"/>
        <v>0.23209159478881158</v>
      </c>
      <c r="FI58" s="9">
        <f t="shared" si="14"/>
        <v>1.5906568295137187</v>
      </c>
      <c r="FJ58" s="11">
        <v>18.5</v>
      </c>
      <c r="FK58" s="11">
        <v>23</v>
      </c>
      <c r="FL58" s="4">
        <v>15</v>
      </c>
      <c r="FM58" s="4">
        <v>8</v>
      </c>
      <c r="FN58" s="4">
        <v>33</v>
      </c>
      <c r="FO58" s="4">
        <f t="shared" si="30"/>
        <v>18.131868131868131</v>
      </c>
      <c r="FP58" s="11">
        <v>47</v>
      </c>
      <c r="FQ58" s="11">
        <v>18</v>
      </c>
      <c r="FR58" s="4">
        <v>19</v>
      </c>
      <c r="FS58" s="4">
        <v>83</v>
      </c>
      <c r="FT58" s="4">
        <v>56</v>
      </c>
      <c r="FU58" s="11">
        <f t="shared" si="31"/>
        <v>1.4821428571428572</v>
      </c>
      <c r="FV58" s="4">
        <v>13</v>
      </c>
      <c r="FW58" s="11">
        <f t="shared" si="32"/>
        <v>6.384615384615385</v>
      </c>
      <c r="FX58" s="4">
        <v>114</v>
      </c>
      <c r="FY58" s="4">
        <v>35.700000000000003</v>
      </c>
      <c r="FZ58">
        <v>16.8</v>
      </c>
      <c r="GA58" s="11">
        <f t="shared" si="18"/>
        <v>37.700000000000003</v>
      </c>
      <c r="GB58" s="4">
        <f t="shared" si="19"/>
        <v>2.0944444444444446</v>
      </c>
      <c r="GC58" s="4">
        <f t="shared" si="34"/>
        <v>2.7976190476190474</v>
      </c>
      <c r="GD58" s="4">
        <f t="shared" si="35"/>
        <v>1.1011904761904761</v>
      </c>
      <c r="GE58" s="4">
        <v>22</v>
      </c>
      <c r="GF58" s="4">
        <v>18</v>
      </c>
      <c r="GG58" s="4">
        <f t="shared" si="22"/>
        <v>18.181818181818183</v>
      </c>
      <c r="GH58" s="4">
        <v>23</v>
      </c>
      <c r="GI58" s="4">
        <v>16</v>
      </c>
      <c r="GJ58" s="4">
        <f t="shared" si="23"/>
        <v>30.434782608695656</v>
      </c>
      <c r="GK58">
        <v>1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1</v>
      </c>
      <c r="GS58">
        <v>0</v>
      </c>
      <c r="GT58">
        <v>0</v>
      </c>
      <c r="GU58">
        <v>22</v>
      </c>
      <c r="GV58">
        <v>12</v>
      </c>
      <c r="GW58">
        <f t="shared" si="42"/>
        <v>0.45454545454545453</v>
      </c>
      <c r="GX58">
        <v>1</v>
      </c>
      <c r="GY58">
        <v>0</v>
      </c>
    </row>
    <row r="59" spans="1:207" x14ac:dyDescent="0.35">
      <c r="A59" s="54">
        <v>29</v>
      </c>
      <c r="B59" s="54">
        <v>6380860</v>
      </c>
      <c r="C59" s="2">
        <v>44987</v>
      </c>
      <c r="D59" s="2">
        <v>13306</v>
      </c>
      <c r="E59" s="4">
        <v>87</v>
      </c>
      <c r="F59" s="4" t="s">
        <v>178</v>
      </c>
      <c r="G59" s="4">
        <v>75</v>
      </c>
      <c r="H59" s="4">
        <v>165</v>
      </c>
      <c r="I59" s="4">
        <v>1.82</v>
      </c>
      <c r="J59" s="4">
        <v>1</v>
      </c>
      <c r="K59" s="2">
        <v>44986</v>
      </c>
      <c r="L59" s="2">
        <v>44986</v>
      </c>
      <c r="M59" s="2">
        <v>44996</v>
      </c>
      <c r="N59" s="2">
        <v>45027</v>
      </c>
      <c r="O59" s="4">
        <v>0</v>
      </c>
      <c r="Q59" s="25">
        <f t="shared" si="37"/>
        <v>10</v>
      </c>
      <c r="R59" s="4">
        <f t="shared" si="1"/>
        <v>41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16</v>
      </c>
      <c r="AD59" s="4">
        <v>52</v>
      </c>
      <c r="AE59" s="4">
        <v>6</v>
      </c>
      <c r="AF59" s="4">
        <v>11</v>
      </c>
      <c r="AG59" s="4">
        <f t="shared" si="36"/>
        <v>5</v>
      </c>
      <c r="AH59" s="4">
        <v>780</v>
      </c>
      <c r="AI59" s="4">
        <v>9900</v>
      </c>
      <c r="AJ59" s="4">
        <v>16.850000000000001</v>
      </c>
      <c r="AK59" s="4">
        <v>100</v>
      </c>
      <c r="AL59" s="4">
        <v>0</v>
      </c>
      <c r="AM59" s="4">
        <v>0</v>
      </c>
      <c r="AN59" s="4">
        <v>0</v>
      </c>
      <c r="AO59" s="4">
        <v>6</v>
      </c>
      <c r="AP59" s="4">
        <v>291</v>
      </c>
      <c r="AQ59" s="4">
        <v>0</v>
      </c>
      <c r="AR59" s="4">
        <v>12.8</v>
      </c>
      <c r="AS59" s="4">
        <v>1.44</v>
      </c>
      <c r="AT59" s="4">
        <v>42.9</v>
      </c>
      <c r="AU59" s="29">
        <v>0.78</v>
      </c>
      <c r="AV59" s="4">
        <v>1.69</v>
      </c>
      <c r="AW59" s="4">
        <v>559</v>
      </c>
      <c r="AX59" s="4">
        <v>81</v>
      </c>
      <c r="AY59" s="4">
        <v>1</v>
      </c>
      <c r="AZ59" s="4">
        <v>0</v>
      </c>
      <c r="BA59" s="4">
        <v>1.8</v>
      </c>
      <c r="BB59" s="4">
        <v>89</v>
      </c>
      <c r="BC59" s="4">
        <v>145</v>
      </c>
      <c r="BD59" s="4">
        <v>3.9</v>
      </c>
      <c r="BE59" s="4">
        <v>2.6</v>
      </c>
      <c r="BF59" s="4">
        <v>5.7</v>
      </c>
      <c r="BG59" s="4">
        <v>8.1</v>
      </c>
      <c r="BH59" s="4">
        <v>4.7</v>
      </c>
      <c r="BJ59" s="4">
        <v>729</v>
      </c>
      <c r="BK59" s="4">
        <v>65</v>
      </c>
      <c r="BL59" s="4">
        <v>22</v>
      </c>
      <c r="BM59" s="4">
        <v>0.6</v>
      </c>
      <c r="BN59" s="4">
        <v>44</v>
      </c>
      <c r="BO59" s="4">
        <v>266</v>
      </c>
      <c r="BP59" s="4">
        <v>0</v>
      </c>
      <c r="BQ59" s="4">
        <v>0</v>
      </c>
      <c r="BR59" s="4">
        <v>376</v>
      </c>
      <c r="BS59">
        <v>130</v>
      </c>
      <c r="BT59">
        <v>60</v>
      </c>
      <c r="BU59">
        <v>82</v>
      </c>
      <c r="BV59">
        <v>71</v>
      </c>
      <c r="BW59">
        <v>2</v>
      </c>
      <c r="BX59">
        <v>1290</v>
      </c>
      <c r="BY59">
        <v>350</v>
      </c>
      <c r="BZ59">
        <v>4.8</v>
      </c>
      <c r="CA59">
        <v>69.5</v>
      </c>
      <c r="CB59">
        <v>9.4</v>
      </c>
      <c r="CC59" s="4">
        <v>2.7</v>
      </c>
      <c r="CD59" s="4">
        <v>34.700000000000003</v>
      </c>
      <c r="CE59" s="4">
        <v>71</v>
      </c>
      <c r="CF59" s="4">
        <v>8</v>
      </c>
      <c r="CG59" s="4">
        <v>5</v>
      </c>
      <c r="CH59" s="4">
        <v>2435</v>
      </c>
      <c r="CI59" s="4">
        <f t="shared" si="3"/>
        <v>2370.37037037037</v>
      </c>
      <c r="CJ59" s="4">
        <v>7.31</v>
      </c>
      <c r="CK59" s="4">
        <v>39.6</v>
      </c>
      <c r="CL59" s="4">
        <v>94</v>
      </c>
      <c r="CM59" s="4">
        <v>19.399999999999999</v>
      </c>
      <c r="CN59" s="4">
        <v>0.67</v>
      </c>
      <c r="CO59" s="4">
        <v>0</v>
      </c>
      <c r="CP59" s="4">
        <v>0</v>
      </c>
      <c r="CQ59" s="4">
        <v>210</v>
      </c>
      <c r="CR59" s="4">
        <v>1709</v>
      </c>
      <c r="CS59" s="4">
        <v>1</v>
      </c>
      <c r="CT59" s="4">
        <v>2</v>
      </c>
      <c r="CU59" s="4">
        <v>30</v>
      </c>
      <c r="CV59" s="4">
        <v>1</v>
      </c>
      <c r="CW59" s="4">
        <v>1</v>
      </c>
      <c r="CX59" s="4">
        <v>1</v>
      </c>
      <c r="CY59" s="4">
        <v>1</v>
      </c>
      <c r="CZ59" s="4">
        <v>1</v>
      </c>
      <c r="DA59" s="4">
        <v>0</v>
      </c>
      <c r="DB59" s="4">
        <v>0</v>
      </c>
      <c r="DC59" s="4">
        <v>1</v>
      </c>
      <c r="DD59" s="4">
        <v>1</v>
      </c>
      <c r="DE59" s="4">
        <v>1</v>
      </c>
      <c r="DF59" s="4">
        <v>1</v>
      </c>
      <c r="DG59" s="4">
        <v>1</v>
      </c>
      <c r="DH59" s="4">
        <v>1</v>
      </c>
      <c r="DI59" s="4">
        <v>0</v>
      </c>
      <c r="DJ59" s="4">
        <v>0</v>
      </c>
      <c r="DK59" s="4">
        <v>0</v>
      </c>
      <c r="DL59" s="4">
        <v>8</v>
      </c>
      <c r="DM59" s="4">
        <v>9</v>
      </c>
      <c r="DN59" s="4">
        <v>48</v>
      </c>
      <c r="DO59" s="4">
        <v>37</v>
      </c>
      <c r="DP59" s="4">
        <v>31</v>
      </c>
      <c r="DQ59" s="4">
        <v>60</v>
      </c>
      <c r="DR59" s="11">
        <v>36</v>
      </c>
      <c r="DS59" s="4">
        <v>51</v>
      </c>
      <c r="DT59" s="4">
        <v>80</v>
      </c>
      <c r="DU59" s="4">
        <f t="shared" si="39"/>
        <v>29</v>
      </c>
      <c r="DV59" s="11">
        <v>9.5</v>
      </c>
      <c r="DW59" s="4">
        <v>971</v>
      </c>
      <c r="DX59" s="4">
        <v>86</v>
      </c>
      <c r="DY59" s="4">
        <v>71</v>
      </c>
      <c r="DZ59" s="4">
        <v>2.1</v>
      </c>
      <c r="EA59" s="4">
        <f t="shared" si="38"/>
        <v>1.153846153846154</v>
      </c>
      <c r="EB59" s="4">
        <v>16.8</v>
      </c>
      <c r="EC59" s="4">
        <v>268</v>
      </c>
      <c r="ED59" s="4">
        <v>50</v>
      </c>
      <c r="EE59" s="4">
        <v>3.5</v>
      </c>
      <c r="EF59" s="4">
        <f t="shared" si="41"/>
        <v>1.9230769230769229</v>
      </c>
      <c r="EG59" s="45">
        <f t="shared" si="5"/>
        <v>2.1428571428571428</v>
      </c>
      <c r="EH59" s="45">
        <f t="shared" si="28"/>
        <v>0.56547619047619047</v>
      </c>
      <c r="EI59" s="4">
        <v>9</v>
      </c>
      <c r="EJ59" s="4">
        <v>73</v>
      </c>
      <c r="EK59" s="4">
        <v>73</v>
      </c>
      <c r="EL59" s="11">
        <f t="shared" si="40"/>
        <v>1</v>
      </c>
      <c r="EM59" s="4">
        <v>157</v>
      </c>
      <c r="EN59" s="11">
        <v>5</v>
      </c>
      <c r="EO59" s="4">
        <v>5</v>
      </c>
      <c r="EP59" s="11">
        <f t="shared" si="6"/>
        <v>14.6</v>
      </c>
      <c r="EQ59" s="4">
        <v>37</v>
      </c>
      <c r="ER59" s="4">
        <f t="shared" si="7"/>
        <v>20.329670329670328</v>
      </c>
      <c r="ES59" s="4">
        <v>20</v>
      </c>
      <c r="ET59" s="4">
        <v>34</v>
      </c>
      <c r="EU59" s="11">
        <v>15</v>
      </c>
      <c r="EV59" s="4">
        <v>7</v>
      </c>
      <c r="EW59" s="9">
        <v>8</v>
      </c>
      <c r="EX59" s="4">
        <v>144</v>
      </c>
      <c r="EY59" s="4">
        <v>151</v>
      </c>
      <c r="EZ59" s="4">
        <v>65</v>
      </c>
      <c r="FA59" s="4">
        <v>117</v>
      </c>
      <c r="FB59" s="4">
        <v>96</v>
      </c>
      <c r="FC59" s="4">
        <f t="shared" si="8"/>
        <v>268</v>
      </c>
      <c r="FD59" s="9">
        <f t="shared" si="29"/>
        <v>2.4177015733798535</v>
      </c>
      <c r="FE59" s="9">
        <f t="shared" si="10"/>
        <v>0.35820895522388058</v>
      </c>
      <c r="FF59" s="9">
        <f t="shared" si="11"/>
        <v>0.47147094831516401</v>
      </c>
      <c r="FG59" s="9">
        <f t="shared" si="12"/>
        <v>2.34</v>
      </c>
      <c r="FH59" s="9">
        <f t="shared" si="13"/>
        <v>0.36277215376692484</v>
      </c>
      <c r="FI59" s="9">
        <f t="shared" si="14"/>
        <v>0.96786138775960273</v>
      </c>
      <c r="FJ59" s="11">
        <v>14.9</v>
      </c>
      <c r="FK59" s="11">
        <v>28</v>
      </c>
      <c r="FL59" s="4">
        <v>16</v>
      </c>
      <c r="FM59" s="4">
        <v>12</v>
      </c>
      <c r="FN59" s="4">
        <v>48</v>
      </c>
      <c r="FO59" s="4">
        <f t="shared" si="30"/>
        <v>26.373626373626372</v>
      </c>
      <c r="FP59" s="11">
        <v>39</v>
      </c>
      <c r="FQ59" s="11">
        <v>14</v>
      </c>
      <c r="FR59" s="4">
        <v>10</v>
      </c>
      <c r="FS59" s="4">
        <v>48</v>
      </c>
      <c r="FT59" s="4">
        <v>45</v>
      </c>
      <c r="FU59" s="11">
        <f t="shared" si="31"/>
        <v>1.0666666666666667</v>
      </c>
      <c r="FV59" s="4">
        <v>5</v>
      </c>
      <c r="FW59" s="11">
        <f t="shared" si="32"/>
        <v>9.6</v>
      </c>
      <c r="FX59" s="4">
        <v>93</v>
      </c>
      <c r="FY59" s="4">
        <v>18.100000000000001</v>
      </c>
      <c r="FZ59">
        <v>8.4</v>
      </c>
      <c r="GA59" s="11">
        <f t="shared" si="18"/>
        <v>20.100000000000001</v>
      </c>
      <c r="GB59" s="4">
        <f t="shared" si="19"/>
        <v>1.4357142857142857</v>
      </c>
      <c r="GC59" s="4">
        <f t="shared" si="34"/>
        <v>4.6428571428571423</v>
      </c>
      <c r="GD59" s="4">
        <f t="shared" si="35"/>
        <v>1.7738095238095237</v>
      </c>
      <c r="GE59" s="4">
        <v>14</v>
      </c>
      <c r="GF59" s="4">
        <v>8</v>
      </c>
      <c r="GG59" s="4">
        <f t="shared" si="22"/>
        <v>42.857142857142854</v>
      </c>
      <c r="GH59" s="4">
        <v>14</v>
      </c>
      <c r="GI59" s="4">
        <v>9</v>
      </c>
      <c r="GJ59" s="4">
        <f t="shared" si="23"/>
        <v>35.714285714285715</v>
      </c>
      <c r="GK59">
        <v>0</v>
      </c>
      <c r="GL59">
        <v>1</v>
      </c>
      <c r="GM59">
        <v>0</v>
      </c>
      <c r="GN59">
        <v>0</v>
      </c>
      <c r="GO59">
        <v>1</v>
      </c>
      <c r="GP59">
        <v>0</v>
      </c>
      <c r="GQ59">
        <v>0</v>
      </c>
      <c r="GR59">
        <v>1</v>
      </c>
      <c r="GS59">
        <v>0</v>
      </c>
      <c r="GT59">
        <v>0</v>
      </c>
      <c r="GU59">
        <v>18</v>
      </c>
      <c r="GV59">
        <v>10</v>
      </c>
      <c r="GW59">
        <f t="shared" si="42"/>
        <v>0.44444444444444442</v>
      </c>
      <c r="GX59">
        <v>1</v>
      </c>
      <c r="GY59">
        <v>0</v>
      </c>
    </row>
    <row r="60" spans="1:207" x14ac:dyDescent="0.35">
      <c r="A60" s="54">
        <v>31</v>
      </c>
      <c r="B60" s="54">
        <v>21012758</v>
      </c>
      <c r="C60" s="2">
        <v>44993</v>
      </c>
      <c r="D60" s="2">
        <v>23030</v>
      </c>
      <c r="E60" s="4">
        <v>60</v>
      </c>
      <c r="F60" s="4" t="s">
        <v>176</v>
      </c>
      <c r="G60" s="4">
        <v>65</v>
      </c>
      <c r="H60" s="4">
        <v>154</v>
      </c>
      <c r="I60" s="4">
        <v>1.63</v>
      </c>
      <c r="J60" s="4">
        <v>1</v>
      </c>
      <c r="K60" s="2">
        <v>44992</v>
      </c>
      <c r="L60" s="2">
        <v>44992</v>
      </c>
      <c r="M60" s="2">
        <v>44995</v>
      </c>
      <c r="N60" s="2">
        <v>45002</v>
      </c>
      <c r="O60" s="4">
        <v>0</v>
      </c>
      <c r="Q60" s="25">
        <f t="shared" si="37"/>
        <v>3</v>
      </c>
      <c r="R60" s="4">
        <f t="shared" si="1"/>
        <v>10</v>
      </c>
      <c r="T60" s="4">
        <v>1</v>
      </c>
      <c r="U60" s="4">
        <v>0</v>
      </c>
      <c r="V60" s="4">
        <v>1</v>
      </c>
      <c r="W60" s="4">
        <v>0</v>
      </c>
      <c r="X60" s="4">
        <v>0</v>
      </c>
      <c r="Y60" s="4">
        <v>1</v>
      </c>
      <c r="Z60" s="4">
        <v>0</v>
      </c>
      <c r="AA60" s="4">
        <v>0</v>
      </c>
      <c r="AB60" s="4">
        <v>0</v>
      </c>
      <c r="AC60" s="4">
        <v>10</v>
      </c>
      <c r="AD60" s="4">
        <v>38</v>
      </c>
      <c r="AE60" s="4">
        <v>12</v>
      </c>
      <c r="AF60" s="4">
        <v>12</v>
      </c>
      <c r="AG60" s="4">
        <f t="shared" si="36"/>
        <v>0</v>
      </c>
      <c r="AH60" s="4">
        <v>1130</v>
      </c>
      <c r="AI60" s="4">
        <v>17600</v>
      </c>
      <c r="AJ60" s="4">
        <v>25.53</v>
      </c>
      <c r="AK60" s="4">
        <v>37.799999999999997</v>
      </c>
      <c r="AL60" s="4">
        <v>0</v>
      </c>
      <c r="AM60" s="4">
        <v>1</v>
      </c>
      <c r="AN60" s="4" t="s">
        <v>196</v>
      </c>
      <c r="AO60" s="4">
        <v>80</v>
      </c>
      <c r="AP60" s="4">
        <v>3607</v>
      </c>
      <c r="AQ60" s="4">
        <v>0</v>
      </c>
      <c r="AR60" s="4">
        <v>11.1</v>
      </c>
      <c r="AS60" s="4">
        <v>1.37</v>
      </c>
      <c r="AT60" s="4">
        <v>71</v>
      </c>
      <c r="AU60" s="29">
        <v>3.9</v>
      </c>
      <c r="AW60" s="4">
        <v>805</v>
      </c>
      <c r="AX60" s="4">
        <v>41</v>
      </c>
      <c r="AY60" s="4">
        <v>1</v>
      </c>
      <c r="AZ60" s="4">
        <v>0</v>
      </c>
      <c r="BA60" s="4">
        <v>1.58</v>
      </c>
      <c r="BB60" s="4">
        <v>110</v>
      </c>
      <c r="BC60" s="4">
        <v>135</v>
      </c>
      <c r="BD60" s="4">
        <v>3.7</v>
      </c>
      <c r="BE60" s="4">
        <v>2.4</v>
      </c>
      <c r="BF60" s="4">
        <v>3.1</v>
      </c>
      <c r="BG60" s="4">
        <v>8.5</v>
      </c>
      <c r="BI60" s="4">
        <v>3.2</v>
      </c>
      <c r="BJ60" s="4">
        <v>33</v>
      </c>
      <c r="BK60" s="4">
        <v>200</v>
      </c>
      <c r="BL60" s="4">
        <v>245</v>
      </c>
      <c r="BM60" s="4">
        <v>8.1999999999999993</v>
      </c>
      <c r="BN60" s="4">
        <v>194</v>
      </c>
      <c r="BO60" s="4">
        <v>406</v>
      </c>
      <c r="BP60" s="4">
        <v>0</v>
      </c>
      <c r="BQ60" s="4">
        <v>0</v>
      </c>
      <c r="BR60" s="4">
        <v>389</v>
      </c>
      <c r="BS60">
        <v>95</v>
      </c>
      <c r="BT60">
        <v>57</v>
      </c>
      <c r="BU60">
        <v>70</v>
      </c>
      <c r="BV60">
        <v>98</v>
      </c>
      <c r="BW60">
        <v>8</v>
      </c>
      <c r="BX60">
        <v>1491</v>
      </c>
      <c r="BY60">
        <v>1230</v>
      </c>
      <c r="BZ60">
        <v>2.9</v>
      </c>
      <c r="CA60">
        <v>75.7</v>
      </c>
      <c r="CB60">
        <v>5.2</v>
      </c>
      <c r="CC60" s="4">
        <v>4.3</v>
      </c>
      <c r="CD60" s="4">
        <v>23</v>
      </c>
      <c r="CE60" s="4">
        <v>76</v>
      </c>
      <c r="CF60" s="4">
        <v>15</v>
      </c>
      <c r="CG60" s="4">
        <v>12</v>
      </c>
      <c r="CH60" s="4">
        <v>1498</v>
      </c>
      <c r="CI60" s="4">
        <f t="shared" si="3"/>
        <v>1153.4883720930234</v>
      </c>
      <c r="CJ60" s="4">
        <v>7.48</v>
      </c>
      <c r="CK60" s="4">
        <v>26.6</v>
      </c>
      <c r="CL60" s="4">
        <v>81.900000000000006</v>
      </c>
      <c r="CM60" s="4">
        <v>22</v>
      </c>
      <c r="CN60" s="4">
        <v>0.23</v>
      </c>
      <c r="CO60" s="4">
        <v>0</v>
      </c>
      <c r="CP60" s="4">
        <v>0</v>
      </c>
      <c r="CQ60" s="4">
        <v>26.3</v>
      </c>
      <c r="CR60" s="4">
        <v>2600</v>
      </c>
      <c r="CS60" s="4">
        <v>1</v>
      </c>
      <c r="CT60" s="4">
        <v>1</v>
      </c>
      <c r="CU60" s="4">
        <v>30</v>
      </c>
      <c r="CV60" s="4">
        <v>1</v>
      </c>
      <c r="CW60" s="4">
        <v>1</v>
      </c>
      <c r="CX60" s="4">
        <v>0</v>
      </c>
      <c r="CY60" s="4">
        <v>1</v>
      </c>
      <c r="CZ60" s="4">
        <v>1</v>
      </c>
      <c r="DA60" s="4">
        <v>0</v>
      </c>
      <c r="DB60" s="4">
        <v>1</v>
      </c>
      <c r="DC60" s="4">
        <v>0</v>
      </c>
      <c r="DD60" s="4">
        <v>1</v>
      </c>
      <c r="DE60" s="4">
        <v>1</v>
      </c>
      <c r="DF60" s="4">
        <v>1</v>
      </c>
      <c r="DG60" s="4">
        <v>0</v>
      </c>
      <c r="DH60" s="4">
        <v>0</v>
      </c>
      <c r="DI60" s="4">
        <v>1</v>
      </c>
      <c r="DJ60" s="4">
        <v>1</v>
      </c>
      <c r="DK60" s="4">
        <v>1</v>
      </c>
      <c r="DL60" s="4">
        <v>9</v>
      </c>
      <c r="DM60" s="4">
        <v>9</v>
      </c>
      <c r="DN60" s="4">
        <v>45</v>
      </c>
      <c r="DO60" s="4">
        <v>27</v>
      </c>
      <c r="DP60" s="4">
        <v>40</v>
      </c>
      <c r="DQ60" s="4">
        <v>71</v>
      </c>
      <c r="DR60" s="11">
        <v>57</v>
      </c>
      <c r="DS60" s="4">
        <v>23</v>
      </c>
      <c r="DT60" s="4">
        <v>53</v>
      </c>
      <c r="DU60" s="4">
        <f t="shared" si="39"/>
        <v>30</v>
      </c>
      <c r="DV60" s="11">
        <v>9.8000000000000007</v>
      </c>
      <c r="DW60" s="4">
        <v>893</v>
      </c>
      <c r="DX60" s="4">
        <v>71</v>
      </c>
      <c r="DY60" s="4">
        <v>83</v>
      </c>
      <c r="DZ60" s="4">
        <v>2.5</v>
      </c>
      <c r="EA60" s="4">
        <f t="shared" si="38"/>
        <v>1.5337423312883436</v>
      </c>
      <c r="EB60" s="4">
        <v>20.8</v>
      </c>
      <c r="EC60" s="4">
        <v>285</v>
      </c>
      <c r="ED60" s="4">
        <v>49</v>
      </c>
      <c r="EE60" s="4">
        <v>4.0999999999999996</v>
      </c>
      <c r="EF60" s="4">
        <f t="shared" si="41"/>
        <v>2.5153374233128836</v>
      </c>
      <c r="EG60" s="45">
        <f t="shared" si="5"/>
        <v>2.7403846153846154</v>
      </c>
      <c r="EH60" s="45">
        <f t="shared" si="28"/>
        <v>0.47115384615384615</v>
      </c>
      <c r="EI60" s="4">
        <v>8</v>
      </c>
      <c r="EJ60" s="4">
        <v>70</v>
      </c>
      <c r="EK60" s="4">
        <v>90</v>
      </c>
      <c r="EL60" s="11">
        <f t="shared" si="40"/>
        <v>0.77777777777777779</v>
      </c>
      <c r="EM60" s="4">
        <v>160</v>
      </c>
      <c r="EN60" s="11">
        <v>10</v>
      </c>
      <c r="EO60" s="4">
        <v>7</v>
      </c>
      <c r="EP60" s="11">
        <f t="shared" si="6"/>
        <v>8.235294117647058</v>
      </c>
      <c r="EQ60" s="4">
        <v>32</v>
      </c>
      <c r="ER60" s="4">
        <f t="shared" si="7"/>
        <v>19.631901840490798</v>
      </c>
      <c r="ES60" s="4">
        <v>20</v>
      </c>
      <c r="ET60" s="4">
        <v>25</v>
      </c>
      <c r="EU60" s="11">
        <v>12</v>
      </c>
      <c r="EV60" s="4">
        <v>7</v>
      </c>
      <c r="EW60" s="9">
        <v>5</v>
      </c>
      <c r="EX60" s="4">
        <v>62</v>
      </c>
      <c r="EY60" s="4">
        <v>90</v>
      </c>
      <c r="EZ60" s="4">
        <v>52</v>
      </c>
      <c r="FA60" s="4">
        <v>57</v>
      </c>
      <c r="FB60" s="4">
        <v>62</v>
      </c>
      <c r="FC60" s="4">
        <f t="shared" si="8"/>
        <v>285</v>
      </c>
      <c r="FD60" s="9">
        <f t="shared" si="29"/>
        <v>0.76420235001352232</v>
      </c>
      <c r="FE60" s="9">
        <f t="shared" si="10"/>
        <v>0.21754385964912282</v>
      </c>
      <c r="FF60" s="9">
        <f t="shared" si="11"/>
        <v>0.30661566000700086</v>
      </c>
      <c r="FG60" s="9">
        <f t="shared" si="12"/>
        <v>1.7448979591836735</v>
      </c>
      <c r="FH60" s="9">
        <f t="shared" si="13"/>
        <v>0.28878106490360544</v>
      </c>
      <c r="FI60" s="9">
        <f t="shared" si="14"/>
        <v>2.283293108366911</v>
      </c>
      <c r="FJ60" s="11">
        <v>17.8</v>
      </c>
      <c r="FK60" s="11">
        <v>10</v>
      </c>
      <c r="FL60" s="4">
        <v>5</v>
      </c>
      <c r="FM60" s="4">
        <v>6</v>
      </c>
      <c r="FN60" s="4">
        <v>28</v>
      </c>
      <c r="FO60" s="4">
        <f t="shared" si="30"/>
        <v>17.177914110429448</v>
      </c>
      <c r="FP60" s="11">
        <v>45</v>
      </c>
      <c r="FQ60" s="11">
        <v>20</v>
      </c>
      <c r="FR60" s="4">
        <v>17</v>
      </c>
      <c r="FS60" s="4">
        <v>67</v>
      </c>
      <c r="FT60" s="4">
        <v>87</v>
      </c>
      <c r="FU60" s="11">
        <f t="shared" si="31"/>
        <v>0.77011494252873558</v>
      </c>
      <c r="FV60" s="4">
        <v>7</v>
      </c>
      <c r="FW60" s="11">
        <f t="shared" si="32"/>
        <v>9.5714285714285712</v>
      </c>
      <c r="FX60" s="4">
        <v>124</v>
      </c>
      <c r="FY60" s="4">
        <v>4.0999999999999996</v>
      </c>
      <c r="FZ60">
        <v>16.600000000000001</v>
      </c>
      <c r="GA60" s="11">
        <f t="shared" si="18"/>
        <v>12.1</v>
      </c>
      <c r="GB60" s="4">
        <f t="shared" si="19"/>
        <v>0.60499999999999998</v>
      </c>
      <c r="GC60" s="4">
        <f t="shared" si="34"/>
        <v>2.7108433734939759</v>
      </c>
      <c r="GD60" s="4">
        <f t="shared" si="35"/>
        <v>1.072289156626506</v>
      </c>
      <c r="GE60" s="4">
        <v>13</v>
      </c>
      <c r="GF60" s="4">
        <v>8</v>
      </c>
      <c r="GG60" s="4">
        <f t="shared" si="22"/>
        <v>38.461538461538467</v>
      </c>
      <c r="GJ60" s="4" t="e">
        <f t="shared" si="23"/>
        <v>#DIV/0!</v>
      </c>
      <c r="GW60" t="e">
        <f t="shared" si="42"/>
        <v>#DIV/0!</v>
      </c>
    </row>
    <row r="61" spans="1:207" x14ac:dyDescent="0.35">
      <c r="A61" s="54">
        <v>34</v>
      </c>
      <c r="B61" s="54">
        <v>98170114</v>
      </c>
      <c r="C61" s="2">
        <v>45006</v>
      </c>
      <c r="D61" s="2">
        <v>15960</v>
      </c>
      <c r="E61" s="4">
        <v>80</v>
      </c>
      <c r="F61" s="4" t="s">
        <v>178</v>
      </c>
      <c r="G61" s="4">
        <v>80</v>
      </c>
      <c r="H61" s="4">
        <v>170</v>
      </c>
      <c r="I61" s="4">
        <v>1.92</v>
      </c>
      <c r="J61" s="4">
        <v>1</v>
      </c>
      <c r="K61" s="2">
        <v>45006</v>
      </c>
      <c r="L61" s="2">
        <v>45006</v>
      </c>
      <c r="M61" s="2">
        <v>45016</v>
      </c>
      <c r="N61" s="2">
        <v>45020</v>
      </c>
      <c r="O61" s="4">
        <v>0</v>
      </c>
      <c r="Q61" s="25">
        <f t="shared" si="37"/>
        <v>10</v>
      </c>
      <c r="R61" s="4">
        <f t="shared" si="1"/>
        <v>14</v>
      </c>
      <c r="T61" s="4">
        <v>0</v>
      </c>
      <c r="U61" s="4">
        <v>1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14</v>
      </c>
      <c r="AD61" s="4">
        <v>27</v>
      </c>
      <c r="AE61" s="4">
        <v>7</v>
      </c>
      <c r="AF61" s="4">
        <v>7</v>
      </c>
      <c r="AG61" s="4">
        <f t="shared" si="36"/>
        <v>0</v>
      </c>
      <c r="AH61" s="4">
        <v>620</v>
      </c>
      <c r="AI61" s="4">
        <v>77600</v>
      </c>
      <c r="AJ61" s="4">
        <v>20.74</v>
      </c>
      <c r="AK61" s="4">
        <v>89.61</v>
      </c>
      <c r="AL61" s="4">
        <v>0</v>
      </c>
      <c r="AM61" s="4">
        <v>1</v>
      </c>
      <c r="AN61" s="4" t="s">
        <v>198</v>
      </c>
      <c r="AO61" s="4">
        <v>101</v>
      </c>
      <c r="AP61" s="4">
        <v>2039</v>
      </c>
      <c r="AQ61" s="4">
        <v>0</v>
      </c>
      <c r="AR61" s="4">
        <v>11.3</v>
      </c>
      <c r="AS61" s="4">
        <v>2.04</v>
      </c>
      <c r="AT61" s="4">
        <v>28</v>
      </c>
      <c r="AV61" s="4">
        <v>6.89</v>
      </c>
      <c r="AW61" s="4">
        <v>690</v>
      </c>
      <c r="AX61" s="4">
        <v>512</v>
      </c>
      <c r="AY61" s="4">
        <v>0</v>
      </c>
      <c r="AZ61" s="4">
        <v>0</v>
      </c>
      <c r="BA61" s="4">
        <v>0.95</v>
      </c>
      <c r="BB61" s="4">
        <v>37</v>
      </c>
      <c r="BC61" s="4">
        <v>124</v>
      </c>
      <c r="BD61" s="4">
        <v>4.5999999999999996</v>
      </c>
      <c r="BE61" s="4">
        <v>2.1</v>
      </c>
      <c r="BF61" s="4">
        <v>4.9000000000000004</v>
      </c>
      <c r="BG61" s="4">
        <v>9.6</v>
      </c>
      <c r="BH61" s="4">
        <v>5.8</v>
      </c>
      <c r="BI61" s="4">
        <v>2.8</v>
      </c>
      <c r="BJ61" s="4">
        <v>259</v>
      </c>
      <c r="BK61" s="4">
        <v>223</v>
      </c>
      <c r="BL61" s="4">
        <v>196</v>
      </c>
      <c r="BM61" s="4">
        <v>3.1</v>
      </c>
      <c r="BN61" s="4">
        <v>854</v>
      </c>
      <c r="BO61" s="4">
        <v>507</v>
      </c>
      <c r="BP61" s="4">
        <v>0</v>
      </c>
      <c r="BQ61" s="4">
        <v>0</v>
      </c>
      <c r="BR61" s="4">
        <v>265</v>
      </c>
      <c r="BS61">
        <v>115</v>
      </c>
      <c r="BT61">
        <v>60</v>
      </c>
      <c r="BU61">
        <v>83</v>
      </c>
      <c r="BV61">
        <v>107</v>
      </c>
      <c r="BW61">
        <v>5</v>
      </c>
      <c r="BX61">
        <v>2600</v>
      </c>
      <c r="BY61">
        <v>850</v>
      </c>
      <c r="BZ61">
        <v>10.7</v>
      </c>
      <c r="CA61">
        <v>84.4</v>
      </c>
      <c r="CB61">
        <v>16</v>
      </c>
      <c r="CC61" s="4">
        <v>3.7</v>
      </c>
      <c r="CD61" s="4">
        <v>32</v>
      </c>
      <c r="CE61" s="4">
        <v>67</v>
      </c>
      <c r="CF61" s="4">
        <v>14</v>
      </c>
      <c r="CG61" s="4">
        <v>12</v>
      </c>
      <c r="CH61" s="4">
        <v>3115</v>
      </c>
      <c r="CI61" s="4">
        <f t="shared" si="3"/>
        <v>1686.4864864864865</v>
      </c>
      <c r="CJ61" s="4">
        <v>7.35</v>
      </c>
      <c r="CK61" s="4">
        <v>26.2</v>
      </c>
      <c r="CL61" s="4">
        <v>121</v>
      </c>
      <c r="CM61" s="4">
        <v>16.600000000000001</v>
      </c>
      <c r="CN61" s="4">
        <v>1.34</v>
      </c>
      <c r="CO61" s="4">
        <v>1</v>
      </c>
      <c r="CP61" s="4">
        <v>0</v>
      </c>
      <c r="CQ61" s="4">
        <v>14</v>
      </c>
      <c r="CR61" s="4">
        <v>5812</v>
      </c>
      <c r="CS61" s="4">
        <v>1</v>
      </c>
      <c r="CT61" s="4">
        <v>1</v>
      </c>
      <c r="CU61" s="4">
        <v>7</v>
      </c>
      <c r="CV61" s="4">
        <v>1</v>
      </c>
      <c r="CW61" s="4">
        <v>0</v>
      </c>
      <c r="CX61" s="4">
        <v>0</v>
      </c>
      <c r="CY61" s="4"/>
      <c r="CZ61" s="4">
        <v>1</v>
      </c>
      <c r="DA61" s="4">
        <v>1</v>
      </c>
      <c r="DB61" s="4">
        <v>0</v>
      </c>
      <c r="DC61" s="4">
        <v>0</v>
      </c>
      <c r="DD61" s="4"/>
      <c r="DE61" s="4">
        <v>0</v>
      </c>
      <c r="DF61" s="4">
        <v>0</v>
      </c>
      <c r="DG61" s="4">
        <v>0</v>
      </c>
      <c r="DH61" s="4"/>
      <c r="DI61" s="4">
        <v>0</v>
      </c>
      <c r="DJ61" s="4">
        <v>0</v>
      </c>
      <c r="DK61" s="4"/>
      <c r="DL61" s="4">
        <v>8</v>
      </c>
      <c r="DM61" s="4">
        <v>8</v>
      </c>
      <c r="DN61" s="4">
        <v>55</v>
      </c>
      <c r="DO61" s="4">
        <v>44</v>
      </c>
      <c r="DP61" s="4">
        <v>21</v>
      </c>
      <c r="DQ61" s="4">
        <v>41</v>
      </c>
      <c r="DR61" s="11">
        <v>68</v>
      </c>
      <c r="DS61" s="4">
        <v>32</v>
      </c>
      <c r="DT61" s="4">
        <v>67</v>
      </c>
      <c r="DU61" s="4">
        <f t="shared" si="39"/>
        <v>35</v>
      </c>
      <c r="DY61" s="4">
        <v>108</v>
      </c>
      <c r="DZ61" s="4">
        <v>5.8</v>
      </c>
      <c r="EA61" s="4">
        <f t="shared" si="38"/>
        <v>3.0208333333333335</v>
      </c>
      <c r="EB61" s="4">
        <v>21.3</v>
      </c>
      <c r="EC61" s="4">
        <v>206</v>
      </c>
      <c r="ED61" s="4">
        <v>61</v>
      </c>
      <c r="EE61" s="4">
        <v>6.1</v>
      </c>
      <c r="EF61" s="4">
        <f t="shared" si="41"/>
        <v>3.1770833333333335</v>
      </c>
      <c r="EG61" s="45">
        <f t="shared" si="5"/>
        <v>3.192488262910798</v>
      </c>
      <c r="EH61" s="45">
        <f t="shared" si="28"/>
        <v>0</v>
      </c>
      <c r="EI61" s="4">
        <v>8</v>
      </c>
      <c r="EJ61" s="4">
        <v>106</v>
      </c>
      <c r="EK61" s="4">
        <v>44</v>
      </c>
      <c r="EL61" s="11">
        <f t="shared" si="40"/>
        <v>2.4090909090909092</v>
      </c>
      <c r="EM61" s="4">
        <v>139</v>
      </c>
      <c r="EN61" s="11">
        <v>11</v>
      </c>
      <c r="EO61" s="4">
        <v>9</v>
      </c>
      <c r="EP61" s="11">
        <f t="shared" si="6"/>
        <v>10.6</v>
      </c>
      <c r="ER61" s="4">
        <f t="shared" si="7"/>
        <v>0</v>
      </c>
      <c r="EX61" s="4">
        <v>52</v>
      </c>
      <c r="EY61" s="4">
        <v>107</v>
      </c>
      <c r="EZ61" s="4">
        <v>41</v>
      </c>
      <c r="FA61" s="4">
        <v>82</v>
      </c>
      <c r="FB61" s="4">
        <v>76</v>
      </c>
      <c r="FC61" s="4">
        <f t="shared" si="8"/>
        <v>206</v>
      </c>
      <c r="FD61" s="9">
        <f t="shared" si="29"/>
        <v>1.3624576673087572</v>
      </c>
      <c r="FE61" s="9">
        <f t="shared" si="10"/>
        <v>0.36893203883495146</v>
      </c>
      <c r="FF61" s="9">
        <f t="shared" si="11"/>
        <v>0.48029659996206736</v>
      </c>
      <c r="FG61" s="9">
        <f t="shared" si="12"/>
        <v>1.6967213114754098</v>
      </c>
      <c r="FH61" s="9">
        <f t="shared" si="13"/>
        <v>0.33432579245872557</v>
      </c>
      <c r="FI61" s="9">
        <f t="shared" si="14"/>
        <v>1.2453387376261891</v>
      </c>
      <c r="FP61" s="11">
        <v>45</v>
      </c>
      <c r="FQ61" s="11">
        <v>22</v>
      </c>
      <c r="FR61" s="4">
        <v>16</v>
      </c>
      <c r="FS61" s="4">
        <v>97</v>
      </c>
      <c r="FT61" s="4">
        <v>74</v>
      </c>
      <c r="FU61" s="11">
        <f t="shared" si="31"/>
        <v>1.3108108108108107</v>
      </c>
      <c r="FV61" s="4">
        <v>15</v>
      </c>
      <c r="FW61" s="11">
        <f t="shared" si="32"/>
        <v>6.4666666666666668</v>
      </c>
      <c r="FX61" s="4">
        <v>114</v>
      </c>
      <c r="FY61" s="4">
        <v>25.7</v>
      </c>
      <c r="GA61" s="11">
        <f t="shared" si="18"/>
        <v>30.7</v>
      </c>
      <c r="GB61" s="4">
        <f t="shared" si="19"/>
        <v>1.3954545454545455</v>
      </c>
      <c r="GE61" s="4">
        <v>20</v>
      </c>
      <c r="GF61" s="4">
        <v>7</v>
      </c>
      <c r="GG61" s="4">
        <f t="shared" si="22"/>
        <v>65</v>
      </c>
      <c r="GH61" s="4">
        <v>22</v>
      </c>
      <c r="GI61" s="4">
        <v>10</v>
      </c>
      <c r="GJ61" s="4">
        <f t="shared" si="23"/>
        <v>54.54545454545454</v>
      </c>
      <c r="GK61" s="4">
        <v>1</v>
      </c>
      <c r="GL61" s="4">
        <v>0</v>
      </c>
      <c r="GM61" s="4">
        <v>0</v>
      </c>
      <c r="GN61" s="4">
        <v>0</v>
      </c>
      <c r="GO61" s="4">
        <v>0</v>
      </c>
      <c r="GP61" s="4">
        <v>1</v>
      </c>
      <c r="GQ61" s="4">
        <v>0</v>
      </c>
      <c r="GR61" s="4">
        <v>1</v>
      </c>
      <c r="GS61" s="4">
        <v>0</v>
      </c>
      <c r="GT61" s="4">
        <v>0</v>
      </c>
      <c r="GU61" s="4">
        <v>33</v>
      </c>
      <c r="GV61" s="4">
        <v>12</v>
      </c>
      <c r="GW61">
        <f t="shared" si="42"/>
        <v>0.63636363636363635</v>
      </c>
      <c r="GX61" s="4">
        <v>1</v>
      </c>
      <c r="GY61" s="4">
        <v>0</v>
      </c>
    </row>
    <row r="62" spans="1:207" x14ac:dyDescent="0.35">
      <c r="A62" s="54">
        <v>35</v>
      </c>
      <c r="B62" s="54">
        <v>4332762</v>
      </c>
      <c r="C62" s="2">
        <v>45009</v>
      </c>
      <c r="D62" s="2">
        <v>21325</v>
      </c>
      <c r="E62" s="4">
        <v>65</v>
      </c>
      <c r="F62" s="4" t="s">
        <v>178</v>
      </c>
      <c r="G62" s="4">
        <v>70</v>
      </c>
      <c r="H62" s="4">
        <v>170</v>
      </c>
      <c r="I62" s="4">
        <v>1.81</v>
      </c>
      <c r="J62" s="4">
        <v>1</v>
      </c>
      <c r="K62" s="2">
        <v>45008</v>
      </c>
      <c r="L62" s="2">
        <v>45008</v>
      </c>
      <c r="M62" s="2">
        <v>45021</v>
      </c>
      <c r="N62" s="2">
        <v>45065</v>
      </c>
      <c r="O62" s="4">
        <v>1</v>
      </c>
      <c r="P62" s="2">
        <v>45186</v>
      </c>
      <c r="Q62" s="25">
        <f t="shared" si="37"/>
        <v>13</v>
      </c>
      <c r="R62" s="4">
        <f t="shared" si="1"/>
        <v>57</v>
      </c>
      <c r="S62" s="4">
        <f>_xlfn.DAYS(P62,L62)</f>
        <v>178</v>
      </c>
      <c r="T62" s="4">
        <v>0</v>
      </c>
      <c r="U62" s="4">
        <v>1</v>
      </c>
      <c r="V62" s="4">
        <v>1</v>
      </c>
      <c r="W62" s="4">
        <v>0</v>
      </c>
      <c r="X62" s="4">
        <v>1</v>
      </c>
      <c r="Y62" s="4">
        <v>1</v>
      </c>
      <c r="Z62" s="4">
        <v>0</v>
      </c>
      <c r="AA62" s="4">
        <v>1</v>
      </c>
      <c r="AB62" s="4">
        <v>0</v>
      </c>
      <c r="AC62" s="4">
        <v>18</v>
      </c>
      <c r="AD62" s="4">
        <v>50</v>
      </c>
      <c r="AE62" s="4">
        <v>16</v>
      </c>
      <c r="AF62" s="4">
        <v>16</v>
      </c>
      <c r="AG62" s="4">
        <f t="shared" si="36"/>
        <v>0</v>
      </c>
      <c r="AH62" s="4">
        <v>150</v>
      </c>
      <c r="AI62" s="4">
        <v>12900</v>
      </c>
      <c r="AJ62" s="4">
        <v>53.99</v>
      </c>
      <c r="AK62" s="4">
        <v>100</v>
      </c>
      <c r="AL62" s="4">
        <v>0</v>
      </c>
      <c r="AM62" s="4">
        <v>1</v>
      </c>
      <c r="AN62" s="4" t="s">
        <v>185</v>
      </c>
      <c r="AO62" s="4">
        <v>113</v>
      </c>
      <c r="AP62" s="4">
        <v>3291</v>
      </c>
      <c r="AQ62" s="4">
        <v>0</v>
      </c>
      <c r="AR62" s="4">
        <v>8.4</v>
      </c>
      <c r="AS62" s="4">
        <v>1.23</v>
      </c>
      <c r="AT62" s="4">
        <v>30.2</v>
      </c>
      <c r="AV62" s="4">
        <v>20.7</v>
      </c>
      <c r="AW62" s="4">
        <v>961</v>
      </c>
      <c r="AX62" s="4">
        <v>28</v>
      </c>
      <c r="AY62" s="4">
        <v>1</v>
      </c>
      <c r="AZ62" s="4">
        <v>1</v>
      </c>
      <c r="BA62" s="4">
        <v>8.1</v>
      </c>
      <c r="BB62" s="4">
        <v>270</v>
      </c>
      <c r="BC62" s="4">
        <v>144</v>
      </c>
      <c r="BD62" s="4">
        <v>4.7</v>
      </c>
      <c r="BE62" s="4">
        <v>2.4</v>
      </c>
      <c r="BF62" s="4">
        <v>7.4</v>
      </c>
      <c r="BG62" s="4">
        <v>2.4</v>
      </c>
      <c r="BH62" s="4">
        <v>4.8</v>
      </c>
      <c r="BJ62" s="4">
        <v>3984</v>
      </c>
      <c r="BK62" s="4">
        <v>78</v>
      </c>
      <c r="BL62" s="4">
        <v>162</v>
      </c>
      <c r="BM62" s="4">
        <v>5.0999999999999996</v>
      </c>
      <c r="BN62" s="4">
        <v>174</v>
      </c>
      <c r="BO62" s="4">
        <v>783</v>
      </c>
      <c r="BP62" s="4">
        <v>1</v>
      </c>
      <c r="BQ62" s="4">
        <v>1</v>
      </c>
      <c r="BR62" s="4">
        <v>184</v>
      </c>
      <c r="BS62">
        <v>91</v>
      </c>
      <c r="BT62">
        <v>46</v>
      </c>
      <c r="BU62">
        <v>61</v>
      </c>
      <c r="BV62">
        <v>99</v>
      </c>
      <c r="BW62">
        <v>11</v>
      </c>
      <c r="BX62">
        <v>1790</v>
      </c>
      <c r="BY62">
        <v>378</v>
      </c>
      <c r="BZ62">
        <v>1.9</v>
      </c>
      <c r="CA62">
        <v>62.5</v>
      </c>
      <c r="CB62">
        <v>5.3</v>
      </c>
      <c r="CC62" s="4">
        <v>2.2000000000000002</v>
      </c>
      <c r="CD62" s="4">
        <v>45</v>
      </c>
      <c r="CE62" s="4">
        <v>98</v>
      </c>
      <c r="CF62" s="4">
        <v>3</v>
      </c>
      <c r="CG62" s="4">
        <v>5</v>
      </c>
      <c r="CH62" s="4">
        <v>2398</v>
      </c>
      <c r="CI62" s="4">
        <f t="shared" si="3"/>
        <v>1818.181818181818</v>
      </c>
      <c r="CJ62" s="4">
        <v>7.33</v>
      </c>
      <c r="CK62" s="4">
        <v>30.6</v>
      </c>
      <c r="CL62" s="4">
        <v>101.9</v>
      </c>
      <c r="CM62" s="4">
        <v>17.399999999999999</v>
      </c>
      <c r="CN62" s="4">
        <v>1.1499999999999999</v>
      </c>
      <c r="CO62" s="4">
        <v>1</v>
      </c>
      <c r="CP62" s="4">
        <v>0</v>
      </c>
      <c r="CQ62" s="4">
        <v>79.599999999999994</v>
      </c>
      <c r="CR62" s="4">
        <v>35000</v>
      </c>
      <c r="CS62" s="4">
        <v>1</v>
      </c>
      <c r="CT62" s="4">
        <v>0</v>
      </c>
      <c r="CU62" s="4"/>
      <c r="CV62" s="4">
        <v>1</v>
      </c>
      <c r="CW62" s="4">
        <v>1</v>
      </c>
      <c r="CX62" s="4">
        <v>1</v>
      </c>
      <c r="CY62" s="4">
        <v>1</v>
      </c>
      <c r="CZ62" s="4">
        <v>1</v>
      </c>
      <c r="DA62" s="4">
        <v>1</v>
      </c>
      <c r="DB62" s="4">
        <v>0</v>
      </c>
      <c r="DC62" s="4">
        <v>0</v>
      </c>
      <c r="DD62" s="4">
        <v>1</v>
      </c>
      <c r="DE62" s="4">
        <v>1</v>
      </c>
      <c r="DF62" s="4">
        <v>1</v>
      </c>
      <c r="DG62" s="4">
        <v>1</v>
      </c>
      <c r="DH62" s="4">
        <v>1</v>
      </c>
      <c r="DI62" s="4">
        <v>0</v>
      </c>
      <c r="DJ62" s="4">
        <v>0</v>
      </c>
      <c r="DK62" s="4">
        <v>1</v>
      </c>
      <c r="DL62" s="4">
        <v>9</v>
      </c>
      <c r="DM62" s="4">
        <v>9</v>
      </c>
      <c r="DN62" s="4">
        <v>52</v>
      </c>
      <c r="DO62" s="4">
        <v>40</v>
      </c>
      <c r="DP62" s="4">
        <v>22</v>
      </c>
      <c r="DQ62" s="4">
        <v>44</v>
      </c>
      <c r="DR62" s="11">
        <v>32</v>
      </c>
      <c r="DS62" s="4">
        <v>72</v>
      </c>
      <c r="DT62" s="4">
        <v>107</v>
      </c>
      <c r="DU62" s="4">
        <f t="shared" si="39"/>
        <v>35</v>
      </c>
      <c r="DV62" s="11">
        <v>7.9</v>
      </c>
      <c r="DW62" s="4">
        <v>453</v>
      </c>
      <c r="DX62" s="4">
        <v>87</v>
      </c>
      <c r="DY62" s="4">
        <v>100</v>
      </c>
      <c r="DZ62" s="4">
        <v>3.5</v>
      </c>
      <c r="EA62" s="4">
        <f t="shared" si="38"/>
        <v>1.9337016574585635</v>
      </c>
      <c r="EB62" s="4">
        <v>13.3</v>
      </c>
      <c r="EC62" s="4">
        <v>287</v>
      </c>
      <c r="ED62" s="4">
        <v>43</v>
      </c>
      <c r="EE62" s="4">
        <v>4.5</v>
      </c>
      <c r="EF62" s="4">
        <f t="shared" si="41"/>
        <v>2.4861878453038675</v>
      </c>
      <c r="EG62" s="45">
        <f t="shared" si="5"/>
        <v>2.4060150375939848</v>
      </c>
      <c r="EH62" s="45">
        <f t="shared" si="28"/>
        <v>0.59398496240601506</v>
      </c>
      <c r="EI62" s="4">
        <v>6</v>
      </c>
      <c r="EJ62" s="4">
        <v>91</v>
      </c>
      <c r="EK62" s="4">
        <v>28</v>
      </c>
      <c r="EL62" s="11">
        <f t="shared" si="40"/>
        <v>3.25</v>
      </c>
      <c r="EM62" s="4">
        <v>137</v>
      </c>
      <c r="EN62" s="11">
        <v>7</v>
      </c>
      <c r="EO62" s="4">
        <v>10</v>
      </c>
      <c r="EP62" s="11">
        <f t="shared" si="6"/>
        <v>10.705882352941176</v>
      </c>
      <c r="EQ62" s="4">
        <v>45</v>
      </c>
      <c r="ER62" s="4">
        <f t="shared" si="7"/>
        <v>24.861878453038674</v>
      </c>
      <c r="ES62" s="4">
        <v>37</v>
      </c>
      <c r="ET62" s="4">
        <v>38</v>
      </c>
      <c r="EU62" s="11">
        <v>9</v>
      </c>
      <c r="EV62" s="4">
        <v>0</v>
      </c>
      <c r="EW62" s="9">
        <v>9</v>
      </c>
      <c r="EX62" s="4">
        <v>73</v>
      </c>
      <c r="EY62" s="4">
        <v>90</v>
      </c>
      <c r="EZ62" s="4">
        <v>35</v>
      </c>
      <c r="FA62" s="4">
        <v>48</v>
      </c>
      <c r="FB62" s="4">
        <v>62</v>
      </c>
      <c r="FC62" s="4">
        <f t="shared" si="8"/>
        <v>287</v>
      </c>
      <c r="FD62" s="9">
        <f t="shared" si="29"/>
        <v>1.1277793943629308</v>
      </c>
      <c r="FE62" s="9">
        <f t="shared" si="10"/>
        <v>0.21602787456445993</v>
      </c>
      <c r="FF62" s="9">
        <f t="shared" si="11"/>
        <v>0.30420786583964038</v>
      </c>
      <c r="FG62" s="9">
        <f t="shared" si="12"/>
        <v>1.9046511627906979</v>
      </c>
      <c r="FH62" s="9">
        <f t="shared" si="13"/>
        <v>0.29769496299532688</v>
      </c>
      <c r="FI62" s="9">
        <f t="shared" si="14"/>
        <v>1.6888508269532738</v>
      </c>
      <c r="FJ62" s="11">
        <v>9.4</v>
      </c>
      <c r="FK62" s="11">
        <v>17</v>
      </c>
      <c r="FL62" s="4">
        <v>19</v>
      </c>
      <c r="FM62" s="4">
        <v>1</v>
      </c>
      <c r="FN62" s="4">
        <v>53</v>
      </c>
      <c r="FO62" s="4">
        <f t="shared" ref="FO62:FO86" si="43">FN62/I62</f>
        <v>29.281767955801104</v>
      </c>
      <c r="FP62" s="11">
        <v>24</v>
      </c>
      <c r="FQ62" s="11">
        <v>11</v>
      </c>
      <c r="FR62" s="4">
        <v>12</v>
      </c>
      <c r="FS62" s="4">
        <v>50</v>
      </c>
      <c r="FT62" s="4">
        <v>50</v>
      </c>
      <c r="FU62" s="11">
        <f t="shared" si="31"/>
        <v>1</v>
      </c>
      <c r="FV62" s="4">
        <v>8</v>
      </c>
      <c r="FW62" s="11">
        <f t="shared" si="32"/>
        <v>6.25</v>
      </c>
      <c r="FX62" s="4">
        <v>83</v>
      </c>
      <c r="FY62" s="4">
        <v>9.65</v>
      </c>
      <c r="FZ62">
        <v>9.1</v>
      </c>
      <c r="GA62" s="11">
        <f t="shared" si="18"/>
        <v>20.65</v>
      </c>
      <c r="GB62" s="4">
        <f t="shared" si="19"/>
        <v>1.8772727272727272</v>
      </c>
      <c r="GC62" s="4">
        <f t="shared" ref="GC62:GC86" si="44">FP62/FZ62</f>
        <v>2.6373626373626373</v>
      </c>
      <c r="GD62" s="4">
        <f t="shared" ref="GD62:GD86" si="45">FJ62/FZ62</f>
        <v>1.0329670329670331</v>
      </c>
      <c r="GE62" s="4">
        <v>22</v>
      </c>
      <c r="GF62" s="4">
        <v>19</v>
      </c>
      <c r="GG62" s="4">
        <f t="shared" si="22"/>
        <v>13.636363636363635</v>
      </c>
      <c r="GH62" s="4">
        <v>35</v>
      </c>
      <c r="GI62" s="4">
        <v>17</v>
      </c>
      <c r="GJ62" s="4">
        <f t="shared" si="23"/>
        <v>51.428571428571423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1</v>
      </c>
      <c r="GW62" t="e">
        <f t="shared" si="42"/>
        <v>#DIV/0!</v>
      </c>
    </row>
    <row r="63" spans="1:207" x14ac:dyDescent="0.35">
      <c r="A63" s="54">
        <v>42</v>
      </c>
      <c r="B63" s="31">
        <v>13537648</v>
      </c>
      <c r="C63" s="2">
        <v>45042</v>
      </c>
      <c r="D63" s="2">
        <v>19066</v>
      </c>
      <c r="E63" s="4">
        <v>71</v>
      </c>
      <c r="F63" s="4" t="s">
        <v>178</v>
      </c>
      <c r="G63" s="4">
        <v>65</v>
      </c>
      <c r="H63" s="4">
        <v>174</v>
      </c>
      <c r="I63" s="4">
        <v>1.78</v>
      </c>
      <c r="J63" s="4">
        <v>1</v>
      </c>
      <c r="K63" s="2">
        <v>45035</v>
      </c>
      <c r="L63" s="2">
        <v>45040</v>
      </c>
      <c r="M63" s="2">
        <v>45048</v>
      </c>
      <c r="N63" s="2">
        <v>45048</v>
      </c>
      <c r="O63" s="4">
        <v>1</v>
      </c>
      <c r="P63" s="2">
        <v>45048</v>
      </c>
      <c r="Q63" s="25">
        <f t="shared" si="37"/>
        <v>8</v>
      </c>
      <c r="R63" s="4">
        <f t="shared" si="1"/>
        <v>13</v>
      </c>
      <c r="S63" s="4">
        <f>_xlfn.DAYS(P63,L63)</f>
        <v>8</v>
      </c>
      <c r="T63" s="4">
        <v>0</v>
      </c>
      <c r="U63" s="4">
        <v>1</v>
      </c>
      <c r="V63" s="4">
        <v>0</v>
      </c>
      <c r="W63" s="4">
        <v>1</v>
      </c>
      <c r="X63" s="4">
        <v>1</v>
      </c>
      <c r="Y63" s="4">
        <v>1</v>
      </c>
      <c r="Z63" s="4">
        <v>1</v>
      </c>
      <c r="AA63" s="4">
        <v>0</v>
      </c>
      <c r="AB63" s="4">
        <v>0</v>
      </c>
      <c r="AC63" s="4">
        <v>16</v>
      </c>
      <c r="AD63" s="4">
        <v>54</v>
      </c>
      <c r="AE63" s="4">
        <v>6</v>
      </c>
      <c r="AF63" s="4">
        <v>10</v>
      </c>
      <c r="AG63" s="4">
        <f t="shared" si="36"/>
        <v>4</v>
      </c>
      <c r="AH63">
        <v>360</v>
      </c>
      <c r="AI63">
        <v>15500</v>
      </c>
      <c r="AJ63" s="4">
        <v>8.77</v>
      </c>
      <c r="AK63" s="4">
        <v>7.66</v>
      </c>
      <c r="AL63" s="4">
        <v>0</v>
      </c>
      <c r="AM63" s="4">
        <v>1</v>
      </c>
      <c r="AN63" s="4" t="s">
        <v>195</v>
      </c>
      <c r="AO63" s="4">
        <v>60</v>
      </c>
      <c r="AP63" s="4">
        <v>496.8</v>
      </c>
      <c r="AQ63" s="4">
        <v>1</v>
      </c>
      <c r="AR63" s="4">
        <v>10.9</v>
      </c>
      <c r="AS63" s="4">
        <v>1.5</v>
      </c>
      <c r="AT63" s="4">
        <v>30.6</v>
      </c>
      <c r="AU63" s="29">
        <v>0.4</v>
      </c>
      <c r="AW63" s="4">
        <v>437</v>
      </c>
      <c r="AX63" s="4">
        <v>222</v>
      </c>
      <c r="AY63" s="4">
        <v>1</v>
      </c>
      <c r="AZ63" s="4">
        <v>1</v>
      </c>
      <c r="BA63" s="4">
        <v>2.84</v>
      </c>
      <c r="BB63" s="4">
        <v>195</v>
      </c>
      <c r="BC63" s="4">
        <v>144</v>
      </c>
      <c r="BD63" s="4">
        <v>4.0999999999999996</v>
      </c>
      <c r="BE63" s="4">
        <v>3.1</v>
      </c>
      <c r="BF63" s="4">
        <v>5.4</v>
      </c>
      <c r="BG63" s="4">
        <v>7.9</v>
      </c>
      <c r="BH63" s="4">
        <v>4.7</v>
      </c>
      <c r="BI63" s="4">
        <v>2.4</v>
      </c>
      <c r="BJ63" s="4">
        <v>28</v>
      </c>
      <c r="BK63" s="4">
        <v>34</v>
      </c>
      <c r="BL63" s="4">
        <v>24</v>
      </c>
      <c r="BM63" s="4">
        <v>0.46</v>
      </c>
      <c r="BN63" s="4">
        <v>62</v>
      </c>
      <c r="BO63" s="4">
        <v>285</v>
      </c>
      <c r="BP63" s="4">
        <v>1</v>
      </c>
      <c r="BQ63" s="4">
        <v>4</v>
      </c>
      <c r="BR63">
        <v>198.5</v>
      </c>
      <c r="BS63">
        <v>79</v>
      </c>
      <c r="BT63">
        <v>54</v>
      </c>
      <c r="BU63">
        <v>65</v>
      </c>
      <c r="BV63">
        <v>95</v>
      </c>
      <c r="BW63">
        <v>14</v>
      </c>
      <c r="BX63">
        <v>1178</v>
      </c>
      <c r="BY63">
        <v>461</v>
      </c>
      <c r="BZ63">
        <v>3.8</v>
      </c>
      <c r="CA63">
        <v>70</v>
      </c>
      <c r="CB63">
        <v>2.1</v>
      </c>
      <c r="CC63">
        <v>2.2000000000000002</v>
      </c>
      <c r="CD63">
        <v>23.1</v>
      </c>
      <c r="CE63">
        <v>89</v>
      </c>
      <c r="CF63">
        <v>8</v>
      </c>
      <c r="CG63">
        <v>7</v>
      </c>
      <c r="CH63">
        <v>2085</v>
      </c>
      <c r="CI63" s="4">
        <f t="shared" si="3"/>
        <v>1854.5454545454545</v>
      </c>
      <c r="CJ63">
        <v>7.31</v>
      </c>
      <c r="CK63">
        <v>39.799999999999997</v>
      </c>
      <c r="CL63">
        <v>79.400000000000006</v>
      </c>
      <c r="CM63">
        <v>19.2</v>
      </c>
      <c r="CN63">
        <v>0.2</v>
      </c>
      <c r="CO63" s="4">
        <v>0</v>
      </c>
      <c r="CP63" s="4">
        <v>0</v>
      </c>
      <c r="CQ63" s="4">
        <v>252</v>
      </c>
      <c r="CR63" s="4">
        <v>35000</v>
      </c>
      <c r="CS63" s="4">
        <v>1</v>
      </c>
      <c r="CT63" s="4">
        <v>0</v>
      </c>
      <c r="CU63" s="4"/>
      <c r="CV63" s="4">
        <v>1</v>
      </c>
      <c r="CW63" s="4">
        <v>1</v>
      </c>
      <c r="CX63" s="4">
        <v>1</v>
      </c>
      <c r="CY63" s="4">
        <v>1</v>
      </c>
      <c r="CZ63" s="4">
        <v>1</v>
      </c>
      <c r="DA63" s="4">
        <v>0</v>
      </c>
      <c r="DB63" s="4">
        <v>0</v>
      </c>
      <c r="DC63" s="4">
        <v>0</v>
      </c>
      <c r="DD63" s="4">
        <v>1</v>
      </c>
      <c r="DE63" s="4">
        <v>1</v>
      </c>
      <c r="DF63" s="4">
        <v>1</v>
      </c>
      <c r="DG63" s="4">
        <v>1</v>
      </c>
      <c r="DH63" s="4">
        <v>1</v>
      </c>
      <c r="DI63" s="4">
        <v>1</v>
      </c>
      <c r="DJ63" s="4">
        <v>0</v>
      </c>
      <c r="DK63" s="4">
        <v>1</v>
      </c>
      <c r="DL63" s="4">
        <v>8</v>
      </c>
      <c r="DM63" s="4">
        <v>8</v>
      </c>
      <c r="DN63" s="4">
        <v>81</v>
      </c>
      <c r="DO63" s="4">
        <v>73</v>
      </c>
      <c r="DP63" s="4">
        <v>10</v>
      </c>
      <c r="DQ63" s="4">
        <v>20</v>
      </c>
      <c r="DR63" s="11">
        <v>26</v>
      </c>
      <c r="DS63" s="4">
        <v>172</v>
      </c>
      <c r="DT63" s="4">
        <v>233</v>
      </c>
      <c r="DU63" s="4">
        <f t="shared" si="39"/>
        <v>61</v>
      </c>
      <c r="DV63" s="11">
        <v>4.9000000000000004</v>
      </c>
      <c r="DW63" s="4">
        <v>527</v>
      </c>
      <c r="DX63" s="4">
        <v>67</v>
      </c>
      <c r="DY63" s="4">
        <v>74</v>
      </c>
      <c r="DZ63" s="4">
        <v>4.5</v>
      </c>
      <c r="EA63" s="4">
        <f t="shared" si="38"/>
        <v>2.5280898876404496</v>
      </c>
      <c r="EB63" s="4">
        <v>12.6</v>
      </c>
      <c r="EC63" s="4">
        <v>291</v>
      </c>
      <c r="ED63" s="4">
        <v>42</v>
      </c>
      <c r="EE63" s="4">
        <v>2.5</v>
      </c>
      <c r="EF63" s="4">
        <f t="shared" si="41"/>
        <v>1.4044943820224718</v>
      </c>
      <c r="EG63" s="45">
        <f t="shared" si="5"/>
        <v>2.0634920634920637</v>
      </c>
      <c r="EH63" s="45">
        <f t="shared" si="28"/>
        <v>0.38888888888888895</v>
      </c>
      <c r="EI63" s="4">
        <v>7</v>
      </c>
      <c r="EJ63" s="4">
        <v>59</v>
      </c>
      <c r="EK63" s="4">
        <v>41</v>
      </c>
      <c r="EL63" s="11">
        <f t="shared" si="40"/>
        <v>1.4390243902439024</v>
      </c>
      <c r="EM63" s="4">
        <v>139</v>
      </c>
      <c r="EN63" s="11">
        <v>13</v>
      </c>
      <c r="EO63" s="4">
        <v>4</v>
      </c>
      <c r="EP63" s="11">
        <f t="shared" si="6"/>
        <v>6.9411764705882355</v>
      </c>
      <c r="EQ63" s="4">
        <v>34</v>
      </c>
      <c r="ER63" s="4">
        <f t="shared" si="7"/>
        <v>19.101123595505619</v>
      </c>
      <c r="ES63" s="4">
        <v>17</v>
      </c>
      <c r="ET63" s="4">
        <v>30</v>
      </c>
      <c r="EU63" s="11">
        <v>16</v>
      </c>
      <c r="EV63" s="4">
        <v>6</v>
      </c>
      <c r="EW63" s="9">
        <v>11</v>
      </c>
      <c r="EX63" s="4">
        <v>176</v>
      </c>
      <c r="EY63" s="4">
        <v>218</v>
      </c>
      <c r="EZ63" s="4">
        <v>93</v>
      </c>
      <c r="FA63" s="4">
        <v>118</v>
      </c>
      <c r="FB63" s="4">
        <v>152</v>
      </c>
      <c r="FC63" s="4">
        <f t="shared" si="8"/>
        <v>291</v>
      </c>
      <c r="FD63" s="9">
        <f t="shared" si="29"/>
        <v>2.1457811676528906</v>
      </c>
      <c r="FE63" s="9">
        <f t="shared" si="10"/>
        <v>0.5223367697594502</v>
      </c>
      <c r="FF63" s="9">
        <f t="shared" si="11"/>
        <v>0.59912193775963085</v>
      </c>
      <c r="FG63" s="9">
        <f t="shared" si="12"/>
        <v>1.6928571428571431</v>
      </c>
      <c r="FH63" s="9">
        <f t="shared" si="13"/>
        <v>0.51806121566772889</v>
      </c>
      <c r="FI63" s="9">
        <f t="shared" si="14"/>
        <v>0.78892347848724609</v>
      </c>
      <c r="FJ63" s="11">
        <v>7.8</v>
      </c>
      <c r="FK63" s="11">
        <v>12</v>
      </c>
      <c r="FL63" s="4">
        <v>5</v>
      </c>
      <c r="FM63" s="4">
        <v>8</v>
      </c>
      <c r="FN63" s="4">
        <v>21</v>
      </c>
      <c r="FO63" s="4">
        <f t="shared" si="43"/>
        <v>11.797752808988763</v>
      </c>
      <c r="FP63" s="11">
        <v>46</v>
      </c>
      <c r="FQ63" s="11">
        <v>13</v>
      </c>
      <c r="FR63" s="4">
        <v>13</v>
      </c>
      <c r="FS63" s="4">
        <v>42</v>
      </c>
      <c r="FT63" s="4">
        <v>36</v>
      </c>
      <c r="FU63" s="11">
        <f t="shared" si="31"/>
        <v>1.1666666666666667</v>
      </c>
      <c r="FV63" s="4">
        <v>6</v>
      </c>
      <c r="FW63" s="11">
        <f t="shared" si="32"/>
        <v>7</v>
      </c>
      <c r="FX63" s="4">
        <v>66</v>
      </c>
      <c r="FY63" s="4">
        <v>26.6</v>
      </c>
      <c r="FZ63">
        <v>8.4</v>
      </c>
      <c r="GA63" s="11">
        <f t="shared" si="18"/>
        <v>40.6</v>
      </c>
      <c r="GB63" s="4">
        <f t="shared" si="19"/>
        <v>3.1230769230769231</v>
      </c>
      <c r="GC63" s="4">
        <f t="shared" si="44"/>
        <v>5.4761904761904763</v>
      </c>
      <c r="GD63" s="4">
        <f t="shared" si="45"/>
        <v>0.92857142857142849</v>
      </c>
      <c r="GE63" s="4">
        <v>10</v>
      </c>
      <c r="GF63" s="4">
        <v>7</v>
      </c>
      <c r="GG63" s="4">
        <f t="shared" si="22"/>
        <v>30</v>
      </c>
      <c r="GH63" s="4">
        <v>32</v>
      </c>
      <c r="GI63" s="4">
        <v>17</v>
      </c>
      <c r="GJ63" s="4">
        <f t="shared" si="23"/>
        <v>46.875</v>
      </c>
      <c r="GK63">
        <v>0</v>
      </c>
      <c r="GL63">
        <v>0</v>
      </c>
      <c r="GM63">
        <v>1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1</v>
      </c>
      <c r="GT63">
        <v>0</v>
      </c>
      <c r="GU63">
        <v>50</v>
      </c>
      <c r="GV63">
        <v>15</v>
      </c>
      <c r="GW63">
        <f t="shared" si="42"/>
        <v>0.7</v>
      </c>
      <c r="GX63">
        <v>0</v>
      </c>
      <c r="GY63">
        <v>1</v>
      </c>
    </row>
    <row r="64" spans="1:207" x14ac:dyDescent="0.35">
      <c r="A64" s="54">
        <v>45</v>
      </c>
      <c r="B64" s="54">
        <v>13525905</v>
      </c>
      <c r="C64" s="2">
        <v>45054</v>
      </c>
      <c r="D64" s="2">
        <v>18695</v>
      </c>
      <c r="E64" s="4">
        <v>72</v>
      </c>
      <c r="F64" s="4" t="s">
        <v>178</v>
      </c>
      <c r="G64" s="4">
        <v>80</v>
      </c>
      <c r="H64" s="4">
        <v>175</v>
      </c>
      <c r="I64" s="4">
        <v>1.96</v>
      </c>
      <c r="J64" s="4">
        <v>1</v>
      </c>
      <c r="K64" s="2">
        <v>45051</v>
      </c>
      <c r="L64" s="2">
        <v>45051</v>
      </c>
      <c r="M64" s="2">
        <v>45056</v>
      </c>
      <c r="N64" s="2">
        <v>45056</v>
      </c>
      <c r="O64" s="4">
        <v>1</v>
      </c>
      <c r="P64" s="2">
        <v>45056</v>
      </c>
      <c r="Q64" s="25">
        <f t="shared" si="37"/>
        <v>5</v>
      </c>
      <c r="R64" s="4">
        <f t="shared" si="1"/>
        <v>5</v>
      </c>
      <c r="S64" s="4">
        <f>_xlfn.DAYS(P64,L64)</f>
        <v>5</v>
      </c>
      <c r="T64" s="4">
        <v>0</v>
      </c>
      <c r="U64" s="4">
        <v>1</v>
      </c>
      <c r="V64" s="4">
        <v>1</v>
      </c>
      <c r="W64" s="4">
        <v>0</v>
      </c>
      <c r="X64" s="4">
        <v>1</v>
      </c>
      <c r="Y64" s="4">
        <v>1</v>
      </c>
      <c r="Z64" s="4">
        <v>1</v>
      </c>
      <c r="AA64" s="4">
        <v>0</v>
      </c>
      <c r="AB64" s="4">
        <v>0</v>
      </c>
      <c r="AC64" s="4">
        <v>24</v>
      </c>
      <c r="AD64" s="4">
        <v>63</v>
      </c>
      <c r="AE64" s="4">
        <v>10</v>
      </c>
      <c r="AF64" s="4">
        <v>14</v>
      </c>
      <c r="AG64" s="4">
        <f t="shared" si="36"/>
        <v>4</v>
      </c>
      <c r="AH64" s="4">
        <v>100</v>
      </c>
      <c r="AI64" s="4">
        <v>5800</v>
      </c>
      <c r="AJ64" s="4">
        <v>27.95</v>
      </c>
      <c r="AK64" s="4">
        <v>33.4</v>
      </c>
      <c r="AL64" s="4">
        <v>1</v>
      </c>
      <c r="AM64" s="4">
        <v>0</v>
      </c>
      <c r="AN64" s="4">
        <v>0</v>
      </c>
      <c r="AO64" s="4">
        <v>59</v>
      </c>
      <c r="AP64" s="4">
        <v>5651</v>
      </c>
      <c r="AQ64" s="4">
        <v>0</v>
      </c>
      <c r="AR64" s="4">
        <v>7.1</v>
      </c>
      <c r="AS64" s="4">
        <v>1.4</v>
      </c>
      <c r="AT64" s="4">
        <v>81.3</v>
      </c>
      <c r="AU64" s="29">
        <v>2.21</v>
      </c>
      <c r="AV64" s="4">
        <v>3.24</v>
      </c>
      <c r="AW64" s="4">
        <v>445</v>
      </c>
      <c r="AX64" s="4">
        <v>80</v>
      </c>
      <c r="AY64" s="4">
        <v>1</v>
      </c>
      <c r="AZ64" s="4">
        <v>1</v>
      </c>
      <c r="BA64" s="4">
        <v>3.9</v>
      </c>
      <c r="BB64" s="4">
        <v>188</v>
      </c>
      <c r="BC64" s="4">
        <v>142</v>
      </c>
      <c r="BD64" s="4">
        <v>5</v>
      </c>
      <c r="BE64" s="4">
        <v>2.6</v>
      </c>
      <c r="BF64" s="4">
        <v>7.2</v>
      </c>
      <c r="BG64" s="4">
        <v>7.6</v>
      </c>
      <c r="BH64" s="4">
        <v>4.4000000000000004</v>
      </c>
      <c r="BI64" s="4">
        <v>3</v>
      </c>
      <c r="BJ64" s="4">
        <v>9489</v>
      </c>
      <c r="BK64" s="4">
        <v>226</v>
      </c>
      <c r="BL64" s="4">
        <v>617</v>
      </c>
      <c r="BM64" s="4">
        <v>0.5</v>
      </c>
      <c r="BN64" s="4">
        <v>76</v>
      </c>
      <c r="BO64" s="4">
        <v>921</v>
      </c>
      <c r="BP64" s="4">
        <v>1</v>
      </c>
      <c r="BQ64" s="4">
        <v>3</v>
      </c>
      <c r="BR64" s="4">
        <v>126.6</v>
      </c>
      <c r="BS64">
        <v>105</v>
      </c>
      <c r="BT64">
        <v>48</v>
      </c>
      <c r="BU64">
        <v>65</v>
      </c>
      <c r="BV64">
        <v>105</v>
      </c>
      <c r="BW64">
        <v>5</v>
      </c>
      <c r="BX64">
        <v>2586</v>
      </c>
      <c r="BY64">
        <v>320</v>
      </c>
      <c r="BZ64">
        <v>1.6</v>
      </c>
      <c r="CA64">
        <v>58.5</v>
      </c>
      <c r="CB64">
        <v>6.5</v>
      </c>
      <c r="CC64" s="4">
        <v>2.5</v>
      </c>
      <c r="CD64" s="4">
        <v>24.6</v>
      </c>
      <c r="CE64" s="4">
        <v>69.599999999999994</v>
      </c>
      <c r="CF64" s="4">
        <v>15</v>
      </c>
      <c r="CG64" s="4">
        <v>14</v>
      </c>
      <c r="CH64" s="4">
        <v>1421</v>
      </c>
      <c r="CI64" s="4">
        <f t="shared" si="3"/>
        <v>1920</v>
      </c>
      <c r="CJ64" s="4">
        <v>7.32</v>
      </c>
      <c r="CK64" s="4">
        <v>43</v>
      </c>
      <c r="CL64" s="4">
        <v>76</v>
      </c>
      <c r="CM64" s="4">
        <v>22</v>
      </c>
      <c r="CN64" s="4">
        <v>0.65</v>
      </c>
      <c r="CO64" s="4">
        <v>0</v>
      </c>
      <c r="CP64" s="4">
        <v>0</v>
      </c>
      <c r="CQ64" s="4">
        <v>286</v>
      </c>
      <c r="CR64" s="4">
        <v>12062</v>
      </c>
      <c r="CS64" s="4">
        <v>1</v>
      </c>
      <c r="CT64" s="4">
        <v>0</v>
      </c>
      <c r="CU64" s="4"/>
      <c r="CV64" s="4">
        <v>1</v>
      </c>
      <c r="CW64" s="4">
        <v>1</v>
      </c>
      <c r="CX64" s="4">
        <v>0</v>
      </c>
      <c r="CY64" s="4">
        <v>1</v>
      </c>
      <c r="CZ64" s="4">
        <v>1</v>
      </c>
      <c r="DA64" s="4">
        <v>1</v>
      </c>
      <c r="DB64" s="4">
        <v>0</v>
      </c>
      <c r="DC64" s="4">
        <v>1</v>
      </c>
      <c r="DD64" s="4">
        <v>1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11</v>
      </c>
      <c r="DM64" s="4">
        <v>10</v>
      </c>
      <c r="DN64" s="4">
        <v>43</v>
      </c>
      <c r="DO64" s="4">
        <v>25</v>
      </c>
      <c r="DP64" s="4">
        <v>43</v>
      </c>
      <c r="DQ64" s="4">
        <v>74</v>
      </c>
      <c r="DR64" s="11">
        <v>51</v>
      </c>
      <c r="DS64" s="4">
        <v>49</v>
      </c>
      <c r="DT64" s="4">
        <v>105</v>
      </c>
      <c r="DU64" s="4">
        <f t="shared" si="39"/>
        <v>56</v>
      </c>
      <c r="DV64" s="11">
        <v>12.2</v>
      </c>
      <c r="DW64" s="4">
        <v>814</v>
      </c>
      <c r="DX64" s="4">
        <v>91</v>
      </c>
      <c r="DY64" s="4">
        <v>92</v>
      </c>
      <c r="DZ64" s="4">
        <v>4.8</v>
      </c>
      <c r="EA64" s="4">
        <f t="shared" si="38"/>
        <v>2.4489795918367347</v>
      </c>
      <c r="EB64" s="4">
        <v>13.8</v>
      </c>
      <c r="EC64" s="4">
        <v>192</v>
      </c>
      <c r="ED64" s="4">
        <v>40</v>
      </c>
      <c r="EE64" s="4">
        <v>3.7</v>
      </c>
      <c r="EF64" s="4">
        <f t="shared" si="41"/>
        <v>1.8877551020408165</v>
      </c>
      <c r="EG64" s="45">
        <f t="shared" si="5"/>
        <v>3.6956521739130435</v>
      </c>
      <c r="EH64" s="45">
        <f t="shared" si="28"/>
        <v>0.88405797101449268</v>
      </c>
      <c r="EI64" s="4">
        <v>10</v>
      </c>
      <c r="EJ64" s="4">
        <v>81</v>
      </c>
      <c r="EK64" s="4">
        <v>60</v>
      </c>
      <c r="EL64" s="11">
        <f t="shared" si="40"/>
        <v>1.35</v>
      </c>
      <c r="EM64" s="4">
        <v>160</v>
      </c>
      <c r="EN64" s="11">
        <v>5</v>
      </c>
      <c r="EO64" s="4">
        <v>5</v>
      </c>
      <c r="EP64" s="11">
        <f t="shared" si="6"/>
        <v>16.2</v>
      </c>
      <c r="EQ64" s="4">
        <v>30</v>
      </c>
      <c r="ER64" s="4">
        <f t="shared" si="7"/>
        <v>15.306122448979592</v>
      </c>
      <c r="EU64" s="11">
        <v>7</v>
      </c>
      <c r="EV64" s="4">
        <v>5</v>
      </c>
      <c r="EW64" s="9">
        <v>2</v>
      </c>
      <c r="EX64" s="4">
        <v>103</v>
      </c>
      <c r="EY64" s="4">
        <v>147</v>
      </c>
      <c r="EZ64" s="4">
        <v>57</v>
      </c>
      <c r="FA64" s="4">
        <v>59</v>
      </c>
      <c r="FB64" s="4">
        <v>101</v>
      </c>
      <c r="FC64" s="4">
        <f t="shared" si="8"/>
        <v>192</v>
      </c>
      <c r="FD64" s="9">
        <f t="shared" si="29"/>
        <v>3.8825517092052073</v>
      </c>
      <c r="FE64" s="9">
        <f t="shared" si="10"/>
        <v>0.52604166666666663</v>
      </c>
      <c r="FF64" s="9">
        <f t="shared" si="11"/>
        <v>0.60220828953072725</v>
      </c>
      <c r="FG64" s="9">
        <f t="shared" si="12"/>
        <v>2.3624999999999998</v>
      </c>
      <c r="FH64" s="9">
        <f t="shared" si="13"/>
        <v>0.40390555482261026</v>
      </c>
      <c r="FI64" s="9">
        <f t="shared" si="14"/>
        <v>0.60849157382726127</v>
      </c>
      <c r="FJ64" s="11">
        <v>18</v>
      </c>
      <c r="FK64" s="11">
        <v>28</v>
      </c>
      <c r="FL64" s="4">
        <v>29</v>
      </c>
      <c r="FM64" s="4">
        <v>0</v>
      </c>
      <c r="FN64" s="4">
        <v>21</v>
      </c>
      <c r="FO64" s="4">
        <f t="shared" si="43"/>
        <v>10.714285714285715</v>
      </c>
      <c r="FP64" s="11">
        <v>45</v>
      </c>
      <c r="FQ64" s="11">
        <v>20</v>
      </c>
      <c r="FR64" s="4">
        <v>15</v>
      </c>
      <c r="FS64" s="4">
        <v>45</v>
      </c>
      <c r="FT64" s="4">
        <v>48</v>
      </c>
      <c r="FU64" s="11">
        <f t="shared" si="31"/>
        <v>0.9375</v>
      </c>
      <c r="FV64" s="4">
        <v>10</v>
      </c>
      <c r="FW64" s="11">
        <f t="shared" si="32"/>
        <v>4.5</v>
      </c>
      <c r="FX64" s="4">
        <v>96</v>
      </c>
      <c r="FY64" s="4">
        <v>7.75</v>
      </c>
      <c r="FZ64">
        <v>10.3</v>
      </c>
      <c r="GA64" s="11">
        <f t="shared" si="18"/>
        <v>12.75</v>
      </c>
      <c r="GB64" s="4">
        <f t="shared" si="19"/>
        <v>0.63749999999999996</v>
      </c>
      <c r="GC64" s="4">
        <f t="shared" si="44"/>
        <v>4.3689320388349513</v>
      </c>
      <c r="GD64" s="4">
        <f t="shared" si="45"/>
        <v>1.7475728155339805</v>
      </c>
      <c r="GE64" s="4">
        <v>12</v>
      </c>
      <c r="GF64" s="4">
        <v>9</v>
      </c>
      <c r="GG64" s="4">
        <f t="shared" si="22"/>
        <v>25</v>
      </c>
      <c r="GH64" s="4">
        <v>16</v>
      </c>
      <c r="GI64" s="4">
        <v>11</v>
      </c>
      <c r="GJ64" s="4">
        <f t="shared" si="23"/>
        <v>31.25</v>
      </c>
      <c r="GK64" s="4">
        <v>1</v>
      </c>
      <c r="GL64" s="4">
        <v>0</v>
      </c>
      <c r="GM64" s="4">
        <v>0</v>
      </c>
      <c r="GN64" s="4">
        <v>0</v>
      </c>
      <c r="GO64" s="4">
        <v>1</v>
      </c>
      <c r="GP64" s="4">
        <v>0</v>
      </c>
      <c r="GQ64" s="4">
        <v>0</v>
      </c>
      <c r="GR64" s="4">
        <v>0</v>
      </c>
      <c r="GS64" s="4">
        <v>1</v>
      </c>
      <c r="GT64" s="4">
        <v>0</v>
      </c>
      <c r="GU64" s="4">
        <v>95</v>
      </c>
      <c r="GV64" s="4">
        <v>28</v>
      </c>
      <c r="GW64">
        <f t="shared" si="42"/>
        <v>0.70526315789473681</v>
      </c>
      <c r="GX64" s="4">
        <v>0</v>
      </c>
      <c r="GY64" s="4">
        <v>1</v>
      </c>
    </row>
    <row r="65" spans="1:207" x14ac:dyDescent="0.35">
      <c r="A65" s="54">
        <v>46</v>
      </c>
      <c r="B65" s="54">
        <v>15562972</v>
      </c>
      <c r="C65" s="2">
        <v>45054</v>
      </c>
      <c r="D65" s="2">
        <v>28044</v>
      </c>
      <c r="E65" s="4">
        <v>47</v>
      </c>
      <c r="F65" s="4" t="s">
        <v>178</v>
      </c>
      <c r="G65" s="4">
        <v>125</v>
      </c>
      <c r="H65" s="4">
        <v>85</v>
      </c>
      <c r="I65" s="4">
        <v>2.46</v>
      </c>
      <c r="J65" s="4">
        <v>1</v>
      </c>
      <c r="K65" s="2">
        <v>45053</v>
      </c>
      <c r="L65" s="2">
        <v>45053</v>
      </c>
      <c r="M65" s="2">
        <v>45056</v>
      </c>
      <c r="N65" s="2">
        <v>45056</v>
      </c>
      <c r="O65" s="4">
        <v>0</v>
      </c>
      <c r="Q65" s="25">
        <f t="shared" si="37"/>
        <v>3</v>
      </c>
      <c r="R65" s="4">
        <f t="shared" si="1"/>
        <v>3</v>
      </c>
      <c r="T65" s="4">
        <v>1</v>
      </c>
      <c r="U65" s="4">
        <v>1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22</v>
      </c>
      <c r="AD65" s="4">
        <v>35</v>
      </c>
      <c r="AE65" s="4">
        <v>7</v>
      </c>
      <c r="AF65" s="4">
        <v>11</v>
      </c>
      <c r="AG65" s="4">
        <f t="shared" si="36"/>
        <v>4</v>
      </c>
      <c r="AH65" s="4">
        <v>390</v>
      </c>
      <c r="AI65" s="4">
        <v>4900</v>
      </c>
      <c r="AJ65" s="4">
        <v>68.12</v>
      </c>
      <c r="AK65" s="4">
        <v>100</v>
      </c>
      <c r="AL65" s="4">
        <v>0</v>
      </c>
      <c r="AM65" s="4">
        <v>1</v>
      </c>
      <c r="AN65" s="4" t="s">
        <v>197</v>
      </c>
      <c r="AO65" s="4">
        <v>70</v>
      </c>
      <c r="AP65" s="4">
        <v>1048</v>
      </c>
      <c r="AQ65" s="4">
        <v>0</v>
      </c>
      <c r="AR65" s="4">
        <v>16.899999999999999</v>
      </c>
      <c r="AX65" s="4">
        <v>157</v>
      </c>
      <c r="AY65" s="4">
        <v>1</v>
      </c>
      <c r="AZ65" s="4">
        <v>1</v>
      </c>
      <c r="BA65" s="4">
        <v>6.8</v>
      </c>
      <c r="BB65" s="4">
        <v>154</v>
      </c>
      <c r="BC65" s="4">
        <v>133</v>
      </c>
      <c r="BD65" s="4">
        <v>6.2</v>
      </c>
      <c r="BE65" s="4">
        <v>2.5</v>
      </c>
      <c r="BF65" s="4">
        <v>6.5</v>
      </c>
      <c r="BG65" s="4">
        <v>6.8</v>
      </c>
      <c r="BH65" s="4">
        <v>5.3</v>
      </c>
      <c r="BI65" s="4">
        <v>2.2999999999999998</v>
      </c>
      <c r="BJ65" s="4">
        <v>2120</v>
      </c>
      <c r="BK65" s="4">
        <v>33</v>
      </c>
      <c r="BL65" s="4">
        <v>50</v>
      </c>
      <c r="BM65" s="4">
        <v>1.1000000000000001</v>
      </c>
      <c r="BN65" s="4">
        <v>45</v>
      </c>
      <c r="BO65" s="4">
        <v>495</v>
      </c>
      <c r="BP65" s="4">
        <v>1</v>
      </c>
      <c r="BQ65" s="4">
        <v>3</v>
      </c>
      <c r="BR65" s="4">
        <v>156</v>
      </c>
      <c r="BS65">
        <v>102</v>
      </c>
      <c r="BT65">
        <v>65</v>
      </c>
      <c r="BU65">
        <v>76</v>
      </c>
      <c r="BV65">
        <v>127</v>
      </c>
      <c r="BW65">
        <v>16</v>
      </c>
      <c r="BX65">
        <v>1282</v>
      </c>
      <c r="BY65">
        <v>505</v>
      </c>
      <c r="BZ65">
        <v>2.8</v>
      </c>
      <c r="CA65">
        <v>78.900000000000006</v>
      </c>
      <c r="CB65">
        <v>10.5</v>
      </c>
      <c r="CC65" s="4">
        <v>2.6</v>
      </c>
      <c r="CD65" s="4">
        <v>20</v>
      </c>
      <c r="CE65" s="4">
        <v>48.6</v>
      </c>
      <c r="CF65" s="4">
        <v>15</v>
      </c>
      <c r="CG65" s="4">
        <v>13</v>
      </c>
      <c r="CH65" s="4">
        <v>2308</v>
      </c>
      <c r="CI65" s="4">
        <f t="shared" si="3"/>
        <v>1846.1538461538462</v>
      </c>
      <c r="CJ65" s="4">
        <v>7.21</v>
      </c>
      <c r="CK65" s="4">
        <v>68.5</v>
      </c>
      <c r="CL65" s="4">
        <v>81.900000000000006</v>
      </c>
      <c r="CM65" s="4">
        <v>26.5</v>
      </c>
      <c r="CN65" s="4">
        <v>0.75</v>
      </c>
      <c r="CO65" s="4">
        <v>1</v>
      </c>
      <c r="CP65" s="4">
        <v>0</v>
      </c>
      <c r="CQ65" s="4">
        <v>65.5</v>
      </c>
      <c r="CR65" s="4">
        <v>8410</v>
      </c>
      <c r="CS65" s="4">
        <v>1</v>
      </c>
      <c r="CT65" s="4">
        <v>2</v>
      </c>
      <c r="CU65" s="4">
        <v>7</v>
      </c>
      <c r="CV65" s="4">
        <v>1</v>
      </c>
      <c r="CW65" s="4">
        <v>1</v>
      </c>
      <c r="CX65" s="4">
        <v>1</v>
      </c>
      <c r="CY65" s="4">
        <v>1</v>
      </c>
      <c r="CZ65" s="4">
        <v>1</v>
      </c>
      <c r="DA65" s="4">
        <v>0</v>
      </c>
      <c r="DB65" s="4">
        <v>0</v>
      </c>
      <c r="DC65" s="4">
        <v>0</v>
      </c>
      <c r="DD65" s="4">
        <v>1</v>
      </c>
      <c r="DE65" s="4">
        <v>1</v>
      </c>
      <c r="DF65" s="4">
        <v>1</v>
      </c>
      <c r="DG65" s="4">
        <v>1</v>
      </c>
      <c r="DH65" s="4">
        <v>1</v>
      </c>
      <c r="DI65" s="4">
        <v>1</v>
      </c>
      <c r="DJ65" s="4">
        <v>0</v>
      </c>
      <c r="DK65" s="4">
        <v>1</v>
      </c>
      <c r="DL65" s="4">
        <v>11</v>
      </c>
      <c r="DM65" s="4">
        <v>10</v>
      </c>
      <c r="DN65" s="4">
        <v>71</v>
      </c>
      <c r="DO65" s="4">
        <v>56</v>
      </c>
      <c r="DP65" s="4">
        <v>21</v>
      </c>
      <c r="DQ65" s="4">
        <v>42</v>
      </c>
      <c r="DR65" s="11">
        <v>33</v>
      </c>
      <c r="DS65" s="4">
        <v>76</v>
      </c>
      <c r="DT65" s="4">
        <v>112</v>
      </c>
      <c r="DU65" s="4">
        <f t="shared" si="39"/>
        <v>36</v>
      </c>
      <c r="DV65" s="11">
        <v>5.7</v>
      </c>
      <c r="DW65" s="4">
        <v>272</v>
      </c>
      <c r="DX65" s="4">
        <v>74</v>
      </c>
      <c r="DY65" s="4">
        <v>127</v>
      </c>
      <c r="DZ65" s="4">
        <v>4.7</v>
      </c>
      <c r="EA65" s="4">
        <f t="shared" si="38"/>
        <v>1.910569105691057</v>
      </c>
      <c r="EB65" s="4">
        <v>10.8</v>
      </c>
      <c r="EC65" s="4">
        <v>167</v>
      </c>
      <c r="ED65" s="4">
        <v>40</v>
      </c>
      <c r="EE65" s="4">
        <v>4.8</v>
      </c>
      <c r="EF65" s="4">
        <f t="shared" si="41"/>
        <v>1.9512195121951219</v>
      </c>
      <c r="EG65" s="45">
        <f t="shared" si="5"/>
        <v>3.0555555555555554</v>
      </c>
      <c r="EH65" s="45">
        <f t="shared" si="28"/>
        <v>0.52777777777777779</v>
      </c>
      <c r="EI65" s="4">
        <v>14</v>
      </c>
      <c r="EJ65" s="4">
        <v>40</v>
      </c>
      <c r="EK65" s="4">
        <v>32</v>
      </c>
      <c r="EL65" s="11">
        <f t="shared" si="40"/>
        <v>1.25</v>
      </c>
      <c r="EM65" s="4">
        <v>52</v>
      </c>
      <c r="EN65" s="11">
        <v>18</v>
      </c>
      <c r="EO65" s="4">
        <v>8</v>
      </c>
      <c r="EP65" s="11">
        <f t="shared" si="6"/>
        <v>3.0769230769230771</v>
      </c>
      <c r="EQ65" s="4">
        <v>32</v>
      </c>
      <c r="ER65" s="4">
        <f t="shared" si="7"/>
        <v>13.008130081300813</v>
      </c>
      <c r="ES65" s="4">
        <v>22</v>
      </c>
      <c r="ET65" s="4">
        <v>26</v>
      </c>
      <c r="EU65" s="11">
        <v>12</v>
      </c>
      <c r="EV65" s="4">
        <v>11</v>
      </c>
      <c r="EW65" s="9">
        <v>0</v>
      </c>
      <c r="EX65" s="4">
        <v>52</v>
      </c>
      <c r="EY65" s="4">
        <v>72</v>
      </c>
      <c r="EZ65" s="4">
        <v>22</v>
      </c>
      <c r="FA65" s="4">
        <v>59</v>
      </c>
      <c r="FB65" s="4">
        <v>86</v>
      </c>
      <c r="FC65" s="4">
        <f t="shared" si="8"/>
        <v>167</v>
      </c>
      <c r="FD65" s="9">
        <f t="shared" si="29"/>
        <v>2.219732282439598</v>
      </c>
      <c r="FE65" s="9">
        <f t="shared" si="10"/>
        <v>0.51497005988023947</v>
      </c>
      <c r="FF65" s="9">
        <f t="shared" si="11"/>
        <v>0.59304008550489029</v>
      </c>
      <c r="FG65" s="9">
        <f t="shared" si="12"/>
        <v>2.2949999999999999</v>
      </c>
      <c r="FH65" s="9">
        <f t="shared" si="13"/>
        <v>0.48814799697619499</v>
      </c>
      <c r="FI65" s="9">
        <f t="shared" si="14"/>
        <v>1.0339084664199589</v>
      </c>
      <c r="FJ65" s="11">
        <v>9.1</v>
      </c>
      <c r="FK65" s="11">
        <v>20</v>
      </c>
      <c r="FL65" s="4">
        <v>20</v>
      </c>
      <c r="FM65" s="4">
        <v>0</v>
      </c>
      <c r="FN65" s="4">
        <v>43</v>
      </c>
      <c r="FO65" s="4">
        <f t="shared" si="43"/>
        <v>17.479674796747968</v>
      </c>
      <c r="FP65" s="11">
        <v>36</v>
      </c>
      <c r="FQ65" s="11">
        <v>15</v>
      </c>
      <c r="FR65" s="4">
        <v>16</v>
      </c>
      <c r="FS65" s="4">
        <v>66</v>
      </c>
      <c r="FT65" s="4">
        <v>23</v>
      </c>
      <c r="FU65" s="11">
        <f t="shared" si="31"/>
        <v>2.8695652173913042</v>
      </c>
      <c r="FV65" s="4">
        <v>17</v>
      </c>
      <c r="FW65" s="11">
        <f t="shared" si="32"/>
        <v>3.8823529411764706</v>
      </c>
      <c r="FX65" s="4">
        <v>113</v>
      </c>
      <c r="FZ65">
        <v>9.8000000000000007</v>
      </c>
      <c r="GA65" s="11">
        <f t="shared" si="18"/>
        <v>16</v>
      </c>
      <c r="GB65" s="4">
        <f t="shared" si="19"/>
        <v>1.0666666666666667</v>
      </c>
      <c r="GC65" s="4">
        <f t="shared" si="44"/>
        <v>3.6734693877551017</v>
      </c>
      <c r="GD65" s="4">
        <f t="shared" si="45"/>
        <v>0.92857142857142849</v>
      </c>
      <c r="GE65" s="4">
        <v>17</v>
      </c>
      <c r="GF65" s="4">
        <v>12</v>
      </c>
      <c r="GG65" s="4">
        <f t="shared" si="22"/>
        <v>29.411764705882355</v>
      </c>
      <c r="GH65" s="4">
        <v>17</v>
      </c>
      <c r="GI65" s="4">
        <v>12</v>
      </c>
      <c r="GJ65" s="4">
        <f t="shared" si="23"/>
        <v>29.411764705882355</v>
      </c>
      <c r="GK65" s="4">
        <v>1</v>
      </c>
      <c r="GL65" s="4">
        <v>0</v>
      </c>
      <c r="GM65" s="4">
        <v>0</v>
      </c>
      <c r="GN65" s="4">
        <v>0</v>
      </c>
      <c r="GO65" s="4">
        <v>1</v>
      </c>
      <c r="GP65" s="4">
        <v>0</v>
      </c>
      <c r="GQ65" s="4">
        <v>0</v>
      </c>
      <c r="GR65" s="4">
        <v>1</v>
      </c>
      <c r="GS65" s="4">
        <v>0</v>
      </c>
      <c r="GT65" s="4">
        <v>0</v>
      </c>
      <c r="GW65" t="e">
        <f t="shared" si="42"/>
        <v>#DIV/0!</v>
      </c>
    </row>
    <row r="66" spans="1:207" x14ac:dyDescent="0.35">
      <c r="A66" s="54">
        <v>47</v>
      </c>
      <c r="B66" s="54">
        <v>23010429</v>
      </c>
      <c r="C66" s="2">
        <v>45056</v>
      </c>
      <c r="D66" s="2">
        <v>19651</v>
      </c>
      <c r="E66" s="4">
        <v>70</v>
      </c>
      <c r="F66" s="4" t="s">
        <v>176</v>
      </c>
      <c r="G66" s="4">
        <v>65</v>
      </c>
      <c r="H66" s="4">
        <v>165</v>
      </c>
      <c r="I66" s="4">
        <v>1.72</v>
      </c>
      <c r="J66" s="4">
        <v>1</v>
      </c>
      <c r="K66" s="2">
        <v>45052</v>
      </c>
      <c r="L66" s="2">
        <v>45054</v>
      </c>
      <c r="M66" s="2">
        <v>45090</v>
      </c>
      <c r="N66" s="2">
        <v>45102</v>
      </c>
      <c r="O66" s="4">
        <v>0</v>
      </c>
      <c r="Q66" s="25">
        <f t="shared" si="37"/>
        <v>36</v>
      </c>
      <c r="R66" s="4">
        <f t="shared" ref="R66:R101" si="46">_xlfn.DAYS(N66,K66)</f>
        <v>50</v>
      </c>
      <c r="T66" s="4">
        <v>0</v>
      </c>
      <c r="U66" s="4">
        <v>1</v>
      </c>
      <c r="V66" s="4">
        <v>0</v>
      </c>
      <c r="W66" s="4">
        <v>1</v>
      </c>
      <c r="X66" s="4">
        <v>0</v>
      </c>
      <c r="Y66" s="4">
        <v>1</v>
      </c>
      <c r="Z66" s="4">
        <v>0</v>
      </c>
      <c r="AA66" s="4">
        <v>0</v>
      </c>
      <c r="AB66" s="4">
        <v>0</v>
      </c>
      <c r="AC66" s="4">
        <v>26</v>
      </c>
      <c r="AD66" s="4">
        <v>57</v>
      </c>
      <c r="AE66" s="4">
        <v>10</v>
      </c>
      <c r="AF66" s="4">
        <v>12</v>
      </c>
      <c r="AG66" s="4">
        <f t="shared" si="36"/>
        <v>2</v>
      </c>
      <c r="AH66" s="4">
        <v>1210</v>
      </c>
      <c r="AI66" s="4">
        <v>21300</v>
      </c>
      <c r="AJ66" s="4">
        <v>50.41</v>
      </c>
      <c r="AK66" s="4">
        <v>100</v>
      </c>
      <c r="AL66" s="4">
        <v>0</v>
      </c>
      <c r="AM66" s="4">
        <v>1</v>
      </c>
      <c r="AN66" s="4" t="s">
        <v>198</v>
      </c>
      <c r="AO66" s="4">
        <v>11</v>
      </c>
      <c r="AP66" s="4">
        <v>521.20000000000005</v>
      </c>
      <c r="AQ66" s="4">
        <v>0</v>
      </c>
      <c r="AR66" s="4">
        <v>13.2</v>
      </c>
      <c r="AS66" s="4">
        <v>1.37</v>
      </c>
      <c r="AT66" s="4">
        <v>39.6</v>
      </c>
      <c r="AU66" s="29">
        <v>1.8</v>
      </c>
      <c r="AV66" s="4">
        <v>0.9</v>
      </c>
      <c r="AW66" s="4">
        <v>832</v>
      </c>
      <c r="AX66" s="4">
        <v>174</v>
      </c>
      <c r="AY66" s="4">
        <v>1</v>
      </c>
      <c r="AZ66" s="4">
        <v>1</v>
      </c>
      <c r="BA66" s="4">
        <v>3.5</v>
      </c>
      <c r="BB66" s="4">
        <v>110</v>
      </c>
      <c r="BC66" s="4">
        <v>144</v>
      </c>
      <c r="BD66" s="4">
        <v>4.9000000000000004</v>
      </c>
      <c r="BE66" s="4">
        <v>2.2999999999999998</v>
      </c>
      <c r="BF66" s="4">
        <v>7.6</v>
      </c>
      <c r="BG66" s="4">
        <v>7.2</v>
      </c>
      <c r="BH66" s="4">
        <v>4.9000000000000004</v>
      </c>
      <c r="BI66" s="4">
        <v>2.1</v>
      </c>
      <c r="BJ66" s="4">
        <v>723</v>
      </c>
      <c r="BK66" s="4">
        <v>22</v>
      </c>
      <c r="BL66" s="4">
        <v>57</v>
      </c>
      <c r="BM66" s="4">
        <v>0.5</v>
      </c>
      <c r="BN66" s="4">
        <v>73</v>
      </c>
      <c r="BO66" s="4">
        <v>663</v>
      </c>
      <c r="BP66" s="4">
        <v>1</v>
      </c>
      <c r="BQ66" s="4">
        <v>10</v>
      </c>
      <c r="BR66" s="4">
        <v>70</v>
      </c>
      <c r="BS66">
        <v>91</v>
      </c>
      <c r="BT66">
        <v>51</v>
      </c>
      <c r="BU66">
        <v>65</v>
      </c>
      <c r="BV66">
        <v>138</v>
      </c>
      <c r="BW66">
        <v>8</v>
      </c>
      <c r="BX66">
        <v>3269</v>
      </c>
      <c r="BY66">
        <v>225</v>
      </c>
      <c r="BZ66">
        <v>3.1</v>
      </c>
      <c r="CA66">
        <v>83.6</v>
      </c>
      <c r="CB66">
        <v>8.8000000000000007</v>
      </c>
      <c r="CC66" s="4">
        <v>4.3</v>
      </c>
      <c r="CD66" s="4">
        <v>32</v>
      </c>
      <c r="CE66" s="4">
        <v>76</v>
      </c>
      <c r="CF66" s="4">
        <v>15</v>
      </c>
      <c r="CG66" s="4">
        <v>12</v>
      </c>
      <c r="CH66" s="4">
        <v>1498</v>
      </c>
      <c r="CI66" s="4">
        <f t="shared" ref="CI66:CI101" si="47">((BU66-BW66)/CC66)*80</f>
        <v>1060.4651162790699</v>
      </c>
      <c r="CJ66" s="4">
        <v>7.2</v>
      </c>
      <c r="CK66" s="4">
        <v>53.9</v>
      </c>
      <c r="CL66" s="4">
        <v>70</v>
      </c>
      <c r="CM66" s="4">
        <v>18</v>
      </c>
      <c r="CN66" s="4">
        <v>0.72</v>
      </c>
      <c r="CO66" s="4">
        <v>0</v>
      </c>
      <c r="CP66" s="4">
        <v>0</v>
      </c>
      <c r="CQ66" s="4">
        <v>192.7</v>
      </c>
      <c r="CR66" s="4">
        <v>7520</v>
      </c>
      <c r="CS66" s="4">
        <v>1</v>
      </c>
      <c r="CT66" s="4">
        <v>1</v>
      </c>
      <c r="CU66" s="4">
        <v>30</v>
      </c>
      <c r="CV66" s="4">
        <v>1</v>
      </c>
      <c r="CW66" s="4">
        <v>1</v>
      </c>
      <c r="CX66" s="4">
        <v>1</v>
      </c>
      <c r="CY66" s="4">
        <v>1</v>
      </c>
      <c r="CZ66" s="4">
        <v>1</v>
      </c>
      <c r="DA66" s="4">
        <v>1</v>
      </c>
      <c r="DB66" s="4">
        <v>0</v>
      </c>
      <c r="DC66" s="4">
        <v>0</v>
      </c>
      <c r="DD66" s="4">
        <v>1</v>
      </c>
      <c r="DE66" s="4">
        <v>1</v>
      </c>
      <c r="DF66" s="4">
        <v>1</v>
      </c>
      <c r="DG66" s="4">
        <v>0</v>
      </c>
      <c r="DH66" s="4">
        <v>1</v>
      </c>
      <c r="DI66" s="4">
        <v>0</v>
      </c>
      <c r="DJ66" s="4">
        <v>0</v>
      </c>
      <c r="DK66" s="4">
        <v>0</v>
      </c>
      <c r="DL66" s="4">
        <v>8</v>
      </c>
      <c r="DM66" s="4">
        <v>7</v>
      </c>
      <c r="DN66" s="4">
        <v>40</v>
      </c>
      <c r="DO66" s="4">
        <v>17</v>
      </c>
      <c r="DP66" s="4">
        <v>56</v>
      </c>
      <c r="DQ66" s="4">
        <v>87</v>
      </c>
      <c r="DR66" s="11">
        <v>46</v>
      </c>
      <c r="DS66" s="4">
        <v>29</v>
      </c>
      <c r="DT66" s="4">
        <v>54</v>
      </c>
      <c r="DU66" s="4">
        <f t="shared" si="39"/>
        <v>25</v>
      </c>
      <c r="DV66" s="11">
        <v>11</v>
      </c>
      <c r="DW66" s="4">
        <v>686</v>
      </c>
      <c r="DX66" s="4">
        <v>83</v>
      </c>
      <c r="DY66" s="4">
        <v>127</v>
      </c>
      <c r="DZ66" s="4">
        <v>3</v>
      </c>
      <c r="EA66" s="4">
        <f t="shared" si="38"/>
        <v>1.7441860465116279</v>
      </c>
      <c r="EB66" s="4">
        <v>18.8</v>
      </c>
      <c r="EC66" s="4">
        <v>201</v>
      </c>
      <c r="ED66" s="4">
        <v>57</v>
      </c>
      <c r="EE66" s="4">
        <v>7.3</v>
      </c>
      <c r="EF66" s="4">
        <f t="shared" si="41"/>
        <v>4.2441860465116275</v>
      </c>
      <c r="EG66" s="45">
        <f t="shared" ref="EG66:EG79" si="48">DR66/EB66</f>
        <v>2.4468085106382977</v>
      </c>
      <c r="EH66" s="45">
        <f t="shared" si="28"/>
        <v>0.58510638297872342</v>
      </c>
      <c r="EI66" s="4">
        <v>11</v>
      </c>
      <c r="EJ66" s="4">
        <v>54</v>
      </c>
      <c r="EK66" s="4">
        <v>77</v>
      </c>
      <c r="EL66" s="11">
        <f t="shared" si="40"/>
        <v>0.70129870129870131</v>
      </c>
      <c r="EM66" s="4">
        <v>95</v>
      </c>
      <c r="EN66" s="11">
        <v>5</v>
      </c>
      <c r="EO66" s="4">
        <v>5</v>
      </c>
      <c r="EP66" s="11">
        <f t="shared" ref="EP66:EP101" si="49">EJ66/((EN66+EO66)/2)</f>
        <v>10.8</v>
      </c>
      <c r="EQ66" s="4">
        <v>27</v>
      </c>
      <c r="ER66" s="4">
        <f t="shared" ref="ER66:ER101" si="50">EQ66/I66</f>
        <v>15.697674418604651</v>
      </c>
      <c r="ES66" s="4">
        <v>17</v>
      </c>
      <c r="ET66" s="4">
        <v>25</v>
      </c>
      <c r="EU66" s="11">
        <v>14</v>
      </c>
      <c r="EV66" s="4">
        <v>4</v>
      </c>
      <c r="EW66" s="9">
        <v>10</v>
      </c>
      <c r="EX66" s="4">
        <v>73</v>
      </c>
      <c r="EY66" s="4">
        <v>83</v>
      </c>
      <c r="EZ66" s="4">
        <v>31</v>
      </c>
      <c r="FA66" s="4">
        <v>45</v>
      </c>
      <c r="FB66" s="4">
        <v>55</v>
      </c>
      <c r="FC66" s="4">
        <f t="shared" ref="FC66:FC86" si="51">EC66</f>
        <v>201</v>
      </c>
      <c r="FD66" s="9">
        <f t="shared" si="29"/>
        <v>1.1627502222829362</v>
      </c>
      <c r="FE66" s="9">
        <f t="shared" ref="FE66:FE101" si="52">FB66/FC66</f>
        <v>0.27363184079601988</v>
      </c>
      <c r="FF66" s="9">
        <f t="shared" ref="FF66:FF101" si="53">0.35695-7.2266*FE66+74.249*(FE66^2)-307.39*(FE66^3)+684.54*(FE66^4)-856.92*(FE66^5)+571.95*(FE66^6)-159.1*(FE66^7)</f>
        <v>0.38597715737063371</v>
      </c>
      <c r="FG66" s="9">
        <f t="shared" ref="FG66:FG101" si="54">(BS66*0.9)/ED66</f>
        <v>1.4368421052631579</v>
      </c>
      <c r="FH66" s="9">
        <f t="shared" ref="FH66:FH101" si="55">0.0275-0.165*(DR66/100)+0.3656*((BT66/BS66)*0.9)+0.515*FF66</f>
        <v>0.33478526901290928</v>
      </c>
      <c r="FI66" s="9">
        <f t="shared" ref="FI66:FI101" si="56">(BT66-(FH66*BS66*0.9))/(FH66*ED66)</f>
        <v>1.235727224753457</v>
      </c>
      <c r="FJ66" s="11">
        <v>13.2</v>
      </c>
      <c r="FK66" s="11">
        <v>20</v>
      </c>
      <c r="FL66" s="4">
        <v>7</v>
      </c>
      <c r="FM66" s="4">
        <v>14</v>
      </c>
      <c r="FN66" s="4">
        <v>25</v>
      </c>
      <c r="FO66" s="4">
        <f t="shared" si="43"/>
        <v>14.534883720930234</v>
      </c>
      <c r="FP66" s="11">
        <v>51</v>
      </c>
      <c r="FQ66" s="11">
        <v>20</v>
      </c>
      <c r="FR66" s="4">
        <v>16</v>
      </c>
      <c r="FS66" s="4">
        <v>40</v>
      </c>
      <c r="FT66" s="4">
        <v>64</v>
      </c>
      <c r="FU66" s="11">
        <f t="shared" si="31"/>
        <v>0.625</v>
      </c>
      <c r="FV66" s="4">
        <v>16</v>
      </c>
      <c r="FW66" s="11">
        <f t="shared" si="32"/>
        <v>2.5</v>
      </c>
      <c r="FX66" s="4">
        <v>104</v>
      </c>
      <c r="FY66" s="4">
        <v>21.6</v>
      </c>
      <c r="FZ66">
        <v>9.3000000000000007</v>
      </c>
      <c r="GA66" s="11">
        <f t="shared" ref="GA66:GA86" si="57">(FY66+BW66)</f>
        <v>29.6</v>
      </c>
      <c r="GB66" s="4">
        <f t="shared" ref="GB66:GB86" si="58">GA66/FQ66</f>
        <v>1.48</v>
      </c>
      <c r="GC66" s="4">
        <f t="shared" si="44"/>
        <v>5.4838709677419351</v>
      </c>
      <c r="GD66" s="4">
        <f t="shared" si="45"/>
        <v>1.4193548387096773</v>
      </c>
      <c r="GE66" s="4">
        <v>15</v>
      </c>
      <c r="GF66" s="4">
        <v>5</v>
      </c>
      <c r="GG66" s="4">
        <f t="shared" ref="GG66:GG86" si="59">((GE66-GF66)/GE66)*100</f>
        <v>66.666666666666657</v>
      </c>
      <c r="GH66" s="4">
        <v>32</v>
      </c>
      <c r="GI66" s="4">
        <v>19</v>
      </c>
      <c r="GJ66" s="4">
        <f t="shared" ref="GJ66:GJ71" si="60">((GH66-GI66)/GH66)*100</f>
        <v>40.625</v>
      </c>
      <c r="GK66" s="4">
        <v>1</v>
      </c>
      <c r="GL66" s="4">
        <v>0</v>
      </c>
      <c r="GM66" s="4">
        <v>0</v>
      </c>
      <c r="GN66" s="4">
        <v>0</v>
      </c>
      <c r="GO66" s="4">
        <v>1</v>
      </c>
      <c r="GP66" s="4">
        <v>0</v>
      </c>
      <c r="GQ66" s="4">
        <v>0</v>
      </c>
      <c r="GR66" s="4">
        <v>1</v>
      </c>
      <c r="GS66" s="4">
        <v>0</v>
      </c>
      <c r="GT66" s="4">
        <v>0</v>
      </c>
      <c r="GU66" s="4">
        <v>67</v>
      </c>
      <c r="GV66" s="4">
        <v>19</v>
      </c>
      <c r="GW66">
        <f t="shared" si="42"/>
        <v>0.71641791044776115</v>
      </c>
      <c r="GX66" s="4">
        <v>0</v>
      </c>
      <c r="GY66" s="4">
        <v>1</v>
      </c>
    </row>
    <row r="67" spans="1:207" x14ac:dyDescent="0.35">
      <c r="A67" s="54">
        <v>49</v>
      </c>
      <c r="B67" s="54">
        <v>21015130</v>
      </c>
      <c r="C67" s="2">
        <v>45067</v>
      </c>
      <c r="D67" s="2">
        <v>16968</v>
      </c>
      <c r="E67" s="4">
        <v>77</v>
      </c>
      <c r="F67" s="4" t="s">
        <v>178</v>
      </c>
      <c r="G67" s="4">
        <v>70</v>
      </c>
      <c r="H67" s="4">
        <v>160</v>
      </c>
      <c r="I67" s="4">
        <v>1.35</v>
      </c>
      <c r="J67" s="4">
        <v>1</v>
      </c>
      <c r="K67" s="2">
        <v>45064</v>
      </c>
      <c r="L67" s="2">
        <v>45064</v>
      </c>
      <c r="M67" s="2">
        <v>45073</v>
      </c>
      <c r="N67" s="2">
        <v>45073</v>
      </c>
      <c r="O67" s="4">
        <v>1</v>
      </c>
      <c r="P67" s="2">
        <v>45073</v>
      </c>
      <c r="Q67" s="25">
        <f t="shared" si="37"/>
        <v>9</v>
      </c>
      <c r="R67" s="4">
        <f t="shared" si="46"/>
        <v>9</v>
      </c>
      <c r="S67" s="4">
        <f>_xlfn.DAYS(P67,L67)</f>
        <v>9</v>
      </c>
      <c r="T67" s="4">
        <v>0</v>
      </c>
      <c r="U67" s="4">
        <v>1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1</v>
      </c>
      <c r="AC67" s="4">
        <v>31</v>
      </c>
      <c r="AD67" s="4">
        <v>66</v>
      </c>
      <c r="AE67" s="4">
        <v>9</v>
      </c>
      <c r="AF67" s="4">
        <v>13</v>
      </c>
      <c r="AG67" s="4">
        <f t="shared" si="36"/>
        <v>4</v>
      </c>
      <c r="AH67" s="4">
        <v>520</v>
      </c>
      <c r="AI67" s="4">
        <v>7500</v>
      </c>
      <c r="AJ67" s="4">
        <v>54.44</v>
      </c>
      <c r="AK67" s="4">
        <v>100</v>
      </c>
      <c r="AL67" s="4">
        <v>0</v>
      </c>
      <c r="AM67" s="4">
        <v>1</v>
      </c>
      <c r="AN67" s="4" t="s">
        <v>203</v>
      </c>
      <c r="AO67" s="4">
        <v>115</v>
      </c>
      <c r="AP67" s="4">
        <v>756.9</v>
      </c>
      <c r="AQ67" s="4">
        <v>0</v>
      </c>
      <c r="AR67" s="4">
        <v>9</v>
      </c>
      <c r="AS67" s="4">
        <v>1.44</v>
      </c>
      <c r="AT67" s="4">
        <v>44.8</v>
      </c>
      <c r="AV67" s="4">
        <v>3.57</v>
      </c>
      <c r="AW67" s="4">
        <v>779</v>
      </c>
      <c r="AX67" s="4">
        <v>67</v>
      </c>
      <c r="AY67" s="4">
        <v>1</v>
      </c>
      <c r="AZ67" s="4">
        <v>1</v>
      </c>
      <c r="BA67" s="4">
        <v>3</v>
      </c>
      <c r="BB67" s="4">
        <v>103</v>
      </c>
      <c r="BC67" s="4">
        <v>143</v>
      </c>
      <c r="BD67" s="4">
        <v>3.9</v>
      </c>
      <c r="BE67" s="4">
        <v>2.7</v>
      </c>
      <c r="BF67" s="4">
        <v>4.5</v>
      </c>
      <c r="BG67" s="4">
        <v>7.2</v>
      </c>
      <c r="BH67" s="4">
        <v>4</v>
      </c>
      <c r="BI67" s="4">
        <v>2.2999999999999998</v>
      </c>
      <c r="BJ67" s="4">
        <v>1202</v>
      </c>
      <c r="BK67" s="4">
        <v>72</v>
      </c>
      <c r="BL67" s="4">
        <v>101</v>
      </c>
      <c r="BM67" s="4">
        <v>0.3</v>
      </c>
      <c r="BN67" s="4">
        <v>53</v>
      </c>
      <c r="BO67" s="4">
        <v>379</v>
      </c>
      <c r="BP67" s="4">
        <v>1</v>
      </c>
      <c r="BQ67" s="4">
        <v>6</v>
      </c>
      <c r="BR67" s="4">
        <v>205</v>
      </c>
      <c r="BS67">
        <v>99</v>
      </c>
      <c r="BT67">
        <v>58</v>
      </c>
      <c r="BU67">
        <v>72</v>
      </c>
      <c r="BV67">
        <v>110</v>
      </c>
      <c r="BW67">
        <v>12</v>
      </c>
      <c r="BX67">
        <v>799</v>
      </c>
      <c r="BY67">
        <v>340</v>
      </c>
      <c r="BZ67">
        <v>3.9</v>
      </c>
      <c r="CA67">
        <v>77.3</v>
      </c>
      <c r="CB67">
        <v>2.6</v>
      </c>
      <c r="CC67" s="4">
        <v>3.4</v>
      </c>
      <c r="CD67" s="4">
        <v>32</v>
      </c>
      <c r="CE67" s="4">
        <v>68</v>
      </c>
      <c r="CF67" s="4">
        <v>5</v>
      </c>
      <c r="CG67" s="4">
        <v>5</v>
      </c>
      <c r="CH67" s="4">
        <v>1904</v>
      </c>
      <c r="CI67" s="4">
        <f t="shared" si="47"/>
        <v>1411.7647058823532</v>
      </c>
      <c r="CJ67" s="4">
        <v>7.47</v>
      </c>
      <c r="CK67" s="4">
        <v>33.700000000000003</v>
      </c>
      <c r="CL67" s="4">
        <v>106</v>
      </c>
      <c r="CM67" s="4">
        <v>24.9</v>
      </c>
      <c r="CN67" s="4">
        <v>1.1000000000000001</v>
      </c>
      <c r="CO67" s="4">
        <v>1</v>
      </c>
      <c r="CP67" s="4">
        <v>1</v>
      </c>
      <c r="CQ67" s="4">
        <v>196.4</v>
      </c>
      <c r="CR67" s="4">
        <v>11322</v>
      </c>
      <c r="CS67" s="4">
        <v>1</v>
      </c>
      <c r="CT67" s="4">
        <v>0</v>
      </c>
      <c r="CU67" s="4"/>
      <c r="CV67" s="4">
        <v>1</v>
      </c>
      <c r="CW67" s="4">
        <v>1</v>
      </c>
      <c r="CX67" s="4">
        <v>1</v>
      </c>
      <c r="CY67" s="4">
        <v>1</v>
      </c>
      <c r="CZ67" s="4">
        <v>1</v>
      </c>
      <c r="DA67" s="4">
        <v>1</v>
      </c>
      <c r="DB67" s="4">
        <v>0</v>
      </c>
      <c r="DC67" s="4">
        <v>1</v>
      </c>
      <c r="DD67" s="4">
        <v>1</v>
      </c>
      <c r="DE67" s="4">
        <v>1</v>
      </c>
      <c r="DF67" s="4">
        <v>1</v>
      </c>
      <c r="DG67" s="4">
        <v>1</v>
      </c>
      <c r="DH67" s="4">
        <v>1</v>
      </c>
      <c r="DI67" s="4">
        <v>1</v>
      </c>
      <c r="DJ67" s="4">
        <v>0</v>
      </c>
      <c r="DK67" s="4">
        <v>1</v>
      </c>
      <c r="DL67" s="4">
        <v>9</v>
      </c>
      <c r="DM67" s="4">
        <v>9</v>
      </c>
      <c r="DN67" s="4">
        <v>45</v>
      </c>
      <c r="DO67" s="4">
        <v>34</v>
      </c>
      <c r="DP67" s="4">
        <v>23</v>
      </c>
      <c r="DQ67" s="4">
        <v>47</v>
      </c>
      <c r="DR67" s="11">
        <v>43</v>
      </c>
      <c r="DS67" s="4">
        <v>58</v>
      </c>
      <c r="DT67" s="4">
        <v>102</v>
      </c>
      <c r="DU67" s="4">
        <f t="shared" si="39"/>
        <v>44</v>
      </c>
      <c r="DV67" s="11">
        <v>7.3</v>
      </c>
      <c r="DW67" s="4">
        <v>524</v>
      </c>
      <c r="DX67" s="4">
        <v>70</v>
      </c>
      <c r="DY67" s="4">
        <v>88</v>
      </c>
      <c r="DZ67" s="4">
        <v>3.6</v>
      </c>
      <c r="EA67" s="4">
        <f t="shared" si="38"/>
        <v>2.6666666666666665</v>
      </c>
      <c r="EB67" s="4">
        <v>23.8</v>
      </c>
      <c r="EC67" s="4">
        <v>278</v>
      </c>
      <c r="ED67" s="4">
        <v>77</v>
      </c>
      <c r="EE67" s="4">
        <v>6.8</v>
      </c>
      <c r="EF67" s="4">
        <f t="shared" si="41"/>
        <v>5.0370370370370363</v>
      </c>
      <c r="EG67" s="45">
        <f t="shared" si="48"/>
        <v>1.8067226890756303</v>
      </c>
      <c r="EH67" s="45">
        <f t="shared" si="28"/>
        <v>0.30672268907563022</v>
      </c>
      <c r="EI67" s="4">
        <v>10</v>
      </c>
      <c r="EJ67" s="4">
        <v>62</v>
      </c>
      <c r="EK67" s="4">
        <v>61</v>
      </c>
      <c r="EL67" s="11">
        <f t="shared" si="40"/>
        <v>1.0163934426229508</v>
      </c>
      <c r="EM67" s="4">
        <v>160</v>
      </c>
      <c r="EN67" s="11">
        <v>10</v>
      </c>
      <c r="EO67" s="4">
        <v>7</v>
      </c>
      <c r="EP67" s="11">
        <f t="shared" si="49"/>
        <v>7.2941176470588234</v>
      </c>
      <c r="EQ67" s="4">
        <v>48</v>
      </c>
      <c r="ER67" s="4">
        <f t="shared" si="50"/>
        <v>35.55555555555555</v>
      </c>
      <c r="ES67" s="4">
        <v>22</v>
      </c>
      <c r="ET67" s="4">
        <v>31</v>
      </c>
      <c r="EU67" s="11">
        <v>17</v>
      </c>
      <c r="EV67" s="4">
        <v>8</v>
      </c>
      <c r="EW67" s="9">
        <v>9</v>
      </c>
      <c r="EX67" s="4">
        <v>65</v>
      </c>
      <c r="EY67" s="4">
        <v>107</v>
      </c>
      <c r="EZ67" s="4">
        <v>45</v>
      </c>
      <c r="FA67" s="4">
        <v>65</v>
      </c>
      <c r="FB67" s="4">
        <v>86</v>
      </c>
      <c r="FC67" s="25">
        <f t="shared" si="51"/>
        <v>278</v>
      </c>
      <c r="FD67" s="9">
        <f t="shared" si="29"/>
        <v>1.3077409996031788</v>
      </c>
      <c r="FE67" s="9">
        <f t="shared" si="52"/>
        <v>0.30935251798561153</v>
      </c>
      <c r="FF67" s="9">
        <f t="shared" si="53"/>
        <v>0.42632809136650157</v>
      </c>
      <c r="FG67" s="9">
        <f t="shared" si="54"/>
        <v>1.1571428571428573</v>
      </c>
      <c r="FH67" s="9">
        <f t="shared" si="55"/>
        <v>0.36887987614465745</v>
      </c>
      <c r="FI67" s="9">
        <f t="shared" si="56"/>
        <v>0.88484100253336173</v>
      </c>
      <c r="FJ67" s="11">
        <v>9.6</v>
      </c>
      <c r="FK67" s="11">
        <v>11</v>
      </c>
      <c r="FL67" s="4">
        <v>2</v>
      </c>
      <c r="FM67" s="4">
        <v>10</v>
      </c>
      <c r="FN67" s="4">
        <v>59</v>
      </c>
      <c r="FO67" s="4">
        <f t="shared" si="43"/>
        <v>43.703703703703702</v>
      </c>
      <c r="FP67" s="11">
        <v>28</v>
      </c>
      <c r="FQ67" s="11">
        <v>10</v>
      </c>
      <c r="FR67" s="4">
        <v>9</v>
      </c>
      <c r="FS67" s="4">
        <v>46</v>
      </c>
      <c r="FT67" s="4">
        <v>39</v>
      </c>
      <c r="FU67" s="11">
        <f t="shared" si="31"/>
        <v>1.1794871794871795</v>
      </c>
      <c r="FV67" s="4">
        <v>10</v>
      </c>
      <c r="FW67" s="11">
        <f t="shared" si="32"/>
        <v>4.5999999999999996</v>
      </c>
      <c r="FX67" s="4">
        <v>107</v>
      </c>
      <c r="FY67" s="4">
        <v>24.6</v>
      </c>
      <c r="FZ67">
        <v>9</v>
      </c>
      <c r="GA67" s="11">
        <f t="shared" si="57"/>
        <v>36.6</v>
      </c>
      <c r="GB67" s="4">
        <f t="shared" si="58"/>
        <v>3.66</v>
      </c>
      <c r="GC67" s="4">
        <f t="shared" si="44"/>
        <v>3.1111111111111112</v>
      </c>
      <c r="GD67" s="4">
        <f t="shared" si="45"/>
        <v>1.0666666666666667</v>
      </c>
      <c r="GE67" s="4">
        <v>18</v>
      </c>
      <c r="GF67" s="4">
        <v>16</v>
      </c>
      <c r="GG67" s="4">
        <f t="shared" si="59"/>
        <v>11.111111111111111</v>
      </c>
      <c r="GH67" s="4">
        <v>16</v>
      </c>
      <c r="GI67" s="4">
        <v>11</v>
      </c>
      <c r="GJ67" s="4">
        <f t="shared" si="60"/>
        <v>31.25</v>
      </c>
      <c r="GK67" s="4">
        <v>0</v>
      </c>
      <c r="GL67" s="4">
        <v>1</v>
      </c>
      <c r="GM67" s="4">
        <v>0</v>
      </c>
      <c r="GN67" s="4">
        <v>0</v>
      </c>
      <c r="GO67" s="4">
        <v>1</v>
      </c>
      <c r="GP67" s="4">
        <v>0</v>
      </c>
      <c r="GQ67" s="4">
        <v>0</v>
      </c>
      <c r="GR67" s="4">
        <v>0</v>
      </c>
      <c r="GS67" s="4">
        <v>1</v>
      </c>
      <c r="GT67" s="4">
        <v>0</v>
      </c>
      <c r="GW67" t="e">
        <f t="shared" si="42"/>
        <v>#DIV/0!</v>
      </c>
    </row>
    <row r="68" spans="1:207" x14ac:dyDescent="0.35">
      <c r="A68" s="54">
        <v>52</v>
      </c>
      <c r="B68" s="54">
        <v>12511231</v>
      </c>
      <c r="C68" s="2">
        <v>45071</v>
      </c>
      <c r="D68" s="2">
        <v>19386</v>
      </c>
      <c r="E68" s="4">
        <v>70</v>
      </c>
      <c r="F68" s="4" t="s">
        <v>178</v>
      </c>
      <c r="G68" s="4">
        <v>75</v>
      </c>
      <c r="H68" s="4">
        <v>175</v>
      </c>
      <c r="I68" s="4">
        <v>1.9</v>
      </c>
      <c r="J68" s="4">
        <v>1</v>
      </c>
      <c r="K68" s="2">
        <v>45071</v>
      </c>
      <c r="L68" s="2">
        <v>45071</v>
      </c>
      <c r="M68" s="2">
        <v>45075</v>
      </c>
      <c r="N68" s="2">
        <v>45084</v>
      </c>
      <c r="O68" s="4">
        <v>0</v>
      </c>
      <c r="Q68" s="25">
        <f t="shared" si="37"/>
        <v>4</v>
      </c>
      <c r="R68" s="4">
        <f t="shared" si="46"/>
        <v>13</v>
      </c>
      <c r="T68" s="4">
        <v>1</v>
      </c>
      <c r="U68" s="4">
        <v>1</v>
      </c>
      <c r="V68" s="4">
        <v>1</v>
      </c>
      <c r="W68" s="4">
        <v>0</v>
      </c>
      <c r="X68" s="4">
        <v>0</v>
      </c>
      <c r="Y68" s="4">
        <v>1</v>
      </c>
      <c r="Z68" s="4">
        <v>0</v>
      </c>
      <c r="AA68" s="4">
        <v>0</v>
      </c>
      <c r="AB68" s="4">
        <v>1</v>
      </c>
      <c r="AC68" s="4">
        <v>9</v>
      </c>
      <c r="AD68" s="4">
        <v>31</v>
      </c>
      <c r="AE68" s="4">
        <v>2</v>
      </c>
      <c r="AF68" s="4">
        <v>2</v>
      </c>
      <c r="AG68" s="4">
        <v>0</v>
      </c>
      <c r="AH68" s="4">
        <v>3600</v>
      </c>
      <c r="AI68" s="4">
        <v>14900</v>
      </c>
      <c r="AJ68" s="4">
        <v>6.54</v>
      </c>
      <c r="AK68" s="4">
        <v>4.74</v>
      </c>
      <c r="AL68" s="4">
        <v>0</v>
      </c>
      <c r="AM68" s="4">
        <v>0</v>
      </c>
      <c r="AN68" s="4">
        <v>0</v>
      </c>
      <c r="AO68" s="4">
        <v>114</v>
      </c>
      <c r="AP68" s="4">
        <v>1373</v>
      </c>
      <c r="AQ68" s="4">
        <v>0</v>
      </c>
      <c r="AR68" s="4">
        <v>12.1</v>
      </c>
      <c r="AS68" s="4">
        <v>1.22</v>
      </c>
      <c r="AT68" s="4">
        <v>29</v>
      </c>
      <c r="AU68" s="29">
        <v>0.36</v>
      </c>
      <c r="AV68" s="4">
        <v>0.3</v>
      </c>
      <c r="AW68" s="4">
        <v>779</v>
      </c>
      <c r="AX68" s="4">
        <v>384</v>
      </c>
      <c r="AY68" s="4">
        <v>0</v>
      </c>
      <c r="AZ68" s="4">
        <v>0</v>
      </c>
      <c r="BA68" s="4">
        <v>0.75</v>
      </c>
      <c r="BB68" s="4">
        <v>25</v>
      </c>
      <c r="BC68" s="4">
        <v>117</v>
      </c>
      <c r="BD68" s="4">
        <v>5.08</v>
      </c>
      <c r="BE68" s="4">
        <v>1.28</v>
      </c>
      <c r="BF68" s="4">
        <v>3.02</v>
      </c>
      <c r="BG68" s="4">
        <v>8.4</v>
      </c>
      <c r="BH68" s="4">
        <v>6.1</v>
      </c>
      <c r="BI68" s="4">
        <v>3.42</v>
      </c>
      <c r="BJ68" s="4">
        <v>61</v>
      </c>
      <c r="BK68" s="4">
        <v>31</v>
      </c>
      <c r="BL68" s="4">
        <v>17</v>
      </c>
      <c r="BM68" s="4">
        <v>0.66</v>
      </c>
      <c r="BN68" s="4">
        <v>136</v>
      </c>
      <c r="BO68" s="4">
        <v>200</v>
      </c>
      <c r="BP68" s="4">
        <v>1</v>
      </c>
      <c r="BQ68" s="4">
        <v>1</v>
      </c>
      <c r="BR68" s="4">
        <v>403</v>
      </c>
      <c r="BS68">
        <v>110</v>
      </c>
      <c r="BT68">
        <v>50</v>
      </c>
      <c r="BU68">
        <v>68</v>
      </c>
      <c r="BV68">
        <v>95</v>
      </c>
      <c r="BX68">
        <v>-1111</v>
      </c>
      <c r="BY68">
        <v>1850</v>
      </c>
      <c r="BZ68">
        <v>2.17</v>
      </c>
      <c r="CA68">
        <v>63.2</v>
      </c>
      <c r="CB68">
        <v>5.2</v>
      </c>
      <c r="CC68" s="4">
        <v>2.2000000000000002</v>
      </c>
      <c r="CD68" s="4">
        <v>46.2</v>
      </c>
      <c r="CE68" s="4">
        <v>52</v>
      </c>
      <c r="CF68" s="4">
        <v>14</v>
      </c>
      <c r="CG68" s="4">
        <v>12</v>
      </c>
      <c r="CH68" s="4">
        <v>2378</v>
      </c>
      <c r="CI68" s="4">
        <f t="shared" si="47"/>
        <v>2472.7272727272725</v>
      </c>
      <c r="CJ68" s="4">
        <v>7.35</v>
      </c>
      <c r="CK68" s="4">
        <v>38.700000000000003</v>
      </c>
      <c r="CL68" s="4">
        <v>121</v>
      </c>
      <c r="CM68" s="4">
        <v>21.3</v>
      </c>
      <c r="CN68" s="4">
        <v>0.4</v>
      </c>
      <c r="CO68" s="4">
        <v>0</v>
      </c>
      <c r="CP68" s="4">
        <v>0</v>
      </c>
      <c r="CQ68" s="4">
        <v>142</v>
      </c>
      <c r="CR68" s="4">
        <v>1373</v>
      </c>
      <c r="CS68" s="4">
        <v>1</v>
      </c>
      <c r="CT68" s="4">
        <v>1</v>
      </c>
      <c r="CU68" s="4">
        <v>180</v>
      </c>
      <c r="CV68" s="4">
        <v>1</v>
      </c>
      <c r="CW68" s="4">
        <v>1</v>
      </c>
      <c r="CX68" s="4">
        <v>1</v>
      </c>
      <c r="CY68" s="4">
        <v>1</v>
      </c>
      <c r="CZ68" s="4">
        <v>1</v>
      </c>
      <c r="DA68" s="4">
        <v>1</v>
      </c>
      <c r="DB68" s="4">
        <v>0</v>
      </c>
      <c r="DC68" s="4">
        <v>1</v>
      </c>
      <c r="DD68" s="4">
        <v>1</v>
      </c>
      <c r="DE68" s="4">
        <v>1</v>
      </c>
      <c r="DF68" s="4">
        <v>1</v>
      </c>
      <c r="DG68" s="4">
        <v>1</v>
      </c>
      <c r="DH68" s="4">
        <v>1</v>
      </c>
      <c r="DI68" s="4">
        <v>1</v>
      </c>
      <c r="DJ68" s="4">
        <v>1</v>
      </c>
      <c r="DK68" s="4">
        <v>1</v>
      </c>
      <c r="DL68" s="4">
        <v>10</v>
      </c>
      <c r="DM68" s="4">
        <v>10</v>
      </c>
      <c r="DN68" s="4">
        <v>44</v>
      </c>
      <c r="DO68" s="4">
        <v>31</v>
      </c>
      <c r="DP68" s="4">
        <v>28</v>
      </c>
      <c r="DQ68" s="4">
        <v>55</v>
      </c>
      <c r="DR68" s="11">
        <v>25</v>
      </c>
      <c r="DS68" s="4">
        <v>55</v>
      </c>
      <c r="DT68" s="4">
        <v>74</v>
      </c>
      <c r="DU68" s="4">
        <f t="shared" si="39"/>
        <v>19</v>
      </c>
      <c r="DV68" s="11">
        <v>5.8</v>
      </c>
      <c r="DW68" s="4">
        <v>469</v>
      </c>
      <c r="DX68" s="4">
        <v>65</v>
      </c>
      <c r="DY68" s="4">
        <v>98</v>
      </c>
      <c r="DZ68" s="4">
        <v>2.1</v>
      </c>
      <c r="EA68" s="4">
        <f t="shared" si="38"/>
        <v>1.1052631578947369</v>
      </c>
      <c r="EB68" s="4">
        <v>10.5</v>
      </c>
      <c r="EC68" s="4">
        <v>210</v>
      </c>
      <c r="ED68" s="4">
        <v>28</v>
      </c>
      <c r="EE68" s="4">
        <v>2.7</v>
      </c>
      <c r="EF68" s="4">
        <f t="shared" si="41"/>
        <v>1.4210526315789476</v>
      </c>
      <c r="EG68" s="45">
        <f t="shared" si="48"/>
        <v>2.3809523809523809</v>
      </c>
      <c r="EH68" s="45">
        <f t="shared" si="28"/>
        <v>0.55238095238095242</v>
      </c>
      <c r="EI68" s="4">
        <v>5</v>
      </c>
      <c r="EJ68" s="4">
        <v>41</v>
      </c>
      <c r="EK68" s="4">
        <v>50</v>
      </c>
      <c r="EL68" s="11">
        <f t="shared" si="40"/>
        <v>0.82</v>
      </c>
      <c r="EM68" s="4">
        <v>133</v>
      </c>
      <c r="EN68" s="11">
        <v>4</v>
      </c>
      <c r="EO68" s="4">
        <v>4</v>
      </c>
      <c r="EP68" s="11">
        <f t="shared" si="49"/>
        <v>10.25</v>
      </c>
      <c r="EQ68" s="4">
        <v>26</v>
      </c>
      <c r="ER68" s="4">
        <f t="shared" si="50"/>
        <v>13.684210526315789</v>
      </c>
      <c r="ES68" s="4">
        <v>15</v>
      </c>
      <c r="ET68" s="4">
        <v>24</v>
      </c>
      <c r="EU68" s="11">
        <v>14</v>
      </c>
      <c r="EV68" s="4">
        <v>11</v>
      </c>
      <c r="EW68" s="9">
        <v>4</v>
      </c>
      <c r="EX68" s="4">
        <v>121</v>
      </c>
      <c r="EY68" s="4">
        <v>156</v>
      </c>
      <c r="EZ68" s="4">
        <v>83</v>
      </c>
      <c r="FA68" s="4">
        <v>100</v>
      </c>
      <c r="FB68" s="4">
        <v>104</v>
      </c>
      <c r="FC68" s="25">
        <f t="shared" si="51"/>
        <v>210</v>
      </c>
      <c r="FD68" s="9">
        <f t="shared" si="29"/>
        <v>6.0115016847762632</v>
      </c>
      <c r="FE68" s="9">
        <f t="shared" si="52"/>
        <v>0.49523809523809526</v>
      </c>
      <c r="FF68" s="9">
        <f t="shared" si="53"/>
        <v>0.57709738193073989</v>
      </c>
      <c r="FG68" s="9">
        <f t="shared" si="54"/>
        <v>3.5357142857142856</v>
      </c>
      <c r="FH68" s="9">
        <f t="shared" si="55"/>
        <v>0.43301878805796734</v>
      </c>
      <c r="FI68" s="9">
        <f t="shared" si="56"/>
        <v>0.58815824582870069</v>
      </c>
      <c r="FJ68" s="11">
        <v>7.8</v>
      </c>
      <c r="FK68" s="11">
        <v>13</v>
      </c>
      <c r="FL68" s="4">
        <v>15</v>
      </c>
      <c r="FM68" s="4">
        <v>3</v>
      </c>
      <c r="FN68" s="4">
        <v>24</v>
      </c>
      <c r="FO68" s="4">
        <f t="shared" si="43"/>
        <v>12.631578947368421</v>
      </c>
      <c r="FP68" s="11">
        <v>26</v>
      </c>
      <c r="FQ68" s="11">
        <v>10</v>
      </c>
      <c r="FR68" s="4">
        <v>7</v>
      </c>
      <c r="FS68" s="4">
        <v>37</v>
      </c>
      <c r="FT68" s="4">
        <v>58</v>
      </c>
      <c r="FU68" s="11">
        <f t="shared" si="31"/>
        <v>0.63793103448275867</v>
      </c>
      <c r="FV68" s="4">
        <v>4</v>
      </c>
      <c r="FW68" s="11">
        <f t="shared" si="32"/>
        <v>9.25</v>
      </c>
      <c r="FX68" s="4">
        <v>97</v>
      </c>
      <c r="FY68" s="4">
        <v>21.2</v>
      </c>
      <c r="FZ68">
        <v>6.9</v>
      </c>
      <c r="GA68" s="11">
        <f t="shared" si="57"/>
        <v>21.2</v>
      </c>
      <c r="GB68" s="4">
        <f t="shared" si="58"/>
        <v>2.12</v>
      </c>
      <c r="GC68" s="4">
        <f t="shared" si="44"/>
        <v>3.7681159420289854</v>
      </c>
      <c r="GD68" s="4">
        <f t="shared" si="45"/>
        <v>1.1304347826086956</v>
      </c>
      <c r="GE68" s="4">
        <v>20</v>
      </c>
      <c r="GF68" s="4">
        <v>17</v>
      </c>
      <c r="GG68" s="4">
        <f t="shared" si="59"/>
        <v>15</v>
      </c>
      <c r="GH68" s="4">
        <v>14</v>
      </c>
      <c r="GI68" s="4">
        <v>10</v>
      </c>
      <c r="GJ68" s="4">
        <f t="shared" si="60"/>
        <v>28.571428571428569</v>
      </c>
      <c r="GK68" s="4">
        <v>1</v>
      </c>
      <c r="GL68" s="4">
        <v>0</v>
      </c>
      <c r="GM68" s="4">
        <v>0</v>
      </c>
      <c r="GN68" s="4">
        <v>1</v>
      </c>
      <c r="GO68" s="4">
        <v>0</v>
      </c>
      <c r="GP68" s="4">
        <v>0</v>
      </c>
      <c r="GQ68" s="4">
        <v>1</v>
      </c>
      <c r="GR68" s="4">
        <v>0</v>
      </c>
      <c r="GS68" s="4">
        <v>0</v>
      </c>
      <c r="GT68" s="4">
        <v>0</v>
      </c>
      <c r="GU68" s="4">
        <v>61</v>
      </c>
      <c r="GV68" s="4">
        <v>23</v>
      </c>
      <c r="GW68">
        <f t="shared" si="42"/>
        <v>0.62295081967213117</v>
      </c>
      <c r="GX68" s="4">
        <v>1</v>
      </c>
      <c r="GY68" s="4">
        <v>0</v>
      </c>
    </row>
    <row r="69" spans="1:207" x14ac:dyDescent="0.35">
      <c r="A69" s="54">
        <v>53</v>
      </c>
      <c r="B69" s="54">
        <v>94065874</v>
      </c>
      <c r="C69" s="2">
        <v>45073</v>
      </c>
      <c r="D69" s="2">
        <v>25203</v>
      </c>
      <c r="E69" s="4">
        <v>55</v>
      </c>
      <c r="F69" s="4" t="s">
        <v>178</v>
      </c>
      <c r="G69" s="4">
        <v>185</v>
      </c>
      <c r="H69" s="4">
        <v>100</v>
      </c>
      <c r="I69" s="4">
        <v>2.2400000000000002</v>
      </c>
      <c r="J69" s="4">
        <v>1</v>
      </c>
      <c r="K69" s="2">
        <v>45071</v>
      </c>
      <c r="L69" s="2">
        <v>45071</v>
      </c>
      <c r="M69" s="2">
        <v>45082</v>
      </c>
      <c r="N69" s="2">
        <v>45086</v>
      </c>
      <c r="O69" s="4">
        <v>0</v>
      </c>
      <c r="Q69" s="25">
        <f t="shared" si="37"/>
        <v>11</v>
      </c>
      <c r="R69" s="4">
        <f t="shared" si="46"/>
        <v>15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15</v>
      </c>
      <c r="AD69" s="4">
        <v>35</v>
      </c>
      <c r="AE69" s="4">
        <v>5</v>
      </c>
      <c r="AF69" s="4">
        <v>5</v>
      </c>
      <c r="AG69" s="4">
        <v>0</v>
      </c>
      <c r="AH69" s="4">
        <v>340</v>
      </c>
      <c r="AI69" s="4">
        <v>24100</v>
      </c>
      <c r="AJ69" s="4">
        <v>23</v>
      </c>
      <c r="AK69" s="4">
        <v>25</v>
      </c>
      <c r="AL69" s="4">
        <v>0</v>
      </c>
      <c r="AM69" s="4">
        <v>1</v>
      </c>
      <c r="AN69" s="4" t="s">
        <v>204</v>
      </c>
      <c r="AO69" s="4">
        <v>22</v>
      </c>
      <c r="AP69" s="4">
        <v>623</v>
      </c>
      <c r="AQ69" s="4">
        <v>0</v>
      </c>
      <c r="AR69" s="4">
        <v>23</v>
      </c>
      <c r="AS69" s="4">
        <v>1.22</v>
      </c>
      <c r="AT69" s="4">
        <v>32</v>
      </c>
      <c r="AU69" s="29">
        <v>1.26</v>
      </c>
      <c r="AV69" s="4">
        <v>1.45</v>
      </c>
      <c r="AW69" s="4">
        <v>445</v>
      </c>
      <c r="AX69" s="4">
        <v>85</v>
      </c>
      <c r="AY69" s="4">
        <v>0</v>
      </c>
      <c r="AZ69" s="4">
        <v>0</v>
      </c>
      <c r="BA69" s="4">
        <v>1.03</v>
      </c>
      <c r="BB69" s="4">
        <v>94</v>
      </c>
      <c r="BC69" s="4">
        <v>139</v>
      </c>
      <c r="BD69" s="4">
        <v>3.67</v>
      </c>
      <c r="BE69" s="4">
        <v>2.06</v>
      </c>
      <c r="BF69" s="4">
        <v>3.11</v>
      </c>
      <c r="BG69" s="4">
        <v>8.5</v>
      </c>
      <c r="BH69" s="4">
        <v>4.7</v>
      </c>
      <c r="BI69" s="4">
        <v>2.94</v>
      </c>
      <c r="BJ69" s="4">
        <v>244</v>
      </c>
      <c r="BK69" s="4">
        <v>50</v>
      </c>
      <c r="BL69" s="4">
        <v>41</v>
      </c>
      <c r="BM69" s="4">
        <v>0.5</v>
      </c>
      <c r="BN69" s="4">
        <v>108</v>
      </c>
      <c r="BO69" s="4">
        <v>408</v>
      </c>
      <c r="BP69" s="4">
        <v>1</v>
      </c>
      <c r="BQ69" s="4">
        <v>1</v>
      </c>
      <c r="BR69" s="4">
        <v>105</v>
      </c>
      <c r="BS69">
        <v>101</v>
      </c>
      <c r="BT69">
        <v>67</v>
      </c>
      <c r="BU69">
        <v>79</v>
      </c>
      <c r="BV69">
        <v>125</v>
      </c>
      <c r="BW69">
        <v>11</v>
      </c>
      <c r="BX69">
        <v>-986</v>
      </c>
      <c r="BY69">
        <v>2145</v>
      </c>
      <c r="BZ69">
        <v>2.2999999999999998</v>
      </c>
      <c r="CA69">
        <v>82</v>
      </c>
      <c r="CB69">
        <v>1.8</v>
      </c>
      <c r="CC69" s="4">
        <v>2.1</v>
      </c>
      <c r="CD69" s="4">
        <v>28</v>
      </c>
      <c r="CE69" s="4">
        <v>60.9</v>
      </c>
      <c r="CF69" s="4">
        <v>19</v>
      </c>
      <c r="CG69" s="4">
        <v>13</v>
      </c>
      <c r="CH69" s="4">
        <v>2538</v>
      </c>
      <c r="CI69" s="4">
        <f t="shared" si="47"/>
        <v>2590.4761904761904</v>
      </c>
      <c r="CJ69" s="4">
        <v>7.34</v>
      </c>
      <c r="CK69" s="4">
        <v>47.6</v>
      </c>
      <c r="CL69" s="4">
        <v>75.400000000000006</v>
      </c>
      <c r="CM69" s="4">
        <v>25.5</v>
      </c>
      <c r="CN69" s="4">
        <v>0.3</v>
      </c>
      <c r="CO69" s="4">
        <v>1</v>
      </c>
      <c r="CP69" s="4">
        <v>0</v>
      </c>
      <c r="CQ69" s="4">
        <v>475</v>
      </c>
      <c r="CR69" s="4">
        <v>12046</v>
      </c>
      <c r="CS69" s="4">
        <v>1</v>
      </c>
      <c r="CT69" s="4">
        <v>1</v>
      </c>
      <c r="CU69" s="4">
        <v>7</v>
      </c>
      <c r="CV69" s="4">
        <v>1</v>
      </c>
      <c r="CW69" s="4">
        <v>1</v>
      </c>
      <c r="CX69" s="4">
        <v>1</v>
      </c>
      <c r="CY69" s="4">
        <v>1</v>
      </c>
      <c r="CZ69" s="4">
        <v>1</v>
      </c>
      <c r="DA69" s="4">
        <v>1</v>
      </c>
      <c r="DB69" s="4">
        <v>0</v>
      </c>
      <c r="DC69" s="4">
        <v>1</v>
      </c>
      <c r="DD69" s="4">
        <v>0</v>
      </c>
      <c r="DE69" s="4">
        <v>1</v>
      </c>
      <c r="DF69" s="4">
        <v>1</v>
      </c>
      <c r="DG69" s="4">
        <v>0</v>
      </c>
      <c r="DH69" s="4">
        <v>1</v>
      </c>
      <c r="DI69" s="4">
        <v>0</v>
      </c>
      <c r="DJ69" s="4">
        <v>0</v>
      </c>
      <c r="DK69" s="4">
        <v>0</v>
      </c>
      <c r="DL69" s="4">
        <v>7</v>
      </c>
      <c r="DM69" s="4">
        <v>7</v>
      </c>
      <c r="DN69" s="4">
        <v>61</v>
      </c>
      <c r="DO69" s="4">
        <v>45</v>
      </c>
      <c r="DP69" s="4">
        <v>25</v>
      </c>
      <c r="DQ69" s="4">
        <v>49</v>
      </c>
      <c r="DR69" s="11">
        <v>43</v>
      </c>
      <c r="DS69" s="4">
        <v>62</v>
      </c>
      <c r="DT69" s="4">
        <v>109</v>
      </c>
      <c r="DU69" s="4">
        <f t="shared" si="39"/>
        <v>47</v>
      </c>
      <c r="DV69" s="11">
        <v>11.9</v>
      </c>
      <c r="DW69" s="4">
        <v>800</v>
      </c>
      <c r="DX69" s="4">
        <v>82</v>
      </c>
      <c r="DY69" s="4">
        <v>113</v>
      </c>
      <c r="DZ69" s="4">
        <v>5.3</v>
      </c>
      <c r="EA69" s="4">
        <f t="shared" si="38"/>
        <v>2.3660714285714284</v>
      </c>
      <c r="EB69" s="4">
        <v>11.9</v>
      </c>
      <c r="EC69" s="4">
        <v>218</v>
      </c>
      <c r="ED69" s="4">
        <v>44</v>
      </c>
      <c r="EE69" s="4">
        <v>5</v>
      </c>
      <c r="EF69" s="4">
        <f t="shared" si="41"/>
        <v>2.2321428571428568</v>
      </c>
      <c r="EG69" s="45">
        <f t="shared" si="48"/>
        <v>3.6134453781512605</v>
      </c>
      <c r="EH69" s="45">
        <f t="shared" si="28"/>
        <v>1</v>
      </c>
      <c r="EI69" s="4">
        <v>8</v>
      </c>
      <c r="EJ69" s="4">
        <v>82</v>
      </c>
      <c r="EK69" s="4">
        <v>50</v>
      </c>
      <c r="EL69" s="11">
        <f t="shared" si="40"/>
        <v>1.64</v>
      </c>
      <c r="EM69" s="4">
        <v>118</v>
      </c>
      <c r="EN69" s="11">
        <v>3</v>
      </c>
      <c r="EO69" s="4">
        <v>3</v>
      </c>
      <c r="EP69" s="11">
        <f t="shared" si="49"/>
        <v>27.333333333333332</v>
      </c>
      <c r="EQ69" s="4">
        <v>46</v>
      </c>
      <c r="ER69" s="4">
        <f t="shared" si="50"/>
        <v>20.535714285714285</v>
      </c>
      <c r="ES69" s="4">
        <v>15</v>
      </c>
      <c r="ET69" s="4">
        <v>41</v>
      </c>
      <c r="EU69" s="11">
        <v>22</v>
      </c>
      <c r="EV69" s="4">
        <v>2</v>
      </c>
      <c r="EW69" s="9">
        <v>20</v>
      </c>
      <c r="EX69" s="4">
        <v>93</v>
      </c>
      <c r="EY69" s="4">
        <v>113</v>
      </c>
      <c r="EZ69" s="4">
        <v>34</v>
      </c>
      <c r="FA69" s="4">
        <v>79</v>
      </c>
      <c r="FB69" s="4">
        <v>89</v>
      </c>
      <c r="FC69" s="25">
        <f t="shared" si="51"/>
        <v>218</v>
      </c>
      <c r="FD69" s="9">
        <f t="shared" si="29"/>
        <v>1.4637691084358593</v>
      </c>
      <c r="FE69" s="9">
        <f t="shared" si="52"/>
        <v>0.40825688073394495</v>
      </c>
      <c r="FF69" s="9">
        <f t="shared" si="53"/>
        <v>0.51084380163198706</v>
      </c>
      <c r="FG69" s="9">
        <f t="shared" si="54"/>
        <v>2.0659090909090909</v>
      </c>
      <c r="FH69" s="9">
        <f t="shared" si="55"/>
        <v>0.43790861724641394</v>
      </c>
      <c r="FI69" s="9">
        <f t="shared" si="56"/>
        <v>1.411362679402806</v>
      </c>
      <c r="FJ69" s="11">
        <v>14.6</v>
      </c>
      <c r="FK69" s="11">
        <v>29</v>
      </c>
      <c r="FL69" s="4">
        <v>28</v>
      </c>
      <c r="FM69" s="4">
        <v>0</v>
      </c>
      <c r="FN69" s="4">
        <v>36</v>
      </c>
      <c r="FO69" s="4">
        <f t="shared" si="43"/>
        <v>16.071428571428569</v>
      </c>
      <c r="FP69" s="11">
        <v>40</v>
      </c>
      <c r="FQ69" s="11">
        <v>20</v>
      </c>
      <c r="FR69" s="4">
        <v>14</v>
      </c>
      <c r="FS69" s="4">
        <v>47</v>
      </c>
      <c r="FT69" s="4">
        <v>41</v>
      </c>
      <c r="FU69" s="11">
        <f t="shared" si="31"/>
        <v>1.1463414634146341</v>
      </c>
      <c r="FV69" s="4">
        <v>24</v>
      </c>
      <c r="FW69" s="11">
        <f t="shared" si="32"/>
        <v>1.9583333333333333</v>
      </c>
      <c r="FX69" s="4">
        <v>62</v>
      </c>
      <c r="FY69" s="4">
        <v>10.1</v>
      </c>
      <c r="FZ69">
        <v>11</v>
      </c>
      <c r="GA69" s="11">
        <f t="shared" si="57"/>
        <v>21.1</v>
      </c>
      <c r="GB69" s="4">
        <f t="shared" si="58"/>
        <v>1.0550000000000002</v>
      </c>
      <c r="GC69" s="4">
        <f t="shared" si="44"/>
        <v>3.6363636363636362</v>
      </c>
      <c r="GD69" s="4">
        <f t="shared" si="45"/>
        <v>1.3272727272727272</v>
      </c>
      <c r="GE69" s="4">
        <v>24</v>
      </c>
      <c r="GF69" s="4">
        <v>17</v>
      </c>
      <c r="GG69" s="4">
        <f t="shared" si="59"/>
        <v>29.166666666666668</v>
      </c>
      <c r="GH69" s="4">
        <v>19</v>
      </c>
      <c r="GI69" s="4">
        <v>14</v>
      </c>
      <c r="GJ69" s="4">
        <f t="shared" si="60"/>
        <v>26.315789473684209</v>
      </c>
      <c r="GK69" s="4">
        <v>1</v>
      </c>
      <c r="GL69" s="4">
        <v>0</v>
      </c>
      <c r="GM69" s="4">
        <v>0</v>
      </c>
      <c r="GN69" s="4">
        <v>1</v>
      </c>
      <c r="GO69" s="4">
        <v>0</v>
      </c>
      <c r="GP69" s="4">
        <v>0</v>
      </c>
      <c r="GQ69" s="4">
        <v>0</v>
      </c>
      <c r="GR69" s="4">
        <v>1</v>
      </c>
      <c r="GS69" s="4">
        <v>0</v>
      </c>
      <c r="GT69" s="4">
        <v>0</v>
      </c>
      <c r="GU69" s="4">
        <v>56</v>
      </c>
      <c r="GV69" s="4">
        <v>25</v>
      </c>
      <c r="GW69">
        <f t="shared" si="42"/>
        <v>0.5535714285714286</v>
      </c>
      <c r="GX69" s="4">
        <v>1</v>
      </c>
      <c r="GY69" s="4">
        <v>0</v>
      </c>
    </row>
    <row r="70" spans="1:207" x14ac:dyDescent="0.35">
      <c r="A70" s="54">
        <v>54</v>
      </c>
      <c r="B70" s="54">
        <v>5351517</v>
      </c>
      <c r="C70" s="2">
        <v>45075</v>
      </c>
      <c r="D70" s="2">
        <v>18826</v>
      </c>
      <c r="E70" s="4">
        <v>72</v>
      </c>
      <c r="F70" s="4" t="s">
        <v>178</v>
      </c>
      <c r="G70" s="4">
        <v>95</v>
      </c>
      <c r="H70" s="4">
        <v>180</v>
      </c>
      <c r="I70" s="4">
        <v>2.15</v>
      </c>
      <c r="J70" s="4">
        <v>1</v>
      </c>
      <c r="K70" s="2" t="s">
        <v>206</v>
      </c>
      <c r="L70" s="2" t="s">
        <v>206</v>
      </c>
      <c r="M70" s="2">
        <v>45086</v>
      </c>
      <c r="N70" s="2">
        <v>45097</v>
      </c>
      <c r="O70" s="4">
        <v>1</v>
      </c>
      <c r="P70" s="2">
        <v>45121</v>
      </c>
      <c r="Q70" s="25">
        <f t="shared" si="37"/>
        <v>12</v>
      </c>
      <c r="R70" s="4">
        <f t="shared" si="46"/>
        <v>23</v>
      </c>
      <c r="S70" s="4">
        <f>_xlfn.DAYS(P70,L70)</f>
        <v>47</v>
      </c>
      <c r="T70" s="4">
        <v>1</v>
      </c>
      <c r="U70" s="4">
        <v>1</v>
      </c>
      <c r="V70" s="4">
        <v>1</v>
      </c>
      <c r="W70" s="4">
        <v>1</v>
      </c>
      <c r="X70" s="4">
        <v>1</v>
      </c>
      <c r="Y70" s="4">
        <v>1</v>
      </c>
      <c r="Z70" s="4">
        <v>1</v>
      </c>
      <c r="AA70" s="4">
        <v>1</v>
      </c>
      <c r="AB70" s="4">
        <v>0</v>
      </c>
      <c r="AC70" s="4">
        <v>29</v>
      </c>
      <c r="AD70" s="4">
        <v>65</v>
      </c>
      <c r="AE70" s="4">
        <v>3</v>
      </c>
      <c r="AF70" s="4">
        <v>3</v>
      </c>
      <c r="AG70" s="4">
        <v>0</v>
      </c>
      <c r="AH70" s="4">
        <v>290</v>
      </c>
      <c r="AI70" s="4">
        <v>5100</v>
      </c>
      <c r="AJ70" s="4">
        <v>43</v>
      </c>
      <c r="AK70" s="4">
        <v>100</v>
      </c>
      <c r="AL70" s="4">
        <v>1</v>
      </c>
      <c r="AM70" s="4">
        <v>1</v>
      </c>
      <c r="AN70" s="4" t="s">
        <v>207</v>
      </c>
      <c r="AO70" s="4">
        <v>80</v>
      </c>
      <c r="AP70" s="4">
        <v>2256</v>
      </c>
      <c r="AQ70" s="4">
        <v>0</v>
      </c>
      <c r="AR70" s="4">
        <v>19</v>
      </c>
      <c r="AS70" s="4">
        <v>1.37</v>
      </c>
      <c r="AT70" s="4">
        <v>29</v>
      </c>
      <c r="AU70" s="29">
        <v>2.61</v>
      </c>
      <c r="AV70" s="4">
        <v>1.79</v>
      </c>
      <c r="AW70" s="4">
        <v>805</v>
      </c>
      <c r="AX70" s="4">
        <v>164</v>
      </c>
      <c r="AY70" s="4">
        <v>1</v>
      </c>
      <c r="AZ70" s="4">
        <v>1</v>
      </c>
      <c r="BA70" s="4">
        <v>2.71</v>
      </c>
      <c r="BB70" s="4">
        <v>72</v>
      </c>
      <c r="BC70" s="4">
        <v>138</v>
      </c>
      <c r="BD70" s="4">
        <v>4.3</v>
      </c>
      <c r="BE70" s="4">
        <v>2.1</v>
      </c>
      <c r="BF70" s="4">
        <v>3.6</v>
      </c>
      <c r="BG70" s="4">
        <v>8.1999999999999993</v>
      </c>
      <c r="BH70" s="4">
        <v>4.8</v>
      </c>
      <c r="BI70" s="4">
        <v>2.5</v>
      </c>
      <c r="BJ70" s="4">
        <v>1753</v>
      </c>
      <c r="BK70" s="4">
        <v>86</v>
      </c>
      <c r="BL70" s="4">
        <v>43</v>
      </c>
      <c r="BM70" s="4">
        <v>0.71</v>
      </c>
      <c r="BN70" s="4">
        <v>50</v>
      </c>
      <c r="BO70" s="4">
        <v>232</v>
      </c>
      <c r="BP70" s="4">
        <v>1</v>
      </c>
      <c r="BQ70" s="4">
        <v>2</v>
      </c>
      <c r="BR70" s="4">
        <v>101</v>
      </c>
      <c r="BS70">
        <v>118</v>
      </c>
      <c r="BT70">
        <v>59</v>
      </c>
      <c r="BU70">
        <v>82</v>
      </c>
      <c r="BV70">
        <v>100</v>
      </c>
      <c r="BW70">
        <v>5</v>
      </c>
      <c r="BX70">
        <v>1807</v>
      </c>
      <c r="BY70">
        <v>1370</v>
      </c>
      <c r="BZ70">
        <v>2.1</v>
      </c>
      <c r="CA70">
        <v>78.5</v>
      </c>
      <c r="CB70">
        <v>4.5999999999999996</v>
      </c>
      <c r="CC70" s="4">
        <v>2.1</v>
      </c>
      <c r="CD70" s="4">
        <v>42</v>
      </c>
      <c r="CE70" s="4">
        <v>36.200000000000003</v>
      </c>
      <c r="CF70" s="4">
        <v>14</v>
      </c>
      <c r="CG70" s="4">
        <v>10</v>
      </c>
      <c r="CH70" s="4">
        <v>2234</v>
      </c>
      <c r="CI70" s="4">
        <f t="shared" si="47"/>
        <v>2933.333333333333</v>
      </c>
      <c r="CJ70" s="4">
        <v>7.36</v>
      </c>
      <c r="CK70" s="4">
        <v>41.8</v>
      </c>
      <c r="CL70" s="4">
        <v>79.5</v>
      </c>
      <c r="CM70" s="4">
        <v>23.1</v>
      </c>
      <c r="CN70" s="4">
        <v>0.1</v>
      </c>
      <c r="CO70" s="4">
        <v>0</v>
      </c>
      <c r="CP70" s="4">
        <v>0</v>
      </c>
      <c r="CQ70" s="4">
        <v>215</v>
      </c>
      <c r="CR70" s="4">
        <v>26441</v>
      </c>
      <c r="CS70" s="4">
        <v>1</v>
      </c>
      <c r="CT70" s="4">
        <v>2</v>
      </c>
      <c r="CU70" s="4">
        <v>7</v>
      </c>
      <c r="CV70" s="4">
        <v>1</v>
      </c>
      <c r="CW70" s="4">
        <v>1</v>
      </c>
      <c r="CX70" s="4">
        <v>1</v>
      </c>
      <c r="CY70" s="4">
        <v>1</v>
      </c>
      <c r="CZ70" s="4">
        <v>1</v>
      </c>
      <c r="DA70" s="4">
        <v>1</v>
      </c>
      <c r="DB70" s="4">
        <v>0</v>
      </c>
      <c r="DC70" s="4">
        <v>1</v>
      </c>
      <c r="DD70" s="4">
        <v>1</v>
      </c>
      <c r="DE70" s="4">
        <v>1</v>
      </c>
      <c r="DF70" s="4">
        <v>1</v>
      </c>
      <c r="DG70" s="4">
        <v>0</v>
      </c>
      <c r="DH70" s="4">
        <v>1</v>
      </c>
      <c r="DI70" s="4">
        <v>1</v>
      </c>
      <c r="DJ70" s="4">
        <v>0</v>
      </c>
      <c r="DK70" s="4">
        <v>1</v>
      </c>
      <c r="DL70" s="27">
        <v>8</v>
      </c>
      <c r="DM70" s="27">
        <v>8</v>
      </c>
      <c r="DN70" s="27">
        <v>71</v>
      </c>
      <c r="DO70" s="27">
        <v>55</v>
      </c>
      <c r="DP70" s="27">
        <v>23</v>
      </c>
      <c r="DQ70" s="27">
        <v>44</v>
      </c>
      <c r="DR70" s="62">
        <v>43</v>
      </c>
      <c r="DS70" s="27">
        <v>50</v>
      </c>
      <c r="DT70" s="27">
        <v>89</v>
      </c>
      <c r="DU70" s="4">
        <f t="shared" si="39"/>
        <v>39</v>
      </c>
      <c r="DV70" s="62">
        <v>11.7</v>
      </c>
      <c r="DW70" s="27">
        <v>988</v>
      </c>
      <c r="DX70" s="27">
        <v>84</v>
      </c>
      <c r="DY70" s="27">
        <v>99</v>
      </c>
      <c r="DZ70" s="27">
        <v>3.9</v>
      </c>
      <c r="EA70" s="4">
        <f t="shared" si="38"/>
        <v>1.8139534883720931</v>
      </c>
      <c r="EB70" s="27">
        <v>18.3</v>
      </c>
      <c r="EC70" s="27">
        <v>279</v>
      </c>
      <c r="ED70" s="27">
        <v>46</v>
      </c>
      <c r="EE70" s="27">
        <v>4.5</v>
      </c>
      <c r="EF70" s="4">
        <f t="shared" si="41"/>
        <v>2.0930232558139537</v>
      </c>
      <c r="EG70" s="45">
        <f t="shared" si="48"/>
        <v>2.3497267759562841</v>
      </c>
      <c r="EH70" s="45">
        <f t="shared" si="28"/>
        <v>0.6393442622950819</v>
      </c>
      <c r="EI70" s="27">
        <v>6</v>
      </c>
      <c r="EJ70" s="27">
        <v>65</v>
      </c>
      <c r="EK70" s="27">
        <v>91</v>
      </c>
      <c r="EL70" s="11">
        <f t="shared" si="40"/>
        <v>0.7142857142857143</v>
      </c>
      <c r="EM70" s="27">
        <v>188</v>
      </c>
      <c r="EN70" s="62">
        <v>5</v>
      </c>
      <c r="EO70" s="27">
        <v>4</v>
      </c>
      <c r="EP70" s="11">
        <f t="shared" si="49"/>
        <v>14.444444444444445</v>
      </c>
      <c r="EQ70" s="27">
        <v>27</v>
      </c>
      <c r="ER70" s="4">
        <f t="shared" si="50"/>
        <v>12.558139534883722</v>
      </c>
      <c r="ES70" s="27">
        <v>18</v>
      </c>
      <c r="ET70" s="27">
        <v>25</v>
      </c>
      <c r="EU70" s="62">
        <v>10</v>
      </c>
      <c r="EV70" s="27">
        <v>3</v>
      </c>
      <c r="EW70" s="16">
        <v>6</v>
      </c>
      <c r="EX70" s="27">
        <v>76</v>
      </c>
      <c r="EY70" s="27">
        <v>131</v>
      </c>
      <c r="EZ70" s="27">
        <v>45</v>
      </c>
      <c r="FA70" s="27">
        <v>81</v>
      </c>
      <c r="FB70" s="27">
        <v>83</v>
      </c>
      <c r="FC70" s="4">
        <f t="shared" si="51"/>
        <v>279</v>
      </c>
      <c r="FD70" s="9">
        <f t="shared" si="29"/>
        <v>1.5091681949823503</v>
      </c>
      <c r="FE70" s="9">
        <f t="shared" si="52"/>
        <v>0.29749103942652327</v>
      </c>
      <c r="FF70" s="9">
        <f t="shared" si="53"/>
        <v>0.41373845877273219</v>
      </c>
      <c r="FG70" s="9">
        <f t="shared" si="54"/>
        <v>2.3086956521739133</v>
      </c>
      <c r="FH70" s="9">
        <f t="shared" si="55"/>
        <v>0.33414530626795708</v>
      </c>
      <c r="FI70" s="9">
        <f t="shared" si="56"/>
        <v>1.5297802192292513</v>
      </c>
      <c r="FJ70" s="62">
        <v>12.7</v>
      </c>
      <c r="FK70" s="62">
        <v>21</v>
      </c>
      <c r="FL70" s="27">
        <v>26</v>
      </c>
      <c r="FM70" s="27">
        <v>5</v>
      </c>
      <c r="FN70" s="27">
        <v>34</v>
      </c>
      <c r="FO70" s="4">
        <f t="shared" si="43"/>
        <v>15.813953488372094</v>
      </c>
      <c r="FP70" s="62">
        <v>28</v>
      </c>
      <c r="FQ70" s="62">
        <v>18</v>
      </c>
      <c r="FR70" s="27">
        <v>11</v>
      </c>
      <c r="FS70" s="27">
        <v>43</v>
      </c>
      <c r="FT70" s="27">
        <v>54</v>
      </c>
      <c r="FU70" s="11">
        <f t="shared" si="31"/>
        <v>0.79629629629629628</v>
      </c>
      <c r="FV70" s="27">
        <v>11</v>
      </c>
      <c r="FW70" s="11">
        <f t="shared" si="32"/>
        <v>3.9090909090909092</v>
      </c>
      <c r="FX70" s="27">
        <v>73</v>
      </c>
      <c r="FY70" s="27">
        <v>14</v>
      </c>
      <c r="FZ70" s="24">
        <v>9.8000000000000007</v>
      </c>
      <c r="GA70" s="11">
        <f t="shared" si="57"/>
        <v>19</v>
      </c>
      <c r="GB70" s="4">
        <f t="shared" si="58"/>
        <v>1.0555555555555556</v>
      </c>
      <c r="GC70" s="4">
        <f t="shared" si="44"/>
        <v>2.8571428571428568</v>
      </c>
      <c r="GD70" s="4">
        <f t="shared" si="45"/>
        <v>1.2959183673469385</v>
      </c>
      <c r="GE70" s="27">
        <v>12</v>
      </c>
      <c r="GF70" s="27">
        <v>10</v>
      </c>
      <c r="GG70" s="4">
        <f t="shared" si="59"/>
        <v>16.666666666666664</v>
      </c>
      <c r="GH70" s="27">
        <v>19</v>
      </c>
      <c r="GI70" s="27">
        <v>14</v>
      </c>
      <c r="GJ70" s="4">
        <f t="shared" si="60"/>
        <v>26.315789473684209</v>
      </c>
      <c r="GK70">
        <v>1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1</v>
      </c>
      <c r="GU70">
        <v>59</v>
      </c>
      <c r="GV70">
        <v>20</v>
      </c>
      <c r="GW70">
        <f t="shared" si="42"/>
        <v>0.66101694915254239</v>
      </c>
      <c r="GX70">
        <v>1</v>
      </c>
      <c r="GY70">
        <v>0</v>
      </c>
    </row>
    <row r="71" spans="1:207" x14ac:dyDescent="0.35">
      <c r="A71" s="54">
        <v>55</v>
      </c>
      <c r="B71" s="32">
        <v>239598</v>
      </c>
      <c r="C71" s="2">
        <v>45075</v>
      </c>
      <c r="D71" s="2">
        <v>32960</v>
      </c>
      <c r="E71" s="4">
        <v>33</v>
      </c>
      <c r="F71" s="4" t="s">
        <v>176</v>
      </c>
      <c r="G71" s="4">
        <v>50</v>
      </c>
      <c r="H71" s="4">
        <v>165</v>
      </c>
      <c r="I71" s="4">
        <v>1.53</v>
      </c>
      <c r="J71" s="4">
        <v>1</v>
      </c>
      <c r="K71" s="2">
        <v>45070</v>
      </c>
      <c r="L71" s="2">
        <v>45075</v>
      </c>
      <c r="M71" s="2">
        <v>45093</v>
      </c>
      <c r="N71" s="2">
        <v>45093</v>
      </c>
      <c r="O71" s="4">
        <v>1</v>
      </c>
      <c r="P71" s="2">
        <v>45093</v>
      </c>
      <c r="Q71" s="25">
        <f t="shared" si="37"/>
        <v>18</v>
      </c>
      <c r="R71" s="4">
        <f t="shared" si="46"/>
        <v>23</v>
      </c>
      <c r="S71" s="4">
        <f>_xlfn.DAYS(P71,L71)</f>
        <v>18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7</v>
      </c>
      <c r="AD71" s="4">
        <v>21</v>
      </c>
      <c r="AE71" s="4">
        <v>4</v>
      </c>
      <c r="AF71" s="4">
        <v>6</v>
      </c>
      <c r="AG71" s="4">
        <v>2</v>
      </c>
      <c r="AH71" s="4">
        <v>710</v>
      </c>
      <c r="AI71" s="4">
        <v>19800</v>
      </c>
      <c r="AJ71" s="4">
        <v>13.75</v>
      </c>
      <c r="AK71" s="4">
        <v>6.13</v>
      </c>
      <c r="AL71" s="4">
        <v>0</v>
      </c>
      <c r="AM71" s="4">
        <v>1</v>
      </c>
      <c r="AN71" s="4" t="s">
        <v>208</v>
      </c>
      <c r="AO71" s="4">
        <v>115</v>
      </c>
      <c r="AP71" s="4">
        <v>532</v>
      </c>
      <c r="AQ71" s="4">
        <v>0</v>
      </c>
      <c r="AR71" s="4">
        <v>8.8000000000000007</v>
      </c>
      <c r="AS71" s="4">
        <v>1.7</v>
      </c>
      <c r="AT71" s="4">
        <v>28</v>
      </c>
      <c r="AU71" s="29">
        <v>1.68</v>
      </c>
      <c r="AV71" s="4">
        <v>2.87</v>
      </c>
      <c r="AW71" s="4">
        <v>832</v>
      </c>
      <c r="AX71" s="4">
        <v>161</v>
      </c>
      <c r="AY71" s="4">
        <v>0</v>
      </c>
      <c r="AZ71" s="4">
        <v>0</v>
      </c>
      <c r="BA71" s="4">
        <v>0.64</v>
      </c>
      <c r="BB71" s="4">
        <v>66</v>
      </c>
      <c r="BC71" s="4">
        <v>149</v>
      </c>
      <c r="BD71" s="4">
        <v>3.6</v>
      </c>
      <c r="BE71" s="4">
        <v>2.2999999999999998</v>
      </c>
      <c r="BF71" s="4">
        <v>2.2000000000000002</v>
      </c>
      <c r="BG71" s="4">
        <v>7.9</v>
      </c>
      <c r="BH71" s="4">
        <v>6.4</v>
      </c>
      <c r="BI71" s="4">
        <v>2.67</v>
      </c>
      <c r="BJ71" s="4">
        <v>48</v>
      </c>
      <c r="BK71" s="4">
        <v>126</v>
      </c>
      <c r="BL71" s="4">
        <v>94</v>
      </c>
      <c r="BM71" s="4">
        <v>0.46</v>
      </c>
      <c r="BN71" s="4">
        <v>113</v>
      </c>
      <c r="BO71" s="4">
        <v>336</v>
      </c>
      <c r="BP71" s="4">
        <v>1</v>
      </c>
      <c r="BQ71" s="4">
        <v>17</v>
      </c>
      <c r="BR71" s="4">
        <v>136</v>
      </c>
      <c r="BS71">
        <v>121</v>
      </c>
      <c r="BT71">
        <v>68</v>
      </c>
      <c r="BU71">
        <v>85</v>
      </c>
      <c r="BV71">
        <v>124</v>
      </c>
      <c r="BW71">
        <v>4</v>
      </c>
      <c r="BX71">
        <v>0</v>
      </c>
      <c r="BY71">
        <v>1000</v>
      </c>
      <c r="BZ71">
        <v>2.4</v>
      </c>
      <c r="CA71">
        <v>82</v>
      </c>
      <c r="CB71">
        <v>4.5</v>
      </c>
      <c r="CC71" s="4">
        <v>4.3</v>
      </c>
      <c r="CD71" s="4">
        <v>35</v>
      </c>
      <c r="CE71" s="4">
        <v>76</v>
      </c>
      <c r="CF71" s="4">
        <v>15</v>
      </c>
      <c r="CG71" s="4">
        <v>12</v>
      </c>
      <c r="CH71" s="4">
        <v>1498</v>
      </c>
      <c r="CI71" s="4">
        <f t="shared" si="47"/>
        <v>1506.9767441860467</v>
      </c>
      <c r="CJ71" s="4">
        <v>7.34</v>
      </c>
      <c r="CK71" s="4">
        <v>41</v>
      </c>
      <c r="CL71" s="4">
        <v>81</v>
      </c>
      <c r="CM71" s="4">
        <v>22.3</v>
      </c>
      <c r="CN71" s="4">
        <v>0.7</v>
      </c>
      <c r="CO71" s="4">
        <v>1</v>
      </c>
      <c r="CP71" s="4">
        <v>0</v>
      </c>
      <c r="CQ71" s="4">
        <v>165</v>
      </c>
      <c r="CR71" s="4">
        <v>324</v>
      </c>
      <c r="CS71" s="4">
        <v>1</v>
      </c>
      <c r="CT71" s="4">
        <v>3</v>
      </c>
      <c r="CU71" s="4"/>
      <c r="CV71" s="4">
        <v>1</v>
      </c>
      <c r="CW71" s="4">
        <v>0</v>
      </c>
      <c r="CX71" s="4">
        <v>0</v>
      </c>
      <c r="CY71" s="4">
        <v>0</v>
      </c>
      <c r="CZ71" s="4">
        <v>1</v>
      </c>
      <c r="DA71" s="4">
        <v>0</v>
      </c>
      <c r="DB71" s="4">
        <v>0</v>
      </c>
      <c r="DC71" s="4">
        <v>0</v>
      </c>
      <c r="DD71" s="4">
        <v>1</v>
      </c>
      <c r="DE71" s="4">
        <v>1</v>
      </c>
      <c r="DF71" s="4">
        <v>0</v>
      </c>
      <c r="DG71" s="4">
        <v>0</v>
      </c>
      <c r="DH71" s="4">
        <v>0</v>
      </c>
      <c r="DI71" s="4">
        <v>1</v>
      </c>
      <c r="DJ71" s="4">
        <v>0</v>
      </c>
      <c r="DK71" s="4">
        <v>1</v>
      </c>
      <c r="DL71" s="4">
        <v>7</v>
      </c>
      <c r="DM71" s="4">
        <v>7</v>
      </c>
      <c r="DN71" s="4">
        <v>46</v>
      </c>
      <c r="DO71" s="4">
        <v>27</v>
      </c>
      <c r="DP71" s="4">
        <v>41</v>
      </c>
      <c r="DQ71" s="4">
        <v>71</v>
      </c>
      <c r="DR71" s="11">
        <v>55</v>
      </c>
      <c r="DS71" s="4">
        <v>30</v>
      </c>
      <c r="DT71" s="4">
        <v>79</v>
      </c>
      <c r="DU71" s="4">
        <f t="shared" si="39"/>
        <v>49</v>
      </c>
      <c r="DV71" s="11">
        <v>15.3</v>
      </c>
      <c r="DW71" s="4">
        <v>825</v>
      </c>
      <c r="DX71" s="4">
        <v>80</v>
      </c>
      <c r="DY71" s="4">
        <v>123</v>
      </c>
      <c r="DZ71" s="4">
        <v>5</v>
      </c>
      <c r="EA71" s="4">
        <f t="shared" si="38"/>
        <v>3.2679738562091503</v>
      </c>
      <c r="EB71" s="4">
        <v>19.3</v>
      </c>
      <c r="EC71" s="4">
        <v>197</v>
      </c>
      <c r="ED71" s="4">
        <v>55</v>
      </c>
      <c r="EE71" s="4">
        <v>6.7</v>
      </c>
      <c r="EF71" s="4">
        <f t="shared" si="41"/>
        <v>4.3790849673202619</v>
      </c>
      <c r="EG71" s="45">
        <f t="shared" si="48"/>
        <v>2.849740932642487</v>
      </c>
      <c r="EH71" s="45">
        <f t="shared" ref="EH71:EH79" si="61">DV71/EB71</f>
        <v>0.79274611398963735</v>
      </c>
      <c r="EI71" s="4">
        <v>26</v>
      </c>
      <c r="EJ71" s="4">
        <v>76</v>
      </c>
      <c r="EK71" s="4">
        <v>51</v>
      </c>
      <c r="EL71" s="11">
        <f t="shared" si="40"/>
        <v>1.4901960784313726</v>
      </c>
      <c r="EM71" s="4">
        <v>117</v>
      </c>
      <c r="EN71" s="11">
        <v>14</v>
      </c>
      <c r="EO71" s="4">
        <v>10</v>
      </c>
      <c r="EP71" s="11">
        <f t="shared" si="49"/>
        <v>6.333333333333333</v>
      </c>
      <c r="EQ71" s="4">
        <v>8</v>
      </c>
      <c r="ER71" s="4">
        <f t="shared" si="50"/>
        <v>5.2287581699346406</v>
      </c>
      <c r="ES71" s="4">
        <v>4</v>
      </c>
      <c r="ET71" s="4">
        <v>6</v>
      </c>
      <c r="EU71" s="11">
        <v>12</v>
      </c>
      <c r="EV71" s="4">
        <v>10</v>
      </c>
      <c r="EW71" s="9">
        <v>2</v>
      </c>
      <c r="EX71" s="4">
        <v>52</v>
      </c>
      <c r="EY71" s="4">
        <v>78</v>
      </c>
      <c r="EZ71" s="4">
        <v>31</v>
      </c>
      <c r="FA71" s="4">
        <v>34</v>
      </c>
      <c r="FB71" s="4">
        <v>52</v>
      </c>
      <c r="FC71" s="4">
        <f t="shared" si="51"/>
        <v>197</v>
      </c>
      <c r="FD71" s="9">
        <f t="shared" si="29"/>
        <v>1.0123637742565295</v>
      </c>
      <c r="FE71" s="9">
        <f t="shared" si="52"/>
        <v>0.26395939086294418</v>
      </c>
      <c r="FF71" s="9">
        <f t="shared" si="53"/>
        <v>0.37372078794269376</v>
      </c>
      <c r="FG71" s="9">
        <f t="shared" si="54"/>
        <v>1.9800000000000002</v>
      </c>
      <c r="FH71" s="9">
        <f t="shared" si="55"/>
        <v>0.31413124711280133</v>
      </c>
      <c r="FI71" s="9">
        <f t="shared" si="56"/>
        <v>1.9558186991174136</v>
      </c>
      <c r="FJ71" s="11">
        <v>21.4</v>
      </c>
      <c r="FK71" s="11">
        <v>29</v>
      </c>
      <c r="FL71" s="4">
        <v>21</v>
      </c>
      <c r="FM71" s="4">
        <v>8</v>
      </c>
      <c r="FN71" s="4">
        <v>13</v>
      </c>
      <c r="FO71" s="4">
        <f t="shared" si="43"/>
        <v>8.4967320261437909</v>
      </c>
      <c r="FP71" s="11">
        <v>41</v>
      </c>
      <c r="FQ71" s="11">
        <v>21</v>
      </c>
      <c r="FR71" s="4">
        <v>20</v>
      </c>
      <c r="FS71" s="4">
        <v>66</v>
      </c>
      <c r="FT71" s="4">
        <v>62</v>
      </c>
      <c r="FU71" s="11">
        <f t="shared" si="31"/>
        <v>1.064516129032258</v>
      </c>
      <c r="FV71" s="4">
        <v>16</v>
      </c>
      <c r="FW71" s="11">
        <f t="shared" si="32"/>
        <v>4.125</v>
      </c>
      <c r="FX71" s="4">
        <v>87</v>
      </c>
      <c r="FY71" s="4">
        <v>22.1</v>
      </c>
      <c r="FZ71">
        <v>15.8</v>
      </c>
      <c r="GA71" s="11">
        <f t="shared" si="57"/>
        <v>26.1</v>
      </c>
      <c r="GB71" s="4">
        <f t="shared" si="58"/>
        <v>1.2428571428571429</v>
      </c>
      <c r="GC71" s="4">
        <f t="shared" si="44"/>
        <v>2.5949367088607596</v>
      </c>
      <c r="GD71" s="4">
        <f t="shared" si="45"/>
        <v>1.3544303797468353</v>
      </c>
      <c r="GE71" s="4">
        <v>9</v>
      </c>
      <c r="GF71" s="4">
        <v>6</v>
      </c>
      <c r="GG71" s="4">
        <f t="shared" si="59"/>
        <v>33.333333333333329</v>
      </c>
      <c r="GH71" s="4">
        <v>26</v>
      </c>
      <c r="GI71" s="4">
        <v>19</v>
      </c>
      <c r="GJ71" s="4">
        <f t="shared" si="60"/>
        <v>26.923076923076923</v>
      </c>
      <c r="GK71" s="4">
        <v>1</v>
      </c>
      <c r="GL71" s="4">
        <v>0</v>
      </c>
      <c r="GM71" s="4">
        <v>0</v>
      </c>
      <c r="GN71" s="4">
        <v>0</v>
      </c>
      <c r="GO71" s="4">
        <v>1</v>
      </c>
      <c r="GP71" s="4">
        <v>0</v>
      </c>
      <c r="GQ71" s="4">
        <v>1</v>
      </c>
      <c r="GR71" s="4">
        <v>0</v>
      </c>
      <c r="GS71" s="4">
        <v>0</v>
      </c>
      <c r="GT71" s="4">
        <v>1</v>
      </c>
      <c r="GU71" s="4">
        <v>66</v>
      </c>
      <c r="GV71" s="4">
        <v>20</v>
      </c>
      <c r="GW71">
        <f t="shared" si="42"/>
        <v>0.69696969696969702</v>
      </c>
      <c r="GX71" s="4">
        <v>1</v>
      </c>
      <c r="GY71" s="4">
        <v>0</v>
      </c>
    </row>
    <row r="72" spans="1:207" x14ac:dyDescent="0.35">
      <c r="A72" s="54">
        <v>57</v>
      </c>
      <c r="B72" s="32">
        <v>5360942</v>
      </c>
      <c r="C72" s="2">
        <v>45079</v>
      </c>
      <c r="D72" s="2">
        <v>24674</v>
      </c>
      <c r="E72" s="4">
        <v>56</v>
      </c>
      <c r="F72" s="4" t="s">
        <v>178</v>
      </c>
      <c r="G72" s="4">
        <v>65</v>
      </c>
      <c r="H72" s="4">
        <v>170</v>
      </c>
      <c r="I72" s="4">
        <v>1.75</v>
      </c>
      <c r="J72" s="4">
        <v>1</v>
      </c>
      <c r="K72" s="2">
        <v>45077</v>
      </c>
      <c r="L72" s="2">
        <v>45077</v>
      </c>
      <c r="M72" s="2">
        <v>45087</v>
      </c>
      <c r="N72" s="2">
        <v>45188</v>
      </c>
      <c r="O72" s="4">
        <v>1</v>
      </c>
      <c r="P72" s="2">
        <v>45188</v>
      </c>
      <c r="Q72" s="25">
        <f t="shared" si="37"/>
        <v>10</v>
      </c>
      <c r="R72" s="4">
        <f t="shared" si="46"/>
        <v>111</v>
      </c>
      <c r="S72" s="4">
        <f>_xlfn.DAYS(P72,L72)</f>
        <v>111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24</v>
      </c>
      <c r="AD72" s="4">
        <v>25</v>
      </c>
      <c r="AE72" s="4">
        <v>5</v>
      </c>
      <c r="AF72" s="4">
        <v>6</v>
      </c>
      <c r="AG72" s="4">
        <v>1</v>
      </c>
      <c r="AH72" s="4">
        <v>320</v>
      </c>
      <c r="AI72" s="4">
        <v>11100</v>
      </c>
      <c r="AJ72" s="4">
        <v>17.670000000000002</v>
      </c>
      <c r="AK72" s="4">
        <v>15.77</v>
      </c>
      <c r="AL72" s="4">
        <v>0</v>
      </c>
      <c r="AM72" s="4">
        <v>1</v>
      </c>
      <c r="AN72" s="4" t="s">
        <v>209</v>
      </c>
      <c r="AO72" s="4">
        <v>111</v>
      </c>
      <c r="AP72" s="4">
        <v>197</v>
      </c>
      <c r="AQ72" s="4">
        <v>0</v>
      </c>
      <c r="AR72" s="4">
        <v>8.1999999999999993</v>
      </c>
      <c r="AS72" s="4">
        <v>1.42</v>
      </c>
      <c r="AT72" s="4">
        <v>31.2</v>
      </c>
      <c r="AV72" s="4">
        <v>2.74</v>
      </c>
      <c r="AW72" s="4">
        <v>501</v>
      </c>
      <c r="AX72" s="4">
        <v>218</v>
      </c>
      <c r="AY72" s="4">
        <v>0</v>
      </c>
      <c r="AZ72" s="4">
        <v>0</v>
      </c>
      <c r="BA72" s="4">
        <v>2.9</v>
      </c>
      <c r="BB72" s="4">
        <v>176</v>
      </c>
      <c r="BC72" s="4">
        <v>139</v>
      </c>
      <c r="BD72" s="4">
        <v>4.4000000000000004</v>
      </c>
      <c r="BE72" s="4">
        <v>2.6</v>
      </c>
      <c r="BF72" s="4">
        <v>7.4</v>
      </c>
      <c r="BG72" s="4">
        <v>8.4</v>
      </c>
      <c r="BH72" s="4">
        <v>6.1</v>
      </c>
      <c r="BI72" s="4">
        <v>3.47</v>
      </c>
      <c r="BJ72" s="4">
        <v>167</v>
      </c>
      <c r="BK72" s="4">
        <v>82</v>
      </c>
      <c r="BL72" s="4">
        <v>38</v>
      </c>
      <c r="BM72" s="4">
        <v>1.7</v>
      </c>
      <c r="BN72" s="4">
        <v>267</v>
      </c>
      <c r="BO72" s="4">
        <v>243</v>
      </c>
      <c r="BP72" s="4">
        <v>0</v>
      </c>
      <c r="BQ72" s="4">
        <v>0</v>
      </c>
      <c r="BR72" s="4">
        <v>138</v>
      </c>
      <c r="BS72">
        <v>120</v>
      </c>
      <c r="BT72">
        <v>55</v>
      </c>
      <c r="BU72">
        <v>79</v>
      </c>
      <c r="BV72">
        <v>70</v>
      </c>
      <c r="BX72">
        <v>632</v>
      </c>
      <c r="BY72">
        <v>1295</v>
      </c>
      <c r="BZ72">
        <v>1.4</v>
      </c>
      <c r="CA72">
        <v>61.8</v>
      </c>
      <c r="CB72">
        <v>10.3</v>
      </c>
      <c r="CC72" s="4">
        <v>2</v>
      </c>
      <c r="CD72" s="4">
        <v>17.399999999999999</v>
      </c>
      <c r="CE72" s="4">
        <v>81</v>
      </c>
      <c r="CF72" s="4">
        <v>11</v>
      </c>
      <c r="CG72" s="4">
        <v>13</v>
      </c>
      <c r="CH72" s="4">
        <v>3398</v>
      </c>
      <c r="CI72" s="4">
        <f t="shared" si="47"/>
        <v>3160</v>
      </c>
      <c r="CJ72" s="4">
        <v>7.41</v>
      </c>
      <c r="CK72" s="4">
        <v>36</v>
      </c>
      <c r="CL72" s="4">
        <v>82</v>
      </c>
      <c r="CM72" s="4">
        <v>23.1</v>
      </c>
      <c r="CN72" s="4">
        <v>0.5</v>
      </c>
      <c r="CO72" s="4">
        <v>1</v>
      </c>
      <c r="CP72" s="4">
        <v>0</v>
      </c>
      <c r="CQ72" s="4">
        <v>81</v>
      </c>
      <c r="CR72" s="4">
        <v>8837</v>
      </c>
      <c r="CS72" s="4">
        <v>1</v>
      </c>
      <c r="CT72" s="4">
        <v>1</v>
      </c>
      <c r="CU72" s="4">
        <v>30</v>
      </c>
      <c r="CV72" s="4">
        <v>1</v>
      </c>
      <c r="CW72" s="4">
        <v>1</v>
      </c>
      <c r="CX72" s="4">
        <v>0</v>
      </c>
      <c r="CY72" s="4">
        <v>1</v>
      </c>
      <c r="CZ72" s="4">
        <v>1</v>
      </c>
      <c r="DA72" s="4">
        <v>1</v>
      </c>
      <c r="DB72" s="4">
        <v>0</v>
      </c>
      <c r="DC72" s="4">
        <v>0</v>
      </c>
      <c r="DD72" s="4">
        <v>0</v>
      </c>
      <c r="DE72" s="4">
        <v>1</v>
      </c>
      <c r="DF72" s="4">
        <v>1</v>
      </c>
      <c r="DG72" s="4">
        <v>1</v>
      </c>
      <c r="DH72" s="4">
        <v>0</v>
      </c>
      <c r="DI72" s="4">
        <v>0</v>
      </c>
      <c r="DJ72" s="4">
        <v>0</v>
      </c>
      <c r="DK72" s="4">
        <v>1</v>
      </c>
      <c r="DL72" s="4">
        <v>10</v>
      </c>
      <c r="DM72" s="4">
        <v>7</v>
      </c>
      <c r="DN72" s="4">
        <v>50</v>
      </c>
      <c r="DO72" s="4">
        <v>37</v>
      </c>
      <c r="DP72" s="4">
        <v>26</v>
      </c>
      <c r="DQ72" s="4">
        <v>51</v>
      </c>
      <c r="DR72" s="11">
        <v>54</v>
      </c>
      <c r="DS72" s="4">
        <v>46</v>
      </c>
      <c r="DT72" s="4">
        <v>100</v>
      </c>
      <c r="DU72" s="4">
        <f t="shared" si="39"/>
        <v>54</v>
      </c>
      <c r="DV72" s="11">
        <v>14.1</v>
      </c>
      <c r="DW72" s="4">
        <v>1254</v>
      </c>
      <c r="DX72" s="4">
        <v>87</v>
      </c>
      <c r="DY72" s="4">
        <v>63</v>
      </c>
      <c r="DZ72" s="4">
        <v>3.6</v>
      </c>
      <c r="EA72" s="4">
        <f t="shared" si="38"/>
        <v>2.0571428571428574</v>
      </c>
      <c r="EB72" s="4">
        <v>30.2</v>
      </c>
      <c r="EC72" s="4">
        <v>310</v>
      </c>
      <c r="ED72" s="4">
        <v>78</v>
      </c>
      <c r="EE72" s="4">
        <v>5.2</v>
      </c>
      <c r="EF72" s="4">
        <f t="shared" si="41"/>
        <v>2.9714285714285715</v>
      </c>
      <c r="EG72" s="45">
        <f t="shared" si="48"/>
        <v>1.7880794701986755</v>
      </c>
      <c r="EH72" s="45">
        <f t="shared" si="61"/>
        <v>0.46688741721854304</v>
      </c>
      <c r="EI72" s="4">
        <v>11</v>
      </c>
      <c r="EJ72" s="4">
        <v>78</v>
      </c>
      <c r="EK72" s="4">
        <v>35</v>
      </c>
      <c r="EL72" s="11">
        <f t="shared" si="40"/>
        <v>2.2285714285714286</v>
      </c>
      <c r="EM72" s="4">
        <v>201</v>
      </c>
      <c r="EN72" s="11">
        <v>11</v>
      </c>
      <c r="EO72" s="4">
        <v>7</v>
      </c>
      <c r="EP72" s="11">
        <f t="shared" si="49"/>
        <v>8.6666666666666661</v>
      </c>
      <c r="EQ72" s="4">
        <v>50</v>
      </c>
      <c r="ER72" s="4">
        <f t="shared" si="50"/>
        <v>28.571428571428573</v>
      </c>
      <c r="ES72" s="4">
        <v>25</v>
      </c>
      <c r="ET72" s="4">
        <v>31</v>
      </c>
      <c r="EU72" s="11">
        <v>22</v>
      </c>
      <c r="EV72" s="4">
        <v>21</v>
      </c>
      <c r="EW72" s="9">
        <v>2</v>
      </c>
      <c r="EX72" s="4">
        <v>69</v>
      </c>
      <c r="EY72" s="4">
        <v>114</v>
      </c>
      <c r="EZ72" s="4">
        <v>28</v>
      </c>
      <c r="FA72" s="4">
        <v>66</v>
      </c>
      <c r="FB72" s="4">
        <v>87</v>
      </c>
      <c r="FC72" s="4">
        <f t="shared" si="51"/>
        <v>310</v>
      </c>
      <c r="FD72" s="9">
        <f t="shared" si="29"/>
        <v>1.3480645854924929</v>
      </c>
      <c r="FE72" s="9">
        <f t="shared" si="52"/>
        <v>0.28064516129032258</v>
      </c>
      <c r="FF72" s="9">
        <f t="shared" si="53"/>
        <v>0.39449430962602883</v>
      </c>
      <c r="FG72" s="9">
        <f t="shared" si="54"/>
        <v>1.3846153846153846</v>
      </c>
      <c r="FH72" s="9">
        <f t="shared" si="55"/>
        <v>0.29237456945740481</v>
      </c>
      <c r="FI72" s="9">
        <f t="shared" si="56"/>
        <v>1.0271135370784468</v>
      </c>
      <c r="FJ72" s="11">
        <v>17.399999999999999</v>
      </c>
      <c r="FK72" s="11">
        <v>19</v>
      </c>
      <c r="FL72" s="4">
        <v>10</v>
      </c>
      <c r="FM72" s="4">
        <v>10</v>
      </c>
      <c r="FN72" s="4">
        <v>42</v>
      </c>
      <c r="FO72" s="4">
        <f t="shared" si="43"/>
        <v>24</v>
      </c>
      <c r="FP72" s="11">
        <v>56</v>
      </c>
      <c r="FQ72" s="11">
        <v>16</v>
      </c>
      <c r="FR72" s="4">
        <v>12</v>
      </c>
      <c r="FS72" s="4">
        <v>43</v>
      </c>
      <c r="FT72" s="4">
        <v>44</v>
      </c>
      <c r="FU72" s="11">
        <f t="shared" si="31"/>
        <v>0.97727272727272729</v>
      </c>
      <c r="FV72" s="4">
        <v>8</v>
      </c>
      <c r="FW72" s="11">
        <f t="shared" si="32"/>
        <v>5.375</v>
      </c>
      <c r="FX72" s="4">
        <v>100</v>
      </c>
      <c r="FY72" s="4">
        <v>31.3</v>
      </c>
      <c r="FZ72">
        <v>16.100000000000001</v>
      </c>
      <c r="GA72" s="11">
        <f t="shared" si="57"/>
        <v>31.3</v>
      </c>
      <c r="GB72" s="4">
        <f t="shared" si="58"/>
        <v>1.95625</v>
      </c>
      <c r="GC72" s="4">
        <f t="shared" si="44"/>
        <v>3.4782608695652173</v>
      </c>
      <c r="GD72" s="4">
        <f t="shared" si="45"/>
        <v>1.0807453416149067</v>
      </c>
      <c r="GE72" s="4">
        <v>32</v>
      </c>
      <c r="GF72" s="4">
        <v>31</v>
      </c>
      <c r="GG72" s="4">
        <f t="shared" si="59"/>
        <v>3.125</v>
      </c>
    </row>
    <row r="73" spans="1:207" x14ac:dyDescent="0.35">
      <c r="A73" s="54">
        <v>58</v>
      </c>
      <c r="B73" s="32">
        <v>5359292</v>
      </c>
      <c r="C73" s="2">
        <v>45079</v>
      </c>
      <c r="D73" s="2">
        <v>31879</v>
      </c>
      <c r="E73" s="4">
        <v>36</v>
      </c>
      <c r="F73" s="4" t="s">
        <v>176</v>
      </c>
      <c r="G73" s="4">
        <v>45</v>
      </c>
      <c r="H73" s="4">
        <v>145</v>
      </c>
      <c r="I73" s="4">
        <v>1.34</v>
      </c>
      <c r="J73" s="4">
        <v>1</v>
      </c>
      <c r="K73" s="2">
        <v>45075</v>
      </c>
      <c r="L73" s="2">
        <v>45075</v>
      </c>
      <c r="M73" s="2">
        <v>45084</v>
      </c>
      <c r="N73" s="2">
        <v>45084</v>
      </c>
      <c r="O73" s="4">
        <v>1</v>
      </c>
      <c r="P73" s="2">
        <v>45084</v>
      </c>
      <c r="Q73" s="25">
        <f t="shared" si="37"/>
        <v>9</v>
      </c>
      <c r="R73" s="4">
        <f t="shared" si="46"/>
        <v>9</v>
      </c>
      <c r="S73" s="4">
        <f>_xlfn.DAYS(P73,L73)</f>
        <v>9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1</v>
      </c>
      <c r="AB73" s="4">
        <v>0</v>
      </c>
      <c r="AC73" s="4">
        <v>21</v>
      </c>
      <c r="AD73" s="4">
        <v>49</v>
      </c>
      <c r="AE73" s="4">
        <v>14</v>
      </c>
      <c r="AF73" s="4">
        <v>14</v>
      </c>
      <c r="AG73" s="4">
        <v>0</v>
      </c>
      <c r="AH73" s="4">
        <v>220</v>
      </c>
      <c r="AI73" s="4">
        <v>21900</v>
      </c>
      <c r="AJ73" s="4">
        <v>40.200000000000003</v>
      </c>
      <c r="AK73" s="4">
        <v>2.57</v>
      </c>
      <c r="AL73" s="4">
        <v>0</v>
      </c>
      <c r="AM73" s="4">
        <v>0</v>
      </c>
      <c r="AN73" s="4">
        <v>0</v>
      </c>
      <c r="AO73" s="4">
        <v>120</v>
      </c>
      <c r="AP73" s="4">
        <v>2432</v>
      </c>
      <c r="AQ73" s="4">
        <v>0</v>
      </c>
      <c r="AR73" s="4">
        <v>8.1</v>
      </c>
      <c r="AS73" s="4">
        <v>1.45</v>
      </c>
      <c r="AT73" s="4">
        <v>33</v>
      </c>
      <c r="AV73" s="4">
        <v>9.67</v>
      </c>
      <c r="AW73" s="4">
        <v>471</v>
      </c>
      <c r="AX73" s="4">
        <v>47</v>
      </c>
      <c r="AY73" s="4">
        <v>1</v>
      </c>
      <c r="AZ73" s="4">
        <v>1</v>
      </c>
      <c r="BA73" s="4">
        <v>5.63</v>
      </c>
      <c r="BB73" s="4">
        <v>99</v>
      </c>
      <c r="BC73" s="4">
        <v>134</v>
      </c>
      <c r="BD73" s="4">
        <v>4.7</v>
      </c>
      <c r="BE73" s="4">
        <v>2.29</v>
      </c>
      <c r="BF73" s="4">
        <v>3.76</v>
      </c>
      <c r="BG73" s="4">
        <v>9</v>
      </c>
      <c r="BH73" s="4">
        <v>9</v>
      </c>
      <c r="BI73" s="4">
        <v>2.95</v>
      </c>
      <c r="BJ73" s="4">
        <v>78</v>
      </c>
      <c r="BK73" s="4">
        <v>21</v>
      </c>
      <c r="BL73" s="4">
        <v>7</v>
      </c>
      <c r="BM73" s="4">
        <v>0.66</v>
      </c>
      <c r="BN73" s="4">
        <v>86</v>
      </c>
      <c r="BO73" s="4">
        <v>566</v>
      </c>
      <c r="BP73" s="4">
        <v>1</v>
      </c>
      <c r="BQ73" s="4">
        <v>6</v>
      </c>
      <c r="BR73" s="4">
        <v>228</v>
      </c>
      <c r="BS73">
        <v>92</v>
      </c>
      <c r="BT73">
        <v>59</v>
      </c>
      <c r="BU73">
        <v>71</v>
      </c>
      <c r="BV73">
        <v>88</v>
      </c>
      <c r="BW73">
        <v>19</v>
      </c>
      <c r="BX73">
        <v>4300</v>
      </c>
      <c r="BY73">
        <v>0</v>
      </c>
      <c r="BZ73">
        <v>1.2</v>
      </c>
      <c r="CA73">
        <v>60</v>
      </c>
      <c r="CB73">
        <v>10</v>
      </c>
      <c r="CC73" s="4">
        <v>2.1</v>
      </c>
      <c r="CD73" s="4">
        <v>24</v>
      </c>
      <c r="CE73" s="4">
        <v>79</v>
      </c>
      <c r="CF73" s="4">
        <v>11</v>
      </c>
      <c r="CG73" s="4">
        <v>13</v>
      </c>
      <c r="CH73" s="4">
        <v>3398</v>
      </c>
      <c r="CI73" s="4">
        <f t="shared" si="47"/>
        <v>1980.9523809523807</v>
      </c>
      <c r="CJ73" s="4">
        <v>7.34</v>
      </c>
      <c r="CK73" s="4">
        <v>30.7</v>
      </c>
      <c r="CL73" s="4">
        <v>80.099999999999994</v>
      </c>
      <c r="CM73" s="4">
        <v>16.3</v>
      </c>
      <c r="CN73" s="4">
        <v>0.4</v>
      </c>
      <c r="CO73" s="4">
        <v>0</v>
      </c>
      <c r="CP73" s="4">
        <v>0</v>
      </c>
      <c r="CQ73" s="4">
        <v>139</v>
      </c>
      <c r="CR73" s="4">
        <v>32367</v>
      </c>
      <c r="CS73" s="4">
        <v>1</v>
      </c>
      <c r="CT73" s="4">
        <v>0</v>
      </c>
      <c r="CU73" s="4"/>
      <c r="CV73" s="4">
        <v>0</v>
      </c>
      <c r="CW73" s="4">
        <v>0</v>
      </c>
      <c r="CX73" s="4">
        <v>0</v>
      </c>
      <c r="CY73" s="4">
        <v>0</v>
      </c>
      <c r="CZ73" s="4">
        <v>1</v>
      </c>
      <c r="DA73" s="4">
        <v>1</v>
      </c>
      <c r="DB73" s="4">
        <v>0</v>
      </c>
      <c r="DC73" s="4">
        <v>1</v>
      </c>
      <c r="DD73" s="4">
        <v>0</v>
      </c>
      <c r="DE73" s="4">
        <v>1</v>
      </c>
      <c r="DF73" s="4">
        <v>1</v>
      </c>
      <c r="DG73" s="4">
        <v>1</v>
      </c>
      <c r="DH73" s="4">
        <v>0</v>
      </c>
      <c r="DI73" s="4">
        <v>1</v>
      </c>
      <c r="DJ73" s="4">
        <v>1</v>
      </c>
      <c r="DK73" s="4">
        <v>1</v>
      </c>
      <c r="DL73" s="4">
        <v>9</v>
      </c>
      <c r="DM73" s="4">
        <v>8</v>
      </c>
      <c r="DN73" s="4">
        <v>27</v>
      </c>
      <c r="DO73" s="4">
        <v>12</v>
      </c>
      <c r="DP73" s="4">
        <v>56</v>
      </c>
      <c r="DQ73" s="4">
        <v>88</v>
      </c>
      <c r="DR73" s="11">
        <v>63</v>
      </c>
      <c r="DS73" s="4">
        <v>37</v>
      </c>
      <c r="DT73" s="4">
        <v>65</v>
      </c>
      <c r="DU73" s="4">
        <f t="shared" si="39"/>
        <v>28</v>
      </c>
      <c r="DV73" s="11">
        <v>17.5</v>
      </c>
      <c r="DW73" s="4">
        <v>856</v>
      </c>
      <c r="DX73" s="4">
        <v>94</v>
      </c>
      <c r="DY73" s="4">
        <v>120</v>
      </c>
      <c r="DZ73" s="4">
        <v>3.4</v>
      </c>
      <c r="EA73" s="17">
        <f t="shared" si="38"/>
        <v>2.5373134328358207</v>
      </c>
      <c r="EB73" s="4">
        <v>17.600000000000001</v>
      </c>
      <c r="EC73" s="4">
        <v>203</v>
      </c>
      <c r="ED73" s="4">
        <v>44</v>
      </c>
      <c r="EE73" s="4">
        <v>5.4</v>
      </c>
      <c r="EF73" s="4">
        <f t="shared" si="41"/>
        <v>4.0298507462686564</v>
      </c>
      <c r="EG73" s="45">
        <f t="shared" si="48"/>
        <v>3.5795454545454541</v>
      </c>
      <c r="EH73" s="45">
        <f t="shared" si="61"/>
        <v>0.99431818181818177</v>
      </c>
      <c r="EI73" s="4">
        <v>8</v>
      </c>
      <c r="EJ73" s="4">
        <v>168</v>
      </c>
      <c r="EK73" s="4">
        <v>81</v>
      </c>
      <c r="EL73" s="11">
        <f t="shared" si="40"/>
        <v>2.074074074074074</v>
      </c>
      <c r="EM73" s="4">
        <v>75</v>
      </c>
      <c r="EN73" s="11">
        <v>7</v>
      </c>
      <c r="EO73" s="4">
        <v>5</v>
      </c>
      <c r="EP73" s="11">
        <f t="shared" si="49"/>
        <v>28</v>
      </c>
      <c r="EQ73" s="4">
        <v>15</v>
      </c>
      <c r="ER73" s="4">
        <f t="shared" si="50"/>
        <v>11.194029850746269</v>
      </c>
      <c r="ES73" s="4">
        <v>9</v>
      </c>
      <c r="ET73" s="4">
        <v>14</v>
      </c>
      <c r="EU73" s="11">
        <v>20</v>
      </c>
      <c r="EV73" s="4">
        <v>4</v>
      </c>
      <c r="EW73" s="9">
        <v>16</v>
      </c>
      <c r="EX73" s="4">
        <v>52</v>
      </c>
      <c r="EY73" s="4">
        <v>69</v>
      </c>
      <c r="EZ73" s="4">
        <v>34</v>
      </c>
      <c r="FA73" s="4">
        <v>62</v>
      </c>
      <c r="FB73" s="4">
        <v>82</v>
      </c>
      <c r="FC73" s="4">
        <f t="shared" si="51"/>
        <v>203</v>
      </c>
      <c r="FD73" s="9">
        <f t="shared" si="29"/>
        <v>1.2507298043189863</v>
      </c>
      <c r="FE73" s="9">
        <f t="shared" si="52"/>
        <v>0.4039408866995074</v>
      </c>
      <c r="FF73" s="9">
        <f t="shared" si="53"/>
        <v>0.50758211138507559</v>
      </c>
      <c r="FG73" s="9">
        <f t="shared" si="54"/>
        <v>1.8818181818181818</v>
      </c>
      <c r="FH73" s="9">
        <f t="shared" si="55"/>
        <v>0.39596956997200955</v>
      </c>
      <c r="FI73" s="9">
        <f t="shared" si="56"/>
        <v>1.5045761085407401</v>
      </c>
      <c r="FJ73" s="11">
        <v>17.5</v>
      </c>
      <c r="FK73" s="11">
        <v>11</v>
      </c>
      <c r="FL73" s="4">
        <v>11</v>
      </c>
      <c r="FM73" s="4">
        <v>1</v>
      </c>
      <c r="FN73" s="4">
        <v>22</v>
      </c>
      <c r="FO73" s="4">
        <f t="shared" si="43"/>
        <v>16.417910447761194</v>
      </c>
      <c r="FP73" s="11">
        <v>38</v>
      </c>
      <c r="FQ73" s="11">
        <v>11</v>
      </c>
      <c r="FR73" s="4">
        <v>21</v>
      </c>
      <c r="FS73" s="4">
        <v>139</v>
      </c>
      <c r="FT73" s="4">
        <v>246</v>
      </c>
      <c r="FU73" s="11">
        <f t="shared" si="31"/>
        <v>0.56504065040650409</v>
      </c>
      <c r="FV73" s="4">
        <v>7</v>
      </c>
      <c r="FW73" s="11">
        <f t="shared" si="32"/>
        <v>19.857142857142858</v>
      </c>
      <c r="FX73" s="4">
        <v>65</v>
      </c>
      <c r="FY73" s="4">
        <v>32.799999999999997</v>
      </c>
      <c r="FZ73">
        <v>16.600000000000001</v>
      </c>
      <c r="GA73" s="11">
        <f t="shared" si="57"/>
        <v>51.8</v>
      </c>
      <c r="GB73" s="4">
        <f t="shared" si="58"/>
        <v>4.709090909090909</v>
      </c>
      <c r="GC73" s="4">
        <f t="shared" si="44"/>
        <v>2.2891566265060237</v>
      </c>
      <c r="GD73" s="4">
        <f t="shared" si="45"/>
        <v>1.0542168674698795</v>
      </c>
      <c r="GE73" s="4">
        <v>21</v>
      </c>
      <c r="GF73" s="4">
        <v>15</v>
      </c>
      <c r="GG73" s="4">
        <f t="shared" si="59"/>
        <v>28.571428571428569</v>
      </c>
    </row>
    <row r="74" spans="1:207" x14ac:dyDescent="0.35">
      <c r="A74" s="54">
        <v>59</v>
      </c>
      <c r="B74" s="32">
        <v>23012286</v>
      </c>
      <c r="C74" s="2">
        <v>45079</v>
      </c>
      <c r="D74" s="2">
        <v>19063</v>
      </c>
      <c r="E74" s="4">
        <v>71</v>
      </c>
      <c r="F74" s="4" t="s">
        <v>176</v>
      </c>
      <c r="G74" s="4">
        <v>95</v>
      </c>
      <c r="H74" s="4">
        <v>150</v>
      </c>
      <c r="I74" s="4">
        <v>1.64</v>
      </c>
      <c r="J74" s="4">
        <v>1</v>
      </c>
      <c r="K74" s="2">
        <v>45077</v>
      </c>
      <c r="L74" s="2">
        <v>45077</v>
      </c>
      <c r="M74" s="2">
        <v>45096</v>
      </c>
      <c r="N74" s="2">
        <v>45101</v>
      </c>
      <c r="O74" s="4">
        <v>0</v>
      </c>
      <c r="Q74" s="25">
        <f t="shared" si="37"/>
        <v>19</v>
      </c>
      <c r="R74" s="4">
        <f t="shared" si="46"/>
        <v>24</v>
      </c>
      <c r="T74" s="4">
        <v>1</v>
      </c>
      <c r="U74" s="4">
        <v>1</v>
      </c>
      <c r="V74" s="4">
        <v>1</v>
      </c>
      <c r="W74" s="4">
        <v>0</v>
      </c>
      <c r="X74" s="4">
        <v>1</v>
      </c>
      <c r="Y74" s="4">
        <v>0</v>
      </c>
      <c r="Z74" s="4">
        <v>0</v>
      </c>
      <c r="AA74" s="4">
        <v>0</v>
      </c>
      <c r="AB74" s="4">
        <v>0</v>
      </c>
      <c r="AC74" s="4">
        <v>12</v>
      </c>
      <c r="AD74" s="4">
        <v>43</v>
      </c>
      <c r="AE74" s="4">
        <v>1</v>
      </c>
      <c r="AF74" s="4">
        <v>2</v>
      </c>
      <c r="AG74" s="4">
        <v>1</v>
      </c>
      <c r="AH74" s="4">
        <v>1360</v>
      </c>
      <c r="AI74" s="4">
        <v>19400</v>
      </c>
      <c r="AJ74" s="4">
        <v>22.69</v>
      </c>
      <c r="AK74" s="4">
        <v>12.76</v>
      </c>
      <c r="AL74" s="4">
        <v>0</v>
      </c>
      <c r="AM74" s="4">
        <v>1</v>
      </c>
      <c r="AN74" s="4" t="s">
        <v>210</v>
      </c>
      <c r="AO74" s="4">
        <v>93</v>
      </c>
      <c r="AP74" s="4">
        <v>1627</v>
      </c>
      <c r="AQ74" s="4">
        <v>0</v>
      </c>
      <c r="AR74" s="4">
        <v>9.3000000000000007</v>
      </c>
      <c r="AS74" s="4">
        <v>1.24</v>
      </c>
      <c r="AT74" s="4">
        <v>27.3</v>
      </c>
      <c r="AV74" s="4">
        <v>2.4700000000000002</v>
      </c>
      <c r="AX74" s="4">
        <v>234</v>
      </c>
      <c r="AY74" s="4">
        <v>0</v>
      </c>
      <c r="AZ74" s="4">
        <v>0</v>
      </c>
      <c r="BA74" s="4">
        <v>1.5</v>
      </c>
      <c r="BB74" s="4">
        <v>156</v>
      </c>
      <c r="BC74" s="4">
        <v>159</v>
      </c>
      <c r="BD74" s="4">
        <v>3</v>
      </c>
      <c r="BE74" s="4">
        <v>2.6</v>
      </c>
      <c r="BF74" s="4">
        <v>2.2999999999999998</v>
      </c>
      <c r="BK74" s="4">
        <v>36</v>
      </c>
      <c r="BL74" s="4">
        <v>29</v>
      </c>
      <c r="BM74" s="4">
        <v>0.5</v>
      </c>
      <c r="BN74" s="4">
        <v>94</v>
      </c>
      <c r="BO74" s="4">
        <v>297</v>
      </c>
      <c r="BP74" s="4">
        <v>1</v>
      </c>
      <c r="BQ74" s="4">
        <v>12</v>
      </c>
      <c r="BR74" s="4">
        <v>257</v>
      </c>
      <c r="BS74">
        <v>95</v>
      </c>
      <c r="BT74">
        <v>49</v>
      </c>
      <c r="BU74">
        <v>65</v>
      </c>
      <c r="BV74">
        <v>93</v>
      </c>
      <c r="BW74">
        <v>11</v>
      </c>
      <c r="BX74">
        <v>-1017</v>
      </c>
      <c r="BY74">
        <v>3690</v>
      </c>
      <c r="BZ74">
        <v>1.4</v>
      </c>
      <c r="CA74">
        <v>58.6</v>
      </c>
      <c r="CB74">
        <v>5.2</v>
      </c>
      <c r="CC74" s="4">
        <v>2</v>
      </c>
      <c r="CD74" s="4">
        <v>31</v>
      </c>
      <c r="CE74" s="4">
        <v>68</v>
      </c>
      <c r="CF74" s="4">
        <v>9</v>
      </c>
      <c r="CG74" s="4">
        <v>8</v>
      </c>
      <c r="CH74" s="4">
        <v>1956</v>
      </c>
      <c r="CI74" s="4">
        <f t="shared" si="47"/>
        <v>2160</v>
      </c>
      <c r="CJ74" s="4">
        <v>7.44</v>
      </c>
      <c r="CK74" s="4">
        <v>44.3</v>
      </c>
      <c r="CL74" s="4">
        <v>83</v>
      </c>
      <c r="CM74" s="4">
        <v>29.5</v>
      </c>
      <c r="CN74" s="4">
        <v>0.5</v>
      </c>
      <c r="CO74" s="4">
        <v>1</v>
      </c>
      <c r="CP74" s="4">
        <v>0</v>
      </c>
      <c r="CQ74" s="4">
        <v>317</v>
      </c>
      <c r="CR74" s="4">
        <v>12131</v>
      </c>
      <c r="CS74" s="4">
        <v>1</v>
      </c>
      <c r="CT74" s="4">
        <v>1</v>
      </c>
      <c r="CU74" s="4">
        <v>7</v>
      </c>
      <c r="CV74" s="4">
        <v>1</v>
      </c>
      <c r="CW74" s="4">
        <v>1</v>
      </c>
      <c r="CX74" s="4">
        <v>1</v>
      </c>
      <c r="CY74" s="4">
        <v>0</v>
      </c>
      <c r="CZ74" s="4">
        <v>1</v>
      </c>
      <c r="DA74" s="4">
        <v>0</v>
      </c>
      <c r="DB74" s="4">
        <v>0</v>
      </c>
      <c r="DC74" s="4">
        <v>0</v>
      </c>
      <c r="DD74" s="4">
        <v>1</v>
      </c>
      <c r="DE74" s="4">
        <v>1</v>
      </c>
      <c r="DF74" s="4">
        <v>1</v>
      </c>
      <c r="DG74" s="4">
        <v>1</v>
      </c>
      <c r="DH74" s="4">
        <v>1</v>
      </c>
      <c r="DI74" s="4">
        <v>1</v>
      </c>
      <c r="DJ74" s="4">
        <v>0</v>
      </c>
      <c r="DK74" s="4">
        <v>1</v>
      </c>
      <c r="DL74" s="4">
        <v>9</v>
      </c>
      <c r="DM74" s="4">
        <v>8</v>
      </c>
      <c r="DN74" s="4">
        <v>47</v>
      </c>
      <c r="DO74" s="4">
        <v>32</v>
      </c>
      <c r="DP74" s="4">
        <v>33</v>
      </c>
      <c r="DQ74" s="4">
        <v>61</v>
      </c>
      <c r="DR74" s="11">
        <v>45</v>
      </c>
      <c r="DS74" s="4">
        <v>43</v>
      </c>
      <c r="DT74" s="4">
        <v>80</v>
      </c>
      <c r="DU74" s="4">
        <f t="shared" si="39"/>
        <v>37</v>
      </c>
      <c r="DV74" s="11">
        <v>18.100000000000001</v>
      </c>
      <c r="DW74" s="4">
        <v>1613</v>
      </c>
      <c r="DX74" s="4">
        <v>84</v>
      </c>
      <c r="DY74" s="4">
        <v>94</v>
      </c>
      <c r="DZ74" s="4">
        <v>3.2</v>
      </c>
      <c r="EA74" s="17">
        <f t="shared" si="38"/>
        <v>1.9512195121951221</v>
      </c>
      <c r="EB74" s="4">
        <v>19</v>
      </c>
      <c r="EC74" s="4">
        <v>285</v>
      </c>
      <c r="ED74" s="4">
        <v>41</v>
      </c>
      <c r="EE74" s="4">
        <v>3.6</v>
      </c>
      <c r="EF74" s="4">
        <f t="shared" si="41"/>
        <v>2.1951219512195124</v>
      </c>
      <c r="EG74" s="45">
        <f t="shared" si="48"/>
        <v>2.3684210526315788</v>
      </c>
      <c r="EH74" s="45">
        <f t="shared" si="61"/>
        <v>0.9526315789473685</v>
      </c>
      <c r="EI74" s="4">
        <v>10</v>
      </c>
      <c r="EJ74" s="4">
        <v>66</v>
      </c>
      <c r="EK74" s="4">
        <v>81</v>
      </c>
      <c r="EL74" s="11">
        <f t="shared" si="40"/>
        <v>0.81481481481481477</v>
      </c>
      <c r="EM74" s="4">
        <v>199</v>
      </c>
      <c r="EN74" s="11">
        <v>12</v>
      </c>
      <c r="EO74" s="4">
        <v>10</v>
      </c>
      <c r="EP74" s="11">
        <f t="shared" si="49"/>
        <v>6</v>
      </c>
      <c r="EQ74" s="4">
        <v>42</v>
      </c>
      <c r="ER74" s="4">
        <f t="shared" si="50"/>
        <v>25.609756097560979</v>
      </c>
      <c r="ES74" s="4">
        <v>26</v>
      </c>
      <c r="ET74" s="4">
        <v>34</v>
      </c>
      <c r="EU74" s="11">
        <v>16</v>
      </c>
      <c r="EV74" s="4">
        <v>10</v>
      </c>
      <c r="EW74" s="9">
        <v>6</v>
      </c>
      <c r="EX74" s="4">
        <v>76</v>
      </c>
      <c r="EY74" s="4">
        <v>103</v>
      </c>
      <c r="EZ74" s="4">
        <v>27</v>
      </c>
      <c r="FA74" s="4">
        <v>45</v>
      </c>
      <c r="FB74" s="4">
        <v>38</v>
      </c>
      <c r="FC74" s="4">
        <f t="shared" si="51"/>
        <v>285</v>
      </c>
      <c r="FD74" s="9">
        <f t="shared" si="29"/>
        <v>0.57632041438268022</v>
      </c>
      <c r="FE74" s="9">
        <f t="shared" si="52"/>
        <v>0.13333333333333333</v>
      </c>
      <c r="FF74" s="9">
        <f t="shared" si="53"/>
        <v>0.16808971328760855</v>
      </c>
      <c r="FG74" s="9">
        <f t="shared" si="54"/>
        <v>2.0853658536585367</v>
      </c>
      <c r="FH74" s="9">
        <f t="shared" si="55"/>
        <v>0.20953157076417103</v>
      </c>
      <c r="FI74" s="9">
        <f t="shared" si="56"/>
        <v>3.6184139961313968</v>
      </c>
      <c r="FJ74" s="11">
        <v>14.2</v>
      </c>
      <c r="FK74" s="11">
        <v>19</v>
      </c>
      <c r="FL74" s="4">
        <v>11</v>
      </c>
      <c r="FM74" s="4">
        <v>8</v>
      </c>
      <c r="FN74" s="4">
        <v>17</v>
      </c>
      <c r="FO74" s="4">
        <f t="shared" si="43"/>
        <v>10.365853658536587</v>
      </c>
      <c r="FP74" s="11">
        <v>49</v>
      </c>
      <c r="FQ74" s="11">
        <v>16</v>
      </c>
      <c r="FS74" s="4">
        <v>60</v>
      </c>
      <c r="FT74" s="4">
        <v>56</v>
      </c>
      <c r="FU74" s="11">
        <f t="shared" si="31"/>
        <v>1.0714285714285714</v>
      </c>
      <c r="FX74" s="4">
        <v>52</v>
      </c>
      <c r="FY74" s="4">
        <v>28.6</v>
      </c>
      <c r="FZ74">
        <v>16.2</v>
      </c>
      <c r="GA74" s="11">
        <f t="shared" si="57"/>
        <v>39.6</v>
      </c>
      <c r="GB74" s="4">
        <f t="shared" si="58"/>
        <v>2.4750000000000001</v>
      </c>
      <c r="GC74" s="4">
        <f t="shared" si="44"/>
        <v>3.0246913580246915</v>
      </c>
      <c r="GD74" s="4">
        <f t="shared" si="45"/>
        <v>0.87654320987654322</v>
      </c>
      <c r="GE74" s="4">
        <v>19</v>
      </c>
      <c r="GF74" s="4">
        <v>16</v>
      </c>
      <c r="GG74" s="4">
        <f t="shared" si="59"/>
        <v>15.789473684210526</v>
      </c>
      <c r="GH74" s="4">
        <v>34</v>
      </c>
      <c r="GI74" s="4">
        <v>22</v>
      </c>
      <c r="GJ74" s="4">
        <f t="shared" ref="GJ74:GJ86" si="62">((GH74-GI74)/GH74)*100</f>
        <v>35.294117647058826</v>
      </c>
      <c r="GK74" s="4">
        <v>1</v>
      </c>
      <c r="GL74" s="4">
        <v>0</v>
      </c>
      <c r="GM74" s="4">
        <v>0</v>
      </c>
      <c r="GN74" s="4">
        <v>0</v>
      </c>
      <c r="GO74" s="4">
        <v>1</v>
      </c>
      <c r="GP74" s="4">
        <v>0</v>
      </c>
      <c r="GQ74" s="4">
        <v>1</v>
      </c>
      <c r="GR74" s="4">
        <v>0</v>
      </c>
      <c r="GS74" s="4">
        <v>0</v>
      </c>
      <c r="GT74" s="4">
        <v>1</v>
      </c>
    </row>
    <row r="75" spans="1:207" x14ac:dyDescent="0.35">
      <c r="A75" s="54">
        <v>60</v>
      </c>
      <c r="B75" s="32">
        <v>226508</v>
      </c>
      <c r="C75" s="2">
        <v>45080</v>
      </c>
      <c r="D75" s="2">
        <v>18003</v>
      </c>
      <c r="E75" s="4">
        <v>74</v>
      </c>
      <c r="F75" s="4" t="s">
        <v>176</v>
      </c>
      <c r="G75" s="4">
        <v>80</v>
      </c>
      <c r="H75" s="4">
        <v>165</v>
      </c>
      <c r="I75" s="4">
        <v>1.87</v>
      </c>
      <c r="J75" s="4">
        <v>1</v>
      </c>
      <c r="K75" s="2">
        <v>45078</v>
      </c>
      <c r="L75" s="2">
        <v>45078</v>
      </c>
      <c r="M75" s="2">
        <v>45087</v>
      </c>
      <c r="N75" s="2">
        <v>45087</v>
      </c>
      <c r="O75" s="4">
        <v>1</v>
      </c>
      <c r="P75" s="2">
        <v>45087</v>
      </c>
      <c r="Q75" s="25">
        <f t="shared" si="37"/>
        <v>9</v>
      </c>
      <c r="R75" s="4">
        <f t="shared" si="46"/>
        <v>9</v>
      </c>
      <c r="S75" s="4">
        <f>_xlfn.DAYS(P75,L75)</f>
        <v>9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1</v>
      </c>
      <c r="Z75" s="4">
        <v>0</v>
      </c>
      <c r="AA75" s="4">
        <v>1</v>
      </c>
      <c r="AB75" s="4">
        <v>0</v>
      </c>
      <c r="AC75" s="4">
        <v>27</v>
      </c>
      <c r="AD75" s="4">
        <v>56</v>
      </c>
      <c r="AE75" s="4">
        <v>6</v>
      </c>
      <c r="AF75" s="4">
        <v>10</v>
      </c>
      <c r="AG75" s="4">
        <v>6</v>
      </c>
      <c r="AH75" s="4">
        <v>520</v>
      </c>
      <c r="AI75" s="4">
        <v>21800</v>
      </c>
      <c r="AJ75" s="4">
        <v>34.700000000000003</v>
      </c>
      <c r="AK75" s="4">
        <v>21</v>
      </c>
      <c r="AL75" s="4">
        <v>0</v>
      </c>
      <c r="AM75" s="4">
        <v>0</v>
      </c>
      <c r="AN75" s="4">
        <v>0</v>
      </c>
      <c r="AO75" s="4">
        <v>120</v>
      </c>
      <c r="AP75" s="4">
        <v>4899</v>
      </c>
      <c r="AQ75" s="4">
        <v>0</v>
      </c>
      <c r="AR75" s="4">
        <v>10</v>
      </c>
      <c r="AS75" s="4">
        <v>1.18</v>
      </c>
      <c r="AT75" s="4">
        <v>38</v>
      </c>
      <c r="AV75" s="4">
        <v>1.1399999999999999</v>
      </c>
      <c r="AW75" s="4">
        <v>491</v>
      </c>
      <c r="AX75" s="4">
        <v>56</v>
      </c>
      <c r="AY75" s="4">
        <v>1</v>
      </c>
      <c r="AZ75" s="4">
        <v>1</v>
      </c>
      <c r="BA75" s="4">
        <v>2.81</v>
      </c>
      <c r="BB75" s="4">
        <v>107</v>
      </c>
      <c r="BC75" s="4">
        <v>136</v>
      </c>
      <c r="BD75" s="4">
        <v>4.2300000000000004</v>
      </c>
      <c r="BE75" s="4">
        <v>5.47</v>
      </c>
      <c r="BF75" s="4">
        <v>6.64</v>
      </c>
      <c r="BG75" s="4">
        <v>9.6</v>
      </c>
      <c r="BH75" s="4">
        <v>4.8</v>
      </c>
      <c r="BI75" s="4">
        <v>2.1</v>
      </c>
      <c r="BJ75" s="4">
        <v>295</v>
      </c>
      <c r="BK75" s="4">
        <v>62</v>
      </c>
      <c r="BL75" s="4">
        <v>69</v>
      </c>
      <c r="BM75" s="4">
        <v>0.74</v>
      </c>
      <c r="BN75" s="4">
        <v>115</v>
      </c>
      <c r="BO75" s="4">
        <v>342</v>
      </c>
      <c r="BP75" s="4">
        <v>0</v>
      </c>
      <c r="BQ75" s="4">
        <v>0</v>
      </c>
      <c r="BR75" s="4">
        <v>148</v>
      </c>
      <c r="BS75">
        <v>110</v>
      </c>
      <c r="BT75">
        <v>56</v>
      </c>
      <c r="BU75">
        <v>60</v>
      </c>
      <c r="BV75">
        <v>113</v>
      </c>
      <c r="BX75">
        <v>2526</v>
      </c>
      <c r="BY75">
        <v>0</v>
      </c>
      <c r="BZ75">
        <v>2.1</v>
      </c>
      <c r="CA75">
        <v>75.3</v>
      </c>
      <c r="CB75">
        <v>5</v>
      </c>
      <c r="CC75" s="4">
        <v>4.3</v>
      </c>
      <c r="CD75" s="4">
        <v>32</v>
      </c>
      <c r="CE75" s="4">
        <v>76</v>
      </c>
      <c r="CF75" s="4">
        <v>15</v>
      </c>
      <c r="CG75" s="4">
        <v>12</v>
      </c>
      <c r="CH75" s="4">
        <v>1498</v>
      </c>
      <c r="CI75" s="4">
        <f t="shared" si="47"/>
        <v>1116.2790697674418</v>
      </c>
      <c r="CJ75" s="4">
        <v>7.42</v>
      </c>
      <c r="CK75" s="4">
        <v>39.1</v>
      </c>
      <c r="CL75" s="4">
        <v>68.099999999999994</v>
      </c>
      <c r="CM75" s="4">
        <v>25.1</v>
      </c>
      <c r="CN75" s="4">
        <v>0.3</v>
      </c>
      <c r="CO75" s="4">
        <v>0</v>
      </c>
      <c r="CP75" s="4">
        <v>0</v>
      </c>
      <c r="CQ75" s="4">
        <v>51.44</v>
      </c>
      <c r="CR75" s="4">
        <v>35000</v>
      </c>
      <c r="CS75" s="4">
        <v>1</v>
      </c>
      <c r="CT75" s="4">
        <v>0</v>
      </c>
      <c r="CU75" s="4"/>
      <c r="CV75" s="4">
        <v>1</v>
      </c>
      <c r="CW75" s="4">
        <v>1</v>
      </c>
      <c r="CX75" s="4">
        <v>1</v>
      </c>
      <c r="CY75" s="4">
        <v>1</v>
      </c>
      <c r="CZ75" s="4">
        <v>1</v>
      </c>
      <c r="DA75" s="4">
        <v>1</v>
      </c>
      <c r="DB75" s="4">
        <v>0</v>
      </c>
      <c r="DC75" s="4">
        <v>0</v>
      </c>
      <c r="DD75" s="4">
        <v>1</v>
      </c>
      <c r="DE75" s="4">
        <v>1</v>
      </c>
      <c r="DF75" s="4">
        <v>1</v>
      </c>
      <c r="DG75" s="4">
        <v>1</v>
      </c>
      <c r="DH75" s="4">
        <v>1</v>
      </c>
      <c r="DI75" s="4">
        <v>1</v>
      </c>
      <c r="DJ75" s="4">
        <v>1</v>
      </c>
      <c r="DK75" s="4">
        <v>1</v>
      </c>
      <c r="DL75" s="4">
        <v>9</v>
      </c>
      <c r="DM75" s="4">
        <v>9</v>
      </c>
      <c r="DN75" s="4">
        <v>59</v>
      </c>
      <c r="DO75" s="4">
        <v>42</v>
      </c>
      <c r="DP75" s="4">
        <v>28</v>
      </c>
      <c r="DQ75" s="4">
        <v>53</v>
      </c>
      <c r="DR75" s="11">
        <v>29</v>
      </c>
      <c r="DS75" s="4">
        <v>56</v>
      </c>
      <c r="DT75" s="4">
        <v>79</v>
      </c>
      <c r="DU75" s="4">
        <f t="shared" si="39"/>
        <v>23</v>
      </c>
      <c r="DV75" s="11">
        <v>6.9</v>
      </c>
      <c r="DW75" s="4">
        <v>355</v>
      </c>
      <c r="DX75" s="4">
        <v>75</v>
      </c>
      <c r="DY75" s="4">
        <v>111</v>
      </c>
      <c r="DZ75" s="4">
        <v>2.1</v>
      </c>
      <c r="EA75" s="17">
        <f t="shared" si="38"/>
        <v>1.1229946524064172</v>
      </c>
      <c r="EB75" s="4">
        <v>25.1</v>
      </c>
      <c r="EC75" s="4">
        <v>196</v>
      </c>
      <c r="ED75" s="4">
        <v>78</v>
      </c>
      <c r="EE75" s="4">
        <v>8.6999999999999993</v>
      </c>
      <c r="EF75" s="4">
        <f t="shared" si="41"/>
        <v>4.6524064171122985</v>
      </c>
      <c r="EG75" s="45">
        <f t="shared" si="48"/>
        <v>1.1553784860557768</v>
      </c>
      <c r="EH75" s="45">
        <f t="shared" si="61"/>
        <v>0.27490039840637448</v>
      </c>
      <c r="EI75" s="4">
        <v>9</v>
      </c>
      <c r="EJ75" s="4">
        <v>92</v>
      </c>
      <c r="EK75" s="4">
        <v>32</v>
      </c>
      <c r="EL75" s="11">
        <f t="shared" si="40"/>
        <v>2.875</v>
      </c>
      <c r="EM75" s="4">
        <v>236</v>
      </c>
      <c r="EN75" s="11">
        <v>11</v>
      </c>
      <c r="EO75" s="4">
        <v>8</v>
      </c>
      <c r="EP75" s="11">
        <f t="shared" si="49"/>
        <v>9.6842105263157894</v>
      </c>
      <c r="EQ75" s="4">
        <v>82</v>
      </c>
      <c r="ER75" s="4">
        <f t="shared" si="50"/>
        <v>43.850267379679138</v>
      </c>
      <c r="ES75" s="4">
        <v>55</v>
      </c>
      <c r="ET75" s="4">
        <v>74</v>
      </c>
      <c r="EU75" s="11">
        <v>10</v>
      </c>
      <c r="EV75" s="4">
        <v>6</v>
      </c>
      <c r="EW75" s="9">
        <v>3</v>
      </c>
      <c r="EX75" s="4">
        <v>72</v>
      </c>
      <c r="EY75" s="4">
        <v>131</v>
      </c>
      <c r="EZ75" s="4">
        <v>34</v>
      </c>
      <c r="FA75" s="4">
        <v>82</v>
      </c>
      <c r="FB75" s="4">
        <v>76</v>
      </c>
      <c r="FC75" s="4">
        <f t="shared" si="51"/>
        <v>196</v>
      </c>
      <c r="FD75" s="9">
        <f t="shared" si="29"/>
        <v>2.4602830984811068</v>
      </c>
      <c r="FE75" s="9">
        <f t="shared" si="52"/>
        <v>0.38775510204081631</v>
      </c>
      <c r="FF75" s="9">
        <f t="shared" si="53"/>
        <v>0.49519244981307137</v>
      </c>
      <c r="FG75" s="9">
        <f t="shared" si="54"/>
        <v>1.2692307692307692</v>
      </c>
      <c r="FH75" s="9">
        <f t="shared" si="55"/>
        <v>0.40218538438100443</v>
      </c>
      <c r="FI75" s="9">
        <f t="shared" si="56"/>
        <v>0.51588809841206817</v>
      </c>
      <c r="FJ75" s="11">
        <v>15.7</v>
      </c>
      <c r="FK75" s="11">
        <v>5</v>
      </c>
      <c r="FL75" s="4">
        <v>2</v>
      </c>
      <c r="FM75" s="4">
        <v>3</v>
      </c>
      <c r="FN75" s="4">
        <v>88</v>
      </c>
      <c r="FO75" s="4">
        <f t="shared" si="43"/>
        <v>47.058823529411761</v>
      </c>
      <c r="FP75" s="11">
        <v>35</v>
      </c>
      <c r="FQ75" s="11">
        <v>13</v>
      </c>
      <c r="FR75" s="4">
        <v>13</v>
      </c>
      <c r="FS75" s="4">
        <v>63</v>
      </c>
      <c r="FT75" s="4">
        <v>26</v>
      </c>
      <c r="FU75" s="11">
        <f t="shared" si="31"/>
        <v>2.4230769230769229</v>
      </c>
      <c r="FV75" s="4">
        <v>8</v>
      </c>
      <c r="FW75" s="11">
        <f t="shared" ref="FW75:FW86" si="63">(FS75/FV75)</f>
        <v>7.875</v>
      </c>
      <c r="FX75" s="4">
        <v>55</v>
      </c>
      <c r="FY75" s="4">
        <v>39.700000000000003</v>
      </c>
      <c r="FZ75">
        <v>9.5</v>
      </c>
      <c r="GA75" s="11">
        <f t="shared" si="57"/>
        <v>39.700000000000003</v>
      </c>
      <c r="GB75" s="4">
        <f t="shared" si="58"/>
        <v>3.0538461538461541</v>
      </c>
      <c r="GC75" s="4">
        <f t="shared" si="44"/>
        <v>3.6842105263157894</v>
      </c>
      <c r="GD75" s="4">
        <f t="shared" si="45"/>
        <v>1.6526315789473685</v>
      </c>
      <c r="GE75" s="4">
        <v>12</v>
      </c>
      <c r="GF75" s="4">
        <v>8</v>
      </c>
      <c r="GG75" s="4">
        <f t="shared" si="59"/>
        <v>33.333333333333329</v>
      </c>
      <c r="GH75" s="4">
        <v>55</v>
      </c>
      <c r="GI75" s="4">
        <v>20</v>
      </c>
      <c r="GJ75" s="4">
        <f t="shared" si="62"/>
        <v>63.636363636363633</v>
      </c>
      <c r="GK75" s="4">
        <v>0</v>
      </c>
      <c r="GL75" s="4">
        <v>1</v>
      </c>
      <c r="GM75" s="4">
        <v>0</v>
      </c>
      <c r="GN75" s="4">
        <v>0</v>
      </c>
      <c r="GO75" s="4">
        <v>0</v>
      </c>
      <c r="GP75" s="4">
        <v>1</v>
      </c>
      <c r="GQ75" s="4">
        <v>0</v>
      </c>
      <c r="GR75" s="4">
        <v>0</v>
      </c>
      <c r="GS75" s="4">
        <v>1</v>
      </c>
      <c r="GT75" s="4">
        <v>0</v>
      </c>
    </row>
    <row r="76" spans="1:207" x14ac:dyDescent="0.35">
      <c r="A76" s="54">
        <v>61</v>
      </c>
      <c r="B76" s="54">
        <v>23012954</v>
      </c>
      <c r="C76" s="2">
        <v>45086</v>
      </c>
      <c r="D76" s="2">
        <v>35257</v>
      </c>
      <c r="E76" s="4">
        <v>27</v>
      </c>
      <c r="F76" s="4" t="s">
        <v>176</v>
      </c>
      <c r="G76" s="4">
        <v>70</v>
      </c>
      <c r="H76" s="4">
        <v>165</v>
      </c>
      <c r="I76" s="4">
        <v>1.77</v>
      </c>
      <c r="J76" s="4">
        <v>1</v>
      </c>
      <c r="K76" s="2">
        <v>45086</v>
      </c>
      <c r="L76" s="2">
        <v>45086</v>
      </c>
      <c r="M76" s="2">
        <v>45098</v>
      </c>
      <c r="N76" s="2">
        <v>45111</v>
      </c>
      <c r="O76" s="4">
        <v>0</v>
      </c>
      <c r="Q76" s="25">
        <f t="shared" si="37"/>
        <v>12</v>
      </c>
      <c r="R76" s="4">
        <f t="shared" si="46"/>
        <v>25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11</v>
      </c>
      <c r="AD76" s="4">
        <v>24</v>
      </c>
      <c r="AE76" s="4">
        <v>1</v>
      </c>
      <c r="AF76" s="4">
        <v>1</v>
      </c>
      <c r="AG76" s="4">
        <v>0</v>
      </c>
      <c r="AH76" s="4">
        <v>1480</v>
      </c>
      <c r="AI76" s="4">
        <v>21800</v>
      </c>
      <c r="AJ76" s="4">
        <v>23</v>
      </c>
      <c r="AK76" s="4">
        <v>8</v>
      </c>
      <c r="AL76" s="4">
        <v>0</v>
      </c>
      <c r="AM76" s="4">
        <v>0</v>
      </c>
      <c r="AN76" s="4">
        <v>0</v>
      </c>
      <c r="AO76" s="4">
        <v>120</v>
      </c>
      <c r="AP76" s="4">
        <v>862</v>
      </c>
      <c r="AQ76" s="4">
        <v>0</v>
      </c>
      <c r="AR76" s="4">
        <v>8.3000000000000007</v>
      </c>
      <c r="AS76" s="4">
        <v>1.34</v>
      </c>
      <c r="AT76" s="4">
        <v>34</v>
      </c>
      <c r="AW76" s="4">
        <v>653</v>
      </c>
      <c r="AX76" s="4">
        <v>83</v>
      </c>
      <c r="AY76" s="4">
        <v>0</v>
      </c>
      <c r="AZ76" s="4">
        <v>0</v>
      </c>
      <c r="BA76" s="4">
        <v>0.68</v>
      </c>
      <c r="BB76" s="4">
        <v>79</v>
      </c>
      <c r="BC76" s="4">
        <v>138</v>
      </c>
      <c r="BD76" s="4">
        <v>3.91</v>
      </c>
      <c r="BE76" s="4">
        <v>3.21</v>
      </c>
      <c r="BF76" s="4">
        <v>2.84</v>
      </c>
      <c r="BG76" s="4">
        <v>7.8</v>
      </c>
      <c r="BH76" s="4">
        <v>5.6</v>
      </c>
      <c r="BI76" s="4">
        <v>1.7</v>
      </c>
      <c r="BJ76" s="4">
        <v>75</v>
      </c>
      <c r="BK76" s="4">
        <v>16</v>
      </c>
      <c r="BL76" s="4">
        <v>25</v>
      </c>
      <c r="BM76" s="4">
        <v>0.35</v>
      </c>
      <c r="BN76" s="4">
        <v>74</v>
      </c>
      <c r="BO76" s="4">
        <v>344</v>
      </c>
      <c r="BP76" s="4">
        <v>0</v>
      </c>
      <c r="BQ76" s="4">
        <v>0</v>
      </c>
      <c r="BR76" s="4">
        <v>336</v>
      </c>
      <c r="BS76">
        <v>95</v>
      </c>
      <c r="BT76">
        <v>53</v>
      </c>
      <c r="BU76">
        <v>68</v>
      </c>
      <c r="BV76">
        <v>132</v>
      </c>
      <c r="BW76">
        <v>6</v>
      </c>
      <c r="BX76">
        <v>2370</v>
      </c>
      <c r="BY76">
        <v>1270</v>
      </c>
      <c r="BZ76">
        <v>5.5</v>
      </c>
      <c r="CA76">
        <v>76.5</v>
      </c>
      <c r="CB76">
        <v>7</v>
      </c>
      <c r="CC76" s="4">
        <v>2.8</v>
      </c>
      <c r="CD76" s="4">
        <v>47</v>
      </c>
      <c r="CE76" s="4">
        <v>56</v>
      </c>
      <c r="CF76" s="4">
        <v>15</v>
      </c>
      <c r="CG76" s="4">
        <v>18</v>
      </c>
      <c r="CH76" s="4">
        <v>2189</v>
      </c>
      <c r="CI76" s="4">
        <f t="shared" si="47"/>
        <v>1771.4285714285716</v>
      </c>
      <c r="CJ76" s="4">
        <v>7.33</v>
      </c>
      <c r="CK76" s="4">
        <v>31.7</v>
      </c>
      <c r="CL76" s="4">
        <v>94.2</v>
      </c>
      <c r="CM76" s="4">
        <v>16.7</v>
      </c>
      <c r="CN76" s="4">
        <v>0.1</v>
      </c>
      <c r="CO76" s="4">
        <v>0</v>
      </c>
      <c r="CP76" s="4">
        <v>0</v>
      </c>
      <c r="CQ76" s="4">
        <v>33.9</v>
      </c>
      <c r="CR76" s="4">
        <v>16610</v>
      </c>
      <c r="CS76" s="4">
        <v>1</v>
      </c>
      <c r="CT76" s="4">
        <v>1</v>
      </c>
      <c r="CU76" s="4">
        <v>180</v>
      </c>
      <c r="CV76" s="4">
        <v>1</v>
      </c>
      <c r="CW76" s="4">
        <v>1</v>
      </c>
      <c r="CX76" s="4">
        <v>1</v>
      </c>
      <c r="CY76" s="4">
        <v>1</v>
      </c>
      <c r="CZ76" s="4">
        <v>1</v>
      </c>
      <c r="DA76" s="4">
        <v>1</v>
      </c>
      <c r="DB76" s="4">
        <v>0</v>
      </c>
      <c r="DC76" s="4">
        <v>0</v>
      </c>
      <c r="DD76" s="4">
        <v>0</v>
      </c>
      <c r="DE76" s="4">
        <v>1</v>
      </c>
      <c r="DF76" s="4">
        <v>1</v>
      </c>
      <c r="DG76" s="4">
        <v>0</v>
      </c>
      <c r="DH76" s="4">
        <v>1</v>
      </c>
      <c r="DI76" s="4">
        <v>1</v>
      </c>
      <c r="DJ76" s="4">
        <v>0</v>
      </c>
      <c r="DK76" s="4">
        <v>1</v>
      </c>
      <c r="DL76" s="4">
        <v>9</v>
      </c>
      <c r="DM76" s="4">
        <v>9</v>
      </c>
      <c r="DN76" s="4">
        <v>49</v>
      </c>
      <c r="DO76" s="4">
        <v>37</v>
      </c>
      <c r="DP76" s="4">
        <v>26</v>
      </c>
      <c r="DQ76" s="4">
        <v>50</v>
      </c>
      <c r="DR76" s="11">
        <v>42</v>
      </c>
      <c r="DS76" s="4">
        <v>60</v>
      </c>
      <c r="DT76" s="4">
        <v>103</v>
      </c>
      <c r="DU76" s="4">
        <f t="shared" si="39"/>
        <v>43</v>
      </c>
      <c r="DV76" s="11">
        <v>13.6</v>
      </c>
      <c r="DW76" s="4">
        <v>918</v>
      </c>
      <c r="DX76" s="4">
        <v>95</v>
      </c>
      <c r="DY76" s="4">
        <v>126</v>
      </c>
      <c r="DZ76" s="4">
        <v>5.0999999999999996</v>
      </c>
      <c r="EA76" s="17">
        <f t="shared" si="38"/>
        <v>2.8813559322033897</v>
      </c>
      <c r="EB76" s="4">
        <v>13.7</v>
      </c>
      <c r="EC76" s="4">
        <v>213</v>
      </c>
      <c r="ED76" s="4">
        <v>37</v>
      </c>
      <c r="EE76" s="4">
        <v>4.9000000000000004</v>
      </c>
      <c r="EF76" s="4">
        <f t="shared" si="41"/>
        <v>2.768361581920904</v>
      </c>
      <c r="EG76" s="45">
        <f t="shared" si="48"/>
        <v>3.0656934306569346</v>
      </c>
      <c r="EH76" s="45">
        <f t="shared" si="61"/>
        <v>0.99270072992700731</v>
      </c>
      <c r="EI76" s="4">
        <v>9</v>
      </c>
      <c r="EJ76" s="4">
        <v>95</v>
      </c>
      <c r="EK76" s="4">
        <v>40</v>
      </c>
      <c r="EL76" s="11">
        <f t="shared" si="40"/>
        <v>2.375</v>
      </c>
      <c r="EM76" s="4">
        <v>85</v>
      </c>
      <c r="EN76" s="11">
        <v>13</v>
      </c>
      <c r="EO76" s="4">
        <v>13</v>
      </c>
      <c r="EP76" s="11">
        <f t="shared" si="49"/>
        <v>7.3076923076923075</v>
      </c>
      <c r="EQ76" s="4">
        <v>52</v>
      </c>
      <c r="ER76" s="4">
        <f t="shared" si="50"/>
        <v>29.378531073446329</v>
      </c>
      <c r="ES76" s="4">
        <v>29</v>
      </c>
      <c r="ET76" s="4">
        <v>48</v>
      </c>
      <c r="EU76" s="11">
        <v>27</v>
      </c>
      <c r="EV76" s="4">
        <v>4</v>
      </c>
      <c r="EW76" s="9">
        <v>22</v>
      </c>
      <c r="EX76" s="4">
        <v>52</v>
      </c>
      <c r="EY76" s="4">
        <v>93</v>
      </c>
      <c r="EZ76" s="4">
        <v>31</v>
      </c>
      <c r="FA76" s="4">
        <v>63</v>
      </c>
      <c r="FB76" s="4">
        <v>90</v>
      </c>
      <c r="FC76" s="4">
        <f t="shared" si="51"/>
        <v>213</v>
      </c>
      <c r="FD76" s="9">
        <f t="shared" si="29"/>
        <v>1.9587563389940652</v>
      </c>
      <c r="FE76" s="9">
        <f t="shared" si="52"/>
        <v>0.42253521126760563</v>
      </c>
      <c r="FF76" s="9">
        <f t="shared" si="53"/>
        <v>0.52156385336870426</v>
      </c>
      <c r="FG76" s="9">
        <f t="shared" si="54"/>
        <v>2.310810810810811</v>
      </c>
      <c r="FH76" s="9">
        <f t="shared" si="55"/>
        <v>0.41037506869540896</v>
      </c>
      <c r="FI76" s="9">
        <f t="shared" si="56"/>
        <v>1.1797336732538903</v>
      </c>
      <c r="FJ76" s="11">
        <v>9.1999999999999993</v>
      </c>
      <c r="FK76" s="11">
        <v>17</v>
      </c>
      <c r="FL76" s="4">
        <v>11</v>
      </c>
      <c r="FM76" s="4">
        <v>6</v>
      </c>
      <c r="FN76" s="4">
        <v>45</v>
      </c>
      <c r="FO76" s="4">
        <f t="shared" si="43"/>
        <v>25.423728813559322</v>
      </c>
      <c r="FP76" s="11">
        <v>36</v>
      </c>
      <c r="FQ76" s="11">
        <v>17</v>
      </c>
      <c r="FR76" s="4">
        <v>13</v>
      </c>
      <c r="FS76" s="4">
        <v>60</v>
      </c>
      <c r="FT76" s="4">
        <v>37</v>
      </c>
      <c r="FU76" s="11">
        <f t="shared" si="31"/>
        <v>1.6216216216216217</v>
      </c>
      <c r="FV76" s="4">
        <v>16</v>
      </c>
      <c r="FW76" s="11">
        <f t="shared" si="63"/>
        <v>3.75</v>
      </c>
      <c r="FX76" s="4">
        <v>83</v>
      </c>
      <c r="FY76" s="4">
        <v>22.1</v>
      </c>
      <c r="FZ76">
        <v>13.9</v>
      </c>
      <c r="GA76" s="11">
        <f t="shared" si="57"/>
        <v>28.1</v>
      </c>
      <c r="GB76" s="4">
        <f t="shared" si="58"/>
        <v>1.6529411764705884</v>
      </c>
      <c r="GC76" s="4">
        <f t="shared" si="44"/>
        <v>2.5899280575539567</v>
      </c>
      <c r="GD76" s="4">
        <f t="shared" si="45"/>
        <v>0.66187050359712218</v>
      </c>
      <c r="GE76" s="4">
        <v>19</v>
      </c>
      <c r="GF76" s="4">
        <v>9</v>
      </c>
      <c r="GG76" s="4">
        <f t="shared" si="59"/>
        <v>52.631578947368418</v>
      </c>
      <c r="GH76" s="4">
        <v>24</v>
      </c>
      <c r="GI76" s="4">
        <v>18</v>
      </c>
      <c r="GJ76" s="4">
        <f t="shared" si="62"/>
        <v>25</v>
      </c>
      <c r="GK76" s="4">
        <v>1</v>
      </c>
      <c r="GL76" s="4">
        <v>0</v>
      </c>
      <c r="GM76" s="4">
        <v>0</v>
      </c>
      <c r="GN76" s="4">
        <v>0</v>
      </c>
      <c r="GO76" s="4">
        <v>1</v>
      </c>
      <c r="GP76" s="4">
        <v>0</v>
      </c>
      <c r="GQ76" s="4">
        <v>0</v>
      </c>
      <c r="GR76" s="4">
        <v>1</v>
      </c>
      <c r="GS76" s="4">
        <v>0</v>
      </c>
      <c r="GT76" s="4">
        <v>0</v>
      </c>
    </row>
    <row r="77" spans="1:207" x14ac:dyDescent="0.35">
      <c r="A77" s="54">
        <v>63</v>
      </c>
      <c r="B77" s="32">
        <v>6375085</v>
      </c>
      <c r="C77" s="2">
        <v>45091</v>
      </c>
      <c r="D77" s="2">
        <v>16638</v>
      </c>
      <c r="E77" s="4">
        <v>78</v>
      </c>
      <c r="F77" s="4" t="s">
        <v>178</v>
      </c>
      <c r="G77" s="4">
        <v>90</v>
      </c>
      <c r="H77" s="4">
        <v>175</v>
      </c>
      <c r="I77" s="4">
        <v>2.06</v>
      </c>
      <c r="J77" s="4">
        <v>1</v>
      </c>
      <c r="K77" s="2">
        <v>45088</v>
      </c>
      <c r="L77" s="2">
        <v>45089</v>
      </c>
      <c r="M77" s="2">
        <v>45100</v>
      </c>
      <c r="N77" s="2">
        <v>45100</v>
      </c>
      <c r="O77" s="4">
        <v>1</v>
      </c>
      <c r="P77" s="2">
        <v>45100</v>
      </c>
      <c r="Q77" s="25">
        <f t="shared" si="37"/>
        <v>11</v>
      </c>
      <c r="R77" s="4">
        <f t="shared" si="46"/>
        <v>12</v>
      </c>
      <c r="S77" s="4">
        <f>_xlfn.DAYS(P77,L77)</f>
        <v>11</v>
      </c>
      <c r="T77" s="4">
        <v>1</v>
      </c>
      <c r="U77" s="4">
        <v>1</v>
      </c>
      <c r="V77" s="4">
        <v>1</v>
      </c>
      <c r="W77" s="4">
        <v>0</v>
      </c>
      <c r="X77" s="4">
        <v>1</v>
      </c>
      <c r="Y77" s="4">
        <v>1</v>
      </c>
      <c r="Z77" s="4">
        <v>0</v>
      </c>
      <c r="AA77" s="4">
        <v>1</v>
      </c>
      <c r="AB77" s="4">
        <v>1</v>
      </c>
      <c r="AC77" s="4">
        <v>21</v>
      </c>
      <c r="AD77" s="4">
        <v>45</v>
      </c>
      <c r="AE77" s="4">
        <v>3</v>
      </c>
      <c r="AF77" s="4">
        <v>9</v>
      </c>
      <c r="AG77" s="4">
        <v>6</v>
      </c>
      <c r="AH77" s="4">
        <v>650</v>
      </c>
      <c r="AI77" s="4">
        <v>17600</v>
      </c>
      <c r="AJ77" s="4">
        <v>26.13</v>
      </c>
      <c r="AK77" s="4">
        <v>0.59</v>
      </c>
      <c r="AL77" s="4">
        <v>0</v>
      </c>
      <c r="AM77" s="4">
        <v>1</v>
      </c>
      <c r="AN77" s="4" t="s">
        <v>213</v>
      </c>
      <c r="AO77" s="4">
        <v>120</v>
      </c>
      <c r="AP77" s="4">
        <v>2548</v>
      </c>
      <c r="AQ77" s="4">
        <v>0</v>
      </c>
      <c r="AR77" s="4">
        <v>11.4</v>
      </c>
      <c r="AS77" s="4">
        <v>1.0900000000000001</v>
      </c>
      <c r="AT77" s="4">
        <v>39.299999999999997</v>
      </c>
      <c r="AV77" s="4">
        <v>0.47</v>
      </c>
      <c r="AW77" s="4">
        <v>998</v>
      </c>
      <c r="AX77" s="4">
        <v>370</v>
      </c>
      <c r="AY77" s="4">
        <v>1</v>
      </c>
      <c r="AZ77" s="4">
        <v>0</v>
      </c>
      <c r="BA77" s="4">
        <v>1.5</v>
      </c>
      <c r="BB77" s="4">
        <v>79</v>
      </c>
      <c r="BC77" s="4">
        <v>141</v>
      </c>
      <c r="BD77" s="4">
        <v>3.8</v>
      </c>
      <c r="BE77" s="4">
        <v>3.2</v>
      </c>
      <c r="BF77" s="4">
        <v>2.8</v>
      </c>
      <c r="BG77" s="4">
        <v>8.6999999999999993</v>
      </c>
      <c r="BH77" s="4">
        <v>5</v>
      </c>
      <c r="BJ77" s="4">
        <v>27</v>
      </c>
      <c r="BK77" s="4">
        <v>26</v>
      </c>
      <c r="BL77" s="4">
        <v>96</v>
      </c>
      <c r="BM77" s="4">
        <v>0.14000000000000001</v>
      </c>
      <c r="BN77" s="4">
        <v>147</v>
      </c>
      <c r="BO77" s="4">
        <v>253</v>
      </c>
      <c r="BP77" s="4">
        <v>1</v>
      </c>
      <c r="BQ77" s="4">
        <v>12</v>
      </c>
      <c r="BR77" s="4">
        <v>245</v>
      </c>
      <c r="BS77">
        <v>130</v>
      </c>
      <c r="BT77">
        <v>65</v>
      </c>
      <c r="BU77">
        <v>85</v>
      </c>
      <c r="BV77">
        <v>118</v>
      </c>
      <c r="BW77">
        <v>16</v>
      </c>
      <c r="BX77">
        <v>-1214</v>
      </c>
      <c r="BY77">
        <v>2940</v>
      </c>
      <c r="BZ77">
        <v>1.5</v>
      </c>
      <c r="CA77">
        <v>75.8</v>
      </c>
      <c r="CB77">
        <v>9.3000000000000007</v>
      </c>
      <c r="CC77" s="4">
        <v>2.7</v>
      </c>
      <c r="CD77" s="4">
        <v>28</v>
      </c>
      <c r="CE77" s="4">
        <v>67</v>
      </c>
      <c r="CF77" s="4">
        <v>8</v>
      </c>
      <c r="CG77" s="4">
        <v>9</v>
      </c>
      <c r="CH77" s="4">
        <v>2134</v>
      </c>
      <c r="CI77" s="4">
        <f t="shared" si="47"/>
        <v>2044.4444444444443</v>
      </c>
      <c r="CJ77" s="4">
        <v>7.45</v>
      </c>
      <c r="CK77" s="4">
        <v>24</v>
      </c>
      <c r="CL77" s="4">
        <v>106</v>
      </c>
      <c r="CM77" s="4">
        <v>19.7</v>
      </c>
      <c r="CN77" s="4">
        <v>0.6</v>
      </c>
      <c r="CO77" s="4">
        <v>1</v>
      </c>
      <c r="CP77" s="4">
        <v>0</v>
      </c>
      <c r="CQ77" s="4">
        <v>17</v>
      </c>
      <c r="CS77" s="4">
        <v>1</v>
      </c>
      <c r="CT77" s="4">
        <v>0</v>
      </c>
      <c r="CU77" s="4"/>
      <c r="CV77" s="4">
        <v>1</v>
      </c>
      <c r="CW77" s="4">
        <v>1</v>
      </c>
      <c r="CX77" s="4">
        <v>1</v>
      </c>
      <c r="CY77" s="4">
        <v>1</v>
      </c>
      <c r="CZ77" s="4">
        <v>1</v>
      </c>
      <c r="DA77" s="4">
        <v>1</v>
      </c>
      <c r="DB77" s="4">
        <v>0</v>
      </c>
      <c r="DC77" s="4">
        <v>0</v>
      </c>
      <c r="DD77" s="4">
        <v>1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13</v>
      </c>
      <c r="DM77" s="4">
        <v>11</v>
      </c>
      <c r="DN77" s="4">
        <v>47</v>
      </c>
      <c r="DO77" s="4">
        <v>34</v>
      </c>
      <c r="DP77" s="4">
        <v>27</v>
      </c>
      <c r="DQ77" s="4">
        <v>53</v>
      </c>
      <c r="DR77" s="11">
        <v>48</v>
      </c>
      <c r="DS77" s="4">
        <v>52</v>
      </c>
      <c r="DT77" s="4">
        <v>74</v>
      </c>
      <c r="DU77" s="4">
        <f t="shared" si="39"/>
        <v>22</v>
      </c>
      <c r="DV77" s="11">
        <v>10.1</v>
      </c>
      <c r="DW77" s="4">
        <v>837</v>
      </c>
      <c r="DX77" s="4">
        <v>71</v>
      </c>
      <c r="DY77" s="4">
        <v>124</v>
      </c>
      <c r="DZ77" s="4">
        <v>4.5999999999999996</v>
      </c>
      <c r="EA77" s="17">
        <f t="shared" si="38"/>
        <v>2.233009708737864</v>
      </c>
      <c r="EB77" s="4">
        <v>16.600000000000001</v>
      </c>
      <c r="EC77" s="4">
        <v>242</v>
      </c>
      <c r="ED77" s="4">
        <v>54</v>
      </c>
      <c r="EE77" s="4">
        <v>4.5</v>
      </c>
      <c r="EF77" s="4">
        <f t="shared" si="41"/>
        <v>2.1844660194174756</v>
      </c>
      <c r="EG77" s="45">
        <f t="shared" si="48"/>
        <v>2.8915662650602405</v>
      </c>
      <c r="EH77" s="45">
        <f t="shared" si="61"/>
        <v>0.60843373493975894</v>
      </c>
      <c r="EI77" s="4">
        <v>10</v>
      </c>
      <c r="EJ77" s="4">
        <v>92</v>
      </c>
      <c r="EK77" s="4">
        <v>36</v>
      </c>
      <c r="EL77" s="11">
        <f t="shared" si="40"/>
        <v>2.5555555555555554</v>
      </c>
      <c r="EM77" s="4">
        <v>216</v>
      </c>
      <c r="EN77" s="11">
        <v>10</v>
      </c>
      <c r="EO77" s="4">
        <v>9</v>
      </c>
      <c r="EP77" s="11">
        <f t="shared" si="49"/>
        <v>9.6842105263157894</v>
      </c>
      <c r="EQ77" s="4">
        <v>43</v>
      </c>
      <c r="ER77" s="4">
        <f t="shared" si="50"/>
        <v>20.873786407766989</v>
      </c>
      <c r="ES77" s="4">
        <v>23</v>
      </c>
      <c r="ET77" s="4">
        <v>25</v>
      </c>
      <c r="EU77" s="11">
        <v>11</v>
      </c>
      <c r="EV77" s="4">
        <v>10</v>
      </c>
      <c r="EW77" s="9">
        <v>1</v>
      </c>
      <c r="EX77" s="4">
        <v>79</v>
      </c>
      <c r="EY77" s="4">
        <v>117</v>
      </c>
      <c r="EZ77" s="4">
        <v>65</v>
      </c>
      <c r="FA77" s="4">
        <v>96</v>
      </c>
      <c r="FB77" s="4">
        <v>93</v>
      </c>
      <c r="FC77" s="4">
        <f t="shared" si="51"/>
        <v>242</v>
      </c>
      <c r="FD77" s="9">
        <f t="shared" si="29"/>
        <v>1.9379460794348675</v>
      </c>
      <c r="FE77" s="9">
        <f t="shared" si="52"/>
        <v>0.38429752066115702</v>
      </c>
      <c r="FF77" s="9">
        <f t="shared" si="53"/>
        <v>0.4925028653480763</v>
      </c>
      <c r="FG77" s="9">
        <f t="shared" si="54"/>
        <v>2.1666666666666665</v>
      </c>
      <c r="FH77" s="9">
        <f t="shared" si="55"/>
        <v>0.36645897565425928</v>
      </c>
      <c r="FI77" s="9">
        <f t="shared" si="56"/>
        <v>1.1180221625663069</v>
      </c>
      <c r="FJ77" s="11">
        <v>15.4</v>
      </c>
      <c r="FK77" s="11">
        <v>25</v>
      </c>
      <c r="FL77" s="4">
        <v>12</v>
      </c>
      <c r="FM77" s="4">
        <v>13</v>
      </c>
      <c r="FN77" s="4">
        <v>67</v>
      </c>
      <c r="FO77" s="4">
        <f t="shared" si="43"/>
        <v>32.524271844660191</v>
      </c>
      <c r="FP77" s="11">
        <v>30</v>
      </c>
      <c r="FQ77" s="11">
        <v>20</v>
      </c>
      <c r="FR77" s="4">
        <v>13</v>
      </c>
      <c r="FS77" s="4">
        <v>53</v>
      </c>
      <c r="FT77" s="4">
        <v>45</v>
      </c>
      <c r="FU77" s="11">
        <f t="shared" si="31"/>
        <v>1.1777777777777778</v>
      </c>
      <c r="FV77" s="4">
        <v>11</v>
      </c>
      <c r="FW77" s="11">
        <f t="shared" si="63"/>
        <v>4.8181818181818183</v>
      </c>
      <c r="FX77" s="4">
        <v>93</v>
      </c>
      <c r="FY77" s="4">
        <v>23.9</v>
      </c>
      <c r="FZ77">
        <v>15.4</v>
      </c>
      <c r="GA77" s="11">
        <f t="shared" si="57"/>
        <v>39.9</v>
      </c>
      <c r="GB77" s="4">
        <f t="shared" si="58"/>
        <v>1.9949999999999999</v>
      </c>
      <c r="GC77" s="4">
        <f t="shared" si="44"/>
        <v>1.948051948051948</v>
      </c>
      <c r="GD77" s="4">
        <f t="shared" si="45"/>
        <v>1</v>
      </c>
      <c r="GE77" s="4">
        <v>25</v>
      </c>
      <c r="GF77" s="4">
        <v>16</v>
      </c>
      <c r="GG77" s="4">
        <f t="shared" si="59"/>
        <v>36</v>
      </c>
      <c r="GH77" s="4">
        <v>13</v>
      </c>
      <c r="GI77" s="4">
        <v>11</v>
      </c>
      <c r="GJ77" s="4">
        <f t="shared" si="62"/>
        <v>15.384615384615385</v>
      </c>
      <c r="GK77" s="4">
        <v>1</v>
      </c>
      <c r="GL77" s="4">
        <v>0</v>
      </c>
      <c r="GM77" s="4">
        <v>0</v>
      </c>
      <c r="GN77" s="4">
        <v>1</v>
      </c>
      <c r="GO77" s="4">
        <v>0</v>
      </c>
      <c r="GP77" s="4">
        <v>0</v>
      </c>
      <c r="GQ77" s="4">
        <v>1</v>
      </c>
      <c r="GR77" s="4">
        <v>0</v>
      </c>
      <c r="GS77" s="4">
        <v>0</v>
      </c>
      <c r="GT77" s="4">
        <v>1</v>
      </c>
    </row>
    <row r="78" spans="1:207" x14ac:dyDescent="0.35">
      <c r="A78" s="54">
        <v>64</v>
      </c>
      <c r="B78" s="32">
        <v>4317567</v>
      </c>
      <c r="C78" s="2">
        <v>45093</v>
      </c>
      <c r="D78" s="2">
        <v>13999</v>
      </c>
      <c r="E78" s="4">
        <v>85</v>
      </c>
      <c r="F78" s="4" t="s">
        <v>178</v>
      </c>
      <c r="G78" s="4">
        <v>65</v>
      </c>
      <c r="H78" s="4">
        <v>170</v>
      </c>
      <c r="I78" s="4">
        <v>1.75</v>
      </c>
      <c r="J78" s="4">
        <v>1</v>
      </c>
      <c r="K78" s="2">
        <v>45089</v>
      </c>
      <c r="L78" s="2">
        <v>45092</v>
      </c>
      <c r="M78" s="2">
        <v>45097</v>
      </c>
      <c r="N78" s="2">
        <v>45097</v>
      </c>
      <c r="O78" s="4">
        <v>1</v>
      </c>
      <c r="P78" s="2">
        <v>45097</v>
      </c>
      <c r="Q78" s="25">
        <f t="shared" si="37"/>
        <v>5</v>
      </c>
      <c r="R78" s="4">
        <f t="shared" si="46"/>
        <v>8</v>
      </c>
      <c r="S78" s="4">
        <f>_xlfn.DAYS(P78,L78)</f>
        <v>5</v>
      </c>
      <c r="T78" s="4">
        <v>0</v>
      </c>
      <c r="U78" s="4">
        <v>1</v>
      </c>
      <c r="V78" s="4">
        <v>0</v>
      </c>
      <c r="W78" s="4">
        <v>0</v>
      </c>
      <c r="X78" s="4">
        <v>0</v>
      </c>
      <c r="Y78" s="4">
        <v>1</v>
      </c>
      <c r="Z78" s="4">
        <v>0</v>
      </c>
      <c r="AA78" s="4">
        <v>1</v>
      </c>
      <c r="AB78" s="4">
        <v>0</v>
      </c>
      <c r="AC78" s="4">
        <v>25</v>
      </c>
      <c r="AD78" s="4">
        <v>62</v>
      </c>
      <c r="AE78" s="4">
        <v>16</v>
      </c>
      <c r="AF78" s="4">
        <v>16</v>
      </c>
      <c r="AG78" s="4">
        <v>0</v>
      </c>
      <c r="AH78" s="4">
        <v>2217</v>
      </c>
      <c r="AI78" s="4">
        <v>23913</v>
      </c>
      <c r="AJ78" s="4">
        <v>16.86</v>
      </c>
      <c r="AK78" s="4">
        <v>55.9</v>
      </c>
      <c r="AL78" s="4">
        <v>0</v>
      </c>
      <c r="AM78" s="4">
        <v>1</v>
      </c>
      <c r="AN78" s="4" t="s">
        <v>214</v>
      </c>
      <c r="AO78" s="4">
        <v>120</v>
      </c>
      <c r="AP78" s="4">
        <v>1716</v>
      </c>
      <c r="AQ78" s="4">
        <v>0</v>
      </c>
      <c r="AR78" s="4">
        <v>10.8</v>
      </c>
      <c r="AS78" s="4">
        <v>1.07</v>
      </c>
      <c r="AT78" s="4">
        <v>32.200000000000003</v>
      </c>
      <c r="AU78" s="29">
        <v>5.21</v>
      </c>
      <c r="AV78" s="4">
        <v>5.04</v>
      </c>
      <c r="AW78" s="4">
        <v>755</v>
      </c>
      <c r="AX78" s="4">
        <v>126</v>
      </c>
      <c r="AY78" s="4">
        <v>1</v>
      </c>
      <c r="AZ78" s="4">
        <v>1</v>
      </c>
      <c r="BA78" s="4">
        <v>6.4</v>
      </c>
      <c r="BB78" s="4">
        <v>161</v>
      </c>
      <c r="BC78" s="4">
        <v>141</v>
      </c>
      <c r="BD78" s="4">
        <v>5.0999999999999996</v>
      </c>
      <c r="BE78" s="4">
        <v>2.5</v>
      </c>
      <c r="BF78" s="4">
        <v>3.5</v>
      </c>
      <c r="BG78" s="4">
        <v>8.1</v>
      </c>
      <c r="BH78" s="4">
        <v>5.5</v>
      </c>
      <c r="BI78" s="4">
        <v>2.7</v>
      </c>
      <c r="BJ78" s="4">
        <v>116</v>
      </c>
      <c r="BK78" s="4">
        <v>41</v>
      </c>
      <c r="BL78" s="4">
        <v>25</v>
      </c>
      <c r="BM78" s="4">
        <v>0.6</v>
      </c>
      <c r="BN78" s="4">
        <v>223</v>
      </c>
      <c r="BO78" s="4">
        <v>271</v>
      </c>
      <c r="BP78" s="4">
        <v>0</v>
      </c>
      <c r="BQ78" s="4">
        <v>0</v>
      </c>
      <c r="BR78" s="4">
        <v>252</v>
      </c>
      <c r="BS78">
        <v>109</v>
      </c>
      <c r="BT78">
        <v>61</v>
      </c>
      <c r="BU78">
        <v>75</v>
      </c>
      <c r="BV78">
        <v>120</v>
      </c>
      <c r="BX78">
        <v>1200</v>
      </c>
      <c r="BY78">
        <v>125</v>
      </c>
      <c r="BZ78">
        <v>1</v>
      </c>
      <c r="CA78">
        <v>73.7</v>
      </c>
      <c r="CB78">
        <v>4.7</v>
      </c>
      <c r="CC78" s="4">
        <v>3.14</v>
      </c>
      <c r="CD78" s="4">
        <v>43.6</v>
      </c>
      <c r="CE78" s="4">
        <v>69</v>
      </c>
      <c r="CF78" s="4">
        <v>20</v>
      </c>
      <c r="CG78" s="4">
        <v>18</v>
      </c>
      <c r="CH78" s="4">
        <v>2300</v>
      </c>
      <c r="CI78" s="4">
        <f t="shared" si="47"/>
        <v>1910.8280254777069</v>
      </c>
      <c r="CJ78" s="4">
        <v>7.34</v>
      </c>
      <c r="CK78" s="4">
        <v>37</v>
      </c>
      <c r="CL78" s="4">
        <v>126</v>
      </c>
      <c r="CM78" s="4">
        <v>19.600000000000001</v>
      </c>
      <c r="CN78" s="4">
        <v>0.21</v>
      </c>
      <c r="CO78" s="4">
        <v>0</v>
      </c>
      <c r="CP78" s="4">
        <v>0</v>
      </c>
      <c r="CQ78" s="4">
        <v>518</v>
      </c>
      <c r="CR78" s="4">
        <v>35000</v>
      </c>
      <c r="CS78" s="4">
        <v>1</v>
      </c>
      <c r="CT78" s="4">
        <v>0</v>
      </c>
      <c r="CU78" s="4"/>
      <c r="CV78" s="4">
        <v>1</v>
      </c>
      <c r="CW78" s="4">
        <v>1</v>
      </c>
      <c r="CX78" s="4">
        <v>1</v>
      </c>
      <c r="CY78" s="4">
        <v>1</v>
      </c>
      <c r="CZ78" s="4">
        <v>1</v>
      </c>
      <c r="DA78" s="4">
        <v>1</v>
      </c>
      <c r="DB78" s="4">
        <v>0</v>
      </c>
      <c r="DC78" s="4">
        <v>1</v>
      </c>
      <c r="DD78" s="4">
        <v>1</v>
      </c>
      <c r="DE78" s="4">
        <v>1</v>
      </c>
      <c r="DF78" s="4">
        <v>1</v>
      </c>
      <c r="DG78" s="4">
        <v>1</v>
      </c>
      <c r="DH78" s="4">
        <v>1</v>
      </c>
      <c r="DI78" s="4">
        <v>1</v>
      </c>
      <c r="DJ78" s="4">
        <v>0</v>
      </c>
      <c r="DK78" s="4">
        <v>1</v>
      </c>
      <c r="DL78" s="4">
        <v>10</v>
      </c>
      <c r="DM78" s="4">
        <v>10</v>
      </c>
      <c r="DN78" s="4">
        <v>40</v>
      </c>
      <c r="DO78" s="4">
        <v>31</v>
      </c>
      <c r="DP78" s="4">
        <v>24</v>
      </c>
      <c r="DQ78" s="4">
        <v>48</v>
      </c>
      <c r="DR78" s="11">
        <v>39</v>
      </c>
      <c r="DS78" s="4">
        <v>65</v>
      </c>
      <c r="DT78" s="4">
        <v>106</v>
      </c>
      <c r="DU78" s="4">
        <f t="shared" si="39"/>
        <v>41</v>
      </c>
      <c r="DV78" s="11">
        <v>7</v>
      </c>
      <c r="DW78" s="4">
        <v>469</v>
      </c>
      <c r="DX78" s="4">
        <v>81</v>
      </c>
      <c r="DY78" s="4">
        <v>120</v>
      </c>
      <c r="DZ78" s="4">
        <v>4.4000000000000004</v>
      </c>
      <c r="EA78" s="17">
        <f t="shared" si="38"/>
        <v>2.5142857142857147</v>
      </c>
      <c r="EB78" s="4">
        <v>15.1</v>
      </c>
      <c r="EC78" s="4">
        <v>216</v>
      </c>
      <c r="ED78" s="4">
        <v>57</v>
      </c>
      <c r="EE78" s="4">
        <v>7.1</v>
      </c>
      <c r="EF78" s="4">
        <f t="shared" si="41"/>
        <v>4.0571428571428569</v>
      </c>
      <c r="EG78" s="45">
        <f t="shared" si="48"/>
        <v>2.5827814569536423</v>
      </c>
      <c r="EH78" s="45">
        <f t="shared" si="61"/>
        <v>0.46357615894039739</v>
      </c>
      <c r="EI78" s="4">
        <v>10</v>
      </c>
      <c r="EJ78" s="4">
        <v>120</v>
      </c>
      <c r="EK78" s="4">
        <v>62</v>
      </c>
      <c r="EL78" s="11">
        <f t="shared" si="40"/>
        <v>1.935483870967742</v>
      </c>
      <c r="EM78" s="4">
        <v>123</v>
      </c>
      <c r="EN78" s="11">
        <v>7</v>
      </c>
      <c r="EO78" s="4">
        <v>5</v>
      </c>
      <c r="EP78" s="11">
        <f t="shared" si="49"/>
        <v>20</v>
      </c>
      <c r="EQ78" s="4">
        <v>69</v>
      </c>
      <c r="ER78" s="4">
        <f t="shared" si="50"/>
        <v>39.428571428571431</v>
      </c>
      <c r="ES78" s="4">
        <v>50</v>
      </c>
      <c r="ET78" s="4">
        <v>63</v>
      </c>
      <c r="EU78" s="11">
        <v>5</v>
      </c>
      <c r="EV78" s="4">
        <v>3</v>
      </c>
      <c r="EW78" s="9">
        <v>2</v>
      </c>
      <c r="EX78" s="4">
        <v>62</v>
      </c>
      <c r="EY78" s="4">
        <v>117</v>
      </c>
      <c r="EZ78" s="4">
        <v>52</v>
      </c>
      <c r="FA78" s="4">
        <v>65</v>
      </c>
      <c r="FB78" s="4">
        <v>86</v>
      </c>
      <c r="FC78" s="4">
        <f t="shared" si="51"/>
        <v>216</v>
      </c>
      <c r="FD78" s="9">
        <f t="shared" si="29"/>
        <v>1.8869921213475793</v>
      </c>
      <c r="FE78" s="9">
        <f t="shared" si="52"/>
        <v>0.39814814814814814</v>
      </c>
      <c r="FF78" s="9">
        <f t="shared" si="53"/>
        <v>0.50318045736157924</v>
      </c>
      <c r="FG78" s="9">
        <f t="shared" si="54"/>
        <v>1.7210526315789476</v>
      </c>
      <c r="FH78" s="9">
        <f t="shared" si="55"/>
        <v>0.40642958691736009</v>
      </c>
      <c r="FI78" s="9">
        <f t="shared" si="56"/>
        <v>0.91206137646715379</v>
      </c>
      <c r="FJ78" s="11">
        <v>8.9</v>
      </c>
      <c r="FK78" s="11">
        <v>13</v>
      </c>
      <c r="FL78" s="4">
        <v>12</v>
      </c>
      <c r="FM78" s="4">
        <v>1</v>
      </c>
      <c r="FN78" s="4">
        <v>86</v>
      </c>
      <c r="FO78" s="4">
        <f t="shared" si="43"/>
        <v>49.142857142857146</v>
      </c>
      <c r="FP78" s="11">
        <v>20</v>
      </c>
      <c r="FQ78" s="11">
        <v>13</v>
      </c>
      <c r="FR78" s="4">
        <v>12</v>
      </c>
      <c r="FS78" s="4">
        <v>50</v>
      </c>
      <c r="FT78" s="4">
        <v>32</v>
      </c>
      <c r="FU78" s="11">
        <f t="shared" si="31"/>
        <v>1.5625</v>
      </c>
      <c r="FV78" s="4">
        <v>14</v>
      </c>
      <c r="FW78" s="11">
        <f t="shared" si="63"/>
        <v>3.5714285714285716</v>
      </c>
      <c r="FX78" s="4">
        <v>83</v>
      </c>
      <c r="FY78" s="4">
        <v>36.299999999999997</v>
      </c>
      <c r="FZ78">
        <v>9.5</v>
      </c>
      <c r="GA78" s="11">
        <f t="shared" si="57"/>
        <v>36.299999999999997</v>
      </c>
      <c r="GB78" s="4">
        <f t="shared" si="58"/>
        <v>2.7923076923076922</v>
      </c>
      <c r="GC78" s="4">
        <f t="shared" si="44"/>
        <v>2.1052631578947367</v>
      </c>
      <c r="GD78" s="4">
        <f t="shared" si="45"/>
        <v>0.93684210526315792</v>
      </c>
      <c r="GE78" s="4">
        <v>11</v>
      </c>
      <c r="GF78" s="4">
        <v>7</v>
      </c>
      <c r="GG78" s="4">
        <f t="shared" si="59"/>
        <v>36.363636363636367</v>
      </c>
      <c r="GH78" s="4">
        <v>24</v>
      </c>
      <c r="GI78" s="4">
        <v>16</v>
      </c>
      <c r="GJ78" s="4">
        <f t="shared" si="62"/>
        <v>33.333333333333329</v>
      </c>
      <c r="GK78">
        <v>1</v>
      </c>
      <c r="GL78">
        <v>0</v>
      </c>
      <c r="GM78">
        <v>0</v>
      </c>
      <c r="GN78">
        <v>0</v>
      </c>
      <c r="GO78">
        <v>1</v>
      </c>
      <c r="GP78">
        <v>0</v>
      </c>
    </row>
    <row r="79" spans="1:207" x14ac:dyDescent="0.35">
      <c r="A79" s="54">
        <v>65</v>
      </c>
      <c r="B79" s="32">
        <v>16596490</v>
      </c>
      <c r="C79" s="2">
        <v>45093</v>
      </c>
      <c r="D79" s="2">
        <v>22895</v>
      </c>
      <c r="E79" s="4">
        <v>60</v>
      </c>
      <c r="F79" s="4" t="s">
        <v>178</v>
      </c>
      <c r="G79" s="4">
        <v>85</v>
      </c>
      <c r="H79" s="4">
        <v>171</v>
      </c>
      <c r="I79" s="4">
        <v>1.97</v>
      </c>
      <c r="J79" s="4">
        <v>1</v>
      </c>
      <c r="K79" s="2">
        <v>45092</v>
      </c>
      <c r="L79" s="2">
        <v>45092</v>
      </c>
      <c r="M79" s="2">
        <v>45097</v>
      </c>
      <c r="N79" s="2">
        <v>45107</v>
      </c>
      <c r="O79" s="4">
        <v>0</v>
      </c>
      <c r="Q79" s="25">
        <f t="shared" si="37"/>
        <v>5</v>
      </c>
      <c r="R79" s="4">
        <f t="shared" si="46"/>
        <v>15</v>
      </c>
      <c r="T79" s="4">
        <v>0</v>
      </c>
      <c r="U79" s="4">
        <v>1</v>
      </c>
      <c r="V79" s="4">
        <v>1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16</v>
      </c>
      <c r="AD79" s="4">
        <v>36</v>
      </c>
      <c r="AE79" s="4">
        <v>9</v>
      </c>
      <c r="AF79" s="4">
        <v>9</v>
      </c>
      <c r="AG79" s="4">
        <v>0</v>
      </c>
      <c r="AH79" s="4">
        <v>448</v>
      </c>
      <c r="AI79" s="4">
        <v>24454</v>
      </c>
      <c r="AJ79" s="4">
        <v>19.43</v>
      </c>
      <c r="AK79" s="4">
        <v>100</v>
      </c>
      <c r="AL79" s="4">
        <v>0</v>
      </c>
      <c r="AM79">
        <v>1</v>
      </c>
      <c r="AN79" s="4" t="s">
        <v>215</v>
      </c>
      <c r="AO79" s="4">
        <v>26</v>
      </c>
      <c r="AP79" s="4">
        <v>234</v>
      </c>
      <c r="AQ79" s="4">
        <v>0</v>
      </c>
      <c r="AR79" s="4">
        <v>12.4</v>
      </c>
      <c r="AS79" s="4">
        <v>1.7</v>
      </c>
      <c r="AT79" s="4">
        <v>34.700000000000003</v>
      </c>
      <c r="AU79" s="29">
        <v>2.5299999999999998</v>
      </c>
      <c r="AW79" s="4">
        <v>592</v>
      </c>
      <c r="AX79" s="4">
        <v>133</v>
      </c>
      <c r="AY79" s="4">
        <v>1</v>
      </c>
      <c r="AZ79" s="4">
        <v>0</v>
      </c>
      <c r="BA79" s="4">
        <v>2.2999999999999998</v>
      </c>
      <c r="BB79" s="4">
        <v>72</v>
      </c>
      <c r="BC79" s="4">
        <v>139</v>
      </c>
      <c r="BD79" s="4">
        <v>4.2</v>
      </c>
      <c r="BE79" s="4">
        <v>1</v>
      </c>
      <c r="BF79" s="4">
        <v>4.8</v>
      </c>
      <c r="BG79" s="4">
        <v>8.5</v>
      </c>
      <c r="BH79" s="4">
        <v>4.8</v>
      </c>
      <c r="BI79" s="4">
        <v>3.1</v>
      </c>
      <c r="BJ79" s="4">
        <v>531</v>
      </c>
      <c r="BK79" s="4">
        <v>394</v>
      </c>
      <c r="BL79" s="4">
        <v>349</v>
      </c>
      <c r="BM79" s="4">
        <v>4.9000000000000004</v>
      </c>
      <c r="BN79" s="4">
        <v>65</v>
      </c>
      <c r="BO79" s="4">
        <v>395</v>
      </c>
      <c r="BP79" s="4">
        <v>0</v>
      </c>
      <c r="BQ79" s="4">
        <v>0</v>
      </c>
      <c r="BR79" s="4">
        <v>314</v>
      </c>
      <c r="BS79">
        <v>102</v>
      </c>
      <c r="BT79">
        <v>53</v>
      </c>
      <c r="BU79">
        <v>71</v>
      </c>
      <c r="BV79">
        <v>105</v>
      </c>
      <c r="BW79">
        <v>3</v>
      </c>
      <c r="BX79">
        <v>1980</v>
      </c>
      <c r="BY79">
        <v>345</v>
      </c>
      <c r="BZ79">
        <v>9.6</v>
      </c>
      <c r="CA79">
        <v>64</v>
      </c>
      <c r="CB79">
        <v>8.9</v>
      </c>
      <c r="CC79" s="4">
        <v>2.2999999999999998</v>
      </c>
      <c r="CD79" s="4">
        <v>45</v>
      </c>
      <c r="CE79" s="4">
        <v>67</v>
      </c>
      <c r="CF79" s="4">
        <v>13</v>
      </c>
      <c r="CG79" s="4">
        <v>15</v>
      </c>
      <c r="CH79" s="4">
        <v>2241</v>
      </c>
      <c r="CI79" s="4">
        <f t="shared" si="47"/>
        <v>2365.217391304348</v>
      </c>
      <c r="CJ79" s="4">
        <v>7.38</v>
      </c>
      <c r="CK79" s="4">
        <v>30.8</v>
      </c>
      <c r="CL79" s="4">
        <v>63.2</v>
      </c>
      <c r="CM79" s="4">
        <v>18</v>
      </c>
      <c r="CN79" s="4">
        <v>0.78</v>
      </c>
      <c r="CO79" s="4">
        <v>0</v>
      </c>
      <c r="CP79" s="4">
        <v>0</v>
      </c>
      <c r="CR79" s="4">
        <v>12559</v>
      </c>
      <c r="CS79" s="4">
        <v>1</v>
      </c>
      <c r="CT79" s="4">
        <v>1</v>
      </c>
      <c r="CU79" s="4">
        <v>30</v>
      </c>
      <c r="CV79" s="4">
        <v>1</v>
      </c>
      <c r="CW79" s="4">
        <v>1</v>
      </c>
      <c r="CX79" s="4">
        <v>1</v>
      </c>
      <c r="CY79" s="4">
        <v>1</v>
      </c>
      <c r="CZ79" s="4">
        <v>1</v>
      </c>
      <c r="DA79" s="4">
        <v>1</v>
      </c>
      <c r="DB79" s="4">
        <v>0</v>
      </c>
      <c r="DC79" s="4">
        <v>0</v>
      </c>
      <c r="DD79" s="4">
        <v>1</v>
      </c>
      <c r="DE79" s="4">
        <v>1</v>
      </c>
      <c r="DF79" s="4">
        <v>1</v>
      </c>
      <c r="DG79" s="4">
        <v>1</v>
      </c>
      <c r="DH79" s="4">
        <v>1</v>
      </c>
      <c r="DI79" s="4">
        <v>0</v>
      </c>
      <c r="DJ79" s="4">
        <v>0</v>
      </c>
      <c r="DK79" s="4">
        <v>0</v>
      </c>
      <c r="DL79" s="4">
        <v>8</v>
      </c>
      <c r="DM79" s="4">
        <v>7</v>
      </c>
      <c r="DN79" s="4">
        <v>48</v>
      </c>
      <c r="DO79" s="4">
        <v>37</v>
      </c>
      <c r="DP79" s="4">
        <v>22</v>
      </c>
      <c r="DQ79" s="4">
        <v>44</v>
      </c>
      <c r="DR79" s="11">
        <v>40</v>
      </c>
      <c r="DS79" s="4">
        <v>63</v>
      </c>
      <c r="DT79" s="4">
        <v>105</v>
      </c>
      <c r="DU79" s="4">
        <f t="shared" si="39"/>
        <v>42</v>
      </c>
      <c r="DV79" s="11">
        <v>10.199999999999999</v>
      </c>
      <c r="DW79" s="4">
        <v>311</v>
      </c>
      <c r="DX79" s="4">
        <v>76</v>
      </c>
      <c r="DY79" s="4">
        <v>105</v>
      </c>
      <c r="DZ79" s="4">
        <v>4.5</v>
      </c>
      <c r="EA79" s="4">
        <f t="shared" si="38"/>
        <v>2.2842639593908629</v>
      </c>
      <c r="EB79" s="4">
        <v>16</v>
      </c>
      <c r="EC79" s="4">
        <v>201</v>
      </c>
      <c r="ED79" s="4">
        <v>46</v>
      </c>
      <c r="EE79" s="4">
        <v>4.8</v>
      </c>
      <c r="EF79" s="4">
        <f t="shared" si="41"/>
        <v>2.4365482233502536</v>
      </c>
      <c r="EG79" s="45">
        <f t="shared" si="48"/>
        <v>2.5</v>
      </c>
      <c r="EH79" s="45">
        <f t="shared" si="61"/>
        <v>0.63749999999999996</v>
      </c>
      <c r="EI79" s="4">
        <v>15</v>
      </c>
      <c r="EJ79" s="4">
        <v>98</v>
      </c>
      <c r="EK79" s="4">
        <v>38</v>
      </c>
      <c r="EL79" s="11">
        <f t="shared" si="40"/>
        <v>2.5789473684210527</v>
      </c>
      <c r="EM79" s="4">
        <v>172</v>
      </c>
      <c r="EN79" s="11">
        <v>16</v>
      </c>
      <c r="EO79" s="4">
        <v>11</v>
      </c>
      <c r="EP79" s="11">
        <f t="shared" si="49"/>
        <v>7.2592592592592595</v>
      </c>
      <c r="EQ79" s="4">
        <v>44</v>
      </c>
      <c r="ER79" s="4">
        <f t="shared" si="50"/>
        <v>22.335025380710661</v>
      </c>
      <c r="ES79" s="4">
        <v>24</v>
      </c>
      <c r="ET79" s="4">
        <v>30</v>
      </c>
      <c r="EU79" s="11">
        <v>16</v>
      </c>
      <c r="EV79" s="4">
        <v>10</v>
      </c>
      <c r="EW79" s="9">
        <v>6</v>
      </c>
      <c r="EX79" s="4">
        <v>48</v>
      </c>
      <c r="EY79" s="4">
        <v>80</v>
      </c>
      <c r="EZ79" s="4">
        <v>31</v>
      </c>
      <c r="FA79" s="4">
        <v>62</v>
      </c>
      <c r="FB79" s="4">
        <v>55</v>
      </c>
      <c r="FC79" s="4">
        <f t="shared" si="51"/>
        <v>201</v>
      </c>
      <c r="FD79" s="9">
        <f t="shared" si="29"/>
        <v>1.34604106288513</v>
      </c>
      <c r="FE79" s="9">
        <f t="shared" si="52"/>
        <v>0.27363184079601988</v>
      </c>
      <c r="FF79" s="9">
        <f t="shared" si="53"/>
        <v>0.38597715737063371</v>
      </c>
      <c r="FG79" s="9">
        <f t="shared" si="54"/>
        <v>1.9956521739130435</v>
      </c>
      <c r="FH79" s="9">
        <f t="shared" si="55"/>
        <v>0.3312500007517587</v>
      </c>
      <c r="FI79" s="9">
        <f t="shared" si="56"/>
        <v>1.4826086877583993</v>
      </c>
      <c r="FJ79" s="11">
        <v>13.8</v>
      </c>
      <c r="FK79" s="11">
        <v>31</v>
      </c>
      <c r="FL79" s="4">
        <v>32</v>
      </c>
      <c r="FM79" s="4">
        <v>1</v>
      </c>
      <c r="FN79" s="4">
        <v>56</v>
      </c>
      <c r="FO79" s="4">
        <f t="shared" si="43"/>
        <v>28.426395939086294</v>
      </c>
      <c r="FP79" s="11">
        <v>38</v>
      </c>
      <c r="FQ79" s="11">
        <v>16</v>
      </c>
      <c r="FR79" s="4">
        <v>13</v>
      </c>
      <c r="FS79" s="4">
        <v>57</v>
      </c>
      <c r="FT79" s="4">
        <v>37</v>
      </c>
      <c r="FU79" s="11">
        <f t="shared" si="31"/>
        <v>1.5405405405405406</v>
      </c>
      <c r="FV79" s="4">
        <v>10</v>
      </c>
      <c r="FW79" s="11">
        <f t="shared" si="63"/>
        <v>5.7</v>
      </c>
      <c r="FX79" s="4">
        <v>52</v>
      </c>
      <c r="FY79" s="4">
        <v>32.4</v>
      </c>
      <c r="FZ79">
        <v>12.5</v>
      </c>
      <c r="GA79" s="11">
        <f t="shared" si="57"/>
        <v>35.4</v>
      </c>
      <c r="GB79" s="4">
        <f t="shared" si="58"/>
        <v>2.2124999999999999</v>
      </c>
      <c r="GC79" s="4">
        <f t="shared" si="44"/>
        <v>3.04</v>
      </c>
      <c r="GD79" s="4">
        <f t="shared" si="45"/>
        <v>1.1040000000000001</v>
      </c>
      <c r="GE79" s="4">
        <v>13</v>
      </c>
      <c r="GF79" s="4">
        <v>7</v>
      </c>
      <c r="GG79" s="4">
        <f t="shared" si="59"/>
        <v>46.153846153846153</v>
      </c>
      <c r="GH79" s="4">
        <v>34</v>
      </c>
      <c r="GI79" s="4">
        <v>22</v>
      </c>
      <c r="GJ79" s="4">
        <f t="shared" si="62"/>
        <v>35.294117647058826</v>
      </c>
      <c r="GK79" s="4">
        <v>1</v>
      </c>
      <c r="GL79" s="4">
        <v>0</v>
      </c>
      <c r="GM79" s="4">
        <v>0</v>
      </c>
      <c r="GN79" s="4">
        <v>0</v>
      </c>
      <c r="GO79" s="4">
        <v>1</v>
      </c>
      <c r="GP79" s="4">
        <v>0</v>
      </c>
      <c r="GQ79" s="4">
        <v>0</v>
      </c>
      <c r="GR79" s="4">
        <v>1</v>
      </c>
      <c r="GS79" s="4">
        <v>0</v>
      </c>
      <c r="GT79" s="4">
        <v>0</v>
      </c>
    </row>
    <row r="80" spans="1:207" x14ac:dyDescent="0.35">
      <c r="A80" s="54">
        <v>66</v>
      </c>
      <c r="B80" s="32">
        <v>7402326</v>
      </c>
      <c r="C80" s="2">
        <v>45098</v>
      </c>
      <c r="D80" s="2">
        <v>25715</v>
      </c>
      <c r="E80" s="4">
        <v>53</v>
      </c>
      <c r="F80" s="4" t="s">
        <v>178</v>
      </c>
      <c r="G80" s="4">
        <v>95</v>
      </c>
      <c r="H80" s="4">
        <v>185</v>
      </c>
      <c r="I80" s="4">
        <v>2.19</v>
      </c>
      <c r="J80" s="4">
        <v>1</v>
      </c>
      <c r="K80" s="2">
        <v>45092</v>
      </c>
      <c r="L80" s="2">
        <v>45097</v>
      </c>
      <c r="M80" s="2">
        <v>45104</v>
      </c>
      <c r="N80" s="2">
        <v>45135</v>
      </c>
      <c r="O80" s="4">
        <v>0</v>
      </c>
      <c r="Q80" s="25">
        <f t="shared" si="37"/>
        <v>7</v>
      </c>
      <c r="R80" s="4">
        <f t="shared" si="46"/>
        <v>43</v>
      </c>
      <c r="T80" s="4">
        <v>1</v>
      </c>
      <c r="U80" s="4">
        <v>0</v>
      </c>
      <c r="V80" s="4">
        <v>0</v>
      </c>
      <c r="W80" s="4">
        <v>0</v>
      </c>
      <c r="X80" s="4">
        <v>1</v>
      </c>
      <c r="Y80" s="4">
        <v>0</v>
      </c>
      <c r="Z80" s="4">
        <v>0</v>
      </c>
      <c r="AA80" s="4">
        <v>0</v>
      </c>
      <c r="AB80" s="4">
        <v>0</v>
      </c>
      <c r="AC80" s="4">
        <v>20</v>
      </c>
      <c r="AD80" s="4">
        <v>52</v>
      </c>
      <c r="AE80" s="4">
        <v>0</v>
      </c>
      <c r="AF80" s="4">
        <v>3</v>
      </c>
      <c r="AG80" s="4">
        <v>3</v>
      </c>
      <c r="AH80" s="4">
        <v>1160</v>
      </c>
      <c r="AI80" s="4">
        <v>16682</v>
      </c>
      <c r="AJ80" s="4">
        <v>20.3</v>
      </c>
      <c r="AK80" s="4">
        <v>3.62</v>
      </c>
      <c r="AL80" s="4">
        <v>0</v>
      </c>
      <c r="AM80" s="4">
        <v>1</v>
      </c>
      <c r="AN80" s="4" t="s">
        <v>216</v>
      </c>
      <c r="AO80" s="4">
        <v>63</v>
      </c>
      <c r="AP80" s="4">
        <v>1068</v>
      </c>
      <c r="AQ80" s="4">
        <v>0</v>
      </c>
      <c r="AR80" s="4">
        <v>12.5</v>
      </c>
      <c r="AS80" s="4">
        <v>1.1000000000000001</v>
      </c>
      <c r="AT80" s="4">
        <v>27.1</v>
      </c>
      <c r="AU80" s="29">
        <v>2.09</v>
      </c>
      <c r="AW80" s="4">
        <v>690</v>
      </c>
      <c r="AX80" s="4">
        <v>202</v>
      </c>
      <c r="AY80" s="4">
        <v>0</v>
      </c>
      <c r="AZ80" s="4">
        <v>0</v>
      </c>
      <c r="BA80" s="4">
        <v>1</v>
      </c>
      <c r="BB80" s="4">
        <v>28</v>
      </c>
      <c r="BC80" s="4">
        <v>142</v>
      </c>
      <c r="BD80" s="4">
        <v>4.2</v>
      </c>
      <c r="BE80" s="4">
        <v>2.2999999999999998</v>
      </c>
      <c r="BF80" s="4">
        <v>2.4</v>
      </c>
      <c r="BG80" s="4">
        <v>8.4</v>
      </c>
      <c r="BH80" s="4">
        <v>5.6</v>
      </c>
      <c r="BI80" s="4">
        <v>3.6</v>
      </c>
      <c r="BJ80" s="4">
        <v>4478</v>
      </c>
      <c r="BK80" s="4">
        <v>132</v>
      </c>
      <c r="BL80" s="4">
        <v>98</v>
      </c>
      <c r="BM80" s="4">
        <v>0.5</v>
      </c>
      <c r="BN80" s="4">
        <v>116</v>
      </c>
      <c r="BO80" s="4">
        <v>323</v>
      </c>
      <c r="BP80" s="4">
        <v>1</v>
      </c>
      <c r="BQ80" s="4">
        <v>2</v>
      </c>
      <c r="BR80" s="4">
        <v>215</v>
      </c>
      <c r="BS80">
        <v>105</v>
      </c>
      <c r="BT80">
        <v>48</v>
      </c>
      <c r="BU80">
        <v>65</v>
      </c>
      <c r="BV80" s="4">
        <v>55</v>
      </c>
      <c r="BW80">
        <v>6</v>
      </c>
      <c r="BX80">
        <v>1340</v>
      </c>
      <c r="BY80">
        <v>745</v>
      </c>
      <c r="BZ80">
        <v>1.1000000000000001</v>
      </c>
      <c r="CA80">
        <v>73.5</v>
      </c>
      <c r="CB80">
        <v>5.2</v>
      </c>
      <c r="CC80" s="4">
        <v>2.1</v>
      </c>
      <c r="CD80" s="4">
        <v>38</v>
      </c>
      <c r="CE80" s="4">
        <v>61</v>
      </c>
      <c r="CF80" s="4">
        <v>7</v>
      </c>
      <c r="CG80" s="4">
        <v>9</v>
      </c>
      <c r="CH80" s="4">
        <v>1980</v>
      </c>
      <c r="CI80" s="4">
        <f t="shared" si="47"/>
        <v>2247.6190476190477</v>
      </c>
      <c r="CJ80" s="4">
        <v>7.45</v>
      </c>
      <c r="CK80" s="4">
        <v>45</v>
      </c>
      <c r="CL80" s="4">
        <v>88</v>
      </c>
      <c r="CM80" s="4">
        <v>27.3</v>
      </c>
      <c r="CN80" s="4">
        <v>0.21</v>
      </c>
      <c r="CO80" s="4">
        <v>0</v>
      </c>
      <c r="CP80" s="4">
        <v>0</v>
      </c>
      <c r="CQ80" s="4">
        <v>30</v>
      </c>
      <c r="CR80" s="4">
        <v>627</v>
      </c>
      <c r="CS80" s="4">
        <v>0</v>
      </c>
      <c r="CT80" s="4">
        <v>3</v>
      </c>
      <c r="CU80" s="4"/>
      <c r="CV80" s="4">
        <v>0</v>
      </c>
      <c r="CW80" s="4">
        <v>0</v>
      </c>
      <c r="CX80" s="4">
        <v>0</v>
      </c>
      <c r="CY80" s="4">
        <v>0</v>
      </c>
      <c r="CZ80" s="4">
        <v>1</v>
      </c>
      <c r="DA80" s="4">
        <v>0</v>
      </c>
      <c r="DB80" s="4">
        <v>0</v>
      </c>
      <c r="DC80" s="4">
        <v>0</v>
      </c>
      <c r="DD80" s="4">
        <v>1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10</v>
      </c>
      <c r="DM80" s="4">
        <v>10</v>
      </c>
      <c r="DN80" s="4">
        <v>56</v>
      </c>
      <c r="DO80" s="4">
        <v>28</v>
      </c>
      <c r="DP80" s="4">
        <v>49</v>
      </c>
      <c r="DQ80" s="4">
        <v>80</v>
      </c>
      <c r="DR80" s="11">
        <v>59</v>
      </c>
      <c r="DS80" s="4">
        <v>61</v>
      </c>
      <c r="DT80" s="4">
        <v>150</v>
      </c>
      <c r="DU80" s="4">
        <f t="shared" si="39"/>
        <v>89</v>
      </c>
      <c r="DV80" s="11">
        <v>16.2</v>
      </c>
      <c r="DW80" s="4">
        <v>1185</v>
      </c>
      <c r="DX80" s="4">
        <v>77</v>
      </c>
      <c r="DY80" s="4">
        <v>55</v>
      </c>
      <c r="DZ80" s="4">
        <v>4.9000000000000004</v>
      </c>
      <c r="EA80" s="4">
        <f t="shared" si="38"/>
        <v>2.2374429223744294</v>
      </c>
      <c r="EB80" s="4" t="s">
        <v>217</v>
      </c>
      <c r="EC80" s="4">
        <v>313</v>
      </c>
      <c r="ED80" s="4">
        <v>78</v>
      </c>
      <c r="EE80" s="4">
        <v>4.0999999999999996</v>
      </c>
      <c r="EF80" s="4">
        <f t="shared" si="41"/>
        <v>1.872146118721461</v>
      </c>
      <c r="EG80" s="45"/>
      <c r="EH80" s="45"/>
      <c r="EI80" s="4">
        <v>14</v>
      </c>
      <c r="EJ80" s="4">
        <v>67</v>
      </c>
      <c r="EK80" s="4">
        <v>51</v>
      </c>
      <c r="EL80" s="11">
        <f t="shared" si="40"/>
        <v>1.3137254901960784</v>
      </c>
      <c r="EM80" s="4">
        <v>243</v>
      </c>
      <c r="EN80" s="11">
        <v>16</v>
      </c>
      <c r="EO80" s="4">
        <v>13</v>
      </c>
      <c r="EP80" s="11">
        <f t="shared" si="49"/>
        <v>4.6206896551724137</v>
      </c>
      <c r="EQ80" s="4">
        <v>59</v>
      </c>
      <c r="ER80" s="4">
        <f t="shared" si="50"/>
        <v>26.940639269406393</v>
      </c>
      <c r="ES80" s="4">
        <v>35</v>
      </c>
      <c r="ET80" s="4">
        <v>51</v>
      </c>
      <c r="EU80" s="11">
        <v>13</v>
      </c>
      <c r="EV80" s="4">
        <v>8</v>
      </c>
      <c r="EW80" s="9">
        <v>5</v>
      </c>
      <c r="EX80" s="4">
        <v>97</v>
      </c>
      <c r="EY80" s="4">
        <v>125</v>
      </c>
      <c r="EZ80" s="4">
        <v>48</v>
      </c>
      <c r="FA80" s="4">
        <v>76</v>
      </c>
      <c r="FB80" s="4">
        <v>80</v>
      </c>
      <c r="FC80" s="4">
        <f t="shared" si="51"/>
        <v>313</v>
      </c>
      <c r="FD80" s="9">
        <f t="shared" si="29"/>
        <v>1.1110060742926606</v>
      </c>
      <c r="FE80" s="9">
        <f t="shared" si="52"/>
        <v>0.25559105431309903</v>
      </c>
      <c r="FF80" s="9">
        <f t="shared" si="53"/>
        <v>0.36263057652819058</v>
      </c>
      <c r="FG80" s="9">
        <f t="shared" si="54"/>
        <v>1.2115384615384615</v>
      </c>
      <c r="FH80" s="9">
        <f t="shared" si="55"/>
        <v>0.26732303262630386</v>
      </c>
      <c r="FI80" s="9">
        <f t="shared" si="56"/>
        <v>1.0904877026075726</v>
      </c>
      <c r="FJ80" s="11">
        <v>19.5</v>
      </c>
      <c r="FK80" s="11">
        <v>22</v>
      </c>
      <c r="FL80" s="4">
        <v>20</v>
      </c>
      <c r="FM80" s="4">
        <v>2</v>
      </c>
      <c r="FN80" s="4">
        <v>65</v>
      </c>
      <c r="FO80" s="4">
        <f t="shared" si="43"/>
        <v>29.680365296803654</v>
      </c>
      <c r="FP80" s="11">
        <v>47</v>
      </c>
      <c r="FQ80" s="11">
        <v>22</v>
      </c>
      <c r="FR80" s="4">
        <v>18</v>
      </c>
      <c r="FS80" s="4">
        <v>71</v>
      </c>
      <c r="FT80" s="4">
        <v>47</v>
      </c>
      <c r="FU80" s="11">
        <f t="shared" si="31"/>
        <v>1.5106382978723405</v>
      </c>
      <c r="FV80" s="4">
        <v>10</v>
      </c>
      <c r="FW80" s="11">
        <f t="shared" si="63"/>
        <v>7.1</v>
      </c>
      <c r="FX80" s="4">
        <v>121</v>
      </c>
      <c r="FY80" s="4">
        <v>26.2</v>
      </c>
      <c r="FZ80">
        <v>19.2</v>
      </c>
      <c r="GA80" s="11">
        <f t="shared" si="57"/>
        <v>32.200000000000003</v>
      </c>
      <c r="GB80" s="4">
        <f t="shared" si="58"/>
        <v>1.4636363636363638</v>
      </c>
      <c r="GC80" s="4">
        <f t="shared" si="44"/>
        <v>2.447916666666667</v>
      </c>
      <c r="GD80" s="4">
        <f t="shared" si="45"/>
        <v>1.015625</v>
      </c>
      <c r="GE80" s="4">
        <v>22</v>
      </c>
      <c r="GF80" s="4">
        <v>15</v>
      </c>
      <c r="GG80" s="4">
        <f t="shared" si="59"/>
        <v>31.818181818181817</v>
      </c>
      <c r="GH80" s="4">
        <v>25</v>
      </c>
      <c r="GI80" s="4">
        <v>22</v>
      </c>
      <c r="GJ80" s="4">
        <f t="shared" si="62"/>
        <v>12</v>
      </c>
      <c r="GK80" s="4">
        <v>1</v>
      </c>
      <c r="GL80" s="4">
        <v>0</v>
      </c>
      <c r="GM80" s="4">
        <v>0</v>
      </c>
      <c r="GN80" s="4">
        <v>1</v>
      </c>
      <c r="GO80" s="4">
        <v>0</v>
      </c>
      <c r="GP80" s="4">
        <v>0</v>
      </c>
      <c r="GQ80" s="4">
        <v>0</v>
      </c>
      <c r="GR80" s="4">
        <v>1</v>
      </c>
      <c r="GS80" s="4">
        <v>0</v>
      </c>
      <c r="GT80" s="4">
        <v>0</v>
      </c>
      <c r="GU80" s="4">
        <v>45</v>
      </c>
      <c r="GV80" s="4">
        <v>18</v>
      </c>
      <c r="GW80">
        <f>(GU80-GV80)/GU80</f>
        <v>0.6</v>
      </c>
      <c r="GX80" s="4">
        <v>1</v>
      </c>
      <c r="GY80" s="4">
        <v>0</v>
      </c>
    </row>
    <row r="81" spans="1:207" x14ac:dyDescent="0.35">
      <c r="A81" s="54">
        <v>69</v>
      </c>
      <c r="B81" s="54">
        <v>13538605</v>
      </c>
      <c r="C81" s="2">
        <v>45107</v>
      </c>
      <c r="D81" s="2">
        <v>18353</v>
      </c>
      <c r="E81" s="4">
        <v>73</v>
      </c>
      <c r="F81" s="4" t="s">
        <v>178</v>
      </c>
      <c r="G81" s="4">
        <v>75</v>
      </c>
      <c r="H81" s="4">
        <v>165</v>
      </c>
      <c r="I81" s="4">
        <v>1.82</v>
      </c>
      <c r="J81" s="4">
        <v>1</v>
      </c>
      <c r="K81" s="2">
        <v>45041</v>
      </c>
      <c r="L81" s="2">
        <v>45105</v>
      </c>
      <c r="M81" s="2">
        <v>45114</v>
      </c>
      <c r="N81" s="2">
        <v>45114</v>
      </c>
      <c r="O81" s="4">
        <v>1</v>
      </c>
      <c r="P81" s="2">
        <v>45114</v>
      </c>
      <c r="Q81" s="25">
        <f t="shared" si="37"/>
        <v>9</v>
      </c>
      <c r="R81" s="4">
        <f t="shared" si="46"/>
        <v>73</v>
      </c>
      <c r="S81" s="4">
        <f>_xlfn.DAYS(P81,L81)</f>
        <v>9</v>
      </c>
      <c r="T81" s="4">
        <v>0</v>
      </c>
      <c r="U81" s="4">
        <v>1</v>
      </c>
      <c r="V81" s="4">
        <v>0</v>
      </c>
      <c r="W81" s="4">
        <v>0</v>
      </c>
      <c r="X81" s="4">
        <v>1</v>
      </c>
      <c r="Y81" s="4">
        <v>0</v>
      </c>
      <c r="Z81" s="4">
        <v>0</v>
      </c>
      <c r="AA81" s="4">
        <v>1</v>
      </c>
      <c r="AB81" s="4">
        <v>1</v>
      </c>
      <c r="AC81" s="4">
        <v>30</v>
      </c>
      <c r="AD81" s="4">
        <v>71</v>
      </c>
      <c r="AE81" s="4">
        <v>10</v>
      </c>
      <c r="AF81" s="4">
        <v>13</v>
      </c>
      <c r="AG81" s="4">
        <v>3</v>
      </c>
      <c r="AH81" s="4">
        <v>3900</v>
      </c>
      <c r="AI81" s="4">
        <v>18800</v>
      </c>
      <c r="AJ81" s="4">
        <v>19.32</v>
      </c>
      <c r="AK81" s="4">
        <v>1.51</v>
      </c>
      <c r="AL81" s="4">
        <v>0</v>
      </c>
      <c r="AM81" s="4">
        <v>0</v>
      </c>
      <c r="AN81" s="4">
        <v>0</v>
      </c>
      <c r="AQ81" s="4">
        <v>0</v>
      </c>
      <c r="AR81" s="4">
        <v>9</v>
      </c>
      <c r="AS81" s="4">
        <v>1.08</v>
      </c>
      <c r="AT81" s="4">
        <v>29.4</v>
      </c>
      <c r="AX81" s="4">
        <v>132</v>
      </c>
      <c r="AY81" s="4">
        <v>1</v>
      </c>
      <c r="AZ81" s="4">
        <v>1</v>
      </c>
      <c r="BA81" s="4">
        <v>1</v>
      </c>
      <c r="BB81" s="4">
        <v>37</v>
      </c>
      <c r="BC81" s="4">
        <v>132</v>
      </c>
      <c r="BD81" s="4">
        <v>4.9000000000000004</v>
      </c>
      <c r="BE81" s="4">
        <v>1.7</v>
      </c>
      <c r="BF81" s="4">
        <v>2</v>
      </c>
      <c r="BG81" s="4">
        <v>9.4</v>
      </c>
      <c r="BI81" s="4">
        <v>2.2999999999999998</v>
      </c>
      <c r="BJ81" s="4">
        <v>29</v>
      </c>
      <c r="BK81" s="4">
        <v>93</v>
      </c>
      <c r="BL81" s="4">
        <v>23</v>
      </c>
      <c r="BM81" s="4">
        <v>0.6</v>
      </c>
      <c r="BN81" s="4">
        <v>890</v>
      </c>
      <c r="BO81" s="4">
        <v>630</v>
      </c>
      <c r="BP81" s="4">
        <v>1</v>
      </c>
      <c r="BQ81" s="4">
        <v>8</v>
      </c>
      <c r="BR81" s="4">
        <v>280</v>
      </c>
      <c r="BS81">
        <v>130</v>
      </c>
      <c r="BT81">
        <v>55</v>
      </c>
      <c r="BU81">
        <v>77</v>
      </c>
      <c r="BV81">
        <v>110</v>
      </c>
      <c r="BW81">
        <v>9</v>
      </c>
      <c r="BX81">
        <v>1500</v>
      </c>
      <c r="BY81">
        <v>0</v>
      </c>
      <c r="BZ81">
        <v>1.8</v>
      </c>
      <c r="CA81">
        <v>61.2</v>
      </c>
      <c r="CB81">
        <v>1.1000000000000001</v>
      </c>
      <c r="CC81" s="4">
        <v>2.5</v>
      </c>
      <c r="CD81" s="4">
        <v>22.7</v>
      </c>
      <c r="CE81" s="4">
        <v>75</v>
      </c>
      <c r="CF81" s="4">
        <v>12</v>
      </c>
      <c r="CG81" s="4">
        <v>8</v>
      </c>
      <c r="CH81" s="4">
        <v>2150</v>
      </c>
      <c r="CI81" s="4">
        <f t="shared" si="47"/>
        <v>2176</v>
      </c>
      <c r="CJ81" s="4">
        <v>7.34</v>
      </c>
      <c r="CK81" s="4">
        <v>45</v>
      </c>
      <c r="CL81" s="4">
        <v>84</v>
      </c>
      <c r="CM81" s="4">
        <v>22.7</v>
      </c>
      <c r="CN81" s="4">
        <v>0.79</v>
      </c>
      <c r="CO81" s="4">
        <v>1</v>
      </c>
      <c r="CP81" s="4">
        <v>0</v>
      </c>
      <c r="CQ81" s="4">
        <v>34.6</v>
      </c>
      <c r="CR81" s="4">
        <v>8813</v>
      </c>
      <c r="CS81" s="4">
        <v>1</v>
      </c>
      <c r="CT81" s="4">
        <v>0</v>
      </c>
      <c r="CU81" s="4"/>
      <c r="CV81" s="4">
        <v>1</v>
      </c>
      <c r="CW81" s="4">
        <v>1</v>
      </c>
      <c r="CX81" s="4">
        <v>1</v>
      </c>
      <c r="CY81" s="4">
        <v>1</v>
      </c>
      <c r="CZ81" s="4">
        <v>1</v>
      </c>
      <c r="DA81" s="4">
        <v>0</v>
      </c>
      <c r="DB81" s="4">
        <v>1</v>
      </c>
      <c r="DC81" s="4">
        <v>0</v>
      </c>
      <c r="DD81" s="4">
        <v>1</v>
      </c>
      <c r="DE81" s="4">
        <v>1</v>
      </c>
      <c r="DF81" s="4">
        <v>1</v>
      </c>
      <c r="DG81" s="4">
        <v>0</v>
      </c>
      <c r="DH81" s="4">
        <v>1</v>
      </c>
      <c r="DI81" s="4">
        <v>1</v>
      </c>
      <c r="DJ81" s="4">
        <v>0</v>
      </c>
      <c r="DK81" s="4">
        <v>1</v>
      </c>
      <c r="DL81" s="4">
        <v>10</v>
      </c>
      <c r="DM81" s="4">
        <v>10</v>
      </c>
      <c r="DN81" s="4">
        <v>50</v>
      </c>
      <c r="DO81" s="4">
        <v>38</v>
      </c>
      <c r="DP81" s="4">
        <v>26</v>
      </c>
      <c r="DQ81" s="4">
        <v>50</v>
      </c>
      <c r="DR81" s="11">
        <v>45</v>
      </c>
      <c r="DS81" s="4">
        <v>68</v>
      </c>
      <c r="DT81" s="4">
        <v>125</v>
      </c>
      <c r="DU81" s="4">
        <f t="shared" si="39"/>
        <v>57</v>
      </c>
      <c r="DV81" s="11">
        <v>10.7</v>
      </c>
      <c r="DW81" s="4">
        <v>533</v>
      </c>
      <c r="DX81" s="4">
        <v>73</v>
      </c>
      <c r="DY81" s="4">
        <v>91</v>
      </c>
      <c r="DZ81" s="4">
        <v>5.2</v>
      </c>
      <c r="EA81" s="4">
        <f t="shared" si="38"/>
        <v>2.8571428571428572</v>
      </c>
      <c r="EB81" s="4">
        <v>31.6</v>
      </c>
      <c r="EC81" s="4">
        <v>278</v>
      </c>
      <c r="ED81" s="4">
        <v>89</v>
      </c>
      <c r="EE81" s="4">
        <v>8</v>
      </c>
      <c r="EF81" s="4">
        <f t="shared" si="41"/>
        <v>4.3956043956043951</v>
      </c>
      <c r="EG81" s="45">
        <f t="shared" ref="EG81:EG101" si="64">DR81/EB81</f>
        <v>1.4240506329113924</v>
      </c>
      <c r="EH81" s="45">
        <f t="shared" ref="EH81:EH101" si="65">DV81/EB81</f>
        <v>0.33860759493670883</v>
      </c>
      <c r="EI81" s="4">
        <v>11</v>
      </c>
      <c r="EJ81" s="4">
        <v>62</v>
      </c>
      <c r="EK81" s="4">
        <v>122</v>
      </c>
      <c r="EL81" s="11">
        <f t="shared" si="40"/>
        <v>0.50819672131147542</v>
      </c>
      <c r="EM81" s="4">
        <v>124</v>
      </c>
      <c r="EN81" s="11">
        <v>6</v>
      </c>
      <c r="EO81" s="4">
        <v>6</v>
      </c>
      <c r="EP81" s="11">
        <f t="shared" si="49"/>
        <v>10.333333333333334</v>
      </c>
      <c r="EQ81" s="4">
        <v>58</v>
      </c>
      <c r="ER81" s="4">
        <f t="shared" si="50"/>
        <v>31.868131868131869</v>
      </c>
      <c r="ES81" s="4">
        <v>28</v>
      </c>
      <c r="ET81" s="4">
        <v>44</v>
      </c>
      <c r="EU81" s="11">
        <v>14</v>
      </c>
      <c r="EV81" s="4">
        <v>10</v>
      </c>
      <c r="EW81" s="9">
        <v>4</v>
      </c>
      <c r="EX81" s="4">
        <v>58</v>
      </c>
      <c r="EY81" s="4">
        <v>79</v>
      </c>
      <c r="EZ81" s="4">
        <v>41</v>
      </c>
      <c r="FA81" s="4">
        <v>55</v>
      </c>
      <c r="FB81" s="4">
        <v>79</v>
      </c>
      <c r="FC81" s="4">
        <f t="shared" si="51"/>
        <v>278</v>
      </c>
      <c r="FD81" s="9">
        <f t="shared" si="29"/>
        <v>1.7280661225130656</v>
      </c>
      <c r="FE81" s="9">
        <f t="shared" si="52"/>
        <v>0.28417266187050361</v>
      </c>
      <c r="FF81" s="9">
        <f t="shared" si="53"/>
        <v>0.39866348592085116</v>
      </c>
      <c r="FG81" s="9">
        <f t="shared" si="54"/>
        <v>1.3146067415730338</v>
      </c>
      <c r="FH81" s="9">
        <f t="shared" si="55"/>
        <v>0.29777092601846911</v>
      </c>
      <c r="FI81" s="9">
        <f t="shared" si="56"/>
        <v>0.76073868033547676</v>
      </c>
      <c r="FJ81" s="11">
        <v>12.2</v>
      </c>
      <c r="FK81" s="11">
        <v>14</v>
      </c>
      <c r="FL81" s="4">
        <v>6</v>
      </c>
      <c r="FM81" s="4">
        <v>9</v>
      </c>
      <c r="FN81" s="4">
        <v>43</v>
      </c>
      <c r="FO81" s="4">
        <f t="shared" si="43"/>
        <v>23.626373626373624</v>
      </c>
      <c r="FP81" s="11">
        <v>47</v>
      </c>
      <c r="FQ81" s="11">
        <v>18</v>
      </c>
      <c r="FR81" s="4">
        <v>17</v>
      </c>
      <c r="FS81" s="4">
        <v>54</v>
      </c>
      <c r="FT81" s="4">
        <v>45</v>
      </c>
      <c r="FU81" s="11">
        <f t="shared" si="31"/>
        <v>1.2</v>
      </c>
      <c r="FV81" s="4">
        <v>10</v>
      </c>
      <c r="FW81" s="11">
        <f t="shared" si="63"/>
        <v>5.4</v>
      </c>
      <c r="FX81" s="4">
        <v>93</v>
      </c>
      <c r="FY81" s="4">
        <v>23.1</v>
      </c>
      <c r="FZ81">
        <v>33.700000000000003</v>
      </c>
      <c r="GA81" s="11">
        <f t="shared" si="57"/>
        <v>32.1</v>
      </c>
      <c r="GB81" s="4">
        <f t="shared" si="58"/>
        <v>1.7833333333333334</v>
      </c>
      <c r="GC81" s="4">
        <f t="shared" si="44"/>
        <v>1.3946587537091988</v>
      </c>
      <c r="GD81" s="4">
        <f t="shared" si="45"/>
        <v>0.36201780415430262</v>
      </c>
      <c r="GE81" s="4">
        <v>20</v>
      </c>
      <c r="GF81" s="4">
        <v>8</v>
      </c>
      <c r="GG81" s="4">
        <f t="shared" si="59"/>
        <v>60</v>
      </c>
      <c r="GJ81" s="4" t="e">
        <f t="shared" si="62"/>
        <v>#DIV/0!</v>
      </c>
    </row>
    <row r="82" spans="1:207" x14ac:dyDescent="0.35">
      <c r="A82" s="54">
        <v>70</v>
      </c>
      <c r="B82" s="54">
        <v>23014730</v>
      </c>
      <c r="C82" s="2">
        <v>45110</v>
      </c>
      <c r="D82" s="2">
        <v>38289</v>
      </c>
      <c r="E82" s="4">
        <v>18</v>
      </c>
      <c r="F82" s="4" t="s">
        <v>178</v>
      </c>
      <c r="G82" s="4">
        <v>85</v>
      </c>
      <c r="H82" s="4">
        <v>185</v>
      </c>
      <c r="I82" s="4">
        <v>2.09</v>
      </c>
      <c r="J82" s="4">
        <v>1</v>
      </c>
      <c r="K82" s="2">
        <v>45108</v>
      </c>
      <c r="L82" s="2">
        <v>45108</v>
      </c>
      <c r="M82" s="2">
        <v>45294</v>
      </c>
      <c r="N82" s="2">
        <v>45353</v>
      </c>
      <c r="O82" s="4">
        <v>0</v>
      </c>
      <c r="Q82" s="25">
        <f t="shared" si="37"/>
        <v>186</v>
      </c>
      <c r="R82" s="4">
        <f t="shared" si="46"/>
        <v>245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5</v>
      </c>
      <c r="AD82" s="4">
        <v>12</v>
      </c>
      <c r="AE82" s="4">
        <v>1</v>
      </c>
      <c r="AF82" s="4">
        <v>2</v>
      </c>
      <c r="AG82" s="4">
        <v>1</v>
      </c>
      <c r="AH82" s="4">
        <v>1073</v>
      </c>
      <c r="AI82" s="4">
        <v>23207</v>
      </c>
      <c r="AJ82" s="4">
        <v>39.119999999999997</v>
      </c>
      <c r="AK82" s="4">
        <v>35.200000000000003</v>
      </c>
      <c r="AL82" s="4">
        <v>0</v>
      </c>
      <c r="AM82" s="4">
        <v>1</v>
      </c>
      <c r="AN82" s="4" t="s">
        <v>219</v>
      </c>
      <c r="AO82" s="4">
        <v>96</v>
      </c>
      <c r="AP82" s="4">
        <v>471</v>
      </c>
      <c r="AQ82" s="4">
        <v>0</v>
      </c>
      <c r="AR82" s="4">
        <v>11.7</v>
      </c>
      <c r="AS82" s="4">
        <v>1.7</v>
      </c>
      <c r="AT82" s="4">
        <v>29.6</v>
      </c>
      <c r="AU82" s="29">
        <v>1.92</v>
      </c>
      <c r="AV82" s="4">
        <v>3.12</v>
      </c>
      <c r="AW82" s="4">
        <v>721</v>
      </c>
      <c r="AX82" s="4">
        <v>378</v>
      </c>
      <c r="AY82" s="4">
        <v>0</v>
      </c>
      <c r="AZ82" s="4">
        <v>0</v>
      </c>
      <c r="BA82" s="4">
        <v>1</v>
      </c>
      <c r="BB82" s="4">
        <v>53</v>
      </c>
      <c r="BC82" s="4">
        <v>135</v>
      </c>
      <c r="BD82" s="4">
        <v>4.7</v>
      </c>
      <c r="BE82" s="4">
        <v>2.8</v>
      </c>
      <c r="BF82" s="4">
        <v>4.0999999999999996</v>
      </c>
      <c r="BG82" s="4">
        <v>7.7</v>
      </c>
      <c r="BH82" s="4">
        <v>4.9000000000000004</v>
      </c>
      <c r="BI82" s="4">
        <v>2.7</v>
      </c>
      <c r="BJ82" s="4">
        <v>1902</v>
      </c>
      <c r="BK82" s="4">
        <v>85</v>
      </c>
      <c r="BL82" s="4">
        <v>33</v>
      </c>
      <c r="BM82" s="4">
        <v>1.6</v>
      </c>
      <c r="BN82" s="4">
        <v>52</v>
      </c>
      <c r="BO82" s="4">
        <v>284</v>
      </c>
      <c r="BP82" s="4">
        <v>1</v>
      </c>
      <c r="BQ82" s="4">
        <v>180</v>
      </c>
      <c r="BR82" s="4">
        <v>182.2</v>
      </c>
      <c r="BS82">
        <v>117</v>
      </c>
      <c r="BT82">
        <v>42</v>
      </c>
      <c r="BU82">
        <v>62</v>
      </c>
      <c r="BV82">
        <v>76</v>
      </c>
      <c r="BW82">
        <v>8</v>
      </c>
      <c r="BX82">
        <v>1400</v>
      </c>
      <c r="BY82">
        <v>1300</v>
      </c>
      <c r="BZ82">
        <v>1.4</v>
      </c>
      <c r="CA82">
        <v>80</v>
      </c>
      <c r="CB82">
        <v>6.3</v>
      </c>
      <c r="CC82" s="4">
        <v>4</v>
      </c>
      <c r="CD82" s="4">
        <v>51</v>
      </c>
      <c r="CE82" s="4">
        <v>64.3</v>
      </c>
      <c r="CF82" s="4">
        <v>6</v>
      </c>
      <c r="CG82" s="4">
        <v>7</v>
      </c>
      <c r="CH82" s="4">
        <v>1270</v>
      </c>
      <c r="CI82" s="4">
        <f t="shared" si="47"/>
        <v>1080</v>
      </c>
      <c r="CJ82" s="4">
        <v>7.38</v>
      </c>
      <c r="CK82" s="4">
        <v>48</v>
      </c>
      <c r="CL82" s="4">
        <v>82</v>
      </c>
      <c r="CM82" s="4">
        <v>26</v>
      </c>
      <c r="CN82" s="4">
        <v>0.24</v>
      </c>
      <c r="CO82" s="4">
        <v>0</v>
      </c>
      <c r="CP82" s="4">
        <v>0</v>
      </c>
      <c r="CQ82" s="4">
        <v>13</v>
      </c>
      <c r="CR82" s="4">
        <v>579</v>
      </c>
      <c r="CS82" s="4">
        <v>1</v>
      </c>
      <c r="CT82" s="4">
        <v>1</v>
      </c>
      <c r="CU82" s="4">
        <v>7</v>
      </c>
      <c r="CV82" s="4">
        <v>1</v>
      </c>
      <c r="CW82" s="4">
        <v>1</v>
      </c>
      <c r="CX82" s="4">
        <v>1</v>
      </c>
      <c r="CY82" s="4">
        <v>1</v>
      </c>
      <c r="CZ82" s="4">
        <v>1</v>
      </c>
      <c r="DA82" s="4">
        <v>0</v>
      </c>
      <c r="DB82" s="4">
        <v>0</v>
      </c>
      <c r="DC82" s="4">
        <v>0</v>
      </c>
      <c r="DD82" s="4">
        <v>1</v>
      </c>
      <c r="DE82" s="4">
        <v>1</v>
      </c>
      <c r="DF82" s="4">
        <v>1</v>
      </c>
      <c r="DG82" s="4">
        <v>1</v>
      </c>
      <c r="DH82" s="4">
        <v>1</v>
      </c>
      <c r="DI82" s="4">
        <v>1</v>
      </c>
      <c r="DJ82" s="4">
        <v>0</v>
      </c>
      <c r="DK82" s="4">
        <v>1</v>
      </c>
      <c r="DL82" s="4">
        <v>9</v>
      </c>
      <c r="DM82" s="4">
        <v>9</v>
      </c>
      <c r="DN82" s="4">
        <v>62</v>
      </c>
      <c r="DO82" s="4">
        <v>50</v>
      </c>
      <c r="DP82" s="4">
        <v>19</v>
      </c>
      <c r="DQ82" s="4">
        <v>39</v>
      </c>
      <c r="DR82" s="11">
        <v>39</v>
      </c>
      <c r="DS82" s="4">
        <v>67</v>
      </c>
      <c r="DT82" s="4">
        <v>110</v>
      </c>
      <c r="DU82" s="4">
        <f t="shared" si="39"/>
        <v>43</v>
      </c>
      <c r="DV82" s="11">
        <v>13.4</v>
      </c>
      <c r="DW82" s="4">
        <v>1043</v>
      </c>
      <c r="DX82" s="4">
        <v>84</v>
      </c>
      <c r="DY82" s="4">
        <v>75</v>
      </c>
      <c r="DZ82" s="4">
        <v>3.2</v>
      </c>
      <c r="EA82" s="4">
        <f t="shared" si="38"/>
        <v>1.5311004784688997</v>
      </c>
      <c r="EB82" s="4">
        <v>11.4</v>
      </c>
      <c r="EC82" s="4">
        <v>281</v>
      </c>
      <c r="ED82" s="4">
        <v>49</v>
      </c>
      <c r="EE82" s="4">
        <v>3.74</v>
      </c>
      <c r="EF82" s="4">
        <f t="shared" si="41"/>
        <v>1.7894736842105265</v>
      </c>
      <c r="EG82" s="45">
        <f t="shared" si="64"/>
        <v>3.4210526315789473</v>
      </c>
      <c r="EH82" s="45">
        <f t="shared" si="65"/>
        <v>1.1754385964912282</v>
      </c>
      <c r="EI82" s="4">
        <v>9</v>
      </c>
      <c r="EJ82" s="4">
        <v>79</v>
      </c>
      <c r="EK82" s="4">
        <v>50</v>
      </c>
      <c r="EL82" s="11">
        <f t="shared" si="40"/>
        <v>1.58</v>
      </c>
      <c r="EM82" s="4">
        <v>110</v>
      </c>
      <c r="EN82" s="11">
        <v>12</v>
      </c>
      <c r="EO82" s="4">
        <v>10</v>
      </c>
      <c r="EP82" s="11">
        <f t="shared" si="49"/>
        <v>7.1818181818181817</v>
      </c>
      <c r="EQ82" s="4">
        <v>40</v>
      </c>
      <c r="ER82" s="4">
        <f t="shared" si="50"/>
        <v>19.138755980861244</v>
      </c>
      <c r="ES82" s="4">
        <v>21</v>
      </c>
      <c r="ET82" s="4">
        <v>31</v>
      </c>
      <c r="EU82" s="11">
        <v>17</v>
      </c>
      <c r="EV82" s="4">
        <v>10</v>
      </c>
      <c r="EW82" s="9">
        <v>7</v>
      </c>
      <c r="EX82" s="4">
        <v>97</v>
      </c>
      <c r="EY82" s="4">
        <v>107</v>
      </c>
      <c r="EZ82" s="4">
        <v>62</v>
      </c>
      <c r="FA82" s="4">
        <v>55</v>
      </c>
      <c r="FB82" s="4">
        <v>73</v>
      </c>
      <c r="FC82" s="4">
        <f t="shared" si="51"/>
        <v>281</v>
      </c>
      <c r="FD82" s="9">
        <f t="shared" si="29"/>
        <v>2.1174099358859713</v>
      </c>
      <c r="FE82" s="9">
        <f t="shared" si="52"/>
        <v>0.2597864768683274</v>
      </c>
      <c r="FF82" s="9">
        <f t="shared" si="53"/>
        <v>0.36824735935954017</v>
      </c>
      <c r="FG82" s="9">
        <f t="shared" si="54"/>
        <v>2.1489795918367345</v>
      </c>
      <c r="FH82" s="9">
        <f t="shared" si="55"/>
        <v>0.27091431314708625</v>
      </c>
      <c r="FI82" s="9">
        <f t="shared" si="56"/>
        <v>1.0149095625819635</v>
      </c>
      <c r="FJ82" s="11">
        <v>14.8</v>
      </c>
      <c r="FK82" s="11">
        <v>17</v>
      </c>
      <c r="FL82" s="4">
        <v>10</v>
      </c>
      <c r="FM82" s="4">
        <v>6</v>
      </c>
      <c r="FN82" s="4">
        <v>71</v>
      </c>
      <c r="FO82" s="4">
        <f t="shared" si="43"/>
        <v>33.971291866028707</v>
      </c>
      <c r="FP82" s="11">
        <v>42</v>
      </c>
      <c r="FQ82" s="11">
        <v>15</v>
      </c>
      <c r="FR82" s="4">
        <v>12</v>
      </c>
      <c r="FS82" s="4">
        <v>52</v>
      </c>
      <c r="FT82" s="4">
        <v>32</v>
      </c>
      <c r="FU82" s="11">
        <f t="shared" si="31"/>
        <v>1.625</v>
      </c>
      <c r="FV82" s="4">
        <v>13</v>
      </c>
      <c r="FW82" s="11">
        <f t="shared" si="63"/>
        <v>4</v>
      </c>
      <c r="FX82" s="4">
        <v>111</v>
      </c>
      <c r="FY82" s="4">
        <v>18.100000000000001</v>
      </c>
      <c r="FZ82">
        <v>7.7</v>
      </c>
      <c r="GA82" s="11">
        <f t="shared" si="57"/>
        <v>26.1</v>
      </c>
      <c r="GB82" s="4">
        <f t="shared" si="58"/>
        <v>1.74</v>
      </c>
      <c r="GC82" s="4">
        <f t="shared" si="44"/>
        <v>5.4545454545454541</v>
      </c>
      <c r="GD82" s="4">
        <f t="shared" si="45"/>
        <v>1.9220779220779221</v>
      </c>
      <c r="GE82" s="4">
        <v>23</v>
      </c>
      <c r="GF82" s="4">
        <v>8</v>
      </c>
      <c r="GG82" s="4">
        <f t="shared" si="59"/>
        <v>65.217391304347828</v>
      </c>
      <c r="GH82" s="4">
        <v>35</v>
      </c>
      <c r="GI82" s="4">
        <v>29</v>
      </c>
      <c r="GJ82" s="4">
        <f t="shared" si="62"/>
        <v>17.142857142857142</v>
      </c>
      <c r="GK82">
        <v>1</v>
      </c>
      <c r="GL82">
        <v>0</v>
      </c>
      <c r="GM82">
        <v>0</v>
      </c>
      <c r="GN82">
        <v>1</v>
      </c>
      <c r="GO82">
        <v>0</v>
      </c>
      <c r="GP82">
        <v>0</v>
      </c>
      <c r="GQ82">
        <v>0</v>
      </c>
      <c r="GR82">
        <v>1</v>
      </c>
      <c r="GS82">
        <v>0</v>
      </c>
      <c r="GT82">
        <v>0</v>
      </c>
      <c r="GU82">
        <v>38</v>
      </c>
      <c r="GV82">
        <v>12</v>
      </c>
      <c r="GW82">
        <f>(GU82-GV82)/GU82</f>
        <v>0.68421052631578949</v>
      </c>
      <c r="GX82">
        <v>1</v>
      </c>
      <c r="GY82">
        <v>0</v>
      </c>
    </row>
    <row r="83" spans="1:207" x14ac:dyDescent="0.35">
      <c r="A83" s="54">
        <v>73</v>
      </c>
      <c r="B83" s="31">
        <v>23015658</v>
      </c>
      <c r="C83" s="2">
        <v>45133</v>
      </c>
      <c r="D83" s="2">
        <v>25383</v>
      </c>
      <c r="E83" s="4">
        <v>54</v>
      </c>
      <c r="F83" s="4" t="s">
        <v>178</v>
      </c>
      <c r="G83" s="4">
        <v>75</v>
      </c>
      <c r="H83" s="4">
        <v>175</v>
      </c>
      <c r="I83" s="4">
        <v>1.9</v>
      </c>
      <c r="J83" s="4">
        <v>1</v>
      </c>
      <c r="K83" s="2">
        <v>45121</v>
      </c>
      <c r="L83" s="2">
        <v>45132</v>
      </c>
      <c r="M83" s="2">
        <v>45164</v>
      </c>
      <c r="N83" s="2">
        <v>45197</v>
      </c>
      <c r="O83" s="4">
        <v>0</v>
      </c>
      <c r="Q83" s="25">
        <f t="shared" si="37"/>
        <v>32</v>
      </c>
      <c r="R83" s="4">
        <f t="shared" si="46"/>
        <v>76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24</v>
      </c>
      <c r="AD83" s="4">
        <v>56</v>
      </c>
      <c r="AE83" s="4">
        <v>1</v>
      </c>
      <c r="AF83" s="4">
        <v>1</v>
      </c>
      <c r="AG83" s="4">
        <v>0</v>
      </c>
      <c r="AH83" s="4">
        <v>9200</v>
      </c>
      <c r="AI83" s="4">
        <v>19300</v>
      </c>
      <c r="AJ83" s="4">
        <v>30</v>
      </c>
      <c r="AK83" s="4">
        <v>15</v>
      </c>
      <c r="AL83" s="4">
        <v>0</v>
      </c>
      <c r="AM83" s="4">
        <v>1</v>
      </c>
      <c r="AN83" s="4" t="s">
        <v>221</v>
      </c>
      <c r="AO83" s="4">
        <v>109</v>
      </c>
      <c r="AP83" s="4">
        <v>8031</v>
      </c>
      <c r="AQ83" s="4">
        <v>0</v>
      </c>
      <c r="AR83" s="4">
        <v>7.6</v>
      </c>
      <c r="AS83" s="4">
        <v>1.91</v>
      </c>
      <c r="AT83" s="4">
        <v>26</v>
      </c>
      <c r="AU83" s="29">
        <v>1.39</v>
      </c>
      <c r="AV83" s="4">
        <v>3.66</v>
      </c>
      <c r="AW83" s="4">
        <v>548</v>
      </c>
      <c r="AX83" s="4">
        <v>564</v>
      </c>
      <c r="AY83" s="4">
        <v>1</v>
      </c>
      <c r="AZ83" s="4">
        <v>1</v>
      </c>
      <c r="BA83" s="4">
        <v>2.02</v>
      </c>
      <c r="BB83" s="4">
        <v>74</v>
      </c>
      <c r="BC83" s="4">
        <v>143</v>
      </c>
      <c r="BD83" s="4">
        <v>8.4</v>
      </c>
      <c r="BE83" s="4">
        <v>1.94</v>
      </c>
      <c r="BF83" s="4">
        <v>9.3000000000000007</v>
      </c>
      <c r="BG83" s="4">
        <v>7.6</v>
      </c>
      <c r="BH83" s="4">
        <v>5.2</v>
      </c>
      <c r="BI83" s="4">
        <v>2.15</v>
      </c>
      <c r="BJ83" s="4">
        <v>343</v>
      </c>
      <c r="BK83" s="4">
        <v>120</v>
      </c>
      <c r="BL83" s="4">
        <v>54</v>
      </c>
      <c r="BM83" s="4">
        <v>4.5</v>
      </c>
      <c r="BN83" s="4">
        <v>152</v>
      </c>
      <c r="BO83" s="4">
        <v>515</v>
      </c>
      <c r="BP83" s="4">
        <v>1</v>
      </c>
      <c r="BQ83" s="4">
        <v>26</v>
      </c>
      <c r="BR83" s="4">
        <v>286</v>
      </c>
      <c r="BS83">
        <v>90</v>
      </c>
      <c r="BT83">
        <v>52</v>
      </c>
      <c r="BU83">
        <v>68</v>
      </c>
      <c r="BV83">
        <v>81</v>
      </c>
      <c r="BW83">
        <v>3</v>
      </c>
      <c r="BX83">
        <v>-167</v>
      </c>
      <c r="BY83">
        <v>2610</v>
      </c>
      <c r="BZ83">
        <v>2.5</v>
      </c>
      <c r="CA83">
        <v>65</v>
      </c>
      <c r="CC83" s="4">
        <v>3.9</v>
      </c>
      <c r="CD83" s="4">
        <v>51.4</v>
      </c>
      <c r="CE83" s="4">
        <v>63</v>
      </c>
      <c r="CF83" s="4">
        <v>21</v>
      </c>
      <c r="CG83" s="4">
        <v>19</v>
      </c>
      <c r="CH83" s="4">
        <v>1773</v>
      </c>
      <c r="CI83" s="4">
        <f t="shared" si="47"/>
        <v>1333.3333333333335</v>
      </c>
      <c r="CJ83" s="4">
        <v>7.3</v>
      </c>
      <c r="CK83" s="4">
        <v>49</v>
      </c>
      <c r="CL83" s="4">
        <v>75</v>
      </c>
      <c r="CM83" s="4">
        <v>21</v>
      </c>
      <c r="CN83" s="4">
        <v>0.94</v>
      </c>
      <c r="CO83" s="4">
        <v>1</v>
      </c>
      <c r="CP83" s="4">
        <v>0</v>
      </c>
      <c r="CQ83" s="4">
        <v>46</v>
      </c>
      <c r="CR83" s="4">
        <v>61</v>
      </c>
      <c r="CS83" s="4">
        <v>1</v>
      </c>
      <c r="CT83" s="4">
        <v>1</v>
      </c>
      <c r="CU83" s="4">
        <v>7</v>
      </c>
      <c r="CV83" s="4">
        <v>1</v>
      </c>
      <c r="CW83" s="4">
        <v>1</v>
      </c>
      <c r="CX83" s="4">
        <v>1</v>
      </c>
      <c r="CY83" s="4">
        <v>1</v>
      </c>
      <c r="CZ83" s="4">
        <v>1</v>
      </c>
      <c r="DA83" s="4">
        <v>0</v>
      </c>
      <c r="DB83" s="4">
        <v>0</v>
      </c>
      <c r="DC83" s="4">
        <v>0</v>
      </c>
      <c r="DD83" s="4">
        <v>1</v>
      </c>
      <c r="DE83" s="4">
        <v>1</v>
      </c>
      <c r="DF83" s="4">
        <v>0</v>
      </c>
      <c r="DG83" s="4">
        <v>0</v>
      </c>
      <c r="DH83" s="4">
        <v>0</v>
      </c>
      <c r="DI83" s="4">
        <v>1</v>
      </c>
      <c r="DJ83" s="4">
        <v>0</v>
      </c>
      <c r="DK83" s="4">
        <v>1</v>
      </c>
      <c r="DL83" s="4">
        <v>12</v>
      </c>
      <c r="DM83" s="4">
        <v>12</v>
      </c>
      <c r="DN83" s="4">
        <v>38</v>
      </c>
      <c r="DO83" s="4">
        <v>26</v>
      </c>
      <c r="DP83" s="4">
        <v>31</v>
      </c>
      <c r="DQ83" s="4">
        <v>60</v>
      </c>
      <c r="DR83" s="11">
        <v>41</v>
      </c>
      <c r="DS83" s="4">
        <v>50</v>
      </c>
      <c r="DT83" s="4">
        <v>84</v>
      </c>
      <c r="DU83" s="4">
        <f t="shared" si="39"/>
        <v>34</v>
      </c>
      <c r="DV83" s="11">
        <v>10.1</v>
      </c>
      <c r="DW83" s="4">
        <v>806</v>
      </c>
      <c r="DX83" s="4">
        <v>78</v>
      </c>
      <c r="DY83" s="4">
        <v>82</v>
      </c>
      <c r="DZ83" s="4">
        <v>2.9</v>
      </c>
      <c r="EA83" s="17">
        <f t="shared" si="38"/>
        <v>1.5263157894736843</v>
      </c>
      <c r="EB83" s="4">
        <v>17.100000000000001</v>
      </c>
      <c r="EC83" s="4">
        <v>271</v>
      </c>
      <c r="ED83" s="4">
        <v>56</v>
      </c>
      <c r="EE83" s="4">
        <v>4.5999999999999996</v>
      </c>
      <c r="EF83" s="4">
        <f t="shared" si="41"/>
        <v>2.4210526315789473</v>
      </c>
      <c r="EG83" s="45">
        <f t="shared" si="64"/>
        <v>2.39766081871345</v>
      </c>
      <c r="EH83" s="45">
        <f t="shared" si="65"/>
        <v>0.59064327485380108</v>
      </c>
      <c r="EI83" s="4">
        <v>13</v>
      </c>
      <c r="EJ83" s="4">
        <v>50</v>
      </c>
      <c r="EK83" s="4">
        <v>39</v>
      </c>
      <c r="EL83" s="11">
        <f t="shared" si="40"/>
        <v>1.2820512820512822</v>
      </c>
      <c r="EM83" s="4">
        <v>225</v>
      </c>
      <c r="EN83" s="11">
        <v>10</v>
      </c>
      <c r="EO83" s="4">
        <v>9</v>
      </c>
      <c r="EP83" s="11">
        <f t="shared" si="49"/>
        <v>5.2631578947368425</v>
      </c>
      <c r="EQ83" s="4">
        <v>29</v>
      </c>
      <c r="ER83" s="4">
        <f t="shared" si="50"/>
        <v>15.263157894736842</v>
      </c>
      <c r="ES83" s="4">
        <v>21</v>
      </c>
      <c r="ET83" s="4">
        <v>26</v>
      </c>
      <c r="EU83" s="11">
        <v>5</v>
      </c>
      <c r="EV83" s="4">
        <v>3</v>
      </c>
      <c r="EW83" s="9">
        <v>3</v>
      </c>
      <c r="EX83" s="4">
        <v>86</v>
      </c>
      <c r="EY83" s="4">
        <v>113</v>
      </c>
      <c r="EZ83" s="4">
        <v>48</v>
      </c>
      <c r="FA83" s="4">
        <v>69</v>
      </c>
      <c r="FB83" s="4">
        <v>79</v>
      </c>
      <c r="FC83" s="4">
        <f t="shared" si="51"/>
        <v>271</v>
      </c>
      <c r="FD83" s="9">
        <f t="shared" si="29"/>
        <v>1.2736295764853687</v>
      </c>
      <c r="FE83" s="9">
        <f t="shared" si="52"/>
        <v>0.29151291512915128</v>
      </c>
      <c r="FF83" s="9">
        <f t="shared" si="53"/>
        <v>0.40709955813215243</v>
      </c>
      <c r="FG83" s="9">
        <f t="shared" si="54"/>
        <v>1.4464285714285714</v>
      </c>
      <c r="FH83" s="9">
        <f t="shared" si="55"/>
        <v>0.35961827243805849</v>
      </c>
      <c r="FI83" s="9">
        <f t="shared" si="56"/>
        <v>1.1356744520805244</v>
      </c>
      <c r="FJ83" s="11">
        <v>15.8</v>
      </c>
      <c r="FK83" s="11">
        <v>17</v>
      </c>
      <c r="FL83" s="4">
        <v>11</v>
      </c>
      <c r="FM83" s="4">
        <v>6</v>
      </c>
      <c r="FN83" s="4">
        <v>67</v>
      </c>
      <c r="FO83" s="4">
        <f t="shared" si="43"/>
        <v>35.263157894736842</v>
      </c>
      <c r="FP83" s="11">
        <v>40</v>
      </c>
      <c r="FQ83" s="11">
        <v>18</v>
      </c>
      <c r="FR83" s="4">
        <v>12</v>
      </c>
      <c r="FS83" s="4">
        <v>45</v>
      </c>
      <c r="FT83" s="4">
        <v>42</v>
      </c>
      <c r="FU83" s="11">
        <f t="shared" si="31"/>
        <v>1.0714285714285714</v>
      </c>
      <c r="FV83" s="4">
        <v>10</v>
      </c>
      <c r="FW83" s="11">
        <f t="shared" si="63"/>
        <v>4.5</v>
      </c>
      <c r="FX83" s="4">
        <v>52</v>
      </c>
      <c r="FY83" s="4">
        <v>54.9</v>
      </c>
      <c r="FZ83">
        <v>10.9</v>
      </c>
      <c r="GA83" s="11">
        <f t="shared" si="57"/>
        <v>57.9</v>
      </c>
      <c r="GB83" s="4">
        <f t="shared" si="58"/>
        <v>3.2166666666666668</v>
      </c>
      <c r="GC83" s="4">
        <f t="shared" si="44"/>
        <v>3.6697247706422016</v>
      </c>
      <c r="GD83" s="4">
        <f t="shared" si="45"/>
        <v>1.4495412844036697</v>
      </c>
      <c r="GE83" s="4">
        <v>15</v>
      </c>
      <c r="GF83" s="4">
        <v>11</v>
      </c>
      <c r="GG83" s="4">
        <f t="shared" si="59"/>
        <v>26.666666666666668</v>
      </c>
      <c r="GH83" s="4">
        <v>21</v>
      </c>
      <c r="GI83" s="4">
        <v>17</v>
      </c>
      <c r="GJ83" s="4">
        <f t="shared" si="62"/>
        <v>19.047619047619047</v>
      </c>
      <c r="GK83">
        <v>1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0</v>
      </c>
      <c r="GR83">
        <v>1</v>
      </c>
      <c r="GS83">
        <v>0</v>
      </c>
      <c r="GT83">
        <v>0</v>
      </c>
    </row>
    <row r="84" spans="1:207" x14ac:dyDescent="0.35">
      <c r="A84" s="54">
        <v>75</v>
      </c>
      <c r="B84" s="31">
        <v>2275493</v>
      </c>
      <c r="C84" s="2">
        <v>45141</v>
      </c>
      <c r="D84" s="2">
        <v>26426</v>
      </c>
      <c r="E84" s="4">
        <v>51</v>
      </c>
      <c r="F84" s="4" t="s">
        <v>178</v>
      </c>
      <c r="G84" s="4">
        <v>75</v>
      </c>
      <c r="H84" s="4">
        <v>180</v>
      </c>
      <c r="I84" s="4">
        <v>1.94</v>
      </c>
      <c r="J84" s="4">
        <v>1</v>
      </c>
      <c r="K84" s="2">
        <v>45141</v>
      </c>
      <c r="L84" s="2">
        <v>45141</v>
      </c>
      <c r="M84" s="2">
        <v>45143</v>
      </c>
      <c r="N84" s="2">
        <v>45143</v>
      </c>
      <c r="O84" s="4">
        <v>1</v>
      </c>
      <c r="P84" s="2">
        <v>45143</v>
      </c>
      <c r="Q84" s="25">
        <f t="shared" si="37"/>
        <v>2</v>
      </c>
      <c r="R84" s="4">
        <f t="shared" si="46"/>
        <v>2</v>
      </c>
      <c r="S84" s="4">
        <f t="shared" ref="S84:S90" si="66">_xlfn.DAYS(P84,L84)</f>
        <v>2</v>
      </c>
      <c r="T84" s="4">
        <v>1</v>
      </c>
      <c r="U84" s="4">
        <v>1</v>
      </c>
      <c r="V84" s="4">
        <v>1</v>
      </c>
      <c r="W84" s="4">
        <v>0</v>
      </c>
      <c r="X84" s="4">
        <v>1</v>
      </c>
      <c r="Y84" s="4">
        <v>1</v>
      </c>
      <c r="Z84" s="4">
        <v>0</v>
      </c>
      <c r="AA84" s="4">
        <v>0</v>
      </c>
      <c r="AB84" s="4">
        <v>1</v>
      </c>
      <c r="AC84" s="4">
        <v>35</v>
      </c>
      <c r="AD84" s="4">
        <v>69</v>
      </c>
      <c r="AE84" s="4">
        <v>11</v>
      </c>
      <c r="AF84" s="4">
        <v>11</v>
      </c>
      <c r="AG84" s="4">
        <v>0</v>
      </c>
      <c r="AH84" s="4">
        <v>5800</v>
      </c>
      <c r="AI84" s="4">
        <v>5600</v>
      </c>
      <c r="AJ84" s="4">
        <v>6.55</v>
      </c>
      <c r="AK84" s="4">
        <v>1.44</v>
      </c>
      <c r="AL84" s="4">
        <v>0</v>
      </c>
      <c r="AM84" s="4">
        <v>0</v>
      </c>
      <c r="AN84" s="4">
        <v>0</v>
      </c>
      <c r="AO84" s="4">
        <v>45</v>
      </c>
      <c r="AP84" s="4">
        <v>1885</v>
      </c>
      <c r="AQ84" s="4">
        <v>0</v>
      </c>
      <c r="AR84" s="4">
        <v>8.8000000000000007</v>
      </c>
      <c r="AS84" s="4">
        <v>4.24</v>
      </c>
      <c r="AT84" s="4">
        <v>50</v>
      </c>
      <c r="AU84" s="29">
        <v>1.52</v>
      </c>
      <c r="AV84" s="4">
        <v>3.45</v>
      </c>
      <c r="AW84" s="4">
        <v>127</v>
      </c>
      <c r="AX84" s="4">
        <v>141</v>
      </c>
      <c r="AY84" s="4">
        <v>1</v>
      </c>
      <c r="AZ84" s="4">
        <v>0</v>
      </c>
      <c r="BA84" s="4">
        <v>3.52</v>
      </c>
      <c r="BB84" s="4">
        <v>132</v>
      </c>
      <c r="BC84" s="4">
        <v>122</v>
      </c>
      <c r="BD84" s="4">
        <v>5.68</v>
      </c>
      <c r="BE84" s="4">
        <v>2.33</v>
      </c>
      <c r="BF84" s="4">
        <v>7.42</v>
      </c>
      <c r="BG84" s="4">
        <v>7.7</v>
      </c>
      <c r="BH84" s="4">
        <v>5.6</v>
      </c>
      <c r="BI84" s="4">
        <v>3.1</v>
      </c>
      <c r="BJ84" s="4">
        <v>294</v>
      </c>
      <c r="BK84" s="4">
        <v>2286</v>
      </c>
      <c r="BL84" s="4">
        <v>747</v>
      </c>
      <c r="BM84" s="4">
        <v>27.19</v>
      </c>
      <c r="BN84" s="4">
        <v>282</v>
      </c>
      <c r="BO84" s="4">
        <v>3297</v>
      </c>
      <c r="BP84" s="4">
        <v>0</v>
      </c>
      <c r="BQ84" s="4">
        <v>0</v>
      </c>
      <c r="BR84" s="4">
        <v>325</v>
      </c>
      <c r="BS84">
        <v>117</v>
      </c>
      <c r="BT84">
        <v>48</v>
      </c>
      <c r="BU84">
        <v>72</v>
      </c>
      <c r="BV84">
        <v>83</v>
      </c>
      <c r="BX84">
        <v>293</v>
      </c>
      <c r="BY84">
        <v>2390</v>
      </c>
      <c r="BZ84">
        <v>11</v>
      </c>
      <c r="CA84">
        <v>85.6</v>
      </c>
      <c r="CB84">
        <v>6.2</v>
      </c>
      <c r="CC84" s="4">
        <v>5.2</v>
      </c>
      <c r="CD84" s="4">
        <v>64</v>
      </c>
      <c r="CE84" s="4">
        <v>76</v>
      </c>
      <c r="CF84" s="4">
        <v>15</v>
      </c>
      <c r="CG84" s="4">
        <v>17</v>
      </c>
      <c r="CH84" s="4">
        <v>2256</v>
      </c>
      <c r="CI84" s="4">
        <f t="shared" si="47"/>
        <v>1107.6923076923076</v>
      </c>
      <c r="CJ84" s="4">
        <v>7.3</v>
      </c>
      <c r="CK84" s="4">
        <v>21</v>
      </c>
      <c r="CL84" s="4">
        <v>78</v>
      </c>
      <c r="CM84" s="4">
        <v>13.3</v>
      </c>
      <c r="CN84" s="4">
        <v>0.1</v>
      </c>
      <c r="CO84" s="4">
        <v>0</v>
      </c>
      <c r="CP84" s="4">
        <v>0</v>
      </c>
      <c r="CQ84" s="4">
        <v>78.89</v>
      </c>
      <c r="CR84" s="4">
        <v>3389</v>
      </c>
      <c r="CS84" s="4">
        <v>1</v>
      </c>
      <c r="CT84" s="4">
        <v>0</v>
      </c>
      <c r="CU84" s="4"/>
      <c r="CV84" s="4">
        <v>1</v>
      </c>
      <c r="CW84" s="4">
        <v>0</v>
      </c>
      <c r="CX84" s="4">
        <v>0</v>
      </c>
      <c r="CY84" s="4">
        <v>0</v>
      </c>
      <c r="CZ84" s="4">
        <v>1</v>
      </c>
      <c r="DA84" s="4">
        <v>1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10</v>
      </c>
      <c r="DM84" s="4">
        <v>10</v>
      </c>
      <c r="DN84" s="4">
        <v>58</v>
      </c>
      <c r="DO84" s="4">
        <v>24</v>
      </c>
      <c r="DP84" s="4">
        <v>59</v>
      </c>
      <c r="DQ84" s="4">
        <v>88</v>
      </c>
      <c r="DR84" s="11">
        <v>74</v>
      </c>
      <c r="DS84" s="4">
        <v>49</v>
      </c>
      <c r="DT84" s="4">
        <v>189</v>
      </c>
      <c r="DU84" s="4">
        <f t="shared" si="39"/>
        <v>140</v>
      </c>
      <c r="DV84" s="11">
        <v>25.4</v>
      </c>
      <c r="DW84" s="4">
        <v>2179</v>
      </c>
      <c r="DX84" s="4">
        <v>94</v>
      </c>
      <c r="DY84" s="4">
        <v>81</v>
      </c>
      <c r="DZ84" s="4">
        <v>11.2</v>
      </c>
      <c r="EA84" s="4">
        <f t="shared" si="38"/>
        <v>5.7731958762886597</v>
      </c>
      <c r="EB84" s="4">
        <v>41.8</v>
      </c>
      <c r="EC84" s="4">
        <v>253</v>
      </c>
      <c r="ED84" s="4">
        <v>124</v>
      </c>
      <c r="EE84" s="4">
        <v>9.6</v>
      </c>
      <c r="EF84" s="4">
        <f t="shared" si="41"/>
        <v>4.9484536082474229</v>
      </c>
      <c r="EG84" s="45">
        <f t="shared" si="64"/>
        <v>1.7703349282296652</v>
      </c>
      <c r="EH84" s="45">
        <f t="shared" si="65"/>
        <v>0.60765550239234456</v>
      </c>
      <c r="EI84" s="4">
        <v>18</v>
      </c>
      <c r="EJ84" s="4">
        <v>130</v>
      </c>
      <c r="EK84" s="4">
        <v>63</v>
      </c>
      <c r="EL84" s="11">
        <f t="shared" si="40"/>
        <v>2.0634920634920637</v>
      </c>
      <c r="EM84" s="4">
        <v>238</v>
      </c>
      <c r="EN84" s="11">
        <v>16</v>
      </c>
      <c r="EO84" s="4">
        <v>11</v>
      </c>
      <c r="EP84" s="11">
        <f t="shared" si="49"/>
        <v>9.6296296296296298</v>
      </c>
      <c r="EQ84" s="4">
        <v>114</v>
      </c>
      <c r="ER84" s="4">
        <f t="shared" si="50"/>
        <v>58.762886597938149</v>
      </c>
      <c r="ES84" s="4">
        <v>52</v>
      </c>
      <c r="ET84" s="4">
        <v>84</v>
      </c>
      <c r="EU84" s="11">
        <v>27</v>
      </c>
      <c r="EV84" s="4">
        <v>22</v>
      </c>
      <c r="EW84" s="9">
        <v>5</v>
      </c>
      <c r="EX84" s="4">
        <v>62</v>
      </c>
      <c r="EY84" s="4">
        <v>90</v>
      </c>
      <c r="EZ84" s="4">
        <v>42</v>
      </c>
      <c r="FA84" s="4">
        <v>55</v>
      </c>
      <c r="FB84" s="4">
        <v>42</v>
      </c>
      <c r="FC84" s="4">
        <f t="shared" si="51"/>
        <v>253</v>
      </c>
      <c r="FD84" s="9">
        <f t="shared" si="29"/>
        <v>0.50982886063840527</v>
      </c>
      <c r="FE84" s="9">
        <f t="shared" si="52"/>
        <v>0.16600790513833993</v>
      </c>
      <c r="FF84" s="9">
        <f t="shared" si="53"/>
        <v>0.22045509078111053</v>
      </c>
      <c r="FG84" s="9">
        <f t="shared" si="54"/>
        <v>0.84919354838709671</v>
      </c>
      <c r="FH84" s="9">
        <f t="shared" si="55"/>
        <v>0.15392514098304114</v>
      </c>
      <c r="FI84" s="9">
        <f t="shared" si="56"/>
        <v>1.6656443248892199</v>
      </c>
      <c r="FJ84" s="11">
        <v>24.5</v>
      </c>
      <c r="FK84" s="11">
        <v>28</v>
      </c>
      <c r="FL84" s="4">
        <v>20</v>
      </c>
      <c r="FM84" s="4">
        <v>8</v>
      </c>
      <c r="FN84" s="4">
        <v>80</v>
      </c>
      <c r="FO84" s="4">
        <f t="shared" si="43"/>
        <v>41.237113402061858</v>
      </c>
      <c r="FP84" s="11">
        <v>62</v>
      </c>
      <c r="FQ84" s="11">
        <v>33</v>
      </c>
      <c r="FR84" s="4">
        <v>18</v>
      </c>
      <c r="FS84" s="4">
        <v>121</v>
      </c>
      <c r="FT84" s="4">
        <v>98</v>
      </c>
      <c r="FU84" s="11">
        <f t="shared" si="31"/>
        <v>1.2346938775510203</v>
      </c>
      <c r="FV84" s="4">
        <v>14</v>
      </c>
      <c r="FW84" s="11">
        <f t="shared" si="63"/>
        <v>8.6428571428571423</v>
      </c>
      <c r="FX84" s="4">
        <v>100</v>
      </c>
      <c r="FY84" s="4">
        <v>39</v>
      </c>
      <c r="FZ84">
        <v>30.4</v>
      </c>
      <c r="GA84" s="11">
        <f t="shared" si="57"/>
        <v>39</v>
      </c>
      <c r="GB84" s="4">
        <f t="shared" si="58"/>
        <v>1.1818181818181819</v>
      </c>
      <c r="GC84" s="4">
        <f t="shared" si="44"/>
        <v>2.0394736842105265</v>
      </c>
      <c r="GD84" s="4">
        <f t="shared" si="45"/>
        <v>0.80592105263157898</v>
      </c>
      <c r="GE84" s="4">
        <v>23</v>
      </c>
      <c r="GF84" s="4">
        <v>14</v>
      </c>
      <c r="GG84" s="4">
        <f t="shared" si="59"/>
        <v>39.130434782608695</v>
      </c>
      <c r="GH84" s="4">
        <v>52</v>
      </c>
      <c r="GI84" s="4">
        <v>38</v>
      </c>
      <c r="GJ84" s="4">
        <f t="shared" si="62"/>
        <v>26.923076923076923</v>
      </c>
      <c r="GK84">
        <v>1</v>
      </c>
      <c r="GL84">
        <v>0</v>
      </c>
      <c r="GM84">
        <v>0</v>
      </c>
      <c r="GN84">
        <v>0</v>
      </c>
      <c r="GO84">
        <v>1</v>
      </c>
      <c r="GP84">
        <v>0</v>
      </c>
      <c r="GQ84">
        <v>0</v>
      </c>
      <c r="GR84">
        <v>1</v>
      </c>
      <c r="GS84">
        <v>0</v>
      </c>
      <c r="GT84">
        <v>0</v>
      </c>
      <c r="GW84" t="e">
        <f>(GU84-GV84)/GU84</f>
        <v>#DIV/0!</v>
      </c>
    </row>
    <row r="85" spans="1:207" x14ac:dyDescent="0.35">
      <c r="A85" s="54">
        <v>78</v>
      </c>
      <c r="B85" s="31">
        <v>13525752</v>
      </c>
      <c r="C85" s="2">
        <v>45152</v>
      </c>
      <c r="D85" s="2">
        <v>17421</v>
      </c>
      <c r="E85" s="4">
        <v>76</v>
      </c>
      <c r="F85" s="4" t="s">
        <v>176</v>
      </c>
      <c r="G85" s="4">
        <v>60</v>
      </c>
      <c r="H85" s="4">
        <v>165</v>
      </c>
      <c r="I85" s="4">
        <v>1.66</v>
      </c>
      <c r="J85" s="4">
        <v>1</v>
      </c>
      <c r="K85" s="2">
        <v>45126</v>
      </c>
      <c r="L85" s="2">
        <v>45151</v>
      </c>
      <c r="M85" s="2">
        <v>45156</v>
      </c>
      <c r="N85" s="2">
        <v>45215</v>
      </c>
      <c r="O85" s="4">
        <v>1</v>
      </c>
      <c r="P85" s="2">
        <v>45215</v>
      </c>
      <c r="Q85" s="25">
        <f t="shared" si="37"/>
        <v>5</v>
      </c>
      <c r="R85" s="4">
        <f t="shared" si="46"/>
        <v>89</v>
      </c>
      <c r="S85" s="4">
        <f t="shared" si="66"/>
        <v>64</v>
      </c>
      <c r="T85" s="4">
        <v>0</v>
      </c>
      <c r="U85" s="4">
        <v>1</v>
      </c>
      <c r="V85" s="4">
        <v>1</v>
      </c>
      <c r="W85" s="4">
        <v>0</v>
      </c>
      <c r="X85" s="4">
        <v>0</v>
      </c>
      <c r="Y85" s="4">
        <v>1</v>
      </c>
      <c r="Z85" s="4">
        <v>0</v>
      </c>
      <c r="AA85" s="4">
        <v>0</v>
      </c>
      <c r="AB85" s="4">
        <v>0</v>
      </c>
      <c r="AC85" s="4">
        <v>21</v>
      </c>
      <c r="AD85" s="4">
        <v>48</v>
      </c>
      <c r="AE85" s="4">
        <v>10</v>
      </c>
      <c r="AF85" s="4">
        <v>10</v>
      </c>
      <c r="AG85" s="4">
        <v>0</v>
      </c>
      <c r="AH85" s="4">
        <v>260</v>
      </c>
      <c r="AI85" s="4">
        <v>2600</v>
      </c>
      <c r="AJ85" s="4">
        <v>30</v>
      </c>
      <c r="AK85" s="4">
        <v>15</v>
      </c>
      <c r="AL85" s="4">
        <v>0</v>
      </c>
      <c r="AM85" s="4">
        <v>1</v>
      </c>
      <c r="AN85" s="4" t="s">
        <v>225</v>
      </c>
      <c r="AO85" s="4">
        <v>105</v>
      </c>
      <c r="AP85" s="4">
        <v>1334</v>
      </c>
      <c r="AQ85" s="4">
        <v>0</v>
      </c>
      <c r="AR85" s="4">
        <v>7.7</v>
      </c>
      <c r="AS85" s="4">
        <v>1.0900000000000001</v>
      </c>
      <c r="AT85" s="4">
        <v>33.799999999999997</v>
      </c>
      <c r="AV85" s="4">
        <v>1.34</v>
      </c>
      <c r="AW85" s="4">
        <v>621</v>
      </c>
      <c r="AX85" s="4">
        <v>40000</v>
      </c>
      <c r="AY85" s="4">
        <v>1</v>
      </c>
      <c r="AZ85" s="4">
        <v>1</v>
      </c>
      <c r="BA85" s="4">
        <v>3.58</v>
      </c>
      <c r="BB85" s="4">
        <v>351</v>
      </c>
      <c r="BC85" s="4">
        <v>130</v>
      </c>
      <c r="BD85" s="4">
        <v>5.73</v>
      </c>
      <c r="BE85" s="4">
        <v>2.25</v>
      </c>
      <c r="BF85" s="4">
        <v>8.1199999999999992</v>
      </c>
      <c r="BG85" s="4">
        <v>7.6</v>
      </c>
      <c r="BH85" s="4">
        <v>4</v>
      </c>
      <c r="BI85" s="4">
        <v>1.87</v>
      </c>
      <c r="BJ85" s="4">
        <v>1517</v>
      </c>
      <c r="BK85" s="4">
        <v>104</v>
      </c>
      <c r="BL85" s="4">
        <v>43</v>
      </c>
      <c r="BM85" s="4">
        <v>0.61</v>
      </c>
      <c r="BN85" s="4">
        <v>99</v>
      </c>
      <c r="BO85" s="4">
        <v>491</v>
      </c>
      <c r="BP85" s="4">
        <v>0</v>
      </c>
      <c r="BQ85" s="4">
        <v>0</v>
      </c>
      <c r="BR85" s="4">
        <v>336</v>
      </c>
      <c r="BS85">
        <v>114</v>
      </c>
      <c r="BT85">
        <v>54</v>
      </c>
      <c r="BU85">
        <v>75</v>
      </c>
      <c r="BV85">
        <v>63</v>
      </c>
      <c r="BX85">
        <v>-647</v>
      </c>
      <c r="BY85">
        <v>250</v>
      </c>
      <c r="BZ85">
        <v>1.2</v>
      </c>
      <c r="CA85">
        <v>74.5</v>
      </c>
      <c r="CB85">
        <v>5.4</v>
      </c>
      <c r="CC85" s="4">
        <v>2.4</v>
      </c>
      <c r="CD85" s="4">
        <v>38</v>
      </c>
      <c r="CE85" s="4">
        <v>68</v>
      </c>
      <c r="CF85" s="4">
        <v>13</v>
      </c>
      <c r="CG85" s="4">
        <v>14</v>
      </c>
      <c r="CH85" s="4">
        <v>2135</v>
      </c>
      <c r="CI85" s="4">
        <f t="shared" si="47"/>
        <v>2500</v>
      </c>
      <c r="CJ85" s="4">
        <v>7.48</v>
      </c>
      <c r="CK85" s="4">
        <v>31</v>
      </c>
      <c r="CL85" s="4">
        <v>85</v>
      </c>
      <c r="CM85" s="4">
        <v>24</v>
      </c>
      <c r="CN85" s="4">
        <v>0.45</v>
      </c>
      <c r="CO85" s="4">
        <v>0</v>
      </c>
      <c r="CP85" s="4">
        <v>0</v>
      </c>
      <c r="CQ85" s="4">
        <v>361</v>
      </c>
      <c r="CR85" s="4">
        <v>35000</v>
      </c>
      <c r="CS85" s="4">
        <v>1</v>
      </c>
      <c r="CT85" s="4">
        <v>3</v>
      </c>
      <c r="CU85" s="4"/>
      <c r="CV85" s="4">
        <v>1</v>
      </c>
      <c r="CW85" s="4">
        <v>1</v>
      </c>
      <c r="CX85" s="4">
        <v>1</v>
      </c>
      <c r="CY85" s="4">
        <v>1</v>
      </c>
      <c r="CZ85" s="4">
        <v>1</v>
      </c>
      <c r="DA85" s="4">
        <v>1</v>
      </c>
      <c r="DB85" s="4">
        <v>0</v>
      </c>
      <c r="DC85" s="4">
        <v>1</v>
      </c>
      <c r="DD85" s="4">
        <v>1</v>
      </c>
      <c r="DE85" s="4">
        <v>1</v>
      </c>
      <c r="DF85" s="4">
        <v>0</v>
      </c>
      <c r="DG85" s="4">
        <v>0</v>
      </c>
      <c r="DH85" s="4">
        <v>0</v>
      </c>
      <c r="DI85" s="4">
        <v>1</v>
      </c>
      <c r="DJ85" s="4">
        <v>0</v>
      </c>
      <c r="DK85" s="4">
        <v>1</v>
      </c>
      <c r="DL85" s="4">
        <v>9</v>
      </c>
      <c r="DM85" s="4">
        <v>9</v>
      </c>
      <c r="DN85" s="4">
        <v>63</v>
      </c>
      <c r="DO85" s="4">
        <v>52</v>
      </c>
      <c r="DP85" s="4">
        <v>17</v>
      </c>
      <c r="DQ85" s="4">
        <v>35</v>
      </c>
      <c r="DR85" s="11">
        <v>38</v>
      </c>
      <c r="DS85" s="4">
        <v>95</v>
      </c>
      <c r="DT85" s="4">
        <v>153</v>
      </c>
      <c r="DU85" s="4">
        <f t="shared" si="39"/>
        <v>58</v>
      </c>
      <c r="DV85" s="11">
        <v>10.199999999999999</v>
      </c>
      <c r="DW85" s="4">
        <v>968</v>
      </c>
      <c r="DX85" s="4">
        <v>85</v>
      </c>
      <c r="DY85" s="4">
        <v>64</v>
      </c>
      <c r="DZ85" s="4">
        <v>3.7</v>
      </c>
      <c r="EA85" s="4">
        <f t="shared" si="38"/>
        <v>2.2289156626506026</v>
      </c>
      <c r="EB85" s="4">
        <v>18.600000000000001</v>
      </c>
      <c r="EC85" s="4">
        <v>309</v>
      </c>
      <c r="ED85" s="4">
        <v>68</v>
      </c>
      <c r="EE85" s="4">
        <v>4.0999999999999996</v>
      </c>
      <c r="EF85" s="4">
        <f t="shared" si="41"/>
        <v>2.4698795180722892</v>
      </c>
      <c r="EG85" s="45">
        <f t="shared" si="64"/>
        <v>2.043010752688172</v>
      </c>
      <c r="EH85" s="45">
        <f t="shared" si="65"/>
        <v>0.54838709677419351</v>
      </c>
      <c r="EI85" s="4">
        <v>7</v>
      </c>
      <c r="EJ85" s="4">
        <v>96</v>
      </c>
      <c r="EK85" s="4">
        <v>66</v>
      </c>
      <c r="EL85" s="11">
        <f t="shared" si="40"/>
        <v>1.4545454545454546</v>
      </c>
      <c r="EM85" s="4">
        <v>151</v>
      </c>
      <c r="EN85" s="11">
        <v>8</v>
      </c>
      <c r="EO85" s="4">
        <v>4</v>
      </c>
      <c r="EP85" s="11">
        <f t="shared" si="49"/>
        <v>16</v>
      </c>
      <c r="EQ85" s="4">
        <v>46</v>
      </c>
      <c r="ER85" s="4">
        <f t="shared" si="50"/>
        <v>27.710843373493976</v>
      </c>
      <c r="ES85" s="4">
        <v>35</v>
      </c>
      <c r="ET85" s="4">
        <v>54</v>
      </c>
      <c r="EU85" s="11">
        <v>16</v>
      </c>
      <c r="EV85" s="4">
        <v>8</v>
      </c>
      <c r="EW85" s="9">
        <v>8</v>
      </c>
      <c r="EX85" s="4">
        <v>97</v>
      </c>
      <c r="EY85" s="4">
        <v>152</v>
      </c>
      <c r="EZ85" s="4">
        <v>66</v>
      </c>
      <c r="FA85" s="4">
        <v>97</v>
      </c>
      <c r="FB85" s="4">
        <v>83</v>
      </c>
      <c r="FC85" s="4">
        <f t="shared" si="51"/>
        <v>309</v>
      </c>
      <c r="FD85" s="9">
        <f t="shared" si="29"/>
        <v>1.5048791826809076</v>
      </c>
      <c r="FE85" s="9">
        <f t="shared" si="52"/>
        <v>0.26860841423948217</v>
      </c>
      <c r="FF85" s="9">
        <f t="shared" si="53"/>
        <v>0.37968640632154455</v>
      </c>
      <c r="FG85" s="9">
        <f t="shared" si="54"/>
        <v>1.5088235294117649</v>
      </c>
      <c r="FH85" s="9">
        <f t="shared" si="55"/>
        <v>0.31619955188717436</v>
      </c>
      <c r="FI85" s="9">
        <f t="shared" si="56"/>
        <v>1.0026210388024841</v>
      </c>
      <c r="FJ85" s="11">
        <v>16.7</v>
      </c>
      <c r="FK85" s="11">
        <v>13</v>
      </c>
      <c r="FL85" s="4">
        <v>7</v>
      </c>
      <c r="FM85" s="4">
        <v>6</v>
      </c>
      <c r="FN85" s="4">
        <v>81</v>
      </c>
      <c r="FO85" s="4">
        <f t="shared" si="43"/>
        <v>48.795180722891565</v>
      </c>
      <c r="FP85" s="11">
        <v>47</v>
      </c>
      <c r="FQ85" s="11">
        <v>22</v>
      </c>
      <c r="FR85" s="4">
        <v>14</v>
      </c>
      <c r="FS85" s="4">
        <v>33</v>
      </c>
      <c r="FT85" s="4">
        <v>39</v>
      </c>
      <c r="FU85" s="11">
        <f t="shared" si="31"/>
        <v>0.84615384615384615</v>
      </c>
      <c r="FV85" s="4">
        <v>7</v>
      </c>
      <c r="FW85" s="11">
        <f t="shared" si="63"/>
        <v>4.7142857142857144</v>
      </c>
      <c r="FX85" s="4">
        <v>90</v>
      </c>
      <c r="FY85" s="4">
        <v>38.6</v>
      </c>
      <c r="FZ85">
        <v>13.8</v>
      </c>
      <c r="GA85" s="11">
        <f t="shared" si="57"/>
        <v>38.6</v>
      </c>
      <c r="GB85" s="4">
        <f t="shared" si="58"/>
        <v>1.7545454545454546</v>
      </c>
      <c r="GC85" s="4">
        <f t="shared" si="44"/>
        <v>3.4057971014492754</v>
      </c>
      <c r="GD85" s="4">
        <f t="shared" si="45"/>
        <v>1.2101449275362317</v>
      </c>
      <c r="GE85" s="4">
        <v>15</v>
      </c>
      <c r="GF85" s="4">
        <v>13</v>
      </c>
      <c r="GG85" s="4">
        <f t="shared" si="59"/>
        <v>13.333333333333334</v>
      </c>
      <c r="GH85" s="4">
        <v>19</v>
      </c>
      <c r="GI85" s="4">
        <v>14</v>
      </c>
      <c r="GJ85" s="4">
        <f t="shared" si="62"/>
        <v>26.315789473684209</v>
      </c>
      <c r="GK85">
        <v>1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1</v>
      </c>
      <c r="GS85">
        <v>0</v>
      </c>
      <c r="GT85">
        <v>0</v>
      </c>
      <c r="GW85" t="e">
        <f>(GU85-GV85)/GU85</f>
        <v>#DIV/0!</v>
      </c>
    </row>
    <row r="86" spans="1:207" x14ac:dyDescent="0.35">
      <c r="A86" s="54">
        <v>79</v>
      </c>
      <c r="B86" s="31">
        <v>93007544</v>
      </c>
      <c r="C86" s="2">
        <v>45152</v>
      </c>
      <c r="D86" s="2">
        <v>23437</v>
      </c>
      <c r="E86" s="4">
        <v>59</v>
      </c>
      <c r="F86" s="4" t="s">
        <v>176</v>
      </c>
      <c r="G86" s="4">
        <v>65</v>
      </c>
      <c r="H86" s="4">
        <v>160</v>
      </c>
      <c r="I86" s="4">
        <v>1.68</v>
      </c>
      <c r="J86" s="4">
        <v>1</v>
      </c>
      <c r="K86" s="2">
        <v>45135</v>
      </c>
      <c r="L86" s="2">
        <v>45135</v>
      </c>
      <c r="M86" s="2">
        <v>45165</v>
      </c>
      <c r="N86" s="2">
        <v>45165</v>
      </c>
      <c r="O86" s="4">
        <v>1</v>
      </c>
      <c r="P86" s="2">
        <v>45165</v>
      </c>
      <c r="Q86" s="25">
        <f t="shared" si="37"/>
        <v>30</v>
      </c>
      <c r="R86" s="4">
        <f t="shared" si="46"/>
        <v>30</v>
      </c>
      <c r="S86" s="4">
        <f t="shared" si="66"/>
        <v>30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18</v>
      </c>
      <c r="AD86" s="4">
        <v>45</v>
      </c>
      <c r="AE86" s="4">
        <v>3</v>
      </c>
      <c r="AF86" s="4">
        <v>12</v>
      </c>
      <c r="AG86" s="4">
        <v>9</v>
      </c>
      <c r="AH86" s="4">
        <v>720</v>
      </c>
      <c r="AI86" s="4">
        <v>300</v>
      </c>
      <c r="AJ86" s="4">
        <v>39</v>
      </c>
      <c r="AK86" s="4">
        <v>16</v>
      </c>
      <c r="AL86" s="4">
        <v>0</v>
      </c>
      <c r="AM86">
        <v>1</v>
      </c>
      <c r="AN86" s="4" t="s">
        <v>226</v>
      </c>
      <c r="AQ86" s="4">
        <v>0</v>
      </c>
      <c r="AR86" s="4">
        <v>8.6999999999999993</v>
      </c>
      <c r="AS86" s="4">
        <v>2.0099999999999998</v>
      </c>
      <c r="AT86" s="4">
        <v>31.5</v>
      </c>
      <c r="AX86" s="4">
        <v>580</v>
      </c>
      <c r="AY86" s="4">
        <v>0</v>
      </c>
      <c r="AZ86" s="4">
        <v>0</v>
      </c>
      <c r="BA86" s="4">
        <v>0.99</v>
      </c>
      <c r="BB86" s="4">
        <v>37</v>
      </c>
      <c r="BC86" s="4">
        <v>134</v>
      </c>
      <c r="BD86" s="4">
        <v>5.24</v>
      </c>
      <c r="BE86" s="4">
        <v>1.92</v>
      </c>
      <c r="BF86" s="4">
        <v>4.05</v>
      </c>
      <c r="BG86" s="4">
        <v>8</v>
      </c>
      <c r="BK86" s="4">
        <v>41</v>
      </c>
      <c r="BL86" s="4">
        <v>79</v>
      </c>
      <c r="BM86" s="4">
        <v>0.93</v>
      </c>
      <c r="BN86" s="4">
        <v>115</v>
      </c>
      <c r="BO86" s="4">
        <v>405</v>
      </c>
      <c r="BP86" s="4">
        <v>1</v>
      </c>
      <c r="BQ86" s="4">
        <v>25</v>
      </c>
      <c r="BR86" s="4">
        <v>224</v>
      </c>
      <c r="BS86">
        <v>130</v>
      </c>
      <c r="BT86">
        <v>65</v>
      </c>
      <c r="BU86">
        <v>85</v>
      </c>
      <c r="BV86">
        <v>118</v>
      </c>
      <c r="BW86">
        <v>16</v>
      </c>
      <c r="BX86">
        <v>-1214</v>
      </c>
      <c r="BY86">
        <v>2940</v>
      </c>
      <c r="BZ86">
        <v>1.5</v>
      </c>
      <c r="CA86">
        <v>75.8</v>
      </c>
      <c r="CB86">
        <v>9.3000000000000007</v>
      </c>
      <c r="CC86" s="4">
        <v>2.7</v>
      </c>
      <c r="CD86" s="4">
        <v>28</v>
      </c>
      <c r="CE86" s="4">
        <v>67</v>
      </c>
      <c r="CF86" s="4">
        <v>8</v>
      </c>
      <c r="CG86" s="4">
        <v>9</v>
      </c>
      <c r="CH86" s="4">
        <v>2134</v>
      </c>
      <c r="CI86" s="4">
        <f t="shared" si="47"/>
        <v>2044.4444444444443</v>
      </c>
      <c r="CJ86" s="4">
        <v>7.45</v>
      </c>
      <c r="CK86" s="4">
        <v>24</v>
      </c>
      <c r="CL86" s="4">
        <v>106</v>
      </c>
      <c r="CM86" s="4">
        <v>19.7</v>
      </c>
      <c r="CN86" s="4">
        <v>0.6</v>
      </c>
      <c r="CO86" s="4">
        <v>1</v>
      </c>
      <c r="CP86" s="4">
        <v>0</v>
      </c>
      <c r="CQ86" s="4">
        <v>20</v>
      </c>
      <c r="CS86" s="4">
        <v>1</v>
      </c>
      <c r="CT86" s="4">
        <v>0</v>
      </c>
      <c r="CU86" s="4"/>
      <c r="CV86" s="4">
        <v>1</v>
      </c>
      <c r="CW86" s="4">
        <v>1</v>
      </c>
      <c r="CX86" s="4">
        <v>1</v>
      </c>
      <c r="CY86" s="4">
        <v>1</v>
      </c>
      <c r="CZ86" s="4">
        <v>1</v>
      </c>
      <c r="DA86" s="4">
        <v>1</v>
      </c>
      <c r="DB86" s="4">
        <v>0</v>
      </c>
      <c r="DC86" s="4">
        <v>0</v>
      </c>
      <c r="DD86" s="4">
        <v>1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13</v>
      </c>
      <c r="DM86" s="4">
        <v>11</v>
      </c>
      <c r="DN86" s="4">
        <v>47</v>
      </c>
      <c r="DO86" s="4">
        <v>34</v>
      </c>
      <c r="DP86" s="4">
        <v>27</v>
      </c>
      <c r="DQ86" s="4">
        <v>53</v>
      </c>
      <c r="DR86" s="11">
        <v>48</v>
      </c>
      <c r="DS86" s="4">
        <v>52</v>
      </c>
      <c r="DT86" s="4">
        <v>74</v>
      </c>
      <c r="DU86" s="4">
        <f t="shared" si="39"/>
        <v>22</v>
      </c>
      <c r="DV86" s="11">
        <v>10.1</v>
      </c>
      <c r="DW86" s="4">
        <v>837</v>
      </c>
      <c r="DX86" s="4">
        <v>71</v>
      </c>
      <c r="DY86" s="4">
        <v>124</v>
      </c>
      <c r="DZ86" s="4">
        <v>4.5999999999999996</v>
      </c>
      <c r="EA86" s="17">
        <f t="shared" si="38"/>
        <v>2.7380952380952381</v>
      </c>
      <c r="EB86" s="4">
        <v>16.600000000000001</v>
      </c>
      <c r="EC86" s="4">
        <v>242</v>
      </c>
      <c r="ED86" s="4">
        <v>54</v>
      </c>
      <c r="EE86" s="4">
        <v>4.5</v>
      </c>
      <c r="EF86" s="4">
        <f t="shared" si="41"/>
        <v>2.6785714285714288</v>
      </c>
      <c r="EG86" s="45">
        <f t="shared" si="64"/>
        <v>2.8915662650602405</v>
      </c>
      <c r="EH86" s="45">
        <f t="shared" si="65"/>
        <v>0.60843373493975894</v>
      </c>
      <c r="EI86" s="4">
        <v>10</v>
      </c>
      <c r="EJ86" s="4">
        <v>92</v>
      </c>
      <c r="EK86" s="4">
        <v>36</v>
      </c>
      <c r="EL86" s="11">
        <f t="shared" si="40"/>
        <v>2.5555555555555554</v>
      </c>
      <c r="EM86" s="4">
        <v>216</v>
      </c>
      <c r="EN86" s="11">
        <v>10</v>
      </c>
      <c r="EO86" s="4">
        <v>9</v>
      </c>
      <c r="EP86" s="11">
        <f t="shared" si="49"/>
        <v>9.6842105263157894</v>
      </c>
      <c r="EQ86" s="4">
        <v>43</v>
      </c>
      <c r="ER86" s="4">
        <f t="shared" si="50"/>
        <v>25.595238095238095</v>
      </c>
      <c r="ES86" s="4">
        <v>23</v>
      </c>
      <c r="ET86" s="4">
        <v>25</v>
      </c>
      <c r="EU86" s="11">
        <v>11</v>
      </c>
      <c r="EV86" s="4">
        <v>10</v>
      </c>
      <c r="EW86" s="9">
        <v>1</v>
      </c>
      <c r="EX86" s="4">
        <v>79</v>
      </c>
      <c r="EY86" s="4">
        <v>117</v>
      </c>
      <c r="EZ86" s="4">
        <v>65</v>
      </c>
      <c r="FA86" s="4">
        <v>96</v>
      </c>
      <c r="FB86" s="4">
        <v>93</v>
      </c>
      <c r="FC86" s="4">
        <f t="shared" si="51"/>
        <v>242</v>
      </c>
      <c r="FD86" s="9">
        <f t="shared" ref="FD86:FD101" si="67">FG86/FI86</f>
        <v>1.9379460794348675</v>
      </c>
      <c r="FE86" s="9">
        <f t="shared" si="52"/>
        <v>0.38429752066115702</v>
      </c>
      <c r="FF86" s="9">
        <f t="shared" si="53"/>
        <v>0.4925028653480763</v>
      </c>
      <c r="FG86" s="9">
        <f t="shared" si="54"/>
        <v>2.1666666666666665</v>
      </c>
      <c r="FH86" s="9">
        <f t="shared" si="55"/>
        <v>0.36645897565425928</v>
      </c>
      <c r="FI86" s="9">
        <f t="shared" si="56"/>
        <v>1.1180221625663069</v>
      </c>
      <c r="FJ86" s="11">
        <v>15.4</v>
      </c>
      <c r="FK86" s="11">
        <v>25</v>
      </c>
      <c r="FL86" s="4">
        <v>12</v>
      </c>
      <c r="FM86" s="4">
        <v>13</v>
      </c>
      <c r="FN86" s="4">
        <v>67</v>
      </c>
      <c r="FO86" s="4">
        <f t="shared" si="43"/>
        <v>39.88095238095238</v>
      </c>
      <c r="FP86" s="11">
        <v>30</v>
      </c>
      <c r="FQ86" s="11">
        <v>20</v>
      </c>
      <c r="FR86" s="4">
        <v>13</v>
      </c>
      <c r="FS86" s="4">
        <v>53</v>
      </c>
      <c r="FT86" s="4">
        <v>45</v>
      </c>
      <c r="FU86" s="11">
        <f t="shared" si="31"/>
        <v>1.1777777777777778</v>
      </c>
      <c r="FV86" s="4">
        <v>11</v>
      </c>
      <c r="FW86" s="11">
        <f t="shared" si="63"/>
        <v>4.8181818181818183</v>
      </c>
      <c r="FX86" s="4">
        <v>93</v>
      </c>
      <c r="FY86" s="4">
        <v>23.9</v>
      </c>
      <c r="FZ86">
        <v>15.4</v>
      </c>
      <c r="GA86" s="11">
        <f t="shared" si="57"/>
        <v>39.9</v>
      </c>
      <c r="GB86" s="4">
        <f t="shared" si="58"/>
        <v>1.9949999999999999</v>
      </c>
      <c r="GC86" s="4">
        <f t="shared" si="44"/>
        <v>1.948051948051948</v>
      </c>
      <c r="GD86" s="4">
        <f t="shared" si="45"/>
        <v>1</v>
      </c>
      <c r="GE86" s="4">
        <v>25</v>
      </c>
      <c r="GF86" s="4">
        <v>16</v>
      </c>
      <c r="GG86" s="4">
        <f t="shared" si="59"/>
        <v>36</v>
      </c>
      <c r="GH86" s="4">
        <v>13</v>
      </c>
      <c r="GI86" s="4">
        <v>11</v>
      </c>
      <c r="GJ86" s="4">
        <f t="shared" si="62"/>
        <v>15.384615384615385</v>
      </c>
      <c r="GK86" s="4">
        <v>1</v>
      </c>
      <c r="GL86" s="4">
        <v>0</v>
      </c>
      <c r="GM86" s="4">
        <v>0</v>
      </c>
      <c r="GN86" s="4">
        <v>1</v>
      </c>
      <c r="GO86" s="4">
        <v>0</v>
      </c>
      <c r="GP86" s="4">
        <v>0</v>
      </c>
      <c r="GQ86" s="4">
        <v>1</v>
      </c>
      <c r="GR86" s="4">
        <v>0</v>
      </c>
      <c r="GS86" s="4">
        <v>0</v>
      </c>
      <c r="GT86" s="4">
        <v>1</v>
      </c>
    </row>
    <row r="87" spans="1:207" x14ac:dyDescent="0.35">
      <c r="A87" s="54">
        <v>80</v>
      </c>
      <c r="B87" s="31">
        <v>97148629</v>
      </c>
      <c r="C87" s="2" t="s">
        <v>227</v>
      </c>
      <c r="D87" s="2">
        <v>18942</v>
      </c>
      <c r="E87" s="4">
        <v>72</v>
      </c>
      <c r="F87" s="4" t="s">
        <v>176</v>
      </c>
      <c r="G87" s="4">
        <v>49</v>
      </c>
      <c r="H87" s="4">
        <v>152</v>
      </c>
      <c r="I87" s="4">
        <v>1.43</v>
      </c>
      <c r="J87" s="4">
        <v>1</v>
      </c>
      <c r="K87" s="2">
        <v>45153</v>
      </c>
      <c r="L87" s="2">
        <v>45153</v>
      </c>
      <c r="M87" s="2">
        <v>45158</v>
      </c>
      <c r="N87" s="2">
        <v>45158</v>
      </c>
      <c r="O87" s="4">
        <v>1</v>
      </c>
      <c r="P87" s="2">
        <v>45158</v>
      </c>
      <c r="Q87" s="25">
        <f t="shared" si="37"/>
        <v>5</v>
      </c>
      <c r="R87" s="4">
        <f t="shared" si="46"/>
        <v>5</v>
      </c>
      <c r="S87" s="4">
        <f t="shared" si="66"/>
        <v>5</v>
      </c>
      <c r="T87" s="4">
        <v>0</v>
      </c>
      <c r="U87" s="4">
        <v>1</v>
      </c>
      <c r="V87" s="4">
        <v>1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43</v>
      </c>
      <c r="AD87" s="4">
        <v>90</v>
      </c>
      <c r="AE87" s="4">
        <v>14</v>
      </c>
      <c r="AF87" s="4">
        <v>14</v>
      </c>
      <c r="AG87" s="4">
        <v>0</v>
      </c>
      <c r="AH87" s="4">
        <v>4800</v>
      </c>
      <c r="AI87" s="4">
        <v>19900</v>
      </c>
      <c r="AJ87" s="4">
        <v>1.68</v>
      </c>
      <c r="AK87" s="4">
        <v>100</v>
      </c>
      <c r="AL87" s="4">
        <v>0</v>
      </c>
      <c r="AM87" s="4">
        <v>0</v>
      </c>
      <c r="AN87" s="4">
        <v>0</v>
      </c>
      <c r="AO87" s="4">
        <v>2</v>
      </c>
      <c r="AP87" s="4">
        <v>1946</v>
      </c>
      <c r="AQ87" s="4">
        <v>0</v>
      </c>
      <c r="AR87" s="4">
        <v>9.1999999999999993</v>
      </c>
      <c r="AS87" s="4">
        <v>1.62</v>
      </c>
      <c r="AT87" s="4">
        <v>35</v>
      </c>
      <c r="AU87" s="29">
        <v>2.2000000000000002</v>
      </c>
      <c r="AV87" s="4">
        <v>57.84</v>
      </c>
      <c r="AW87" s="4">
        <v>34</v>
      </c>
      <c r="AX87" s="4">
        <v>18000</v>
      </c>
      <c r="AY87" s="4">
        <v>1</v>
      </c>
      <c r="AZ87" s="4">
        <v>0</v>
      </c>
      <c r="BA87" s="4">
        <v>2.0299999999999998</v>
      </c>
      <c r="BB87" s="4">
        <v>102</v>
      </c>
      <c r="BC87" s="4">
        <v>129</v>
      </c>
      <c r="BD87" s="4">
        <v>5.2</v>
      </c>
      <c r="BE87" s="4">
        <v>3.6</v>
      </c>
      <c r="BF87" s="4">
        <v>6.7</v>
      </c>
      <c r="BG87" s="4">
        <v>6.8</v>
      </c>
      <c r="BH87" s="4">
        <v>4</v>
      </c>
      <c r="BI87" s="4">
        <v>2.6</v>
      </c>
      <c r="BJ87" s="4">
        <v>109</v>
      </c>
      <c r="BK87" s="4">
        <v>164</v>
      </c>
      <c r="BL87" s="4">
        <v>49</v>
      </c>
      <c r="BM87" s="4">
        <v>1.82</v>
      </c>
      <c r="BN87" s="4">
        <v>69</v>
      </c>
      <c r="BO87" s="4">
        <v>2069</v>
      </c>
      <c r="BP87" s="4">
        <v>1</v>
      </c>
      <c r="BQ87" s="4">
        <v>1</v>
      </c>
      <c r="BR87" s="4">
        <v>246.6</v>
      </c>
      <c r="BS87">
        <v>98</v>
      </c>
      <c r="BT87">
        <v>47</v>
      </c>
      <c r="BU87">
        <v>61</v>
      </c>
      <c r="BV87">
        <v>110</v>
      </c>
      <c r="BW87">
        <v>5</v>
      </c>
      <c r="BX87">
        <v>2700</v>
      </c>
      <c r="BY87">
        <v>285</v>
      </c>
      <c r="BZ87">
        <v>2.1</v>
      </c>
      <c r="CA87">
        <v>68</v>
      </c>
      <c r="CB87">
        <v>6.8</v>
      </c>
      <c r="CC87" s="4">
        <v>2.1</v>
      </c>
      <c r="CD87" s="4">
        <v>22</v>
      </c>
      <c r="CE87" s="4">
        <v>41</v>
      </c>
      <c r="CF87" s="4">
        <v>15</v>
      </c>
      <c r="CG87" s="4">
        <v>18</v>
      </c>
      <c r="CH87" s="4">
        <v>2242</v>
      </c>
      <c r="CI87" s="4">
        <f t="shared" si="47"/>
        <v>2133.333333333333</v>
      </c>
      <c r="CJ87" s="4">
        <v>7.34</v>
      </c>
      <c r="CK87" s="4">
        <v>26</v>
      </c>
      <c r="CL87" s="4">
        <v>112</v>
      </c>
      <c r="CM87" s="4">
        <v>16.2</v>
      </c>
      <c r="CN87" s="4">
        <v>0.15</v>
      </c>
      <c r="CO87" s="4">
        <v>0.49</v>
      </c>
      <c r="CP87" s="4">
        <v>0</v>
      </c>
      <c r="CQ87" s="4">
        <v>150</v>
      </c>
      <c r="CR87" s="4">
        <v>33254</v>
      </c>
      <c r="CS87" s="4">
        <v>1</v>
      </c>
      <c r="CT87" s="4">
        <v>0</v>
      </c>
      <c r="CU87" s="4"/>
      <c r="CV87" s="4">
        <v>1</v>
      </c>
      <c r="CW87" s="4">
        <v>1</v>
      </c>
      <c r="CX87" s="4">
        <v>1</v>
      </c>
      <c r="CY87" s="4">
        <v>1</v>
      </c>
      <c r="CZ87" s="4">
        <v>1</v>
      </c>
      <c r="DA87" s="4">
        <v>0</v>
      </c>
      <c r="DB87" s="4">
        <v>0</v>
      </c>
      <c r="DC87" s="4">
        <v>0</v>
      </c>
      <c r="DD87" s="4">
        <v>1</v>
      </c>
      <c r="DE87" s="4"/>
      <c r="DF87" s="4"/>
      <c r="DG87" s="4"/>
      <c r="DH87" s="4"/>
      <c r="DI87" s="4"/>
      <c r="DJ87" s="4"/>
      <c r="DK87" s="4"/>
      <c r="DL87" s="4">
        <v>9</v>
      </c>
      <c r="DM87" s="4">
        <v>43</v>
      </c>
      <c r="DN87" s="4">
        <v>25</v>
      </c>
      <c r="DO87" s="4">
        <v>42</v>
      </c>
      <c r="DP87" s="4">
        <v>73</v>
      </c>
      <c r="DQ87" s="4">
        <v>58</v>
      </c>
      <c r="DR87" s="11">
        <v>30</v>
      </c>
      <c r="DS87" s="4">
        <v>79</v>
      </c>
      <c r="DT87" s="4">
        <v>129</v>
      </c>
      <c r="DU87" s="4">
        <f t="shared" si="39"/>
        <v>50</v>
      </c>
      <c r="DV87" s="11">
        <v>13.5</v>
      </c>
      <c r="DW87" s="4">
        <v>91</v>
      </c>
      <c r="DX87" s="4">
        <v>117</v>
      </c>
      <c r="DY87" s="4">
        <v>105</v>
      </c>
      <c r="DZ87" s="4">
        <v>5.25</v>
      </c>
      <c r="EA87" s="4">
        <f t="shared" si="38"/>
        <v>3.6713286713286717</v>
      </c>
      <c r="EB87" s="4">
        <v>294</v>
      </c>
      <c r="EC87" s="4">
        <v>55</v>
      </c>
      <c r="ED87" s="4">
        <v>63</v>
      </c>
      <c r="EE87" s="4">
        <v>6.61</v>
      </c>
      <c r="EF87" s="4">
        <f t="shared" si="41"/>
        <v>4.6223776223776225</v>
      </c>
      <c r="EG87" s="45">
        <f t="shared" si="64"/>
        <v>0.10204081632653061</v>
      </c>
      <c r="EH87" s="45">
        <f t="shared" si="65"/>
        <v>4.5918367346938778E-2</v>
      </c>
      <c r="EI87" s="4">
        <v>8</v>
      </c>
      <c r="EJ87" s="11">
        <v>68</v>
      </c>
      <c r="EK87" s="4">
        <v>35</v>
      </c>
      <c r="EL87" s="11">
        <f t="shared" si="40"/>
        <v>1.9428571428571428</v>
      </c>
      <c r="EM87" s="4">
        <v>9</v>
      </c>
      <c r="EN87" s="11">
        <v>9</v>
      </c>
      <c r="EO87" s="4">
        <v>5</v>
      </c>
      <c r="EP87" s="11">
        <f t="shared" si="49"/>
        <v>9.7142857142857135</v>
      </c>
      <c r="EQ87" s="4">
        <v>20</v>
      </c>
      <c r="ER87" s="4">
        <f t="shared" si="50"/>
        <v>13.986013986013987</v>
      </c>
      <c r="ES87" s="4">
        <v>50</v>
      </c>
      <c r="ET87" s="4">
        <v>21</v>
      </c>
      <c r="EU87" s="11">
        <v>4</v>
      </c>
      <c r="EV87" s="9">
        <v>17</v>
      </c>
      <c r="EW87" s="4">
        <v>55</v>
      </c>
      <c r="EX87" s="4">
        <v>97</v>
      </c>
      <c r="EY87" s="4">
        <v>35</v>
      </c>
      <c r="EZ87" s="4">
        <v>52</v>
      </c>
      <c r="FA87" s="4">
        <v>73</v>
      </c>
      <c r="FB87" s="4">
        <v>72</v>
      </c>
      <c r="FC87" s="9">
        <v>298</v>
      </c>
      <c r="FD87" s="9">
        <f t="shared" si="67"/>
        <v>1.4179723719862236</v>
      </c>
      <c r="FE87" s="9">
        <f t="shared" si="52"/>
        <v>0.24161073825503357</v>
      </c>
      <c r="FF87" s="9">
        <f t="shared" si="53"/>
        <v>0.34309125792696071</v>
      </c>
      <c r="FG87" s="9">
        <f t="shared" si="54"/>
        <v>1.4000000000000001</v>
      </c>
      <c r="FH87" s="9">
        <f t="shared" si="55"/>
        <v>0.31249689579156847</v>
      </c>
      <c r="FI87" s="9">
        <f t="shared" si="56"/>
        <v>0.98732530171864441</v>
      </c>
      <c r="GJ87"/>
    </row>
    <row r="88" spans="1:207" x14ac:dyDescent="0.35">
      <c r="A88" s="54">
        <v>83</v>
      </c>
      <c r="B88" s="31">
        <v>13528649</v>
      </c>
      <c r="C88" s="2">
        <v>45166</v>
      </c>
      <c r="D88" s="2">
        <v>26229</v>
      </c>
      <c r="E88" s="4">
        <v>52</v>
      </c>
      <c r="F88" s="4" t="s">
        <v>178</v>
      </c>
      <c r="G88" s="4">
        <v>80</v>
      </c>
      <c r="H88" s="4">
        <v>180</v>
      </c>
      <c r="I88" s="4">
        <v>2</v>
      </c>
      <c r="J88" s="4">
        <v>1</v>
      </c>
      <c r="K88" s="2">
        <v>45164</v>
      </c>
      <c r="L88" s="2">
        <v>45164</v>
      </c>
      <c r="M88" s="2">
        <v>45175</v>
      </c>
      <c r="N88" s="2">
        <v>45289</v>
      </c>
      <c r="O88" s="4">
        <v>1</v>
      </c>
      <c r="P88" s="2">
        <v>45289</v>
      </c>
      <c r="Q88" s="25">
        <f t="shared" si="37"/>
        <v>11</v>
      </c>
      <c r="R88" s="4">
        <f t="shared" si="46"/>
        <v>125</v>
      </c>
      <c r="S88" s="4">
        <f t="shared" si="66"/>
        <v>125</v>
      </c>
      <c r="T88" s="4">
        <v>0</v>
      </c>
      <c r="U88" s="4">
        <v>0</v>
      </c>
      <c r="V88" s="4">
        <v>0</v>
      </c>
      <c r="W88" s="4">
        <v>0</v>
      </c>
      <c r="X88" s="4">
        <v>1</v>
      </c>
      <c r="Y88" s="4">
        <v>0</v>
      </c>
      <c r="Z88" s="4">
        <v>0</v>
      </c>
      <c r="AA88" s="4">
        <v>0</v>
      </c>
      <c r="AB88" s="4">
        <v>0</v>
      </c>
      <c r="AC88" s="4">
        <v>19</v>
      </c>
      <c r="AD88" s="4">
        <v>54</v>
      </c>
      <c r="AE88" s="4">
        <v>10</v>
      </c>
      <c r="AF88" s="4">
        <v>10</v>
      </c>
      <c r="AG88" s="4">
        <v>0</v>
      </c>
      <c r="AH88" s="4">
        <v>750</v>
      </c>
      <c r="AI88" s="4">
        <v>21400</v>
      </c>
      <c r="AJ88" s="4">
        <v>23</v>
      </c>
      <c r="AK88" s="4">
        <v>1.93</v>
      </c>
      <c r="AL88" s="4">
        <v>0</v>
      </c>
      <c r="AM88" s="4">
        <v>0</v>
      </c>
      <c r="AN88" s="4">
        <v>0</v>
      </c>
      <c r="AO88" s="4">
        <v>11</v>
      </c>
      <c r="AP88" s="4">
        <v>284</v>
      </c>
      <c r="AQ88" s="4">
        <v>0</v>
      </c>
      <c r="AR88" s="4">
        <v>8.6999999999999993</v>
      </c>
      <c r="AS88" s="4">
        <v>1.3</v>
      </c>
      <c r="AT88" s="4">
        <v>27</v>
      </c>
      <c r="AU88" s="29">
        <v>2.2599999999999998</v>
      </c>
      <c r="AV88" s="4">
        <v>2</v>
      </c>
      <c r="AW88" s="4">
        <v>468</v>
      </c>
      <c r="AX88" s="4">
        <v>215</v>
      </c>
      <c r="AY88" s="4">
        <v>0</v>
      </c>
      <c r="AZ88" s="4">
        <v>0</v>
      </c>
      <c r="BA88" s="4">
        <v>1.1299999999999999</v>
      </c>
      <c r="BB88" s="4">
        <v>47</v>
      </c>
      <c r="BC88" s="4">
        <v>147</v>
      </c>
      <c r="BD88" s="4">
        <v>5.0999999999999996</v>
      </c>
      <c r="BE88" s="4">
        <v>2.2999999999999998</v>
      </c>
      <c r="BF88" s="4">
        <v>3.4</v>
      </c>
      <c r="BG88" s="4">
        <v>7.5</v>
      </c>
      <c r="BH88" s="4">
        <v>4.5</v>
      </c>
      <c r="BI88" s="4">
        <v>2.7</v>
      </c>
      <c r="BJ88" s="4">
        <v>520</v>
      </c>
      <c r="BK88" s="4">
        <v>29</v>
      </c>
      <c r="BL88" s="4">
        <v>13</v>
      </c>
      <c r="BM88" s="4">
        <v>0.28000000000000003</v>
      </c>
      <c r="BN88" s="4">
        <v>68</v>
      </c>
      <c r="BO88" s="4">
        <v>307</v>
      </c>
      <c r="BP88" s="4">
        <v>1</v>
      </c>
      <c r="BQ88" s="4">
        <v>9</v>
      </c>
      <c r="BR88" s="4">
        <v>315</v>
      </c>
      <c r="BS88">
        <v>160</v>
      </c>
      <c r="BT88">
        <v>54</v>
      </c>
      <c r="BU88">
        <v>79</v>
      </c>
      <c r="BV88">
        <v>76</v>
      </c>
      <c r="BX88">
        <v>2849</v>
      </c>
      <c r="BY88">
        <v>1660</v>
      </c>
      <c r="BZ88">
        <v>2.2000000000000002</v>
      </c>
      <c r="CA88">
        <v>79</v>
      </c>
      <c r="CB88">
        <v>5.2</v>
      </c>
      <c r="CC88" s="4">
        <v>4.5</v>
      </c>
      <c r="CD88" s="4">
        <v>58</v>
      </c>
      <c r="CE88" s="4">
        <v>101.8</v>
      </c>
      <c r="CF88" s="4">
        <v>19</v>
      </c>
      <c r="CG88" s="4">
        <v>17</v>
      </c>
      <c r="CH88" s="4">
        <v>1873</v>
      </c>
      <c r="CI88" s="4">
        <f t="shared" si="47"/>
        <v>1404.4444444444446</v>
      </c>
      <c r="CJ88" s="4">
        <v>7.35</v>
      </c>
      <c r="CK88" s="4">
        <v>45</v>
      </c>
      <c r="CL88" s="4">
        <v>162</v>
      </c>
      <c r="CM88" s="4">
        <v>23.4</v>
      </c>
      <c r="CN88" s="4">
        <v>1.1000000000000001</v>
      </c>
      <c r="CO88" s="4">
        <v>0</v>
      </c>
      <c r="CP88" s="4">
        <v>0</v>
      </c>
      <c r="CQ88" s="4">
        <v>16</v>
      </c>
      <c r="CR88" s="4">
        <v>114</v>
      </c>
      <c r="CS88" s="4">
        <v>1</v>
      </c>
      <c r="CT88" s="4">
        <v>1</v>
      </c>
      <c r="CU88" s="4">
        <v>7</v>
      </c>
      <c r="CV88" s="4">
        <v>1</v>
      </c>
      <c r="CW88" s="4">
        <v>0</v>
      </c>
      <c r="CX88" s="4">
        <v>0</v>
      </c>
      <c r="CY88" s="4">
        <v>0</v>
      </c>
      <c r="CZ88" s="4">
        <v>1</v>
      </c>
      <c r="DA88" s="4">
        <v>0</v>
      </c>
      <c r="DB88" s="4">
        <v>0</v>
      </c>
      <c r="DC88" s="4">
        <v>0</v>
      </c>
      <c r="DD88" s="4">
        <v>1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12</v>
      </c>
      <c r="DM88" s="4">
        <v>12</v>
      </c>
      <c r="DN88" s="4">
        <v>38</v>
      </c>
      <c r="DO88" s="4">
        <v>26</v>
      </c>
      <c r="DP88" s="4">
        <v>31</v>
      </c>
      <c r="DQ88" s="4">
        <v>60</v>
      </c>
      <c r="DR88" s="11">
        <v>63</v>
      </c>
      <c r="DS88" s="4">
        <v>51</v>
      </c>
      <c r="DT88" s="4">
        <v>135</v>
      </c>
      <c r="DU88" s="4">
        <f t="shared" si="39"/>
        <v>84</v>
      </c>
      <c r="DV88" s="11">
        <v>17.600000000000001</v>
      </c>
      <c r="DW88" s="4">
        <v>1247</v>
      </c>
      <c r="DX88" s="4">
        <v>91</v>
      </c>
      <c r="DY88" s="4">
        <v>97</v>
      </c>
      <c r="DZ88" s="4">
        <v>8.1999999999999993</v>
      </c>
      <c r="EA88" s="17">
        <f t="shared" si="38"/>
        <v>4.0999999999999996</v>
      </c>
      <c r="EB88" s="4">
        <v>18.899999999999999</v>
      </c>
      <c r="EC88" s="4">
        <v>262</v>
      </c>
      <c r="ED88" s="4">
        <v>86</v>
      </c>
      <c r="EE88" s="4">
        <v>8.3699999999999992</v>
      </c>
      <c r="EF88" s="4">
        <f t="shared" si="41"/>
        <v>4.1849999999999996</v>
      </c>
      <c r="EG88" s="45">
        <f t="shared" si="64"/>
        <v>3.3333333333333335</v>
      </c>
      <c r="EH88" s="45">
        <f t="shared" si="65"/>
        <v>0.93121693121693139</v>
      </c>
      <c r="EI88" s="4">
        <v>20</v>
      </c>
      <c r="EJ88" s="4">
        <v>84</v>
      </c>
      <c r="EK88" s="4">
        <v>47</v>
      </c>
      <c r="EL88" s="11">
        <f t="shared" si="40"/>
        <v>1.7872340425531914</v>
      </c>
      <c r="EM88" s="4">
        <v>113</v>
      </c>
      <c r="EN88" s="11">
        <v>18</v>
      </c>
      <c r="EO88" s="4">
        <v>11</v>
      </c>
      <c r="EP88" s="11">
        <f t="shared" si="49"/>
        <v>5.7931034482758621</v>
      </c>
      <c r="EQ88" s="4">
        <v>57</v>
      </c>
      <c r="ER88" s="4">
        <f t="shared" si="50"/>
        <v>28.5</v>
      </c>
      <c r="ES88" s="4">
        <v>26</v>
      </c>
      <c r="ET88" s="4">
        <v>43</v>
      </c>
      <c r="EU88" s="11">
        <v>17</v>
      </c>
      <c r="EV88" s="4">
        <v>8</v>
      </c>
      <c r="EW88" s="9">
        <v>8</v>
      </c>
      <c r="EX88" s="4">
        <v>83</v>
      </c>
      <c r="EY88" s="4">
        <v>104</v>
      </c>
      <c r="EZ88" s="4">
        <v>38</v>
      </c>
      <c r="FA88" s="4">
        <v>76</v>
      </c>
      <c r="FB88" s="4">
        <v>45</v>
      </c>
      <c r="FC88" s="4">
        <f t="shared" ref="FC88:FC101" si="68">EC88</f>
        <v>262</v>
      </c>
      <c r="FD88" s="9">
        <f t="shared" si="67"/>
        <v>0.69045564132890935</v>
      </c>
      <c r="FE88" s="9">
        <f t="shared" si="52"/>
        <v>0.1717557251908397</v>
      </c>
      <c r="FF88" s="9">
        <f t="shared" si="53"/>
        <v>0.23022391749742754</v>
      </c>
      <c r="FG88" s="9">
        <f t="shared" si="54"/>
        <v>1.6744186046511629</v>
      </c>
      <c r="FH88" s="9">
        <f t="shared" si="55"/>
        <v>0.15316631751117518</v>
      </c>
      <c r="FI88" s="9">
        <f t="shared" si="56"/>
        <v>2.4250922208824814</v>
      </c>
      <c r="FJ88" s="11">
        <v>21.7</v>
      </c>
      <c r="FK88" s="11">
        <v>21</v>
      </c>
      <c r="FL88" s="4">
        <v>14</v>
      </c>
      <c r="FM88" s="4">
        <v>8</v>
      </c>
      <c r="FN88" s="4">
        <v>88</v>
      </c>
      <c r="FO88" s="4">
        <f t="shared" ref="FO88:FO101" si="69">FN88/I88</f>
        <v>44</v>
      </c>
      <c r="FP88" s="11">
        <v>36</v>
      </c>
      <c r="FQ88" s="11">
        <v>18</v>
      </c>
      <c r="FR88" s="4">
        <v>21</v>
      </c>
      <c r="FS88" s="4">
        <v>56</v>
      </c>
      <c r="FT88" s="4">
        <v>76</v>
      </c>
      <c r="FU88" s="11">
        <f t="shared" ref="FU88:FU101" si="70">FS88/FT88</f>
        <v>0.73684210526315785</v>
      </c>
      <c r="FV88" s="4">
        <v>21</v>
      </c>
      <c r="FW88" s="11">
        <f t="shared" ref="FW88:FW101" si="71">(FS88/FV88)</f>
        <v>2.6666666666666665</v>
      </c>
      <c r="FX88" s="4">
        <v>100</v>
      </c>
      <c r="FY88" s="4">
        <v>23.8</v>
      </c>
      <c r="FZ88">
        <v>11</v>
      </c>
      <c r="GA88" s="11">
        <f t="shared" ref="GA88:GA101" si="72">(FY88+BW88)</f>
        <v>23.8</v>
      </c>
      <c r="GB88" s="4">
        <f t="shared" ref="GB88:GB101" si="73">GA88/FQ88</f>
        <v>1.3222222222222222</v>
      </c>
      <c r="GC88" s="4">
        <f>FP88/FZ88</f>
        <v>3.2727272727272729</v>
      </c>
      <c r="GD88" s="4">
        <f>FJ88/FZ88</f>
        <v>1.9727272727272727</v>
      </c>
      <c r="GE88" s="4">
        <v>18</v>
      </c>
      <c r="GF88" s="4">
        <v>5</v>
      </c>
      <c r="GG88" s="4">
        <f t="shared" ref="GG88:GG101" si="74">((GE88-GF88)/GE88)*100</f>
        <v>72.222222222222214</v>
      </c>
      <c r="GH88" s="4">
        <v>23</v>
      </c>
      <c r="GI88" s="4">
        <v>17</v>
      </c>
      <c r="GJ88" s="4">
        <f t="shared" ref="GJ88:GJ101" si="75">((GH88-GI88)/GH88)*100</f>
        <v>26.086956521739129</v>
      </c>
      <c r="GK88">
        <v>1</v>
      </c>
      <c r="GL88">
        <v>0</v>
      </c>
      <c r="GM88">
        <v>0</v>
      </c>
      <c r="GN88">
        <v>1</v>
      </c>
      <c r="GO88">
        <v>0</v>
      </c>
      <c r="GP88">
        <v>0</v>
      </c>
      <c r="GQ88">
        <v>0</v>
      </c>
      <c r="GR88">
        <v>1</v>
      </c>
      <c r="GS88">
        <v>0</v>
      </c>
      <c r="GT88">
        <v>0</v>
      </c>
      <c r="GW88" t="e">
        <f>(GU88-GV88)/GU88</f>
        <v>#DIV/0!</v>
      </c>
    </row>
    <row r="89" spans="1:207" x14ac:dyDescent="0.35">
      <c r="A89" s="54">
        <v>85</v>
      </c>
      <c r="B89" s="31">
        <v>7405746</v>
      </c>
      <c r="C89" s="2">
        <v>45174</v>
      </c>
      <c r="D89" s="2">
        <v>18279</v>
      </c>
      <c r="E89" s="4">
        <v>74</v>
      </c>
      <c r="F89" s="4" t="s">
        <v>176</v>
      </c>
      <c r="G89" s="4">
        <v>72</v>
      </c>
      <c r="H89" s="4">
        <v>155</v>
      </c>
      <c r="I89" s="4">
        <v>1.71</v>
      </c>
      <c r="J89" s="4">
        <v>1</v>
      </c>
      <c r="K89" s="2">
        <v>45172</v>
      </c>
      <c r="L89" s="2">
        <v>45172</v>
      </c>
      <c r="M89" s="2">
        <v>45177</v>
      </c>
      <c r="N89" s="2">
        <v>45177</v>
      </c>
      <c r="O89" s="4">
        <v>1</v>
      </c>
      <c r="P89" s="2">
        <v>45177</v>
      </c>
      <c r="Q89" s="25">
        <f t="shared" si="37"/>
        <v>5</v>
      </c>
      <c r="R89" s="4">
        <f t="shared" si="46"/>
        <v>5</v>
      </c>
      <c r="S89" s="4">
        <f t="shared" si="66"/>
        <v>5</v>
      </c>
      <c r="T89" s="4">
        <v>1</v>
      </c>
      <c r="U89" s="4">
        <v>1</v>
      </c>
      <c r="V89" s="4">
        <v>1</v>
      </c>
      <c r="W89" s="4">
        <v>0</v>
      </c>
      <c r="X89" s="4">
        <v>1</v>
      </c>
      <c r="Y89" s="4">
        <v>0</v>
      </c>
      <c r="Z89" s="4">
        <v>0</v>
      </c>
      <c r="AA89" s="4">
        <v>0</v>
      </c>
      <c r="AB89" s="4">
        <v>0</v>
      </c>
      <c r="AC89" s="4">
        <v>26</v>
      </c>
      <c r="AD89" s="4">
        <v>62</v>
      </c>
      <c r="AE89" s="4">
        <v>9</v>
      </c>
      <c r="AF89" s="4">
        <v>12</v>
      </c>
      <c r="AG89" s="4">
        <v>3</v>
      </c>
      <c r="AH89" s="4">
        <v>8000</v>
      </c>
      <c r="AI89" s="4">
        <v>9100</v>
      </c>
      <c r="AJ89" s="4">
        <v>13</v>
      </c>
      <c r="AK89" s="4">
        <v>34</v>
      </c>
      <c r="AL89" s="4">
        <v>0</v>
      </c>
      <c r="AM89" s="4">
        <v>0</v>
      </c>
      <c r="AN89" s="4">
        <v>0</v>
      </c>
      <c r="AO89" s="4">
        <v>30</v>
      </c>
      <c r="AP89" s="4">
        <v>418</v>
      </c>
      <c r="AQ89" s="4">
        <v>0</v>
      </c>
      <c r="AR89" s="4">
        <v>10.6</v>
      </c>
      <c r="AS89" s="4">
        <v>1.37</v>
      </c>
      <c r="AT89" s="4">
        <v>35</v>
      </c>
      <c r="AU89" s="29">
        <v>1.53</v>
      </c>
      <c r="AV89" s="4">
        <v>6.27</v>
      </c>
      <c r="AW89" s="4">
        <v>560</v>
      </c>
      <c r="AX89" s="4">
        <v>199</v>
      </c>
      <c r="AY89" s="4">
        <v>1</v>
      </c>
      <c r="AZ89" s="4">
        <v>1</v>
      </c>
      <c r="BA89" s="4">
        <v>2.04</v>
      </c>
      <c r="BB89" s="4">
        <v>91</v>
      </c>
      <c r="BC89" s="4">
        <v>143</v>
      </c>
      <c r="BD89" s="4">
        <v>3.7</v>
      </c>
      <c r="BE89" s="4">
        <v>3</v>
      </c>
      <c r="BF89" s="4">
        <v>4.9000000000000004</v>
      </c>
      <c r="BG89" s="4">
        <v>7.5</v>
      </c>
      <c r="BH89" s="4">
        <v>5</v>
      </c>
      <c r="BI89" s="4">
        <v>3.4</v>
      </c>
      <c r="BJ89" s="4">
        <v>509</v>
      </c>
      <c r="BK89" s="4">
        <v>39</v>
      </c>
      <c r="BL89" s="4">
        <v>53</v>
      </c>
      <c r="BM89" s="4">
        <v>1.89</v>
      </c>
      <c r="BN89" s="4">
        <v>43</v>
      </c>
      <c r="BO89" s="4">
        <v>524</v>
      </c>
      <c r="BP89" s="4">
        <v>1</v>
      </c>
      <c r="BQ89" s="4">
        <v>2</v>
      </c>
      <c r="BR89" s="4">
        <v>216</v>
      </c>
      <c r="BS89">
        <v>113</v>
      </c>
      <c r="BT89">
        <v>71</v>
      </c>
      <c r="BU89">
        <v>86</v>
      </c>
      <c r="BV89">
        <v>72</v>
      </c>
      <c r="BW89">
        <v>13</v>
      </c>
      <c r="BX89">
        <v>1795</v>
      </c>
      <c r="BY89">
        <v>300</v>
      </c>
      <c r="BZ89">
        <v>5.8</v>
      </c>
      <c r="CA89">
        <v>74</v>
      </c>
      <c r="CB89">
        <v>11</v>
      </c>
      <c r="CC89" s="4">
        <v>1.7</v>
      </c>
      <c r="CD89" s="4">
        <v>30</v>
      </c>
      <c r="CE89" s="4">
        <v>67</v>
      </c>
      <c r="CF89" s="4">
        <v>6</v>
      </c>
      <c r="CG89" s="4">
        <v>7</v>
      </c>
      <c r="CH89" s="4">
        <v>1850</v>
      </c>
      <c r="CI89" s="4">
        <f t="shared" si="47"/>
        <v>3435.294117647059</v>
      </c>
      <c r="CJ89" s="4">
        <v>7.35</v>
      </c>
      <c r="CK89" s="4">
        <v>31</v>
      </c>
      <c r="CL89" s="4">
        <v>83</v>
      </c>
      <c r="CM89" s="4">
        <v>18</v>
      </c>
      <c r="CN89" s="4">
        <v>2.2000000000000002</v>
      </c>
      <c r="CO89" s="4">
        <v>1</v>
      </c>
      <c r="CP89" s="4">
        <v>0</v>
      </c>
      <c r="CQ89" s="4">
        <v>621</v>
      </c>
      <c r="CR89" s="4">
        <v>21976</v>
      </c>
      <c r="CS89" s="4">
        <v>1</v>
      </c>
      <c r="CT89" s="4">
        <v>0</v>
      </c>
      <c r="CU89" s="4"/>
      <c r="CV89" s="4">
        <v>1</v>
      </c>
      <c r="CW89" s="4">
        <v>1</v>
      </c>
      <c r="CX89" s="4">
        <v>1</v>
      </c>
      <c r="CY89" s="4">
        <v>1</v>
      </c>
      <c r="CZ89" s="4">
        <v>1</v>
      </c>
      <c r="DA89" s="4">
        <v>1</v>
      </c>
      <c r="DB89" s="4">
        <v>0</v>
      </c>
      <c r="DC89" s="4">
        <v>0</v>
      </c>
      <c r="DD89" s="4">
        <v>1</v>
      </c>
      <c r="DE89" s="4">
        <v>1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1</v>
      </c>
      <c r="DL89" s="4">
        <v>9</v>
      </c>
      <c r="DM89" s="4">
        <v>9</v>
      </c>
      <c r="DN89" s="4">
        <v>50</v>
      </c>
      <c r="DO89" s="4">
        <v>35</v>
      </c>
      <c r="DP89" s="4">
        <v>30</v>
      </c>
      <c r="DQ89" s="4">
        <v>57</v>
      </c>
      <c r="DR89" s="11">
        <v>41</v>
      </c>
      <c r="DS89" s="4">
        <v>59</v>
      </c>
      <c r="DT89" s="4">
        <v>99</v>
      </c>
      <c r="DU89" s="4">
        <f t="shared" si="39"/>
        <v>40</v>
      </c>
      <c r="DV89" s="11">
        <v>11.7</v>
      </c>
      <c r="DW89" s="4">
        <v>1189</v>
      </c>
      <c r="DX89" s="4">
        <v>93</v>
      </c>
      <c r="DY89" s="4">
        <v>78</v>
      </c>
      <c r="DZ89" s="4">
        <v>3.2</v>
      </c>
      <c r="EA89" s="4">
        <f t="shared" si="38"/>
        <v>1.8713450292397662</v>
      </c>
      <c r="EB89" s="4">
        <v>17.2</v>
      </c>
      <c r="EC89" s="4">
        <v>274</v>
      </c>
      <c r="ED89" s="4">
        <v>55</v>
      </c>
      <c r="EE89" s="4">
        <v>4.42</v>
      </c>
      <c r="EF89" s="4">
        <f t="shared" si="41"/>
        <v>2.5847953216374271</v>
      </c>
      <c r="EG89" s="45">
        <f t="shared" si="64"/>
        <v>2.3837209302325584</v>
      </c>
      <c r="EH89" s="45">
        <f t="shared" si="65"/>
        <v>0.68023255813953487</v>
      </c>
      <c r="EI89" s="4">
        <v>6</v>
      </c>
      <c r="EJ89" s="4">
        <v>80</v>
      </c>
      <c r="EK89" s="4">
        <v>34</v>
      </c>
      <c r="EL89" s="11">
        <f t="shared" si="40"/>
        <v>2.3529411764705883</v>
      </c>
      <c r="EM89" s="4">
        <v>118</v>
      </c>
      <c r="EN89" s="11">
        <v>8</v>
      </c>
      <c r="EO89" s="4">
        <v>10</v>
      </c>
      <c r="EP89" s="11">
        <f t="shared" si="49"/>
        <v>8.8888888888888893</v>
      </c>
      <c r="EQ89" s="4">
        <v>84</v>
      </c>
      <c r="ER89" s="4">
        <f t="shared" si="50"/>
        <v>49.122807017543863</v>
      </c>
      <c r="ES89" s="4">
        <v>62</v>
      </c>
      <c r="ET89" s="4">
        <v>80</v>
      </c>
      <c r="EU89" s="11">
        <v>9</v>
      </c>
      <c r="EV89" s="4">
        <v>6</v>
      </c>
      <c r="EW89" s="9">
        <v>3</v>
      </c>
      <c r="EX89" s="4">
        <v>89</v>
      </c>
      <c r="EY89" s="4">
        <v>94</v>
      </c>
      <c r="EZ89" s="4">
        <v>45</v>
      </c>
      <c r="FA89" s="4">
        <v>48</v>
      </c>
      <c r="FB89" s="4">
        <v>65</v>
      </c>
      <c r="FC89" s="4">
        <f t="shared" si="68"/>
        <v>274</v>
      </c>
      <c r="FD89" s="9">
        <f t="shared" si="67"/>
        <v>0.94934718809468632</v>
      </c>
      <c r="FE89" s="9">
        <f t="shared" si="52"/>
        <v>0.23722627737226276</v>
      </c>
      <c r="FF89" s="9">
        <f t="shared" si="53"/>
        <v>0.33670607921431012</v>
      </c>
      <c r="FG89" s="9">
        <f t="shared" si="54"/>
        <v>1.8490909090909091</v>
      </c>
      <c r="FH89" s="9">
        <f t="shared" si="55"/>
        <v>0.33999557769802458</v>
      </c>
      <c r="FI89" s="9">
        <f t="shared" si="56"/>
        <v>1.9477499193967001</v>
      </c>
      <c r="FJ89" s="11">
        <v>19.899999999999999</v>
      </c>
      <c r="FK89" s="11">
        <v>19</v>
      </c>
      <c r="FL89" s="4">
        <v>12</v>
      </c>
      <c r="FM89" s="4">
        <v>7</v>
      </c>
      <c r="FN89" s="4">
        <v>88</v>
      </c>
      <c r="FO89" s="4">
        <f t="shared" si="69"/>
        <v>51.461988304093566</v>
      </c>
      <c r="FP89" s="11">
        <v>27</v>
      </c>
      <c r="FQ89" s="11">
        <v>20</v>
      </c>
      <c r="FR89" s="4">
        <v>17</v>
      </c>
      <c r="FS89" s="4">
        <v>50</v>
      </c>
      <c r="FT89" s="4">
        <v>56</v>
      </c>
      <c r="FU89" s="11">
        <f t="shared" si="70"/>
        <v>0.8928571428571429</v>
      </c>
      <c r="FV89" s="4">
        <v>12</v>
      </c>
      <c r="FW89" s="11">
        <f t="shared" si="71"/>
        <v>4.166666666666667</v>
      </c>
      <c r="FX89" s="4">
        <v>69</v>
      </c>
      <c r="FY89" s="4">
        <v>43.3</v>
      </c>
      <c r="GA89" s="11">
        <f t="shared" si="72"/>
        <v>56.3</v>
      </c>
      <c r="GB89" s="4">
        <f t="shared" si="73"/>
        <v>2.8149999999999999</v>
      </c>
      <c r="GE89" s="4">
        <v>24</v>
      </c>
      <c r="GF89" s="4">
        <v>14</v>
      </c>
      <c r="GG89" s="4">
        <f t="shared" si="74"/>
        <v>41.666666666666671</v>
      </c>
      <c r="GH89" s="4">
        <v>21</v>
      </c>
      <c r="GI89" s="4">
        <v>14</v>
      </c>
      <c r="GJ89" s="4">
        <f t="shared" si="75"/>
        <v>33.333333333333329</v>
      </c>
      <c r="GK89">
        <v>1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0</v>
      </c>
      <c r="GR89">
        <v>1</v>
      </c>
      <c r="GS89">
        <v>0</v>
      </c>
      <c r="GT89">
        <v>0</v>
      </c>
      <c r="GU89">
        <v>21</v>
      </c>
      <c r="GV89">
        <v>9</v>
      </c>
      <c r="GW89">
        <f>(GU89-GV89)/GU89</f>
        <v>0.5714285714285714</v>
      </c>
      <c r="GX89">
        <v>1</v>
      </c>
      <c r="GY89">
        <v>0</v>
      </c>
    </row>
    <row r="90" spans="1:207" x14ac:dyDescent="0.35">
      <c r="A90" s="54">
        <v>87</v>
      </c>
      <c r="B90" s="31">
        <v>2275785</v>
      </c>
      <c r="C90" s="2">
        <v>45188</v>
      </c>
      <c r="D90" s="2">
        <v>19785</v>
      </c>
      <c r="E90" s="4">
        <v>69</v>
      </c>
      <c r="F90" s="4" t="s">
        <v>176</v>
      </c>
      <c r="G90" s="4">
        <v>65</v>
      </c>
      <c r="H90" s="4">
        <v>160</v>
      </c>
      <c r="I90" s="4">
        <v>1.68</v>
      </c>
      <c r="J90" s="4">
        <v>1</v>
      </c>
      <c r="K90" s="2">
        <v>45188</v>
      </c>
      <c r="L90" s="2">
        <v>45188</v>
      </c>
      <c r="M90" s="2">
        <v>45189</v>
      </c>
      <c r="N90" s="2">
        <v>45189</v>
      </c>
      <c r="O90" s="4">
        <v>1</v>
      </c>
      <c r="P90" s="2">
        <v>45189</v>
      </c>
      <c r="Q90" s="25">
        <f t="shared" si="37"/>
        <v>1</v>
      </c>
      <c r="R90" s="4">
        <f t="shared" si="46"/>
        <v>1</v>
      </c>
      <c r="S90" s="4">
        <f t="shared" si="66"/>
        <v>1</v>
      </c>
      <c r="T90" s="4">
        <v>1</v>
      </c>
      <c r="U90" s="4">
        <v>1</v>
      </c>
      <c r="V90" s="4">
        <v>1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1</v>
      </c>
      <c r="AC90" s="4">
        <v>30</v>
      </c>
      <c r="AD90" s="4">
        <v>72</v>
      </c>
      <c r="AE90" s="4">
        <v>12</v>
      </c>
      <c r="AF90" s="4">
        <v>16</v>
      </c>
      <c r="AG90" s="4">
        <v>4</v>
      </c>
      <c r="AH90" s="4">
        <v>1700</v>
      </c>
      <c r="AI90" s="4">
        <v>300</v>
      </c>
      <c r="AJ90" s="4">
        <v>54</v>
      </c>
      <c r="AK90" s="4">
        <v>84</v>
      </c>
      <c r="AL90" s="4">
        <v>0</v>
      </c>
      <c r="AM90" s="4">
        <v>0</v>
      </c>
      <c r="AN90" s="4">
        <v>0</v>
      </c>
      <c r="AO90" s="4">
        <v>82</v>
      </c>
      <c r="AP90" s="4">
        <v>914</v>
      </c>
      <c r="AQ90" s="4">
        <v>0</v>
      </c>
      <c r="AR90" s="4">
        <v>11</v>
      </c>
      <c r="AS90" s="4">
        <v>2.08</v>
      </c>
      <c r="AT90" s="4">
        <v>46.2</v>
      </c>
      <c r="AV90" s="4">
        <v>51.7</v>
      </c>
      <c r="AW90" s="4">
        <v>1000</v>
      </c>
      <c r="AX90" s="4">
        <v>25</v>
      </c>
      <c r="AY90" s="4">
        <v>1</v>
      </c>
      <c r="AZ90" s="4">
        <v>1</v>
      </c>
      <c r="BA90" s="4">
        <v>1.84</v>
      </c>
      <c r="BB90" s="4">
        <v>54</v>
      </c>
      <c r="BC90" s="4">
        <v>141</v>
      </c>
      <c r="BD90" s="4">
        <v>5.39</v>
      </c>
      <c r="BE90" s="4">
        <v>2.57</v>
      </c>
      <c r="BF90" s="4">
        <v>6.16</v>
      </c>
      <c r="BG90" s="4">
        <v>7.7</v>
      </c>
      <c r="BH90" s="4">
        <v>4.7</v>
      </c>
      <c r="BI90" s="4">
        <v>3.12</v>
      </c>
      <c r="BJ90" s="4">
        <v>1463</v>
      </c>
      <c r="BK90" s="4">
        <v>5165</v>
      </c>
      <c r="BL90" s="4">
        <v>2600</v>
      </c>
      <c r="BM90" s="4">
        <v>1.1000000000000001</v>
      </c>
      <c r="BN90" s="4">
        <v>345</v>
      </c>
      <c r="BO90" s="4">
        <v>6264</v>
      </c>
      <c r="BP90" s="4">
        <v>1</v>
      </c>
      <c r="BQ90" s="4">
        <v>1</v>
      </c>
      <c r="BR90" s="4">
        <v>229</v>
      </c>
      <c r="BS90">
        <v>68</v>
      </c>
      <c r="BT90">
        <v>50</v>
      </c>
      <c r="BU90">
        <v>58</v>
      </c>
      <c r="BV90">
        <v>122</v>
      </c>
      <c r="BX90">
        <v>1785</v>
      </c>
      <c r="BY90">
        <v>590</v>
      </c>
      <c r="BZ90">
        <v>5</v>
      </c>
      <c r="CA90">
        <v>78.5</v>
      </c>
      <c r="CB90">
        <v>7</v>
      </c>
      <c r="CC90" s="4">
        <v>1.9</v>
      </c>
      <c r="CD90" s="4">
        <v>23</v>
      </c>
      <c r="CE90" s="4">
        <v>62</v>
      </c>
      <c r="CF90" s="4">
        <v>13</v>
      </c>
      <c r="CG90" s="4">
        <v>15</v>
      </c>
      <c r="CH90" s="4">
        <v>1987</v>
      </c>
      <c r="CI90" s="4">
        <f t="shared" si="47"/>
        <v>2442.105263157895</v>
      </c>
      <c r="CJ90" s="4">
        <v>7.31</v>
      </c>
      <c r="CK90" s="4">
        <v>38.700000000000003</v>
      </c>
      <c r="CL90" s="4">
        <v>219</v>
      </c>
      <c r="CM90" s="4">
        <v>19.5</v>
      </c>
      <c r="CN90" s="4">
        <v>1.2</v>
      </c>
      <c r="CO90" s="4">
        <v>1</v>
      </c>
      <c r="CP90" s="4">
        <v>0</v>
      </c>
      <c r="CQ90" s="4">
        <v>504</v>
      </c>
      <c r="CR90" s="4">
        <v>19863</v>
      </c>
      <c r="CS90" s="4">
        <v>1</v>
      </c>
      <c r="CT90" s="4">
        <v>0</v>
      </c>
      <c r="CU90" s="4"/>
      <c r="CV90" s="4">
        <v>1</v>
      </c>
      <c r="CW90" s="4">
        <v>1</v>
      </c>
      <c r="CX90" s="4">
        <v>1</v>
      </c>
      <c r="CY90" s="4">
        <v>1</v>
      </c>
      <c r="CZ90" s="4">
        <v>1</v>
      </c>
      <c r="DA90" s="4">
        <v>1</v>
      </c>
      <c r="DB90" s="4">
        <v>0</v>
      </c>
      <c r="DC90" s="4">
        <v>0</v>
      </c>
      <c r="DD90" s="4">
        <v>1</v>
      </c>
      <c r="DE90" s="4">
        <v>1</v>
      </c>
      <c r="DF90" s="4">
        <v>1</v>
      </c>
      <c r="DG90" s="4">
        <v>1</v>
      </c>
      <c r="DH90" s="4">
        <v>1</v>
      </c>
      <c r="DI90" s="4">
        <v>1</v>
      </c>
      <c r="DJ90" s="4">
        <v>0</v>
      </c>
      <c r="DK90" s="4">
        <v>1</v>
      </c>
      <c r="DL90" s="4">
        <v>9</v>
      </c>
      <c r="DM90" s="4">
        <v>9</v>
      </c>
      <c r="DN90" s="4">
        <v>43</v>
      </c>
      <c r="DO90" s="4">
        <v>33</v>
      </c>
      <c r="DP90" s="4">
        <v>22</v>
      </c>
      <c r="DQ90" s="4">
        <v>45</v>
      </c>
      <c r="DR90" s="11">
        <v>30</v>
      </c>
      <c r="DS90" s="4">
        <v>44</v>
      </c>
      <c r="DT90" s="4">
        <v>64</v>
      </c>
      <c r="DU90" s="4">
        <f t="shared" si="39"/>
        <v>20</v>
      </c>
      <c r="DV90" s="11">
        <v>6.7</v>
      </c>
      <c r="DW90" s="4">
        <v>121</v>
      </c>
      <c r="DX90" s="4">
        <v>51</v>
      </c>
      <c r="DY90" s="4">
        <v>84</v>
      </c>
      <c r="DZ90" s="4">
        <v>3.6</v>
      </c>
      <c r="EA90" s="17">
        <f t="shared" si="38"/>
        <v>2.1428571428571428</v>
      </c>
      <c r="EB90" s="4">
        <v>11.1</v>
      </c>
      <c r="EC90" s="4">
        <v>261</v>
      </c>
      <c r="ED90" s="4">
        <v>36</v>
      </c>
      <c r="EE90" s="4">
        <v>3.26</v>
      </c>
      <c r="EF90" s="4">
        <f t="shared" si="41"/>
        <v>1.9404761904761905</v>
      </c>
      <c r="EG90" s="45">
        <f t="shared" si="64"/>
        <v>2.7027027027027026</v>
      </c>
      <c r="EH90" s="45">
        <f t="shared" si="65"/>
        <v>0.60360360360360366</v>
      </c>
      <c r="EI90" s="4">
        <v>10</v>
      </c>
      <c r="EJ90" s="4">
        <v>60</v>
      </c>
      <c r="EK90" s="4">
        <v>26</v>
      </c>
      <c r="EL90" s="11">
        <f t="shared" si="40"/>
        <v>2.3076923076923075</v>
      </c>
      <c r="EM90" s="4">
        <v>191</v>
      </c>
      <c r="EN90" s="11">
        <v>12</v>
      </c>
      <c r="EO90" s="4">
        <v>8</v>
      </c>
      <c r="EP90" s="11">
        <f t="shared" si="49"/>
        <v>6</v>
      </c>
      <c r="EQ90" s="4">
        <v>91</v>
      </c>
      <c r="ER90" s="4">
        <f t="shared" si="50"/>
        <v>54.166666666666671</v>
      </c>
      <c r="ES90" s="4">
        <v>86</v>
      </c>
      <c r="ET90" s="4">
        <v>88</v>
      </c>
      <c r="EU90" s="11">
        <v>6</v>
      </c>
      <c r="EV90" s="4">
        <v>2</v>
      </c>
      <c r="EW90" s="9">
        <v>4</v>
      </c>
      <c r="EX90" s="4">
        <v>69</v>
      </c>
      <c r="EY90" s="4">
        <v>79</v>
      </c>
      <c r="EZ90" s="4">
        <v>34</v>
      </c>
      <c r="FA90" s="4">
        <v>39</v>
      </c>
      <c r="FB90" s="4">
        <v>93</v>
      </c>
      <c r="FC90" s="4">
        <f t="shared" si="68"/>
        <v>261</v>
      </c>
      <c r="FD90" s="9">
        <f t="shared" si="67"/>
        <v>1.3009961964054702</v>
      </c>
      <c r="FE90" s="9">
        <f t="shared" si="52"/>
        <v>0.35632183908045978</v>
      </c>
      <c r="FF90" s="9">
        <f t="shared" si="53"/>
        <v>0.46988645642968946</v>
      </c>
      <c r="FG90" s="9">
        <f t="shared" si="54"/>
        <v>1.7000000000000002</v>
      </c>
      <c r="FH90" s="9">
        <f t="shared" si="55"/>
        <v>0.46193270153187832</v>
      </c>
      <c r="FI90" s="9">
        <f t="shared" si="56"/>
        <v>1.3066909839528662</v>
      </c>
      <c r="FJ90" s="11">
        <v>8.1999999999999993</v>
      </c>
      <c r="FK90" s="11">
        <v>7</v>
      </c>
      <c r="FL90" s="4">
        <v>9</v>
      </c>
      <c r="FM90" s="4">
        <v>2</v>
      </c>
      <c r="FN90" s="4">
        <v>51</v>
      </c>
      <c r="FO90" s="4">
        <f t="shared" si="69"/>
        <v>30.357142857142858</v>
      </c>
      <c r="FP90" s="11">
        <v>42</v>
      </c>
      <c r="FQ90" s="11">
        <v>16</v>
      </c>
      <c r="FR90" s="4">
        <v>8</v>
      </c>
      <c r="FS90" s="4">
        <v>61</v>
      </c>
      <c r="FT90" s="4">
        <v>37</v>
      </c>
      <c r="FU90" s="11">
        <f t="shared" si="70"/>
        <v>1.6486486486486487</v>
      </c>
      <c r="FV90" s="4">
        <v>8</v>
      </c>
      <c r="FW90" s="11">
        <f t="shared" si="71"/>
        <v>7.625</v>
      </c>
      <c r="FX90" s="4">
        <v>86</v>
      </c>
      <c r="FY90" s="4">
        <v>36.799999999999997</v>
      </c>
      <c r="GA90" s="11">
        <f t="shared" si="72"/>
        <v>36.799999999999997</v>
      </c>
      <c r="GB90" s="4">
        <f t="shared" si="73"/>
        <v>2.2999999999999998</v>
      </c>
      <c r="GE90" s="4">
        <v>21</v>
      </c>
      <c r="GF90" s="4">
        <v>11</v>
      </c>
      <c r="GG90" s="4">
        <f t="shared" si="74"/>
        <v>47.619047619047613</v>
      </c>
      <c r="GH90" s="4">
        <v>30</v>
      </c>
      <c r="GI90" s="4">
        <v>19</v>
      </c>
      <c r="GJ90" s="4">
        <f t="shared" si="75"/>
        <v>36.666666666666664</v>
      </c>
      <c r="GK90">
        <v>0</v>
      </c>
      <c r="GL90">
        <v>1</v>
      </c>
      <c r="GM90">
        <v>0</v>
      </c>
      <c r="GN90">
        <v>0</v>
      </c>
      <c r="GO90">
        <v>1</v>
      </c>
      <c r="GP90">
        <v>0</v>
      </c>
      <c r="GQ90">
        <v>0</v>
      </c>
      <c r="GR90">
        <v>0</v>
      </c>
      <c r="GS90">
        <v>1</v>
      </c>
      <c r="GT90">
        <v>0</v>
      </c>
      <c r="GU90">
        <v>20</v>
      </c>
      <c r="GV90">
        <v>8</v>
      </c>
      <c r="GW90">
        <f>(GU90-GV90)/GU90</f>
        <v>0.6</v>
      </c>
      <c r="GX90">
        <v>1</v>
      </c>
      <c r="GY90">
        <v>0</v>
      </c>
    </row>
    <row r="91" spans="1:207" x14ac:dyDescent="0.35">
      <c r="A91" s="54">
        <v>88</v>
      </c>
      <c r="B91" s="31">
        <v>1254945</v>
      </c>
      <c r="C91" s="2">
        <v>45189</v>
      </c>
      <c r="D91" s="2">
        <v>21751</v>
      </c>
      <c r="E91" s="4">
        <v>64</v>
      </c>
      <c r="F91" s="4" t="s">
        <v>176</v>
      </c>
      <c r="G91" s="4">
        <v>55</v>
      </c>
      <c r="H91" s="4">
        <v>159</v>
      </c>
      <c r="I91" s="4">
        <v>1.56</v>
      </c>
      <c r="J91" s="4">
        <v>1</v>
      </c>
      <c r="K91" s="2">
        <v>45187</v>
      </c>
      <c r="L91" s="2">
        <v>45187</v>
      </c>
      <c r="M91" s="2">
        <v>45198</v>
      </c>
      <c r="N91" s="2">
        <v>45198</v>
      </c>
      <c r="O91" s="4">
        <v>0</v>
      </c>
      <c r="Q91" s="25">
        <f t="shared" si="37"/>
        <v>11</v>
      </c>
      <c r="R91" s="4">
        <f t="shared" si="46"/>
        <v>11</v>
      </c>
      <c r="T91" s="4">
        <v>1</v>
      </c>
      <c r="U91" s="4">
        <v>1</v>
      </c>
      <c r="V91" s="4">
        <v>0</v>
      </c>
      <c r="W91" s="4">
        <v>1</v>
      </c>
      <c r="X91" s="4">
        <v>1</v>
      </c>
      <c r="Y91" s="4">
        <v>0</v>
      </c>
      <c r="Z91" s="4">
        <v>0</v>
      </c>
      <c r="AA91" s="4">
        <v>0</v>
      </c>
      <c r="AB91" s="4">
        <v>0</v>
      </c>
      <c r="AC91" s="4">
        <v>20</v>
      </c>
      <c r="AD91" s="4">
        <v>67</v>
      </c>
      <c r="AE91" s="4">
        <v>4</v>
      </c>
      <c r="AF91" s="4">
        <v>4</v>
      </c>
      <c r="AG91" s="4">
        <v>0</v>
      </c>
      <c r="AH91" s="4">
        <v>3370</v>
      </c>
      <c r="AI91" s="4">
        <v>11200</v>
      </c>
      <c r="AJ91" s="4">
        <v>49</v>
      </c>
      <c r="AK91" s="4">
        <v>12</v>
      </c>
      <c r="AL91" s="4">
        <v>0</v>
      </c>
      <c r="AM91" s="4">
        <v>1</v>
      </c>
      <c r="AN91" s="4" t="s">
        <v>232</v>
      </c>
      <c r="AQ91" s="4">
        <v>0</v>
      </c>
      <c r="AR91" s="4">
        <v>8.1</v>
      </c>
      <c r="AS91" s="4">
        <v>1.1599999999999999</v>
      </c>
      <c r="AT91" s="4">
        <v>27</v>
      </c>
      <c r="AV91"/>
      <c r="AW91"/>
      <c r="AX91" s="4">
        <v>243</v>
      </c>
      <c r="AY91" s="4">
        <v>0</v>
      </c>
      <c r="AZ91" s="4">
        <v>0</v>
      </c>
      <c r="BA91" s="4">
        <v>0.85</v>
      </c>
      <c r="BB91" s="4">
        <v>41</v>
      </c>
      <c r="BC91" s="4">
        <v>141</v>
      </c>
      <c r="BD91" s="4">
        <v>4.25</v>
      </c>
      <c r="BE91" s="4">
        <v>2.4300000000000002</v>
      </c>
      <c r="BF91" s="4">
        <v>2.76</v>
      </c>
      <c r="BG91" s="4">
        <v>8.1999999999999993</v>
      </c>
      <c r="BH91" s="4">
        <v>4.7</v>
      </c>
      <c r="BI91" s="4">
        <v>2.67</v>
      </c>
      <c r="BJ91" s="4">
        <v>5550</v>
      </c>
      <c r="BK91" s="4">
        <v>63</v>
      </c>
      <c r="BL91" s="4">
        <v>27</v>
      </c>
      <c r="BM91" s="4">
        <v>0.64</v>
      </c>
      <c r="BN91" s="4">
        <v>87</v>
      </c>
      <c r="BO91" s="4">
        <v>277</v>
      </c>
      <c r="BP91" s="4">
        <v>1</v>
      </c>
      <c r="BQ91" s="4">
        <v>7</v>
      </c>
      <c r="BR91" s="4">
        <v>170</v>
      </c>
      <c r="BS91">
        <v>152</v>
      </c>
      <c r="BT91">
        <v>55</v>
      </c>
      <c r="BU91">
        <v>88</v>
      </c>
      <c r="BV91">
        <v>90</v>
      </c>
      <c r="BW91">
        <v>14</v>
      </c>
      <c r="BX91">
        <v>-154</v>
      </c>
      <c r="BY91">
        <v>2810</v>
      </c>
      <c r="BZ91">
        <v>2.2000000000000002</v>
      </c>
      <c r="CA91">
        <v>60.9</v>
      </c>
      <c r="CB91">
        <v>5</v>
      </c>
      <c r="CC91" s="4">
        <v>3.3</v>
      </c>
      <c r="CD91" s="4">
        <v>27</v>
      </c>
      <c r="CE91" s="4">
        <v>68</v>
      </c>
      <c r="CF91" s="4">
        <v>9</v>
      </c>
      <c r="CG91" s="4">
        <v>11</v>
      </c>
      <c r="CH91" s="4">
        <v>2130</v>
      </c>
      <c r="CI91" s="4">
        <f t="shared" si="47"/>
        <v>1793.939393939394</v>
      </c>
      <c r="CJ91" s="4">
        <v>7.41</v>
      </c>
      <c r="CK91" s="4">
        <v>37</v>
      </c>
      <c r="CL91" s="4">
        <v>68.099999999999994</v>
      </c>
      <c r="CM91" s="4">
        <v>26.3</v>
      </c>
      <c r="CN91" s="4">
        <v>0.1</v>
      </c>
      <c r="CO91" s="4">
        <v>0</v>
      </c>
      <c r="CP91" s="4">
        <v>0</v>
      </c>
      <c r="CQ91" s="4">
        <v>98</v>
      </c>
      <c r="CR91" s="4">
        <v>1237</v>
      </c>
      <c r="CS91" s="4">
        <v>1</v>
      </c>
      <c r="CT91" s="4">
        <v>0</v>
      </c>
      <c r="CU91" s="4"/>
      <c r="CV91" s="4">
        <v>1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0</v>
      </c>
      <c r="DC91" s="4">
        <v>0</v>
      </c>
      <c r="DD91" s="4">
        <v>0</v>
      </c>
      <c r="DE91" s="4">
        <v>1</v>
      </c>
      <c r="DF91" s="4">
        <v>1</v>
      </c>
      <c r="DG91" s="4">
        <v>0</v>
      </c>
      <c r="DH91" s="4">
        <v>1</v>
      </c>
      <c r="DI91" s="4">
        <v>1</v>
      </c>
      <c r="DJ91" s="4">
        <v>0</v>
      </c>
      <c r="DK91" s="4">
        <v>1</v>
      </c>
      <c r="DL91" s="4">
        <v>9</v>
      </c>
      <c r="DM91" s="4">
        <v>9</v>
      </c>
      <c r="DN91" s="4">
        <v>49</v>
      </c>
      <c r="DO91" s="4">
        <v>37</v>
      </c>
      <c r="DP91" s="4">
        <v>26</v>
      </c>
      <c r="DQ91" s="4">
        <v>50</v>
      </c>
      <c r="DR91" s="11">
        <v>42</v>
      </c>
      <c r="DS91" s="4">
        <v>60</v>
      </c>
      <c r="DT91" s="4">
        <v>103</v>
      </c>
      <c r="DU91" s="4">
        <f t="shared" si="39"/>
        <v>43</v>
      </c>
      <c r="DV91" s="11">
        <v>13.6</v>
      </c>
      <c r="DW91" s="4">
        <v>918</v>
      </c>
      <c r="DX91" s="4">
        <v>95</v>
      </c>
      <c r="DY91" s="4">
        <v>126</v>
      </c>
      <c r="DZ91" s="4">
        <v>5.0999999999999996</v>
      </c>
      <c r="EA91" s="4">
        <f t="shared" si="38"/>
        <v>3.2692307692307687</v>
      </c>
      <c r="EB91" s="4">
        <v>13.7</v>
      </c>
      <c r="EC91" s="4">
        <v>213</v>
      </c>
      <c r="ED91" s="4">
        <v>37</v>
      </c>
      <c r="EE91" s="4">
        <v>4.9000000000000004</v>
      </c>
      <c r="EF91" s="4">
        <f t="shared" si="41"/>
        <v>3.141025641025641</v>
      </c>
      <c r="EG91" s="45">
        <f t="shared" si="64"/>
        <v>3.0656934306569346</v>
      </c>
      <c r="EH91" s="45">
        <f t="shared" si="65"/>
        <v>0.99270072992700731</v>
      </c>
      <c r="EI91" s="4">
        <v>9</v>
      </c>
      <c r="EJ91" s="4">
        <v>95</v>
      </c>
      <c r="EK91" s="4">
        <v>40</v>
      </c>
      <c r="EL91" s="11">
        <f t="shared" si="40"/>
        <v>2.375</v>
      </c>
      <c r="EM91" s="4">
        <v>85</v>
      </c>
      <c r="EN91" s="11">
        <v>13</v>
      </c>
      <c r="EO91" s="4">
        <v>13</v>
      </c>
      <c r="EP91" s="11">
        <f t="shared" si="49"/>
        <v>7.3076923076923075</v>
      </c>
      <c r="EQ91" s="4">
        <v>52</v>
      </c>
      <c r="ER91" s="4">
        <f t="shared" si="50"/>
        <v>33.333333333333336</v>
      </c>
      <c r="ES91" s="4">
        <v>29</v>
      </c>
      <c r="ET91" s="4">
        <v>48</v>
      </c>
      <c r="EU91" s="11">
        <v>27</v>
      </c>
      <c r="EV91" s="4">
        <v>4</v>
      </c>
      <c r="EW91" s="9">
        <v>22</v>
      </c>
      <c r="EX91" s="4">
        <v>52</v>
      </c>
      <c r="EY91" s="4">
        <v>93</v>
      </c>
      <c r="EZ91" s="4">
        <v>31</v>
      </c>
      <c r="FA91" s="4">
        <v>63</v>
      </c>
      <c r="FB91" s="4">
        <v>90</v>
      </c>
      <c r="FC91" s="4">
        <f t="shared" si="68"/>
        <v>213</v>
      </c>
      <c r="FD91" s="9">
        <f t="shared" si="67"/>
        <v>6.1562929411520821</v>
      </c>
      <c r="FE91" s="9">
        <f t="shared" si="52"/>
        <v>0.42253521126760563</v>
      </c>
      <c r="FF91" s="9">
        <f t="shared" si="53"/>
        <v>0.52156385336870426</v>
      </c>
      <c r="FG91" s="9">
        <f t="shared" si="54"/>
        <v>3.6972972972972977</v>
      </c>
      <c r="FH91" s="9">
        <f t="shared" si="55"/>
        <v>0.34586591080067219</v>
      </c>
      <c r="FI91" s="9">
        <f t="shared" si="56"/>
        <v>0.6005720216110102</v>
      </c>
      <c r="FJ91" s="11">
        <v>9.1999999999999993</v>
      </c>
      <c r="FK91" s="11">
        <v>17</v>
      </c>
      <c r="FL91" s="4">
        <v>11</v>
      </c>
      <c r="FM91" s="4">
        <v>6</v>
      </c>
      <c r="FN91" s="4">
        <v>45</v>
      </c>
      <c r="FO91" s="4">
        <f t="shared" si="69"/>
        <v>28.846153846153847</v>
      </c>
      <c r="FP91" s="11">
        <v>36</v>
      </c>
      <c r="FQ91" s="11">
        <v>17</v>
      </c>
      <c r="FR91" s="4">
        <v>13</v>
      </c>
      <c r="FS91" s="4">
        <v>60</v>
      </c>
      <c r="FT91" s="4">
        <v>37</v>
      </c>
      <c r="FU91" s="11">
        <f t="shared" si="70"/>
        <v>1.6216216216216217</v>
      </c>
      <c r="FV91" s="4">
        <v>16</v>
      </c>
      <c r="FW91" s="11">
        <f t="shared" si="71"/>
        <v>3.75</v>
      </c>
      <c r="FX91" s="4">
        <v>83</v>
      </c>
      <c r="FY91" s="4">
        <v>22.1</v>
      </c>
      <c r="FZ91">
        <v>13.9</v>
      </c>
      <c r="GA91" s="11">
        <f t="shared" si="72"/>
        <v>36.1</v>
      </c>
      <c r="GB91" s="4">
        <f t="shared" si="73"/>
        <v>2.1235294117647059</v>
      </c>
      <c r="GC91" s="4">
        <f>FP91/FZ91</f>
        <v>2.5899280575539567</v>
      </c>
      <c r="GD91" s="4">
        <f>FJ91/FZ91</f>
        <v>0.66187050359712218</v>
      </c>
      <c r="GE91" s="4">
        <v>19</v>
      </c>
      <c r="GF91" s="4">
        <v>9</v>
      </c>
      <c r="GG91" s="4">
        <f t="shared" si="74"/>
        <v>52.631578947368418</v>
      </c>
      <c r="GH91" s="4">
        <v>24</v>
      </c>
      <c r="GI91" s="4">
        <v>18</v>
      </c>
      <c r="GJ91" s="4">
        <f t="shared" si="75"/>
        <v>25</v>
      </c>
      <c r="GK91" s="4">
        <v>1</v>
      </c>
      <c r="GL91" s="4">
        <v>0</v>
      </c>
      <c r="GM91" s="4">
        <v>0</v>
      </c>
      <c r="GN91" s="4">
        <v>0</v>
      </c>
      <c r="GO91" s="4">
        <v>1</v>
      </c>
      <c r="GP91" s="4">
        <v>0</v>
      </c>
      <c r="GQ91" s="4">
        <v>0</v>
      </c>
      <c r="GR91" s="4">
        <v>1</v>
      </c>
      <c r="GS91" s="4">
        <v>0</v>
      </c>
      <c r="GT91" s="4">
        <v>0</v>
      </c>
    </row>
    <row r="92" spans="1:207" x14ac:dyDescent="0.35">
      <c r="A92" s="54">
        <v>89</v>
      </c>
      <c r="B92" s="31">
        <v>4320633</v>
      </c>
      <c r="C92" s="2">
        <v>45194</v>
      </c>
      <c r="D92" s="2">
        <v>23871</v>
      </c>
      <c r="E92" s="4">
        <v>58</v>
      </c>
      <c r="F92" s="4" t="s">
        <v>178</v>
      </c>
      <c r="G92" s="4">
        <v>80</v>
      </c>
      <c r="H92" s="4">
        <v>167</v>
      </c>
      <c r="I92" s="4">
        <v>1.89</v>
      </c>
      <c r="J92" s="4">
        <v>1</v>
      </c>
      <c r="K92" s="2">
        <v>45192</v>
      </c>
      <c r="L92" s="2">
        <v>45192</v>
      </c>
      <c r="M92" s="2">
        <v>45198</v>
      </c>
      <c r="N92" s="2">
        <v>45222</v>
      </c>
      <c r="O92" s="4">
        <v>0</v>
      </c>
      <c r="Q92" s="25">
        <f t="shared" si="37"/>
        <v>6</v>
      </c>
      <c r="R92" s="4">
        <f t="shared" si="46"/>
        <v>30</v>
      </c>
      <c r="T92" s="4">
        <v>0</v>
      </c>
      <c r="U92" s="4">
        <v>0</v>
      </c>
      <c r="V92" s="4">
        <v>0</v>
      </c>
      <c r="W92" s="4">
        <v>0</v>
      </c>
      <c r="X92" s="4">
        <v>1</v>
      </c>
      <c r="Y92" s="4">
        <v>0</v>
      </c>
      <c r="Z92" s="4">
        <v>0</v>
      </c>
      <c r="AA92" s="4">
        <v>0</v>
      </c>
      <c r="AB92" s="4">
        <v>1</v>
      </c>
      <c r="AC92" s="4">
        <v>25</v>
      </c>
      <c r="AD92" s="4">
        <v>46</v>
      </c>
      <c r="AE92" s="4">
        <v>9</v>
      </c>
      <c r="AF92" s="4">
        <v>7</v>
      </c>
      <c r="AG92" s="4">
        <v>2</v>
      </c>
      <c r="AH92" s="4">
        <v>250</v>
      </c>
      <c r="AI92" s="4">
        <v>3100</v>
      </c>
      <c r="AJ92" s="4">
        <v>43</v>
      </c>
      <c r="AK92" s="4">
        <v>21</v>
      </c>
      <c r="AL92" s="4">
        <v>0</v>
      </c>
      <c r="AM92" s="4">
        <v>1</v>
      </c>
      <c r="AN92" s="4" t="s">
        <v>233</v>
      </c>
      <c r="AO92" s="4">
        <v>120</v>
      </c>
      <c r="AP92" s="4">
        <v>2150</v>
      </c>
      <c r="AQ92" s="4">
        <v>0</v>
      </c>
      <c r="AR92" s="4">
        <v>8.5</v>
      </c>
      <c r="AS92" s="4">
        <v>1.6</v>
      </c>
      <c r="AT92" s="4">
        <v>31</v>
      </c>
      <c r="AU92" s="29">
        <v>1.29</v>
      </c>
      <c r="AV92" s="4">
        <v>2.06</v>
      </c>
      <c r="AW92" s="4">
        <v>845</v>
      </c>
      <c r="AX92" s="4">
        <v>46</v>
      </c>
      <c r="AY92" s="4">
        <v>1</v>
      </c>
      <c r="AZ92" s="4">
        <v>0</v>
      </c>
      <c r="BA92" s="4">
        <v>1.69</v>
      </c>
      <c r="BB92" s="4">
        <v>70</v>
      </c>
      <c r="BC92" s="4">
        <v>137</v>
      </c>
      <c r="BD92" s="4">
        <v>3.01</v>
      </c>
      <c r="BE92" s="4">
        <v>1.73</v>
      </c>
      <c r="BF92" s="4">
        <v>2.7</v>
      </c>
      <c r="BG92" s="4">
        <v>8.1</v>
      </c>
      <c r="BH92" s="4">
        <v>4</v>
      </c>
      <c r="BI92" s="4">
        <v>1.7</v>
      </c>
      <c r="BJ92" s="4">
        <v>10</v>
      </c>
      <c r="BK92" s="4">
        <v>9</v>
      </c>
      <c r="BL92" s="4">
        <v>11</v>
      </c>
      <c r="BM92" s="4">
        <v>2.13</v>
      </c>
      <c r="BN92" s="4">
        <v>38</v>
      </c>
      <c r="BO92" s="4">
        <v>142</v>
      </c>
      <c r="BP92" s="4">
        <v>0</v>
      </c>
      <c r="BQ92" s="4">
        <v>0</v>
      </c>
      <c r="BR92" s="4">
        <v>314</v>
      </c>
      <c r="BS92">
        <v>103</v>
      </c>
      <c r="BT92">
        <v>48</v>
      </c>
      <c r="BU92">
        <v>66</v>
      </c>
      <c r="BV92">
        <v>96</v>
      </c>
      <c r="BW92">
        <v>6</v>
      </c>
      <c r="BX92">
        <v>1368</v>
      </c>
      <c r="BY92">
        <v>1364</v>
      </c>
      <c r="BZ92">
        <v>1.6</v>
      </c>
      <c r="CA92">
        <v>72</v>
      </c>
      <c r="CB92">
        <v>4.5</v>
      </c>
      <c r="CC92" s="4">
        <v>3.4</v>
      </c>
      <c r="CD92" s="4">
        <v>32</v>
      </c>
      <c r="CE92" s="4">
        <v>38</v>
      </c>
      <c r="CF92" s="4">
        <v>8</v>
      </c>
      <c r="CG92" s="4">
        <v>9</v>
      </c>
      <c r="CH92" s="4">
        <v>2159</v>
      </c>
      <c r="CI92" s="4">
        <f t="shared" si="47"/>
        <v>1411.7647058823532</v>
      </c>
      <c r="CJ92" s="4">
        <v>7.36</v>
      </c>
      <c r="CK92" s="4">
        <v>38</v>
      </c>
      <c r="CL92" s="4">
        <v>110</v>
      </c>
      <c r="CM92" s="4">
        <v>21</v>
      </c>
      <c r="CN92" s="4">
        <v>0.2</v>
      </c>
      <c r="CO92" s="4">
        <v>0</v>
      </c>
      <c r="CP92" s="4">
        <v>0</v>
      </c>
      <c r="CQ92" s="4">
        <v>34</v>
      </c>
      <c r="CR92" s="4">
        <v>4026</v>
      </c>
      <c r="CS92" s="4">
        <v>1</v>
      </c>
      <c r="CT92" s="4">
        <v>0</v>
      </c>
      <c r="CU92" s="4"/>
      <c r="CV92" s="4">
        <v>1</v>
      </c>
      <c r="CW92" s="4">
        <v>1</v>
      </c>
      <c r="CX92" s="4">
        <v>1</v>
      </c>
      <c r="CY92" s="4">
        <v>1</v>
      </c>
      <c r="CZ92" s="4">
        <v>1</v>
      </c>
      <c r="DA92" s="4">
        <v>0</v>
      </c>
      <c r="DB92" s="4">
        <v>0</v>
      </c>
      <c r="DC92" s="4">
        <v>0</v>
      </c>
      <c r="DD92" s="4">
        <v>1</v>
      </c>
      <c r="DE92" s="4">
        <v>1</v>
      </c>
      <c r="DF92" s="4">
        <v>1</v>
      </c>
      <c r="DG92" s="4">
        <v>1</v>
      </c>
      <c r="DH92" s="4">
        <v>0</v>
      </c>
      <c r="DI92" s="4">
        <v>0</v>
      </c>
      <c r="DJ92" s="4">
        <v>0</v>
      </c>
      <c r="DK92" s="4">
        <v>0</v>
      </c>
      <c r="DL92" s="4">
        <v>9</v>
      </c>
      <c r="DM92" s="4">
        <v>7</v>
      </c>
      <c r="DN92" s="4">
        <v>35</v>
      </c>
      <c r="DO92" s="4">
        <v>27</v>
      </c>
      <c r="DP92" s="4">
        <v>33</v>
      </c>
      <c r="DQ92" s="4">
        <v>62</v>
      </c>
      <c r="DR92" s="11">
        <v>49</v>
      </c>
      <c r="DS92" s="4">
        <v>46</v>
      </c>
      <c r="DT92" s="4">
        <v>89</v>
      </c>
      <c r="DU92" s="4">
        <f t="shared" si="39"/>
        <v>43</v>
      </c>
      <c r="DV92" s="11">
        <v>13.2</v>
      </c>
      <c r="DW92" s="4">
        <v>953</v>
      </c>
      <c r="DX92" s="4">
        <v>82</v>
      </c>
      <c r="DY92" s="4">
        <v>77</v>
      </c>
      <c r="DZ92" s="4">
        <v>3.3</v>
      </c>
      <c r="EA92" s="4">
        <f t="shared" si="38"/>
        <v>1.746031746031746</v>
      </c>
      <c r="EB92" s="4">
        <v>21.6</v>
      </c>
      <c r="EC92" s="4">
        <v>268</v>
      </c>
      <c r="ED92" s="4">
        <v>57</v>
      </c>
      <c r="EE92" s="4">
        <v>5.5</v>
      </c>
      <c r="EF92" s="4">
        <f t="shared" si="41"/>
        <v>2.9100529100529102</v>
      </c>
      <c r="EG92" s="45">
        <f t="shared" si="64"/>
        <v>2.2685185185185182</v>
      </c>
      <c r="EH92" s="45">
        <f t="shared" si="65"/>
        <v>0.61111111111111105</v>
      </c>
      <c r="EI92" s="4">
        <v>12</v>
      </c>
      <c r="EJ92" s="4">
        <v>59</v>
      </c>
      <c r="EK92" s="4">
        <v>76</v>
      </c>
      <c r="EL92" s="11">
        <f t="shared" si="40"/>
        <v>0.77631578947368418</v>
      </c>
      <c r="EM92" s="4">
        <v>229</v>
      </c>
      <c r="EN92" s="11">
        <v>9</v>
      </c>
      <c r="EO92" s="4">
        <v>6</v>
      </c>
      <c r="EP92" s="11">
        <f t="shared" si="49"/>
        <v>7.8666666666666663</v>
      </c>
      <c r="EQ92" s="4">
        <v>36</v>
      </c>
      <c r="ER92" s="4">
        <f t="shared" si="50"/>
        <v>19.047619047619047</v>
      </c>
      <c r="ES92" s="4">
        <v>15</v>
      </c>
      <c r="ET92" s="4">
        <v>19</v>
      </c>
      <c r="EU92" s="11">
        <v>19</v>
      </c>
      <c r="EV92" s="4">
        <v>15</v>
      </c>
      <c r="EW92" s="9">
        <v>4</v>
      </c>
      <c r="EX92" s="4">
        <v>68</v>
      </c>
      <c r="EY92" s="4">
        <v>100</v>
      </c>
      <c r="EZ92" s="4">
        <v>32</v>
      </c>
      <c r="FA92" s="4">
        <v>45</v>
      </c>
      <c r="FB92" s="4">
        <v>100</v>
      </c>
      <c r="FC92" s="4">
        <f t="shared" si="68"/>
        <v>268</v>
      </c>
      <c r="FD92" s="9">
        <f t="shared" si="67"/>
        <v>2.0690849732240855</v>
      </c>
      <c r="FE92" s="9">
        <f t="shared" si="52"/>
        <v>0.37313432835820898</v>
      </c>
      <c r="FF92" s="9">
        <f t="shared" si="53"/>
        <v>0.48368107424009632</v>
      </c>
      <c r="FG92" s="9">
        <f t="shared" si="54"/>
        <v>1.6263157894736842</v>
      </c>
      <c r="FH92" s="9">
        <f t="shared" si="55"/>
        <v>0.34908478235986318</v>
      </c>
      <c r="FI92" s="9">
        <f t="shared" si="56"/>
        <v>0.78600724983253334</v>
      </c>
      <c r="FJ92" s="11">
        <v>17.7</v>
      </c>
      <c r="FK92" s="11">
        <v>32</v>
      </c>
      <c r="FL92" s="4">
        <v>3</v>
      </c>
      <c r="FM92" s="4">
        <v>30</v>
      </c>
      <c r="FN92" s="4">
        <v>31</v>
      </c>
      <c r="FO92" s="4">
        <f t="shared" si="69"/>
        <v>16.402116402116402</v>
      </c>
      <c r="FP92" s="11">
        <v>50</v>
      </c>
      <c r="FQ92" s="11">
        <v>16</v>
      </c>
      <c r="FR92" s="4">
        <v>15</v>
      </c>
      <c r="FS92" s="4">
        <v>49</v>
      </c>
      <c r="FT92" s="4">
        <v>46</v>
      </c>
      <c r="FU92" s="11">
        <f t="shared" si="70"/>
        <v>1.0652173913043479</v>
      </c>
      <c r="FV92" s="4">
        <v>7</v>
      </c>
      <c r="FW92" s="11">
        <f t="shared" si="71"/>
        <v>7</v>
      </c>
      <c r="FX92" s="4">
        <v>120</v>
      </c>
      <c r="FY92" s="4">
        <v>16.399999999999999</v>
      </c>
      <c r="FZ92">
        <v>14.2</v>
      </c>
      <c r="GA92" s="11">
        <f t="shared" si="72"/>
        <v>22.4</v>
      </c>
      <c r="GB92" s="4">
        <f t="shared" si="73"/>
        <v>1.4</v>
      </c>
      <c r="GC92" s="4">
        <f>FP92/FZ92</f>
        <v>3.5211267605633805</v>
      </c>
      <c r="GD92" s="4">
        <f>FJ92/FZ92</f>
        <v>1.2464788732394367</v>
      </c>
      <c r="GE92" s="4">
        <v>9</v>
      </c>
      <c r="GF92" s="4">
        <v>3</v>
      </c>
      <c r="GG92" s="4">
        <f t="shared" si="74"/>
        <v>66.666666666666657</v>
      </c>
      <c r="GH92" s="4">
        <v>18</v>
      </c>
      <c r="GI92" s="4">
        <v>16</v>
      </c>
      <c r="GJ92" s="4">
        <f t="shared" si="75"/>
        <v>11.111111111111111</v>
      </c>
      <c r="GK92">
        <v>0</v>
      </c>
      <c r="GL92">
        <v>1</v>
      </c>
      <c r="GM92">
        <v>0</v>
      </c>
      <c r="GN92">
        <v>1</v>
      </c>
      <c r="GO92">
        <v>0</v>
      </c>
      <c r="GP92">
        <v>0</v>
      </c>
      <c r="GQ92">
        <v>0</v>
      </c>
      <c r="GR92">
        <v>1</v>
      </c>
      <c r="GS92">
        <v>0</v>
      </c>
      <c r="GT92">
        <v>0</v>
      </c>
      <c r="GU92">
        <v>18</v>
      </c>
      <c r="GV92">
        <v>11</v>
      </c>
      <c r="GW92">
        <f>(GU92-GV92)/GU92</f>
        <v>0.3888888888888889</v>
      </c>
      <c r="GX92">
        <v>1</v>
      </c>
      <c r="GY92">
        <v>0</v>
      </c>
    </row>
    <row r="93" spans="1:207" x14ac:dyDescent="0.35">
      <c r="A93" s="54">
        <v>90</v>
      </c>
      <c r="B93" s="31">
        <v>23021106</v>
      </c>
      <c r="C93" s="2">
        <v>45194</v>
      </c>
      <c r="D93" s="2">
        <v>26103</v>
      </c>
      <c r="E93" s="4">
        <v>52</v>
      </c>
      <c r="F93" s="4" t="s">
        <v>176</v>
      </c>
      <c r="G93" s="4">
        <v>65</v>
      </c>
      <c r="H93" s="4">
        <v>175</v>
      </c>
      <c r="I93" s="4">
        <v>1.79</v>
      </c>
      <c r="J93" s="4">
        <v>1</v>
      </c>
      <c r="K93" s="2">
        <v>45193</v>
      </c>
      <c r="L93" s="2">
        <v>45197</v>
      </c>
      <c r="M93" s="2">
        <v>45197</v>
      </c>
      <c r="N93" s="2">
        <v>45197</v>
      </c>
      <c r="O93" s="4">
        <v>1</v>
      </c>
      <c r="P93" s="2">
        <v>45197</v>
      </c>
      <c r="Q93" s="25">
        <f t="shared" si="37"/>
        <v>0</v>
      </c>
      <c r="R93" s="4">
        <f t="shared" si="46"/>
        <v>4</v>
      </c>
      <c r="S93" s="4">
        <f>_xlfn.DAYS(P93,L93)</f>
        <v>0</v>
      </c>
      <c r="T93" s="4">
        <v>1</v>
      </c>
      <c r="U93" s="4">
        <v>0</v>
      </c>
      <c r="V93" s="4">
        <v>0</v>
      </c>
      <c r="W93" s="4">
        <v>0</v>
      </c>
      <c r="X93" s="4">
        <v>1</v>
      </c>
      <c r="Y93" s="4">
        <v>0</v>
      </c>
      <c r="Z93" s="4">
        <v>0</v>
      </c>
      <c r="AA93" s="4">
        <v>0</v>
      </c>
      <c r="AB93" s="4">
        <v>0</v>
      </c>
      <c r="AC93" s="4">
        <v>8</v>
      </c>
      <c r="AD93" s="4">
        <v>28</v>
      </c>
      <c r="AE93" s="4">
        <v>7</v>
      </c>
      <c r="AF93" s="4">
        <v>17</v>
      </c>
      <c r="AG93" s="4">
        <v>10</v>
      </c>
      <c r="AH93" s="4">
        <v>910</v>
      </c>
      <c r="AI93" s="4">
        <v>6200</v>
      </c>
      <c r="AJ93" s="4">
        <v>46</v>
      </c>
      <c r="AK93" s="4">
        <v>23</v>
      </c>
      <c r="AL93" s="4">
        <v>0</v>
      </c>
      <c r="AM93" s="4">
        <v>1</v>
      </c>
      <c r="AN93" s="4" t="s">
        <v>234</v>
      </c>
      <c r="AO93" s="4">
        <v>108</v>
      </c>
      <c r="AP93" s="4">
        <v>6707</v>
      </c>
      <c r="AQ93" s="4">
        <v>0</v>
      </c>
      <c r="AR93" s="4">
        <v>13</v>
      </c>
      <c r="AS93" s="4">
        <v>1.31</v>
      </c>
      <c r="AT93" s="4">
        <v>27</v>
      </c>
      <c r="AU93" s="29">
        <v>8.0399999999999991</v>
      </c>
      <c r="AV93" s="4">
        <v>3.46</v>
      </c>
      <c r="AW93" s="4">
        <v>589</v>
      </c>
      <c r="AX93" s="4">
        <v>46</v>
      </c>
      <c r="AY93" s="4">
        <v>1</v>
      </c>
      <c r="AZ93" s="4">
        <v>1</v>
      </c>
      <c r="BA93" s="4">
        <v>0.62</v>
      </c>
      <c r="BB93" s="4">
        <v>47</v>
      </c>
      <c r="BC93" s="4">
        <v>130</v>
      </c>
      <c r="BD93" s="4">
        <v>4.42</v>
      </c>
      <c r="BE93" s="4">
        <v>2.02</v>
      </c>
      <c r="BF93" s="4">
        <v>1.68</v>
      </c>
      <c r="BG93" s="4">
        <v>7.9</v>
      </c>
      <c r="BH93" s="4">
        <v>5.4</v>
      </c>
      <c r="BI93" s="4">
        <v>2.8</v>
      </c>
      <c r="BJ93" s="4">
        <v>20</v>
      </c>
      <c r="BK93" s="4">
        <v>106</v>
      </c>
      <c r="BL93" s="4">
        <v>69</v>
      </c>
      <c r="BM93" s="4">
        <v>4.2930000000000001</v>
      </c>
      <c r="BN93" s="4">
        <v>83</v>
      </c>
      <c r="BO93" s="4">
        <v>484</v>
      </c>
      <c r="BP93" s="4">
        <v>1</v>
      </c>
      <c r="BQ93" s="4">
        <v>1</v>
      </c>
      <c r="BR93" s="4">
        <v>311</v>
      </c>
      <c r="BS93">
        <v>101</v>
      </c>
      <c r="BT93">
        <v>64</v>
      </c>
      <c r="BU93">
        <v>77</v>
      </c>
      <c r="BV93">
        <v>109</v>
      </c>
      <c r="BW93">
        <v>4</v>
      </c>
      <c r="BX93">
        <v>547</v>
      </c>
      <c r="BY93">
        <v>700</v>
      </c>
      <c r="BZ93">
        <v>1.9</v>
      </c>
      <c r="CA93">
        <v>72</v>
      </c>
      <c r="CB93">
        <v>4.8</v>
      </c>
      <c r="CC93" s="4">
        <v>3.4</v>
      </c>
      <c r="CD93" s="4">
        <v>32</v>
      </c>
      <c r="CE93" s="4">
        <v>45</v>
      </c>
      <c r="CF93" s="4">
        <v>7</v>
      </c>
      <c r="CG93" s="4">
        <v>8</v>
      </c>
      <c r="CH93" s="4">
        <v>2232</v>
      </c>
      <c r="CI93" s="4">
        <f t="shared" si="47"/>
        <v>1717.6470588235295</v>
      </c>
      <c r="CJ93" s="4">
        <v>7.31</v>
      </c>
      <c r="CK93" s="4">
        <v>35</v>
      </c>
      <c r="CL93" s="4">
        <v>109</v>
      </c>
      <c r="CM93" s="4">
        <v>19</v>
      </c>
      <c r="CN93" s="4">
        <v>0.1</v>
      </c>
      <c r="CO93" s="4">
        <v>0</v>
      </c>
      <c r="CP93" s="4">
        <v>0</v>
      </c>
      <c r="CQ93" s="4">
        <v>13</v>
      </c>
      <c r="CR93" s="4">
        <v>364</v>
      </c>
      <c r="CS93" s="4">
        <v>1</v>
      </c>
      <c r="CT93" s="4">
        <v>0</v>
      </c>
      <c r="CU93" s="4"/>
      <c r="CV93" s="4">
        <v>1</v>
      </c>
      <c r="CW93" s="4">
        <v>1</v>
      </c>
      <c r="CX93" s="4">
        <v>1</v>
      </c>
      <c r="CY93" s="4">
        <v>1</v>
      </c>
      <c r="CZ93" s="4">
        <v>1</v>
      </c>
      <c r="DA93" s="4">
        <v>1</v>
      </c>
      <c r="DB93" s="4">
        <v>0</v>
      </c>
      <c r="DC93" s="4">
        <v>1</v>
      </c>
      <c r="DD93" s="4">
        <v>1</v>
      </c>
      <c r="DE93" s="4">
        <v>1</v>
      </c>
      <c r="DF93" s="4">
        <v>1</v>
      </c>
      <c r="DG93" s="4">
        <v>0</v>
      </c>
      <c r="DH93" s="4">
        <v>1</v>
      </c>
      <c r="DI93" s="4">
        <v>0</v>
      </c>
      <c r="DJ93" s="4">
        <v>0</v>
      </c>
      <c r="DK93" s="4">
        <v>0</v>
      </c>
      <c r="DL93" s="27">
        <v>8</v>
      </c>
      <c r="DM93" s="27">
        <v>8</v>
      </c>
      <c r="DN93" s="27">
        <v>71</v>
      </c>
      <c r="DO93" s="27">
        <v>55</v>
      </c>
      <c r="DP93" s="27">
        <v>23</v>
      </c>
      <c r="DQ93" s="27">
        <v>44</v>
      </c>
      <c r="DR93" s="62">
        <v>43</v>
      </c>
      <c r="DS93" s="27">
        <v>50</v>
      </c>
      <c r="DT93" s="27">
        <v>89</v>
      </c>
      <c r="DU93" s="4">
        <f t="shared" si="39"/>
        <v>39</v>
      </c>
      <c r="DV93" s="62">
        <v>11.7</v>
      </c>
      <c r="DW93" s="27">
        <v>988</v>
      </c>
      <c r="DX93" s="27">
        <v>84</v>
      </c>
      <c r="DY93" s="27">
        <v>99</v>
      </c>
      <c r="DZ93" s="27">
        <v>3.9</v>
      </c>
      <c r="EA93" s="17">
        <f t="shared" si="38"/>
        <v>2.1787709497206702</v>
      </c>
      <c r="EB93" s="27">
        <v>18.3</v>
      </c>
      <c r="EC93" s="27">
        <v>279</v>
      </c>
      <c r="ED93" s="27">
        <v>46</v>
      </c>
      <c r="EE93" s="27">
        <v>4.5</v>
      </c>
      <c r="EF93" s="4">
        <f t="shared" si="41"/>
        <v>2.5139664804469275</v>
      </c>
      <c r="EG93" s="45">
        <f t="shared" si="64"/>
        <v>2.3497267759562841</v>
      </c>
      <c r="EH93" s="45">
        <f t="shared" si="65"/>
        <v>0.6393442622950819</v>
      </c>
      <c r="EI93" s="27">
        <v>6</v>
      </c>
      <c r="EJ93" s="27">
        <v>65</v>
      </c>
      <c r="EK93" s="27">
        <v>91</v>
      </c>
      <c r="EL93" s="11">
        <f t="shared" si="40"/>
        <v>0.7142857142857143</v>
      </c>
      <c r="EM93" s="27">
        <v>188</v>
      </c>
      <c r="EN93" s="62">
        <v>5</v>
      </c>
      <c r="EO93" s="27">
        <v>4</v>
      </c>
      <c r="EP93" s="11">
        <f t="shared" si="49"/>
        <v>14.444444444444445</v>
      </c>
      <c r="EQ93" s="27">
        <v>27</v>
      </c>
      <c r="ER93" s="4">
        <f t="shared" si="50"/>
        <v>15.083798882681563</v>
      </c>
      <c r="ES93" s="27">
        <v>18</v>
      </c>
      <c r="ET93" s="27">
        <v>25</v>
      </c>
      <c r="EU93" s="62">
        <v>10</v>
      </c>
      <c r="EV93" s="27">
        <v>3</v>
      </c>
      <c r="EW93" s="16">
        <v>6</v>
      </c>
      <c r="EX93" s="27">
        <v>76</v>
      </c>
      <c r="EY93" s="27">
        <v>131</v>
      </c>
      <c r="EZ93" s="27">
        <v>45</v>
      </c>
      <c r="FA93" s="27">
        <v>81</v>
      </c>
      <c r="FB93" s="27">
        <v>83</v>
      </c>
      <c r="FC93" s="4">
        <f t="shared" si="68"/>
        <v>279</v>
      </c>
      <c r="FD93" s="9">
        <f t="shared" si="67"/>
        <v>1.1600928763616625</v>
      </c>
      <c r="FE93" s="9">
        <f t="shared" si="52"/>
        <v>0.29749103942652327</v>
      </c>
      <c r="FF93" s="9">
        <f t="shared" si="53"/>
        <v>0.41373845877273219</v>
      </c>
      <c r="FG93" s="9">
        <f t="shared" si="54"/>
        <v>1.9760869565217392</v>
      </c>
      <c r="FH93" s="9">
        <f t="shared" si="55"/>
        <v>0.37812590032736304</v>
      </c>
      <c r="FI93" s="9">
        <f t="shared" si="56"/>
        <v>1.7033868553000993</v>
      </c>
      <c r="FJ93" s="62">
        <v>12.7</v>
      </c>
      <c r="FK93" s="62">
        <v>21</v>
      </c>
      <c r="FL93" s="27">
        <v>26</v>
      </c>
      <c r="FM93" s="27">
        <v>5</v>
      </c>
      <c r="FN93" s="27">
        <v>34</v>
      </c>
      <c r="FO93" s="4">
        <f t="shared" si="69"/>
        <v>18.994413407821227</v>
      </c>
      <c r="FP93" s="62">
        <v>28</v>
      </c>
      <c r="FQ93" s="62">
        <v>18</v>
      </c>
      <c r="FR93" s="27">
        <v>11</v>
      </c>
      <c r="FS93" s="27">
        <v>43</v>
      </c>
      <c r="FT93" s="27">
        <v>54</v>
      </c>
      <c r="FU93" s="11">
        <f t="shared" si="70"/>
        <v>0.79629629629629628</v>
      </c>
      <c r="FV93" s="27">
        <v>11</v>
      </c>
      <c r="FW93" s="11">
        <f t="shared" si="71"/>
        <v>3.9090909090909092</v>
      </c>
      <c r="FX93" s="27">
        <v>73</v>
      </c>
      <c r="FY93" s="27">
        <v>14</v>
      </c>
      <c r="FZ93" s="24">
        <v>9.8000000000000007</v>
      </c>
      <c r="GA93" s="11">
        <f t="shared" si="72"/>
        <v>18</v>
      </c>
      <c r="GB93" s="4">
        <f t="shared" si="73"/>
        <v>1</v>
      </c>
      <c r="GC93" s="4">
        <f>FP93/FZ93</f>
        <v>2.8571428571428568</v>
      </c>
      <c r="GD93" s="4">
        <f>FJ93/FZ93</f>
        <v>1.2959183673469385</v>
      </c>
      <c r="GE93" s="27">
        <v>12</v>
      </c>
      <c r="GF93" s="27">
        <v>10</v>
      </c>
      <c r="GG93" s="4">
        <f t="shared" si="74"/>
        <v>16.666666666666664</v>
      </c>
      <c r="GH93" s="27">
        <v>19</v>
      </c>
      <c r="GI93" s="27">
        <v>14</v>
      </c>
      <c r="GJ93" s="4">
        <f t="shared" si="75"/>
        <v>26.315789473684209</v>
      </c>
      <c r="GK93">
        <v>1</v>
      </c>
      <c r="GL93">
        <v>0</v>
      </c>
      <c r="GM93">
        <v>0</v>
      </c>
      <c r="GN93">
        <v>1</v>
      </c>
      <c r="GO93">
        <v>0</v>
      </c>
      <c r="GP93">
        <v>0</v>
      </c>
      <c r="GQ93">
        <v>1</v>
      </c>
      <c r="GR93">
        <v>0</v>
      </c>
      <c r="GS93">
        <v>0</v>
      </c>
      <c r="GT93">
        <v>1</v>
      </c>
      <c r="GU93">
        <v>59</v>
      </c>
      <c r="GV93">
        <v>20</v>
      </c>
      <c r="GW93">
        <f>(GU93-GV93)/GU93</f>
        <v>0.66101694915254239</v>
      </c>
      <c r="GX93">
        <v>1</v>
      </c>
      <c r="GY93">
        <v>0</v>
      </c>
    </row>
    <row r="94" spans="1:207" x14ac:dyDescent="0.35">
      <c r="A94" s="54">
        <v>92</v>
      </c>
      <c r="B94" s="31">
        <v>94053475</v>
      </c>
      <c r="C94" s="2">
        <v>45198</v>
      </c>
      <c r="D94" s="2">
        <v>14988</v>
      </c>
      <c r="E94" s="4">
        <v>83</v>
      </c>
      <c r="F94" s="4" t="s">
        <v>176</v>
      </c>
      <c r="G94" s="4">
        <v>60</v>
      </c>
      <c r="H94" s="4">
        <v>172</v>
      </c>
      <c r="I94" s="4">
        <v>1.75</v>
      </c>
      <c r="J94" s="4">
        <v>1</v>
      </c>
      <c r="K94" s="2">
        <v>45197</v>
      </c>
      <c r="L94" s="2">
        <v>45197</v>
      </c>
      <c r="M94" s="2">
        <v>45201</v>
      </c>
      <c r="N94" s="2">
        <v>45201</v>
      </c>
      <c r="O94" s="4">
        <v>1</v>
      </c>
      <c r="P94" s="2">
        <v>45201</v>
      </c>
      <c r="Q94" s="25">
        <f t="shared" si="37"/>
        <v>4</v>
      </c>
      <c r="R94" s="4">
        <f t="shared" si="46"/>
        <v>4</v>
      </c>
      <c r="S94" s="4">
        <f>_xlfn.DAYS(P94,L94)</f>
        <v>4</v>
      </c>
      <c r="T94" s="4">
        <v>1</v>
      </c>
      <c r="U94" s="4">
        <v>1</v>
      </c>
      <c r="V94" s="4">
        <v>0</v>
      </c>
      <c r="W94" s="4">
        <v>0</v>
      </c>
      <c r="X94" s="4">
        <v>1</v>
      </c>
      <c r="Y94" s="4">
        <v>0</v>
      </c>
      <c r="Z94" s="4">
        <v>0</v>
      </c>
      <c r="AA94" s="4">
        <v>0</v>
      </c>
      <c r="AB94" s="4">
        <v>0</v>
      </c>
      <c r="AC94" s="4">
        <v>22</v>
      </c>
      <c r="AD94" s="4">
        <v>64</v>
      </c>
      <c r="AE94" s="4">
        <v>6</v>
      </c>
      <c r="AF94" s="4">
        <v>11</v>
      </c>
      <c r="AG94" s="4">
        <v>5</v>
      </c>
      <c r="AH94" s="4">
        <v>3600</v>
      </c>
      <c r="AI94" s="4">
        <v>1600</v>
      </c>
      <c r="AJ94" s="4">
        <v>33</v>
      </c>
      <c r="AK94" s="4">
        <v>0.68</v>
      </c>
      <c r="AL94" s="4">
        <v>0</v>
      </c>
      <c r="AM94" s="4">
        <v>1</v>
      </c>
      <c r="AN94" s="4" t="s">
        <v>235</v>
      </c>
      <c r="AO94" s="4">
        <v>83</v>
      </c>
      <c r="AP94" s="4">
        <v>3698</v>
      </c>
      <c r="AQ94" s="4">
        <v>0</v>
      </c>
      <c r="AR94" s="4">
        <v>9.4</v>
      </c>
      <c r="AS94" s="4">
        <v>1.23</v>
      </c>
      <c r="AT94" s="4">
        <v>29</v>
      </c>
      <c r="AU94" s="29">
        <v>1.98</v>
      </c>
      <c r="AV94" s="4">
        <v>3.55</v>
      </c>
      <c r="AW94" s="4">
        <v>676</v>
      </c>
      <c r="AX94" s="4">
        <v>266</v>
      </c>
      <c r="AY94" s="4">
        <v>0</v>
      </c>
      <c r="AZ94" s="4">
        <v>0</v>
      </c>
      <c r="BA94" s="4">
        <v>1.2</v>
      </c>
      <c r="BB94" s="4">
        <v>92</v>
      </c>
      <c r="BC94" s="4">
        <v>135</v>
      </c>
      <c r="BD94" s="4">
        <v>4.2699999999999996</v>
      </c>
      <c r="BE94" s="4">
        <v>2.77</v>
      </c>
      <c r="BF94" s="4">
        <v>3.61</v>
      </c>
      <c r="BG94" s="4">
        <v>7.6</v>
      </c>
      <c r="BH94" s="4">
        <v>6.1</v>
      </c>
      <c r="BI94" s="4">
        <v>1.84</v>
      </c>
      <c r="BJ94" s="4">
        <v>11</v>
      </c>
      <c r="BK94" s="4">
        <v>17</v>
      </c>
      <c r="BL94" s="4">
        <v>20</v>
      </c>
      <c r="BM94" s="4">
        <v>0.33</v>
      </c>
      <c r="BN94" s="4">
        <v>59</v>
      </c>
      <c r="BO94" s="4">
        <v>180</v>
      </c>
      <c r="BP94" s="4">
        <v>0</v>
      </c>
      <c r="BQ94" s="4">
        <v>0</v>
      </c>
      <c r="BR94" s="4">
        <v>447</v>
      </c>
      <c r="BS94">
        <v>107</v>
      </c>
      <c r="BT94">
        <v>35</v>
      </c>
      <c r="BU94">
        <v>64</v>
      </c>
      <c r="BV94">
        <v>71</v>
      </c>
      <c r="BW94">
        <v>7</v>
      </c>
      <c r="BX94">
        <v>1092</v>
      </c>
      <c r="BY94">
        <v>675</v>
      </c>
      <c r="BZ94">
        <v>1.4</v>
      </c>
      <c r="CA94">
        <v>69.2</v>
      </c>
      <c r="CB94">
        <v>5.9</v>
      </c>
      <c r="CC94" s="4">
        <v>1.4</v>
      </c>
      <c r="CD94" s="4">
        <v>25</v>
      </c>
      <c r="CE94" s="4">
        <v>65</v>
      </c>
      <c r="CF94" s="4">
        <v>4</v>
      </c>
      <c r="CG94" s="4">
        <v>6</v>
      </c>
      <c r="CH94" s="4">
        <v>1987</v>
      </c>
      <c r="CI94" s="4">
        <f t="shared" si="47"/>
        <v>3257.1428571428573</v>
      </c>
      <c r="CJ94" s="4">
        <v>7.34</v>
      </c>
      <c r="CK94" s="4">
        <v>23.2</v>
      </c>
      <c r="CL94" s="4">
        <v>94.1</v>
      </c>
      <c r="CM94" s="4">
        <v>12.3</v>
      </c>
      <c r="CN94" s="4">
        <v>0.1</v>
      </c>
      <c r="CO94" s="4">
        <v>0</v>
      </c>
      <c r="CP94" s="4">
        <v>0</v>
      </c>
      <c r="CQ94" s="4">
        <v>26.02</v>
      </c>
      <c r="CR94" s="4">
        <v>5986</v>
      </c>
      <c r="CS94" s="4">
        <v>1</v>
      </c>
      <c r="CT94" s="4">
        <v>0</v>
      </c>
      <c r="CU94" s="4"/>
      <c r="CV94" s="4">
        <v>1</v>
      </c>
      <c r="CW94" s="4">
        <v>1</v>
      </c>
      <c r="CX94" s="4">
        <v>1</v>
      </c>
      <c r="CY94" s="4">
        <v>1</v>
      </c>
      <c r="CZ94" s="4">
        <v>1</v>
      </c>
      <c r="DA94" s="4">
        <v>0</v>
      </c>
      <c r="DB94" s="4">
        <v>0</v>
      </c>
      <c r="DC94" s="4">
        <v>0</v>
      </c>
      <c r="DD94" s="4">
        <v>1</v>
      </c>
      <c r="DE94" s="4">
        <v>1</v>
      </c>
      <c r="DF94" s="4">
        <v>1</v>
      </c>
      <c r="DG94" s="4">
        <v>1</v>
      </c>
      <c r="DH94" s="4">
        <v>1</v>
      </c>
      <c r="DI94" s="4">
        <v>0</v>
      </c>
      <c r="DJ94" s="4">
        <v>0</v>
      </c>
      <c r="DK94" s="4">
        <v>0</v>
      </c>
      <c r="DL94" s="4">
        <v>10</v>
      </c>
      <c r="DM94" s="4">
        <v>10</v>
      </c>
      <c r="DN94" s="4">
        <v>46</v>
      </c>
      <c r="DO94" s="4">
        <v>35</v>
      </c>
      <c r="DP94" s="4">
        <v>23</v>
      </c>
      <c r="DQ94" s="4">
        <v>47</v>
      </c>
      <c r="DR94" s="11">
        <v>35</v>
      </c>
      <c r="DS94" s="4">
        <v>58</v>
      </c>
      <c r="DT94" s="4">
        <v>89</v>
      </c>
      <c r="DU94" s="4">
        <f t="shared" si="39"/>
        <v>31</v>
      </c>
      <c r="DV94" s="11">
        <v>8.5</v>
      </c>
      <c r="DW94" s="4">
        <v>805</v>
      </c>
      <c r="DX94" s="4">
        <v>82</v>
      </c>
      <c r="DY94" s="4">
        <v>93</v>
      </c>
      <c r="DZ94" s="4">
        <v>2.6</v>
      </c>
      <c r="EA94" s="17">
        <f t="shared" si="38"/>
        <v>1.4857142857142858</v>
      </c>
      <c r="EB94" s="4">
        <v>14.1</v>
      </c>
      <c r="EC94" s="4">
        <v>254</v>
      </c>
      <c r="ED94" s="4">
        <v>40</v>
      </c>
      <c r="EE94" s="4">
        <v>3.6</v>
      </c>
      <c r="EF94" s="4">
        <f t="shared" si="41"/>
        <v>2.0571428571428574</v>
      </c>
      <c r="EG94" s="45">
        <f t="shared" si="64"/>
        <v>2.4822695035460995</v>
      </c>
      <c r="EH94" s="45">
        <f t="shared" si="65"/>
        <v>0.6028368794326241</v>
      </c>
      <c r="EI94" s="4">
        <v>7</v>
      </c>
      <c r="EJ94" s="4">
        <v>86</v>
      </c>
      <c r="EK94" s="4">
        <v>86</v>
      </c>
      <c r="EL94" s="11">
        <f t="shared" si="40"/>
        <v>1</v>
      </c>
      <c r="EM94" s="4">
        <v>133</v>
      </c>
      <c r="EN94" s="11">
        <v>7</v>
      </c>
      <c r="EO94" s="4">
        <v>7</v>
      </c>
      <c r="EP94" s="11">
        <f t="shared" si="49"/>
        <v>12.285714285714286</v>
      </c>
      <c r="EQ94" s="4">
        <v>40</v>
      </c>
      <c r="ER94" s="4">
        <f t="shared" si="50"/>
        <v>22.857142857142858</v>
      </c>
      <c r="ES94" s="4">
        <v>27</v>
      </c>
      <c r="ET94" s="4">
        <v>36</v>
      </c>
      <c r="EU94" s="11">
        <v>14</v>
      </c>
      <c r="EV94" s="4">
        <v>9</v>
      </c>
      <c r="EW94" s="9">
        <v>4</v>
      </c>
      <c r="EX94" s="4">
        <v>80</v>
      </c>
      <c r="EY94" s="4">
        <v>83</v>
      </c>
      <c r="EZ94" s="4">
        <v>59</v>
      </c>
      <c r="FA94" s="4">
        <v>63</v>
      </c>
      <c r="FB94" s="4">
        <v>59</v>
      </c>
      <c r="FC94" s="4">
        <f t="shared" si="68"/>
        <v>254</v>
      </c>
      <c r="FD94" s="9">
        <f t="shared" si="67"/>
        <v>2.1211955533719271</v>
      </c>
      <c r="FE94" s="9">
        <f t="shared" si="52"/>
        <v>0.23228346456692914</v>
      </c>
      <c r="FF94" s="9">
        <f t="shared" si="53"/>
        <v>0.32936441023346336</v>
      </c>
      <c r="FG94" s="9">
        <f t="shared" si="54"/>
        <v>2.4074999999999998</v>
      </c>
      <c r="FH94" s="9">
        <f t="shared" si="55"/>
        <v>0.24700257781228971</v>
      </c>
      <c r="FI94" s="9">
        <f t="shared" si="56"/>
        <v>1.1349731504824969</v>
      </c>
      <c r="FJ94" s="11">
        <v>8.6</v>
      </c>
      <c r="FK94" s="11">
        <v>21</v>
      </c>
      <c r="FL94" s="4">
        <v>0</v>
      </c>
      <c r="FM94" s="4">
        <v>21</v>
      </c>
      <c r="FN94" s="4">
        <v>48</v>
      </c>
      <c r="FO94" s="4">
        <f t="shared" si="69"/>
        <v>27.428571428571427</v>
      </c>
      <c r="FP94" s="11">
        <v>34</v>
      </c>
      <c r="FQ94" s="11">
        <v>10</v>
      </c>
      <c r="FR94" s="4">
        <v>10</v>
      </c>
      <c r="FS94" s="4">
        <v>55</v>
      </c>
      <c r="FT94" s="4">
        <v>66</v>
      </c>
      <c r="FU94" s="11">
        <f t="shared" si="70"/>
        <v>0.83333333333333337</v>
      </c>
      <c r="FV94" s="4">
        <v>9</v>
      </c>
      <c r="FW94" s="11">
        <f t="shared" si="71"/>
        <v>6.1111111111111107</v>
      </c>
      <c r="FX94" s="4">
        <v>83</v>
      </c>
      <c r="FY94" s="4">
        <v>39.4</v>
      </c>
      <c r="FZ94">
        <v>8.6</v>
      </c>
      <c r="GA94" s="11">
        <f t="shared" si="72"/>
        <v>46.4</v>
      </c>
      <c r="GB94" s="4">
        <f t="shared" si="73"/>
        <v>4.6399999999999997</v>
      </c>
      <c r="GC94" s="4">
        <f>FP94/FZ94</f>
        <v>3.9534883720930236</v>
      </c>
      <c r="GD94" s="4">
        <f>FJ94/FZ94</f>
        <v>1</v>
      </c>
      <c r="GE94" s="4">
        <v>22</v>
      </c>
      <c r="GF94" s="4">
        <v>20</v>
      </c>
      <c r="GG94" s="4">
        <f t="shared" si="74"/>
        <v>9.0909090909090917</v>
      </c>
      <c r="GH94" s="4">
        <v>15</v>
      </c>
      <c r="GI94" s="4">
        <v>8</v>
      </c>
      <c r="GJ94" s="4">
        <f t="shared" si="75"/>
        <v>46.666666666666664</v>
      </c>
      <c r="GK94">
        <v>1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0</v>
      </c>
      <c r="GR94">
        <v>1</v>
      </c>
      <c r="GS94">
        <v>0</v>
      </c>
      <c r="GT94">
        <v>0</v>
      </c>
      <c r="GU94">
        <v>16</v>
      </c>
      <c r="GV94">
        <v>8</v>
      </c>
      <c r="GW94">
        <f>(GU94-GV94)/GU94</f>
        <v>0.5</v>
      </c>
      <c r="GX94">
        <v>1</v>
      </c>
      <c r="GY94">
        <v>0</v>
      </c>
    </row>
    <row r="95" spans="1:207" x14ac:dyDescent="0.35">
      <c r="A95" s="54">
        <v>93</v>
      </c>
      <c r="B95" s="31" t="s">
        <v>236</v>
      </c>
      <c r="C95" s="2">
        <v>45198</v>
      </c>
      <c r="D95" s="2">
        <v>21563</v>
      </c>
      <c r="E95" s="4">
        <v>65</v>
      </c>
      <c r="F95" s="4" t="s">
        <v>176</v>
      </c>
      <c r="G95" s="4">
        <v>85</v>
      </c>
      <c r="H95" s="4">
        <v>160</v>
      </c>
      <c r="I95" s="4">
        <v>1.88</v>
      </c>
      <c r="J95" s="4">
        <v>1</v>
      </c>
      <c r="K95" s="2">
        <v>45197</v>
      </c>
      <c r="L95" s="2">
        <v>45197</v>
      </c>
      <c r="M95" s="2">
        <v>45207</v>
      </c>
      <c r="N95" s="2">
        <v>45207</v>
      </c>
      <c r="O95" s="4">
        <v>1</v>
      </c>
      <c r="P95" s="2">
        <v>45207</v>
      </c>
      <c r="Q95" s="25">
        <f t="shared" si="37"/>
        <v>10</v>
      </c>
      <c r="R95" s="4">
        <f t="shared" si="46"/>
        <v>10</v>
      </c>
      <c r="S95" s="4">
        <f>_xlfn.DAYS(P95,L95)</f>
        <v>10</v>
      </c>
      <c r="T95" s="4">
        <v>1</v>
      </c>
      <c r="U95" s="4">
        <v>1</v>
      </c>
      <c r="V95" s="4">
        <v>1</v>
      </c>
      <c r="W95" s="4">
        <v>0</v>
      </c>
      <c r="X95" s="4">
        <v>1</v>
      </c>
      <c r="Y95" s="4">
        <v>0</v>
      </c>
      <c r="Z95" s="4">
        <v>0</v>
      </c>
      <c r="AA95" s="4">
        <v>0</v>
      </c>
      <c r="AB95" s="4">
        <v>0</v>
      </c>
      <c r="AC95" s="4">
        <v>20</v>
      </c>
      <c r="AD95" s="4">
        <v>47</v>
      </c>
      <c r="AE95" s="4">
        <v>11</v>
      </c>
      <c r="AF95" s="4">
        <v>13</v>
      </c>
      <c r="AG95" s="4">
        <v>2</v>
      </c>
      <c r="AH95" s="4">
        <v>6200</v>
      </c>
      <c r="AI95" s="4">
        <v>12400</v>
      </c>
      <c r="AJ95" s="4">
        <v>4.7</v>
      </c>
      <c r="AK95" s="4">
        <v>3.36</v>
      </c>
      <c r="AL95" s="4">
        <v>0</v>
      </c>
      <c r="AM95" s="4">
        <v>0</v>
      </c>
      <c r="AN95" s="4">
        <v>0</v>
      </c>
      <c r="AO95" s="4">
        <v>17</v>
      </c>
      <c r="AP95" s="4">
        <v>1689</v>
      </c>
      <c r="AQ95" s="4">
        <v>0</v>
      </c>
      <c r="AR95" s="4">
        <v>10</v>
      </c>
      <c r="AS95" s="4">
        <v>1.44</v>
      </c>
      <c r="AT95" s="4">
        <v>30</v>
      </c>
      <c r="AV95" s="4">
        <v>3.51</v>
      </c>
      <c r="AW95" s="4">
        <v>342</v>
      </c>
      <c r="AX95" s="4">
        <v>85</v>
      </c>
      <c r="AY95" s="4">
        <v>0</v>
      </c>
      <c r="AZ95" s="4">
        <v>0</v>
      </c>
      <c r="BA95" s="4">
        <v>0.74</v>
      </c>
      <c r="BB95" s="4">
        <v>26</v>
      </c>
      <c r="BC95" s="4">
        <v>142</v>
      </c>
      <c r="BD95" s="4">
        <v>40.6</v>
      </c>
      <c r="BE95" s="4">
        <v>1.73</v>
      </c>
      <c r="BF95" s="4">
        <v>3</v>
      </c>
      <c r="BG95" s="4">
        <v>8.6</v>
      </c>
      <c r="BH95" s="4">
        <v>7.1</v>
      </c>
      <c r="BI95" s="4">
        <v>3.3</v>
      </c>
      <c r="BJ95" s="4">
        <v>43</v>
      </c>
      <c r="BK95" s="4">
        <v>20</v>
      </c>
      <c r="BL95" s="4">
        <v>23</v>
      </c>
      <c r="BM95" s="4">
        <v>0.68</v>
      </c>
      <c r="BN95" s="4">
        <v>91</v>
      </c>
      <c r="BO95" s="4">
        <v>230</v>
      </c>
      <c r="BP95" s="4">
        <v>1</v>
      </c>
      <c r="BQ95" s="4">
        <v>11</v>
      </c>
      <c r="BR95" s="4">
        <v>220</v>
      </c>
      <c r="BS95">
        <v>112</v>
      </c>
      <c r="BT95">
        <v>48</v>
      </c>
      <c r="BU95">
        <v>70</v>
      </c>
      <c r="BV95">
        <v>65</v>
      </c>
      <c r="BX95">
        <v>-294</v>
      </c>
      <c r="BY95">
        <v>1120</v>
      </c>
      <c r="BZ95">
        <v>1.4</v>
      </c>
      <c r="CA95" t="s">
        <v>237</v>
      </c>
      <c r="CB95">
        <v>9</v>
      </c>
      <c r="CC95" s="4">
        <v>1.5</v>
      </c>
      <c r="CD95" s="4">
        <v>23</v>
      </c>
      <c r="CE95" s="4">
        <v>68</v>
      </c>
      <c r="CF95" s="4">
        <v>4</v>
      </c>
      <c r="CG95" s="4">
        <v>6</v>
      </c>
      <c r="CH95" s="4">
        <v>2167</v>
      </c>
      <c r="CI95" s="4">
        <f t="shared" si="47"/>
        <v>3733.333333333333</v>
      </c>
      <c r="CJ95" s="4">
        <v>7.41</v>
      </c>
      <c r="CK95" s="4">
        <v>31.7</v>
      </c>
      <c r="CL95" s="4">
        <v>88.8</v>
      </c>
      <c r="CM95" s="4">
        <v>19.899999999999999</v>
      </c>
      <c r="CN95" s="4">
        <v>0.1</v>
      </c>
      <c r="CO95" s="4">
        <v>0</v>
      </c>
      <c r="CP95" s="4">
        <v>0</v>
      </c>
      <c r="CQ95" s="4">
        <v>13</v>
      </c>
      <c r="CR95" s="4">
        <v>1689</v>
      </c>
      <c r="CS95" s="4">
        <v>1</v>
      </c>
      <c r="CT95" s="4">
        <v>0</v>
      </c>
      <c r="CU95" s="4"/>
      <c r="CV95" s="4">
        <v>1</v>
      </c>
      <c r="CW95" s="4">
        <v>0</v>
      </c>
      <c r="CX95" s="4">
        <v>0</v>
      </c>
      <c r="CY95" s="4">
        <v>0</v>
      </c>
      <c r="CZ95" s="4">
        <v>1</v>
      </c>
      <c r="DA95" s="4">
        <v>0</v>
      </c>
      <c r="DB95" s="4">
        <v>0</v>
      </c>
      <c r="DC95" s="4">
        <v>0</v>
      </c>
      <c r="DD95" s="4">
        <v>1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8</v>
      </c>
      <c r="DM95" s="4">
        <v>9</v>
      </c>
      <c r="DN95" s="4">
        <v>47</v>
      </c>
      <c r="DO95" s="4">
        <v>42</v>
      </c>
      <c r="DP95" s="4">
        <v>22</v>
      </c>
      <c r="DQ95" s="4">
        <v>48</v>
      </c>
      <c r="DR95" s="11">
        <v>58</v>
      </c>
      <c r="DS95" s="4">
        <v>33</v>
      </c>
      <c r="DT95" s="4">
        <v>71</v>
      </c>
      <c r="DU95" s="4">
        <f t="shared" si="39"/>
        <v>38</v>
      </c>
      <c r="DV95" s="11">
        <v>19.899999999999999</v>
      </c>
      <c r="DW95" s="4">
        <v>1803</v>
      </c>
      <c r="DX95" s="4">
        <v>84</v>
      </c>
      <c r="DY95" s="4">
        <v>86</v>
      </c>
      <c r="DZ95" s="4">
        <v>2.5</v>
      </c>
      <c r="EA95" s="4">
        <f t="shared" si="38"/>
        <v>1.3297872340425532</v>
      </c>
      <c r="EB95" s="4">
        <v>25.3</v>
      </c>
      <c r="EC95" s="4">
        <v>294</v>
      </c>
      <c r="ED95" s="4">
        <v>65</v>
      </c>
      <c r="EE95" s="4">
        <v>5</v>
      </c>
      <c r="EF95" s="4">
        <f t="shared" si="41"/>
        <v>2.6595744680851063</v>
      </c>
      <c r="EG95" s="45">
        <f t="shared" si="64"/>
        <v>2.2924901185770752</v>
      </c>
      <c r="EH95" s="45">
        <f t="shared" si="65"/>
        <v>0.78656126482213429</v>
      </c>
      <c r="EI95" s="4">
        <v>12</v>
      </c>
      <c r="EJ95" s="4">
        <v>62</v>
      </c>
      <c r="EK95" s="4">
        <v>63</v>
      </c>
      <c r="EL95" s="11">
        <f t="shared" si="40"/>
        <v>0.98412698412698407</v>
      </c>
      <c r="EM95" s="4">
        <v>305</v>
      </c>
      <c r="EN95" s="11">
        <v>6</v>
      </c>
      <c r="EO95" s="4">
        <v>8</v>
      </c>
      <c r="EP95" s="11">
        <f t="shared" si="49"/>
        <v>8.8571428571428577</v>
      </c>
      <c r="EQ95" s="4">
        <v>39</v>
      </c>
      <c r="ER95" s="4">
        <f t="shared" si="50"/>
        <v>20.74468085106383</v>
      </c>
      <c r="ES95" s="4">
        <v>16</v>
      </c>
      <c r="ET95" s="4">
        <v>33</v>
      </c>
      <c r="EU95" s="11">
        <v>12</v>
      </c>
      <c r="EV95" s="4">
        <v>8</v>
      </c>
      <c r="EW95" s="9">
        <v>4</v>
      </c>
      <c r="EX95" s="4">
        <v>97</v>
      </c>
      <c r="EY95" s="4">
        <v>114</v>
      </c>
      <c r="EZ95" s="4">
        <v>31</v>
      </c>
      <c r="FA95" s="4">
        <v>52</v>
      </c>
      <c r="FB95" s="4">
        <v>73</v>
      </c>
      <c r="FC95" s="4">
        <f t="shared" si="68"/>
        <v>294</v>
      </c>
      <c r="FD95" s="9">
        <f t="shared" si="67"/>
        <v>1.147071434983266</v>
      </c>
      <c r="FE95" s="9">
        <f t="shared" si="52"/>
        <v>0.24829931972789115</v>
      </c>
      <c r="FF95" s="9">
        <f t="shared" si="53"/>
        <v>0.35259668153658874</v>
      </c>
      <c r="FG95" s="9">
        <f t="shared" si="54"/>
        <v>1.5507692307692307</v>
      </c>
      <c r="FH95" s="9">
        <f t="shared" si="55"/>
        <v>0.25440443384848604</v>
      </c>
      <c r="FI95" s="9">
        <f t="shared" si="56"/>
        <v>1.3519377987054957</v>
      </c>
      <c r="FJ95" s="11">
        <v>18.5</v>
      </c>
      <c r="FK95" s="11">
        <v>23</v>
      </c>
      <c r="FL95" s="4">
        <v>15</v>
      </c>
      <c r="FM95" s="4">
        <v>8</v>
      </c>
      <c r="FN95" s="4">
        <v>33</v>
      </c>
      <c r="FO95" s="4">
        <f t="shared" si="69"/>
        <v>17.553191489361701</v>
      </c>
      <c r="FP95" s="11">
        <v>47</v>
      </c>
      <c r="FQ95" s="11">
        <v>18</v>
      </c>
      <c r="FR95" s="4">
        <v>19</v>
      </c>
      <c r="FS95" s="4">
        <v>83</v>
      </c>
      <c r="FT95" s="4">
        <v>56</v>
      </c>
      <c r="FU95" s="11">
        <f t="shared" si="70"/>
        <v>1.4821428571428572</v>
      </c>
      <c r="FV95" s="4">
        <v>13</v>
      </c>
      <c r="FW95" s="11">
        <f t="shared" si="71"/>
        <v>6.384615384615385</v>
      </c>
      <c r="FX95" s="4">
        <v>114</v>
      </c>
      <c r="FY95" s="4">
        <v>35.700000000000003</v>
      </c>
      <c r="FZ95">
        <v>16.8</v>
      </c>
      <c r="GA95" s="11">
        <f t="shared" si="72"/>
        <v>35.700000000000003</v>
      </c>
      <c r="GB95" s="4">
        <f t="shared" si="73"/>
        <v>1.9833333333333334</v>
      </c>
      <c r="GC95" s="4">
        <f>FP95/FZ95</f>
        <v>2.7976190476190474</v>
      </c>
      <c r="GD95" s="4">
        <f>FJ95/FZ95</f>
        <v>1.1011904761904761</v>
      </c>
      <c r="GE95" s="4">
        <v>22</v>
      </c>
      <c r="GF95" s="4">
        <v>18</v>
      </c>
      <c r="GG95" s="4">
        <f t="shared" si="74"/>
        <v>18.181818181818183</v>
      </c>
      <c r="GH95" s="4">
        <v>23</v>
      </c>
      <c r="GI95" s="4">
        <v>16</v>
      </c>
      <c r="GJ95" s="4">
        <f t="shared" si="75"/>
        <v>30.434782608695656</v>
      </c>
      <c r="GK95">
        <v>1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0</v>
      </c>
      <c r="GR95">
        <v>1</v>
      </c>
      <c r="GS95">
        <v>0</v>
      </c>
      <c r="GT95">
        <v>0</v>
      </c>
      <c r="GU95">
        <v>22</v>
      </c>
      <c r="GV95">
        <v>12</v>
      </c>
      <c r="GW95">
        <f>(GU95-GV95)/GU95</f>
        <v>0.45454545454545453</v>
      </c>
      <c r="GX95">
        <v>1</v>
      </c>
      <c r="GY95">
        <v>0</v>
      </c>
    </row>
    <row r="96" spans="1:207" x14ac:dyDescent="0.35">
      <c r="A96" s="54">
        <v>95</v>
      </c>
      <c r="B96" s="31">
        <v>23021962</v>
      </c>
      <c r="C96" s="2">
        <v>45203</v>
      </c>
      <c r="D96" s="2">
        <v>27470</v>
      </c>
      <c r="E96" s="4">
        <v>48</v>
      </c>
      <c r="F96" s="4" t="s">
        <v>178</v>
      </c>
      <c r="G96" s="4">
        <v>85</v>
      </c>
      <c r="H96" s="4">
        <v>181</v>
      </c>
      <c r="I96" s="4">
        <v>2.06</v>
      </c>
      <c r="J96" s="4">
        <v>1</v>
      </c>
      <c r="K96" s="2">
        <v>45203</v>
      </c>
      <c r="L96" s="2">
        <v>45203</v>
      </c>
      <c r="M96" s="2">
        <v>45204</v>
      </c>
      <c r="N96" s="2">
        <v>45204</v>
      </c>
      <c r="O96" s="4">
        <v>1</v>
      </c>
      <c r="P96" s="2">
        <v>45204</v>
      </c>
      <c r="Q96" s="25">
        <f t="shared" si="37"/>
        <v>1</v>
      </c>
      <c r="R96" s="4">
        <f t="shared" si="46"/>
        <v>1</v>
      </c>
      <c r="S96" s="4">
        <f>_xlfn.DAYS(P96,L96)</f>
        <v>1</v>
      </c>
      <c r="T96" s="4">
        <v>0</v>
      </c>
      <c r="U96" s="4">
        <v>1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30</v>
      </c>
      <c r="AD96" s="4">
        <v>62</v>
      </c>
      <c r="AE96" s="4">
        <v>14</v>
      </c>
      <c r="AF96" s="4">
        <v>16</v>
      </c>
      <c r="AG96" s="4">
        <v>2</v>
      </c>
      <c r="AH96" s="4">
        <v>600</v>
      </c>
      <c r="AI96" s="4">
        <v>5300</v>
      </c>
      <c r="AJ96" s="4">
        <v>44.35</v>
      </c>
      <c r="AK96" s="4">
        <v>100</v>
      </c>
      <c r="AL96" s="4">
        <v>0</v>
      </c>
      <c r="AM96" s="4">
        <v>0</v>
      </c>
      <c r="AN96" s="4">
        <v>0</v>
      </c>
      <c r="AO96" s="4">
        <v>48</v>
      </c>
      <c r="AP96" s="4">
        <v>1223</v>
      </c>
      <c r="AQ96" s="4">
        <v>0</v>
      </c>
      <c r="AR96" s="4">
        <v>10.9</v>
      </c>
      <c r="AS96" s="4">
        <v>1.01</v>
      </c>
      <c r="AT96" s="4">
        <v>32</v>
      </c>
      <c r="AV96" s="4">
        <v>1.1499999999999999</v>
      </c>
      <c r="AW96" s="4">
        <v>605</v>
      </c>
      <c r="AX96" s="4">
        <v>11</v>
      </c>
      <c r="AY96" s="4">
        <v>1</v>
      </c>
      <c r="AZ96" s="4">
        <v>1</v>
      </c>
      <c r="BA96" s="4">
        <v>6.78</v>
      </c>
      <c r="BB96" s="4">
        <v>272</v>
      </c>
      <c r="BC96" s="4">
        <v>121</v>
      </c>
      <c r="BD96" s="4">
        <v>3.68</v>
      </c>
      <c r="BE96" s="4">
        <v>2.8</v>
      </c>
      <c r="BF96" s="4">
        <v>7.7</v>
      </c>
      <c r="BG96" s="4">
        <v>6.3</v>
      </c>
      <c r="BH96" s="4">
        <v>3.7</v>
      </c>
      <c r="BI96" s="4">
        <v>1.7</v>
      </c>
      <c r="BJ96" s="4">
        <v>835</v>
      </c>
      <c r="BK96" s="4">
        <v>128</v>
      </c>
      <c r="BL96" s="4">
        <v>65</v>
      </c>
      <c r="BM96" s="4">
        <v>1.95</v>
      </c>
      <c r="BN96" s="4">
        <v>85</v>
      </c>
      <c r="BO96" s="4">
        <v>357</v>
      </c>
      <c r="BP96" s="4">
        <v>1</v>
      </c>
      <c r="BQ96" s="4">
        <v>0</v>
      </c>
      <c r="BR96" s="4">
        <v>100</v>
      </c>
      <c r="BS96">
        <v>95</v>
      </c>
      <c r="BT96">
        <v>54</v>
      </c>
      <c r="BU96">
        <v>66</v>
      </c>
      <c r="BV96">
        <v>103</v>
      </c>
      <c r="BW96">
        <v>4</v>
      </c>
      <c r="BX96">
        <v>2300</v>
      </c>
      <c r="BY96">
        <v>825</v>
      </c>
      <c r="BZ96">
        <v>3.8</v>
      </c>
      <c r="CA96">
        <v>84</v>
      </c>
      <c r="CB96">
        <v>8.9</v>
      </c>
      <c r="CC96" s="4">
        <v>3.3</v>
      </c>
      <c r="CD96" s="4">
        <v>36</v>
      </c>
      <c r="CE96" s="4">
        <v>77.400000000000006</v>
      </c>
      <c r="CF96" s="4">
        <v>9</v>
      </c>
      <c r="CG96" s="4">
        <v>10</v>
      </c>
      <c r="CH96" s="4">
        <v>2132</v>
      </c>
      <c r="CI96" s="4">
        <f t="shared" si="47"/>
        <v>1503.030303030303</v>
      </c>
      <c r="CJ96" s="4">
        <v>7.21</v>
      </c>
      <c r="CK96" s="4">
        <v>47</v>
      </c>
      <c r="CL96" s="4">
        <v>60.68</v>
      </c>
      <c r="CM96" s="4">
        <v>17.3</v>
      </c>
      <c r="CN96" s="4">
        <v>2.5</v>
      </c>
      <c r="CO96" s="4">
        <v>1</v>
      </c>
      <c r="CP96" s="4">
        <v>0</v>
      </c>
      <c r="CQ96" s="4">
        <v>30.6</v>
      </c>
      <c r="CR96" s="4">
        <v>4961</v>
      </c>
      <c r="CS96" s="4">
        <v>1</v>
      </c>
      <c r="CT96" s="4">
        <v>0</v>
      </c>
      <c r="CU96" s="4"/>
      <c r="CV96" s="4">
        <v>1</v>
      </c>
      <c r="CW96" s="4">
        <v>1</v>
      </c>
      <c r="CX96" s="4">
        <v>0</v>
      </c>
      <c r="CY96" s="4">
        <v>1</v>
      </c>
      <c r="CZ96" s="4">
        <v>1</v>
      </c>
      <c r="DA96" s="4">
        <v>0</v>
      </c>
      <c r="DB96" s="4">
        <v>0</v>
      </c>
      <c r="DC96" s="4">
        <v>0</v>
      </c>
      <c r="DD96" s="4">
        <v>1</v>
      </c>
      <c r="DE96" s="4">
        <v>1</v>
      </c>
      <c r="DF96" s="4">
        <v>1</v>
      </c>
      <c r="DG96" s="4">
        <v>1</v>
      </c>
      <c r="DH96" s="4">
        <v>0</v>
      </c>
      <c r="DI96" s="4">
        <v>1</v>
      </c>
      <c r="DJ96" s="4">
        <v>0</v>
      </c>
      <c r="DK96" s="4">
        <v>1</v>
      </c>
      <c r="DL96" s="25">
        <v>13</v>
      </c>
      <c r="DM96" s="25">
        <v>13</v>
      </c>
      <c r="DN96" s="25">
        <v>43</v>
      </c>
      <c r="DO96" s="25">
        <v>22</v>
      </c>
      <c r="DP96" s="25">
        <v>48</v>
      </c>
      <c r="DQ96" s="25">
        <v>80</v>
      </c>
      <c r="DR96" s="59">
        <v>61</v>
      </c>
      <c r="DS96" s="25">
        <v>26</v>
      </c>
      <c r="DT96" s="25">
        <v>66</v>
      </c>
      <c r="DU96" s="25">
        <v>40</v>
      </c>
      <c r="DV96" s="59">
        <v>12.1</v>
      </c>
      <c r="DW96" s="25">
        <v>792</v>
      </c>
      <c r="DX96" s="25">
        <v>68</v>
      </c>
      <c r="DY96" s="25">
        <v>89</v>
      </c>
      <c r="DZ96" s="25">
        <v>6.1</v>
      </c>
      <c r="EA96" s="26">
        <f t="shared" si="38"/>
        <v>2.9611650485436889</v>
      </c>
      <c r="EB96" s="25">
        <v>14.5</v>
      </c>
      <c r="EC96" s="25">
        <v>246</v>
      </c>
      <c r="ED96" s="25">
        <v>41</v>
      </c>
      <c r="EE96" s="25">
        <v>3.69</v>
      </c>
      <c r="EF96" s="25">
        <v>2.25</v>
      </c>
      <c r="EG96" s="45">
        <f t="shared" si="64"/>
        <v>4.2068965517241379</v>
      </c>
      <c r="EH96" s="45">
        <f t="shared" si="65"/>
        <v>0.83448275862068966</v>
      </c>
      <c r="EI96" s="25">
        <v>13</v>
      </c>
      <c r="EJ96" s="25">
        <v>76</v>
      </c>
      <c r="EK96" s="25">
        <v>65</v>
      </c>
      <c r="EL96" s="59">
        <v>1.17</v>
      </c>
      <c r="EM96" s="25">
        <v>288</v>
      </c>
      <c r="EN96" s="59">
        <v>10</v>
      </c>
      <c r="EO96" s="25">
        <v>6</v>
      </c>
      <c r="EP96" s="11">
        <f t="shared" si="49"/>
        <v>9.5</v>
      </c>
      <c r="EQ96" s="25">
        <v>31</v>
      </c>
      <c r="ER96" s="4">
        <f t="shared" si="50"/>
        <v>15.048543689320388</v>
      </c>
      <c r="ES96" s="25">
        <v>18</v>
      </c>
      <c r="ET96" s="25">
        <v>26</v>
      </c>
      <c r="EU96" s="59">
        <v>8</v>
      </c>
      <c r="EV96" s="25">
        <v>4</v>
      </c>
      <c r="EW96" s="15">
        <v>5</v>
      </c>
      <c r="EX96" s="25">
        <v>128</v>
      </c>
      <c r="EY96" s="25">
        <v>69</v>
      </c>
      <c r="EZ96" s="25">
        <v>62</v>
      </c>
      <c r="FA96" s="25">
        <v>55</v>
      </c>
      <c r="FB96" s="25">
        <v>63</v>
      </c>
      <c r="FC96" s="4">
        <f t="shared" si="68"/>
        <v>246</v>
      </c>
      <c r="FD96" s="9">
        <f t="shared" si="67"/>
        <v>0.91046808363587606</v>
      </c>
      <c r="FE96" s="9">
        <f t="shared" si="52"/>
        <v>0.25609756097560976</v>
      </c>
      <c r="FF96" s="9">
        <f t="shared" si="53"/>
        <v>0.36331474872385872</v>
      </c>
      <c r="FG96" s="9">
        <f t="shared" si="54"/>
        <v>2.0853658536585367</v>
      </c>
      <c r="FH96" s="9">
        <f t="shared" si="55"/>
        <v>0.30099035875068192</v>
      </c>
      <c r="FI96" s="9">
        <f t="shared" si="56"/>
        <v>2.290432680880814</v>
      </c>
      <c r="FJ96" s="59">
        <v>16.899999999999999</v>
      </c>
      <c r="FK96" s="59">
        <v>19</v>
      </c>
      <c r="FL96" s="25">
        <v>12</v>
      </c>
      <c r="FM96" s="25">
        <v>6</v>
      </c>
      <c r="FN96" s="25">
        <v>62</v>
      </c>
      <c r="FO96" s="4">
        <f t="shared" si="69"/>
        <v>30.097087378640776</v>
      </c>
      <c r="FP96" s="59">
        <v>47</v>
      </c>
      <c r="FQ96" s="59">
        <v>11</v>
      </c>
      <c r="FR96" s="25">
        <v>7</v>
      </c>
      <c r="FS96" s="25">
        <v>67</v>
      </c>
      <c r="FT96" s="25">
        <v>37</v>
      </c>
      <c r="FU96" s="11">
        <f t="shared" si="70"/>
        <v>1.8108108108108107</v>
      </c>
      <c r="FV96" s="25">
        <v>4</v>
      </c>
      <c r="FW96" s="63">
        <f t="shared" si="71"/>
        <v>16.75</v>
      </c>
      <c r="FX96" s="25">
        <v>97</v>
      </c>
      <c r="FY96" s="25">
        <v>38.119999999999997</v>
      </c>
      <c r="GA96" s="11">
        <f t="shared" si="72"/>
        <v>42.12</v>
      </c>
      <c r="GB96" s="4">
        <f t="shared" si="73"/>
        <v>3.8290909090909087</v>
      </c>
      <c r="GE96" s="25">
        <v>25</v>
      </c>
      <c r="GF96" s="25">
        <v>13</v>
      </c>
      <c r="GG96" s="4">
        <f t="shared" si="74"/>
        <v>48</v>
      </c>
      <c r="GH96" s="25">
        <v>25</v>
      </c>
      <c r="GI96" s="25">
        <v>21</v>
      </c>
      <c r="GJ96" s="4">
        <f t="shared" si="75"/>
        <v>16</v>
      </c>
      <c r="GW96" t="e">
        <f>(GU96-GV96)/GU96</f>
        <v>#DIV/0!</v>
      </c>
    </row>
    <row r="97" spans="1:207" x14ac:dyDescent="0.35">
      <c r="A97" s="54">
        <v>96</v>
      </c>
      <c r="B97" s="31">
        <v>8421797</v>
      </c>
      <c r="C97" s="2">
        <v>45209</v>
      </c>
      <c r="D97" s="2">
        <v>30531</v>
      </c>
      <c r="E97" s="4">
        <v>40</v>
      </c>
      <c r="F97" s="4" t="s">
        <v>176</v>
      </c>
      <c r="G97" s="4">
        <v>55</v>
      </c>
      <c r="H97" s="4">
        <v>164</v>
      </c>
      <c r="I97" s="4">
        <v>1.59</v>
      </c>
      <c r="J97" s="4">
        <v>1</v>
      </c>
      <c r="K97" s="2">
        <v>45207</v>
      </c>
      <c r="L97" s="2">
        <v>45207</v>
      </c>
      <c r="M97" s="2">
        <v>45210</v>
      </c>
      <c r="N97" s="2">
        <v>45223</v>
      </c>
      <c r="O97" s="4">
        <v>0</v>
      </c>
      <c r="Q97" s="25">
        <f t="shared" si="37"/>
        <v>3</v>
      </c>
      <c r="R97" s="4">
        <f t="shared" si="46"/>
        <v>16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17</v>
      </c>
      <c r="AD97" s="4">
        <v>36</v>
      </c>
      <c r="AE97" s="4">
        <v>7</v>
      </c>
      <c r="AF97" s="4">
        <v>1</v>
      </c>
      <c r="AG97" s="4">
        <v>6</v>
      </c>
      <c r="AH97" s="4">
        <v>4900</v>
      </c>
      <c r="AI97" s="4">
        <v>22800</v>
      </c>
      <c r="AJ97" s="4">
        <v>5.17</v>
      </c>
      <c r="AK97" s="4">
        <v>3.82</v>
      </c>
      <c r="AL97" s="4">
        <v>0</v>
      </c>
      <c r="AM97" s="4">
        <v>1</v>
      </c>
      <c r="AN97" s="4" t="s">
        <v>240</v>
      </c>
      <c r="AO97" s="4">
        <v>55</v>
      </c>
      <c r="AP97" s="4">
        <v>399</v>
      </c>
      <c r="AQ97" s="4">
        <v>0</v>
      </c>
      <c r="AR97" s="4">
        <v>9.3000000000000007</v>
      </c>
      <c r="AS97" s="4">
        <v>1.2</v>
      </c>
      <c r="AT97" s="4">
        <v>25.8</v>
      </c>
      <c r="AU97" s="29">
        <v>2.4300000000000002</v>
      </c>
      <c r="AV97" s="4">
        <v>0.69</v>
      </c>
      <c r="AW97" s="4">
        <v>499</v>
      </c>
      <c r="AX97" s="4">
        <v>175</v>
      </c>
      <c r="AY97" s="4">
        <v>0</v>
      </c>
      <c r="AZ97" s="4">
        <v>0</v>
      </c>
      <c r="BA97" s="4">
        <v>0.84</v>
      </c>
      <c r="BB97" s="4">
        <v>49</v>
      </c>
      <c r="BC97" s="4">
        <v>141</v>
      </c>
      <c r="BD97" s="4">
        <v>3.75</v>
      </c>
      <c r="BE97" s="4">
        <v>1.86</v>
      </c>
      <c r="BF97" s="4">
        <v>3.46</v>
      </c>
      <c r="BG97" s="4">
        <v>8.3000000000000007</v>
      </c>
      <c r="BH97" s="4">
        <v>4.5</v>
      </c>
      <c r="BI97" s="4">
        <v>2.1</v>
      </c>
      <c r="BJ97" s="4">
        <v>7</v>
      </c>
      <c r="BK97" s="4">
        <v>12</v>
      </c>
      <c r="BL97" s="4">
        <v>13</v>
      </c>
      <c r="BM97" s="4">
        <v>0.5</v>
      </c>
      <c r="BN97" s="4">
        <v>94</v>
      </c>
      <c r="BO97" s="4">
        <v>198</v>
      </c>
      <c r="BP97" s="4">
        <v>0</v>
      </c>
      <c r="BQ97" s="4">
        <v>0</v>
      </c>
      <c r="BR97" s="4">
        <v>354</v>
      </c>
      <c r="BS97">
        <v>98</v>
      </c>
      <c r="BT97">
        <v>61</v>
      </c>
      <c r="BU97">
        <v>84</v>
      </c>
      <c r="BV97">
        <v>74</v>
      </c>
      <c r="BX97">
        <v>94</v>
      </c>
      <c r="BY97">
        <v>1725</v>
      </c>
      <c r="BZ97">
        <v>2.2000000000000002</v>
      </c>
      <c r="CA97">
        <v>73.8</v>
      </c>
      <c r="CB97">
        <v>3</v>
      </c>
      <c r="CC97" s="4">
        <v>4.8</v>
      </c>
      <c r="CD97" s="4">
        <v>42</v>
      </c>
      <c r="CE97" s="4">
        <v>44</v>
      </c>
      <c r="CF97" s="4">
        <v>8</v>
      </c>
      <c r="CG97" s="4">
        <v>9</v>
      </c>
      <c r="CH97" s="4">
        <v>2096</v>
      </c>
      <c r="CI97" s="4">
        <f t="shared" si="47"/>
        <v>1400</v>
      </c>
      <c r="CJ97" s="4">
        <v>7.47</v>
      </c>
      <c r="CK97" s="4">
        <v>38.799999999999997</v>
      </c>
      <c r="CL97" s="4">
        <v>74.5</v>
      </c>
      <c r="CM97" s="4">
        <v>28.2</v>
      </c>
      <c r="CN97" s="4">
        <v>0.1</v>
      </c>
      <c r="CO97" s="4">
        <v>0</v>
      </c>
      <c r="CP97" s="4">
        <v>0</v>
      </c>
      <c r="CQ97" s="4">
        <v>254</v>
      </c>
      <c r="CR97" s="4">
        <v>8526</v>
      </c>
      <c r="CS97" s="4">
        <v>1</v>
      </c>
      <c r="CT97" s="4">
        <v>0</v>
      </c>
      <c r="CU97" s="4"/>
      <c r="CV97" s="4">
        <v>1</v>
      </c>
      <c r="CW97" s="4">
        <v>1</v>
      </c>
      <c r="CX97" s="4">
        <v>1</v>
      </c>
      <c r="CY97" s="4">
        <v>1</v>
      </c>
      <c r="CZ97" s="4">
        <v>1</v>
      </c>
      <c r="DA97" s="4">
        <v>1</v>
      </c>
      <c r="DB97" s="4">
        <v>0</v>
      </c>
      <c r="DC97" s="4">
        <v>0</v>
      </c>
      <c r="DD97" s="4">
        <v>0</v>
      </c>
      <c r="DE97" s="4">
        <v>1</v>
      </c>
      <c r="DF97" s="4">
        <v>1</v>
      </c>
      <c r="DG97" s="4">
        <v>0</v>
      </c>
      <c r="DH97" s="4">
        <v>1</v>
      </c>
      <c r="DI97" s="4">
        <v>0</v>
      </c>
      <c r="DJ97" s="4">
        <v>0</v>
      </c>
      <c r="DK97" s="4">
        <v>0</v>
      </c>
      <c r="DL97" s="4">
        <v>9</v>
      </c>
      <c r="DM97" s="4">
        <v>9</v>
      </c>
      <c r="DN97" s="4">
        <v>49</v>
      </c>
      <c r="DO97" s="4">
        <v>37</v>
      </c>
      <c r="DP97" s="4">
        <v>26</v>
      </c>
      <c r="DQ97" s="4">
        <v>50</v>
      </c>
      <c r="DR97" s="11">
        <v>42</v>
      </c>
      <c r="DS97" s="4">
        <v>60</v>
      </c>
      <c r="DT97" s="4">
        <v>103</v>
      </c>
      <c r="DU97" s="4">
        <f>(DT97-DS97)</f>
        <v>43</v>
      </c>
      <c r="DV97" s="11">
        <v>13.6</v>
      </c>
      <c r="DW97" s="4">
        <v>918</v>
      </c>
      <c r="DX97" s="4">
        <v>95</v>
      </c>
      <c r="DY97" s="4">
        <v>126</v>
      </c>
      <c r="DZ97" s="4">
        <v>5.0999999999999996</v>
      </c>
      <c r="EA97" s="4">
        <f t="shared" si="38"/>
        <v>3.2075471698113205</v>
      </c>
      <c r="EB97" s="4">
        <v>13.7</v>
      </c>
      <c r="EC97" s="4">
        <v>213</v>
      </c>
      <c r="ED97" s="4">
        <v>37</v>
      </c>
      <c r="EE97" s="4">
        <v>4.9000000000000004</v>
      </c>
      <c r="EF97" s="4">
        <f>(EE97/I97)</f>
        <v>3.0817610062893084</v>
      </c>
      <c r="EG97" s="45">
        <f t="shared" si="64"/>
        <v>3.0656934306569346</v>
      </c>
      <c r="EH97" s="45">
        <f t="shared" si="65"/>
        <v>0.99270072992700731</v>
      </c>
      <c r="EI97" s="4">
        <v>9</v>
      </c>
      <c r="EJ97" s="4">
        <v>95</v>
      </c>
      <c r="EK97" s="4">
        <v>40</v>
      </c>
      <c r="EL97" s="11">
        <f>(EJ97/EK97)</f>
        <v>2.375</v>
      </c>
      <c r="EM97" s="4">
        <v>85</v>
      </c>
      <c r="EN97" s="11">
        <v>13</v>
      </c>
      <c r="EO97" s="4">
        <v>13</v>
      </c>
      <c r="EP97" s="11">
        <f t="shared" si="49"/>
        <v>7.3076923076923075</v>
      </c>
      <c r="EQ97" s="4">
        <v>52</v>
      </c>
      <c r="ER97" s="4">
        <f t="shared" si="50"/>
        <v>32.704402515723267</v>
      </c>
      <c r="ES97" s="4">
        <v>29</v>
      </c>
      <c r="ET97" s="4">
        <v>48</v>
      </c>
      <c r="EU97" s="11">
        <v>27</v>
      </c>
      <c r="EV97" s="4">
        <v>4</v>
      </c>
      <c r="EW97" s="9">
        <v>22</v>
      </c>
      <c r="EX97" s="4">
        <v>52</v>
      </c>
      <c r="EY97" s="4">
        <v>93</v>
      </c>
      <c r="EZ97" s="4">
        <v>31</v>
      </c>
      <c r="FA97" s="4">
        <v>63</v>
      </c>
      <c r="FB97" s="4">
        <v>90</v>
      </c>
      <c r="FC97" s="4">
        <f t="shared" si="68"/>
        <v>213</v>
      </c>
      <c r="FD97" s="9">
        <f t="shared" si="67"/>
        <v>1.6600999597870709</v>
      </c>
      <c r="FE97" s="9">
        <f t="shared" si="52"/>
        <v>0.42253521126760563</v>
      </c>
      <c r="FF97" s="9">
        <f t="shared" si="53"/>
        <v>0.52156385336870426</v>
      </c>
      <c r="FG97" s="9">
        <f t="shared" si="54"/>
        <v>2.3837837837837839</v>
      </c>
      <c r="FH97" s="9">
        <f t="shared" si="55"/>
        <v>0.43161599672978068</v>
      </c>
      <c r="FI97" s="9">
        <f t="shared" si="56"/>
        <v>1.4359278606870967</v>
      </c>
      <c r="FJ97" s="11">
        <v>9.1999999999999993</v>
      </c>
      <c r="FK97" s="11">
        <v>17</v>
      </c>
      <c r="FL97" s="4">
        <v>11</v>
      </c>
      <c r="FM97" s="4">
        <v>6</v>
      </c>
      <c r="FN97" s="4">
        <v>45</v>
      </c>
      <c r="FO97" s="4">
        <f t="shared" si="69"/>
        <v>28.30188679245283</v>
      </c>
      <c r="FP97" s="11">
        <v>36</v>
      </c>
      <c r="FQ97" s="11">
        <v>17</v>
      </c>
      <c r="FR97" s="4">
        <v>13</v>
      </c>
      <c r="FS97" s="4">
        <v>60</v>
      </c>
      <c r="FT97" s="4">
        <v>37</v>
      </c>
      <c r="FU97" s="11">
        <f t="shared" si="70"/>
        <v>1.6216216216216217</v>
      </c>
      <c r="FV97" s="4">
        <v>16</v>
      </c>
      <c r="FW97" s="11">
        <f t="shared" si="71"/>
        <v>3.75</v>
      </c>
      <c r="FX97" s="4">
        <v>83</v>
      </c>
      <c r="FY97" s="4">
        <v>22.1</v>
      </c>
      <c r="FZ97">
        <v>13.9</v>
      </c>
      <c r="GA97" s="11">
        <f t="shared" si="72"/>
        <v>22.1</v>
      </c>
      <c r="GB97" s="4">
        <f t="shared" si="73"/>
        <v>1.3</v>
      </c>
      <c r="GC97" s="4">
        <f>FP97/FZ97</f>
        <v>2.5899280575539567</v>
      </c>
      <c r="GD97" s="4">
        <f>FJ97/FZ97</f>
        <v>0.66187050359712218</v>
      </c>
      <c r="GE97" s="4">
        <v>19</v>
      </c>
      <c r="GF97" s="4">
        <v>9</v>
      </c>
      <c r="GG97" s="4">
        <f t="shared" si="74"/>
        <v>52.631578947368418</v>
      </c>
      <c r="GH97" s="4">
        <v>24</v>
      </c>
      <c r="GI97" s="4">
        <v>18</v>
      </c>
      <c r="GJ97" s="4">
        <f t="shared" si="75"/>
        <v>25</v>
      </c>
      <c r="GK97" s="4">
        <v>1</v>
      </c>
      <c r="GL97" s="4">
        <v>0</v>
      </c>
      <c r="GM97" s="4">
        <v>0</v>
      </c>
      <c r="GN97" s="4">
        <v>0</v>
      </c>
      <c r="GO97" s="4">
        <v>1</v>
      </c>
      <c r="GP97" s="4">
        <v>0</v>
      </c>
      <c r="GQ97" s="4">
        <v>0</v>
      </c>
      <c r="GR97" s="4">
        <v>1</v>
      </c>
      <c r="GS97" s="4">
        <v>0</v>
      </c>
      <c r="GT97" s="4">
        <v>0</v>
      </c>
    </row>
    <row r="98" spans="1:207" x14ac:dyDescent="0.35">
      <c r="A98" s="54">
        <v>97</v>
      </c>
      <c r="B98" s="31">
        <v>11485713</v>
      </c>
      <c r="C98" s="2">
        <v>45209</v>
      </c>
      <c r="D98" s="2">
        <v>21624</v>
      </c>
      <c r="E98" s="4">
        <v>64</v>
      </c>
      <c r="F98" s="4" t="s">
        <v>178</v>
      </c>
      <c r="G98" s="4">
        <v>95</v>
      </c>
      <c r="H98" s="4">
        <v>171</v>
      </c>
      <c r="I98" s="4">
        <v>2.0699999999999998</v>
      </c>
      <c r="J98" s="4">
        <v>1</v>
      </c>
      <c r="K98" s="2">
        <v>45208</v>
      </c>
      <c r="L98" s="2">
        <v>45208</v>
      </c>
      <c r="M98" s="2">
        <v>45211</v>
      </c>
      <c r="N98" s="2">
        <v>45215</v>
      </c>
      <c r="O98" s="4">
        <v>0</v>
      </c>
      <c r="Q98" s="25">
        <f t="shared" si="37"/>
        <v>3</v>
      </c>
      <c r="R98" s="4">
        <f t="shared" si="46"/>
        <v>7</v>
      </c>
      <c r="T98" s="4">
        <v>0</v>
      </c>
      <c r="U98" s="4">
        <v>1</v>
      </c>
      <c r="V98" s="4">
        <v>1</v>
      </c>
      <c r="W98" s="4">
        <v>0</v>
      </c>
      <c r="X98" s="4">
        <v>1</v>
      </c>
      <c r="Y98" s="4">
        <v>1</v>
      </c>
      <c r="Z98" s="4">
        <v>1</v>
      </c>
      <c r="AA98" s="4">
        <v>0</v>
      </c>
      <c r="AB98" s="4">
        <v>0</v>
      </c>
      <c r="AC98" s="4">
        <v>18</v>
      </c>
      <c r="AD98" s="4">
        <v>39</v>
      </c>
      <c r="AE98" s="4">
        <v>5</v>
      </c>
      <c r="AF98" s="4">
        <v>5</v>
      </c>
      <c r="AG98" s="4">
        <v>5</v>
      </c>
      <c r="AH98" s="4">
        <v>7600</v>
      </c>
      <c r="AI98" s="4">
        <v>18100</v>
      </c>
      <c r="AJ98" s="4">
        <v>8.16</v>
      </c>
      <c r="AK98" s="4">
        <v>2.56</v>
      </c>
      <c r="AL98" s="4">
        <v>0</v>
      </c>
      <c r="AM98" s="4">
        <v>0</v>
      </c>
      <c r="AN98" s="4">
        <v>0</v>
      </c>
      <c r="AO98" s="4">
        <v>20</v>
      </c>
      <c r="AP98" s="4">
        <v>174</v>
      </c>
      <c r="AQ98" s="4">
        <v>0</v>
      </c>
      <c r="AR98" s="4">
        <v>17.3</v>
      </c>
      <c r="AS98" s="4">
        <v>1.1499999999999999</v>
      </c>
      <c r="AT98" s="4">
        <v>32</v>
      </c>
      <c r="AU98" s="29">
        <v>6.86</v>
      </c>
      <c r="AV98" s="4">
        <v>0.48</v>
      </c>
      <c r="AW98" s="4">
        <v>621</v>
      </c>
      <c r="AX98" s="4">
        <v>222</v>
      </c>
      <c r="AY98" s="4">
        <v>0</v>
      </c>
      <c r="AZ98" s="4">
        <v>0</v>
      </c>
      <c r="BA98" s="4">
        <v>0.83</v>
      </c>
      <c r="BB98" s="4">
        <v>36</v>
      </c>
      <c r="BC98" s="4">
        <v>142</v>
      </c>
      <c r="BD98" s="4">
        <v>4.49</v>
      </c>
      <c r="BE98" s="4">
        <v>2.12</v>
      </c>
      <c r="BF98" s="4">
        <v>4.92</v>
      </c>
      <c r="BG98" s="4">
        <v>9.3000000000000007</v>
      </c>
      <c r="BH98" s="4">
        <v>6.3</v>
      </c>
      <c r="BI98" s="4">
        <v>2.9</v>
      </c>
      <c r="BJ98" s="4">
        <v>250</v>
      </c>
      <c r="BK98" s="4">
        <v>10</v>
      </c>
      <c r="BL98" s="4">
        <v>10</v>
      </c>
      <c r="BM98" s="4">
        <v>0.47</v>
      </c>
      <c r="BN98" s="4">
        <v>38</v>
      </c>
      <c r="BO98" s="4">
        <v>176</v>
      </c>
      <c r="BP98" s="4">
        <v>1</v>
      </c>
      <c r="BQ98" s="4">
        <v>1</v>
      </c>
      <c r="BR98">
        <v>118</v>
      </c>
      <c r="BS98">
        <v>95</v>
      </c>
      <c r="BT98">
        <v>52</v>
      </c>
      <c r="BU98">
        <v>68</v>
      </c>
      <c r="BV98">
        <v>75</v>
      </c>
      <c r="BX98">
        <v>753</v>
      </c>
      <c r="BY98">
        <v>310</v>
      </c>
      <c r="BZ98">
        <v>1.5</v>
      </c>
      <c r="CA98">
        <v>69.7</v>
      </c>
      <c r="CB98" s="4">
        <v>2.1</v>
      </c>
      <c r="CC98" s="4">
        <v>1.9</v>
      </c>
      <c r="CD98" s="4">
        <v>44</v>
      </c>
      <c r="CE98" s="4">
        <v>72</v>
      </c>
      <c r="CF98" s="4">
        <v>7</v>
      </c>
      <c r="CG98" s="4">
        <v>8</v>
      </c>
      <c r="CH98" s="4">
        <v>1569</v>
      </c>
      <c r="CI98" s="4">
        <f t="shared" si="47"/>
        <v>2863.1578947368421</v>
      </c>
      <c r="CJ98" s="4">
        <v>7.3239999999999998</v>
      </c>
      <c r="CK98" s="4">
        <v>54.7</v>
      </c>
      <c r="CL98" s="4">
        <v>71.599999999999994</v>
      </c>
      <c r="CM98" s="4">
        <v>27.8</v>
      </c>
      <c r="CN98" s="4">
        <v>0.3</v>
      </c>
      <c r="CO98" s="4">
        <v>0</v>
      </c>
      <c r="CP98" s="4">
        <v>0</v>
      </c>
      <c r="CQ98" s="4">
        <v>16.3</v>
      </c>
      <c r="CR98" s="4">
        <v>250</v>
      </c>
      <c r="CS98" s="4">
        <v>1</v>
      </c>
      <c r="CT98" s="4">
        <v>0</v>
      </c>
      <c r="CU98" s="4"/>
      <c r="CV98" s="4">
        <v>1</v>
      </c>
      <c r="CW98" s="4">
        <v>1</v>
      </c>
      <c r="CX98" s="4">
        <v>1</v>
      </c>
      <c r="CY98" s="4">
        <v>1</v>
      </c>
      <c r="CZ98" s="4">
        <v>1</v>
      </c>
      <c r="DA98" s="4">
        <v>0</v>
      </c>
      <c r="DB98" s="4">
        <v>0</v>
      </c>
      <c r="DC98" s="4">
        <v>0</v>
      </c>
      <c r="DD98" s="4">
        <v>1</v>
      </c>
      <c r="DE98" s="4">
        <v>1</v>
      </c>
      <c r="DF98" s="4">
        <v>0</v>
      </c>
      <c r="DG98" s="4">
        <v>0</v>
      </c>
      <c r="DH98" s="4">
        <v>0</v>
      </c>
      <c r="DI98" s="4">
        <v>1</v>
      </c>
      <c r="DJ98" s="4">
        <v>0</v>
      </c>
      <c r="DK98" s="4">
        <v>1</v>
      </c>
      <c r="DL98" s="4">
        <v>10</v>
      </c>
      <c r="DM98" s="4">
        <v>10</v>
      </c>
      <c r="DN98" s="4">
        <v>54</v>
      </c>
      <c r="DO98" s="4">
        <v>39</v>
      </c>
      <c r="DP98" s="4">
        <v>29</v>
      </c>
      <c r="DQ98" s="4">
        <v>56</v>
      </c>
      <c r="DR98" s="11">
        <v>47</v>
      </c>
      <c r="DS98" s="4">
        <v>48</v>
      </c>
      <c r="DT98" s="4">
        <v>90</v>
      </c>
      <c r="DU98" s="4">
        <f>(DT98-DS98)</f>
        <v>42</v>
      </c>
      <c r="DV98" s="11">
        <v>13.4</v>
      </c>
      <c r="DW98" s="4">
        <v>1114</v>
      </c>
      <c r="DX98" s="4">
        <v>91</v>
      </c>
      <c r="DY98" s="4">
        <v>90</v>
      </c>
      <c r="DZ98" s="4">
        <v>3.8</v>
      </c>
      <c r="EA98" s="17">
        <f t="shared" si="38"/>
        <v>1.8357487922705316</v>
      </c>
      <c r="EB98" s="4">
        <v>17.8</v>
      </c>
      <c r="EC98" s="4">
        <v>318</v>
      </c>
      <c r="ED98" s="4">
        <v>56</v>
      </c>
      <c r="EE98" s="4">
        <v>4.41</v>
      </c>
      <c r="EF98" s="4">
        <f>(EE98/I98)</f>
        <v>2.1304347826086958</v>
      </c>
      <c r="EG98" s="45">
        <f t="shared" si="64"/>
        <v>2.6404494382022472</v>
      </c>
      <c r="EH98" s="45">
        <f t="shared" si="65"/>
        <v>0.7528089887640449</v>
      </c>
      <c r="EI98" s="4">
        <v>5</v>
      </c>
      <c r="EJ98" s="4">
        <v>51</v>
      </c>
      <c r="EK98" s="4">
        <v>48</v>
      </c>
      <c r="EL98" s="11">
        <f>(EJ98/EK98)</f>
        <v>1.0625</v>
      </c>
      <c r="EM98" s="4">
        <v>184</v>
      </c>
      <c r="EN98" s="11">
        <v>8</v>
      </c>
      <c r="EO98" s="4">
        <v>9</v>
      </c>
      <c r="EP98" s="11">
        <f t="shared" si="49"/>
        <v>6</v>
      </c>
      <c r="EQ98" s="4">
        <v>73</v>
      </c>
      <c r="ER98" s="4">
        <f t="shared" si="50"/>
        <v>35.265700483091791</v>
      </c>
      <c r="ES98" s="4">
        <v>66</v>
      </c>
      <c r="ET98" s="4">
        <v>68</v>
      </c>
      <c r="EU98" s="11">
        <v>6</v>
      </c>
      <c r="EV98" s="4">
        <v>3</v>
      </c>
      <c r="EW98" s="9">
        <v>3</v>
      </c>
      <c r="EX98" s="4">
        <v>76</v>
      </c>
      <c r="EY98" s="4">
        <v>117</v>
      </c>
      <c r="EZ98" s="4">
        <v>38</v>
      </c>
      <c r="FA98" s="4">
        <v>76</v>
      </c>
      <c r="FB98" s="4">
        <v>69</v>
      </c>
      <c r="FC98" s="4">
        <f t="shared" si="68"/>
        <v>318</v>
      </c>
      <c r="FD98" s="9">
        <f t="shared" si="67"/>
        <v>0.89653371067222665</v>
      </c>
      <c r="FE98" s="9">
        <f t="shared" si="52"/>
        <v>0.21698113207547171</v>
      </c>
      <c r="FF98" s="9">
        <f t="shared" si="53"/>
        <v>0.30572328987002401</v>
      </c>
      <c r="FG98" s="9">
        <f t="shared" si="54"/>
        <v>1.5267857142857142</v>
      </c>
      <c r="FH98" s="9">
        <f t="shared" si="55"/>
        <v>0.28750359954622029</v>
      </c>
      <c r="FI98" s="9">
        <f t="shared" si="56"/>
        <v>1.7029875130305145</v>
      </c>
      <c r="FJ98" s="11">
        <v>19.2</v>
      </c>
      <c r="FK98" s="11">
        <v>17</v>
      </c>
      <c r="FL98" s="4">
        <v>10</v>
      </c>
      <c r="FM98" s="4">
        <v>7</v>
      </c>
      <c r="FN98" s="4">
        <v>51</v>
      </c>
      <c r="FO98" s="4">
        <f t="shared" si="69"/>
        <v>24.637681159420293</v>
      </c>
      <c r="FP98" s="11">
        <v>36</v>
      </c>
      <c r="FQ98" s="11">
        <v>18</v>
      </c>
      <c r="FR98" s="4">
        <v>14</v>
      </c>
      <c r="FS98" s="4">
        <v>36</v>
      </c>
      <c r="FT98" s="4">
        <v>54</v>
      </c>
      <c r="FU98" s="11">
        <f t="shared" si="70"/>
        <v>0.66666666666666663</v>
      </c>
      <c r="FV98" s="4">
        <v>10</v>
      </c>
      <c r="FW98" s="11">
        <f t="shared" si="71"/>
        <v>3.6</v>
      </c>
      <c r="FX98" s="4">
        <v>79</v>
      </c>
      <c r="FY98" s="4">
        <v>38.9</v>
      </c>
      <c r="GA98" s="11">
        <f t="shared" si="72"/>
        <v>38.9</v>
      </c>
      <c r="GB98" s="4">
        <f t="shared" si="73"/>
        <v>2.161111111111111</v>
      </c>
      <c r="GE98" s="4">
        <v>17</v>
      </c>
      <c r="GF98" s="4">
        <v>7</v>
      </c>
      <c r="GG98" s="4">
        <f t="shared" si="74"/>
        <v>58.82352941176471</v>
      </c>
      <c r="GH98" s="4">
        <v>24</v>
      </c>
      <c r="GI98" s="4">
        <v>16</v>
      </c>
      <c r="GJ98" s="4">
        <f t="shared" si="75"/>
        <v>33.333333333333329</v>
      </c>
      <c r="GK98">
        <v>1</v>
      </c>
      <c r="GL98">
        <v>0</v>
      </c>
      <c r="GM98">
        <v>0</v>
      </c>
      <c r="GN98">
        <v>0</v>
      </c>
      <c r="GO98">
        <v>1</v>
      </c>
      <c r="GP98">
        <v>0</v>
      </c>
      <c r="GQ98">
        <v>0</v>
      </c>
      <c r="GR98">
        <v>1</v>
      </c>
      <c r="GS98">
        <v>0</v>
      </c>
      <c r="GT98">
        <v>0</v>
      </c>
      <c r="GU98">
        <v>20</v>
      </c>
      <c r="GV98">
        <v>9</v>
      </c>
      <c r="GW98">
        <f>(GU98-GV98)/GU98</f>
        <v>0.55000000000000004</v>
      </c>
      <c r="GX98">
        <v>1</v>
      </c>
      <c r="GY98">
        <v>0</v>
      </c>
    </row>
    <row r="99" spans="1:207" x14ac:dyDescent="0.35">
      <c r="A99" s="54">
        <v>98</v>
      </c>
      <c r="B99" s="31">
        <v>95104758</v>
      </c>
      <c r="C99" s="2">
        <v>45217</v>
      </c>
      <c r="D99" s="2">
        <v>13518</v>
      </c>
      <c r="E99" s="4">
        <v>87</v>
      </c>
      <c r="F99" s="4" t="s">
        <v>176</v>
      </c>
      <c r="G99" s="4">
        <v>85</v>
      </c>
      <c r="H99" s="4">
        <v>160</v>
      </c>
      <c r="I99" s="4">
        <v>1.88</v>
      </c>
      <c r="J99" s="4">
        <v>1</v>
      </c>
      <c r="K99" s="2">
        <v>45215</v>
      </c>
      <c r="L99" s="2">
        <v>45217</v>
      </c>
      <c r="M99" s="2">
        <v>45223</v>
      </c>
      <c r="N99" s="2">
        <v>45231</v>
      </c>
      <c r="O99" s="4">
        <v>1</v>
      </c>
      <c r="P99" s="2">
        <v>45231</v>
      </c>
      <c r="Q99" s="25">
        <f t="shared" si="37"/>
        <v>6</v>
      </c>
      <c r="R99" s="4">
        <f t="shared" si="46"/>
        <v>16</v>
      </c>
      <c r="S99" s="4">
        <f>_xlfn.DAYS(P99,L99)</f>
        <v>14</v>
      </c>
      <c r="T99" s="4">
        <v>0</v>
      </c>
      <c r="U99" s="4">
        <v>0</v>
      </c>
      <c r="V99" s="4">
        <v>0</v>
      </c>
      <c r="W99" s="4">
        <v>0</v>
      </c>
      <c r="X99" s="4">
        <v>1</v>
      </c>
      <c r="Y99" s="4">
        <v>1</v>
      </c>
      <c r="Z99" s="4">
        <v>0</v>
      </c>
      <c r="AA99" s="4">
        <v>1</v>
      </c>
      <c r="AB99" s="4">
        <v>0</v>
      </c>
      <c r="AC99" s="4">
        <v>25</v>
      </c>
      <c r="AD99" s="4">
        <v>56</v>
      </c>
      <c r="AE99" s="4">
        <v>7</v>
      </c>
      <c r="AF99" s="4">
        <v>10</v>
      </c>
      <c r="AG99" s="4">
        <v>3</v>
      </c>
      <c r="AH99" s="4">
        <v>4700</v>
      </c>
      <c r="AI99" s="4">
        <v>20500</v>
      </c>
      <c r="AJ99" s="4">
        <v>30.72</v>
      </c>
      <c r="AK99" s="4">
        <v>6.84</v>
      </c>
      <c r="AL99" s="4">
        <v>0</v>
      </c>
      <c r="AM99" s="4">
        <v>1</v>
      </c>
      <c r="AN99" s="4" t="s">
        <v>241</v>
      </c>
      <c r="AO99" s="4">
        <v>109</v>
      </c>
      <c r="AP99" s="4">
        <v>13634</v>
      </c>
      <c r="AQ99" s="4">
        <v>0</v>
      </c>
      <c r="AR99" s="4">
        <v>8.6999999999999993</v>
      </c>
      <c r="AS99" s="4">
        <v>1.48</v>
      </c>
      <c r="AT99" s="4">
        <v>24.1</v>
      </c>
      <c r="AV99" s="4">
        <v>2.85</v>
      </c>
      <c r="AW99" s="4">
        <v>676</v>
      </c>
      <c r="AX99" s="4">
        <v>107</v>
      </c>
      <c r="AY99" s="4">
        <v>1</v>
      </c>
      <c r="AZ99" s="4">
        <v>1</v>
      </c>
      <c r="BA99" s="4">
        <v>5.72</v>
      </c>
      <c r="BB99" s="4">
        <v>117</v>
      </c>
      <c r="BC99" s="4">
        <v>133</v>
      </c>
      <c r="BD99" s="4">
        <v>5.12</v>
      </c>
      <c r="BE99" s="4">
        <v>2.14</v>
      </c>
      <c r="BF99" s="4">
        <v>4.2300000000000004</v>
      </c>
      <c r="BG99" s="4">
        <v>7.8</v>
      </c>
      <c r="BH99" s="4">
        <v>6.3</v>
      </c>
      <c r="BI99" s="4">
        <v>2.9630000000000001</v>
      </c>
      <c r="BJ99" s="4">
        <v>126</v>
      </c>
      <c r="BK99" s="4">
        <v>18</v>
      </c>
      <c r="BL99" s="4">
        <v>35</v>
      </c>
      <c r="BM99" s="4">
        <v>0.24</v>
      </c>
      <c r="BN99" s="4">
        <v>104</v>
      </c>
      <c r="BO99" s="4">
        <v>240</v>
      </c>
      <c r="BP99" s="4">
        <v>0</v>
      </c>
      <c r="BQ99" s="4">
        <v>0</v>
      </c>
      <c r="BR99" s="4">
        <v>411</v>
      </c>
      <c r="BS99">
        <v>95</v>
      </c>
      <c r="BT99">
        <v>49</v>
      </c>
      <c r="BU99">
        <v>65</v>
      </c>
      <c r="BV99">
        <v>93</v>
      </c>
      <c r="BX99">
        <v>0</v>
      </c>
      <c r="BY99">
        <v>-312</v>
      </c>
      <c r="BZ99">
        <v>2</v>
      </c>
      <c r="CA99">
        <v>45.5</v>
      </c>
      <c r="CB99">
        <v>12</v>
      </c>
      <c r="CC99" s="4">
        <v>2</v>
      </c>
      <c r="CD99" s="4">
        <v>31</v>
      </c>
      <c r="CE99" s="4">
        <v>68</v>
      </c>
      <c r="CF99" s="4">
        <v>9</v>
      </c>
      <c r="CG99" s="4">
        <v>8</v>
      </c>
      <c r="CH99" s="4">
        <v>1956</v>
      </c>
      <c r="CI99" s="4">
        <f t="shared" si="47"/>
        <v>2600</v>
      </c>
      <c r="CJ99" s="4">
        <v>7.35</v>
      </c>
      <c r="CK99" s="4">
        <v>27</v>
      </c>
      <c r="CL99" s="4">
        <v>159</v>
      </c>
      <c r="CM99" s="4">
        <v>14.7</v>
      </c>
      <c r="CN99" s="4">
        <v>1.8</v>
      </c>
      <c r="CO99" s="4">
        <v>0</v>
      </c>
      <c r="CP99" s="4">
        <v>0</v>
      </c>
      <c r="CQ99" s="4">
        <v>118</v>
      </c>
      <c r="CR99" s="4">
        <v>26216</v>
      </c>
      <c r="CS99" s="4">
        <v>1</v>
      </c>
      <c r="CT99" s="4">
        <v>0</v>
      </c>
      <c r="CU99" s="4"/>
      <c r="CV99" s="4">
        <v>1</v>
      </c>
      <c r="CW99" s="4">
        <v>1</v>
      </c>
      <c r="CX99" s="4">
        <v>1</v>
      </c>
      <c r="CY99" s="4">
        <v>1</v>
      </c>
      <c r="CZ99" s="4">
        <v>1</v>
      </c>
      <c r="DA99" s="4">
        <v>1</v>
      </c>
      <c r="DB99" s="4">
        <v>0</v>
      </c>
      <c r="DC99" s="4">
        <v>1</v>
      </c>
      <c r="DD99" s="4">
        <v>1</v>
      </c>
      <c r="DE99" s="4">
        <v>1</v>
      </c>
      <c r="DF99" s="4">
        <v>0</v>
      </c>
      <c r="DG99" s="4">
        <v>0</v>
      </c>
      <c r="DH99" s="4">
        <v>0</v>
      </c>
      <c r="DI99" s="4">
        <v>1</v>
      </c>
      <c r="DJ99" s="4">
        <v>0</v>
      </c>
      <c r="DK99" s="4">
        <v>1</v>
      </c>
      <c r="DL99" s="4">
        <v>9</v>
      </c>
      <c r="DM99" s="4">
        <v>9</v>
      </c>
      <c r="DN99" s="4">
        <v>63</v>
      </c>
      <c r="DO99" s="4">
        <v>52</v>
      </c>
      <c r="DP99" s="4">
        <v>17</v>
      </c>
      <c r="DQ99" s="4">
        <v>35</v>
      </c>
      <c r="DR99" s="11">
        <v>38</v>
      </c>
      <c r="DS99" s="4">
        <v>95</v>
      </c>
      <c r="DT99" s="4">
        <v>153</v>
      </c>
      <c r="DU99" s="4">
        <f>(DT99-DS99)</f>
        <v>58</v>
      </c>
      <c r="DV99" s="11">
        <v>10.199999999999999</v>
      </c>
      <c r="DW99" s="4">
        <v>968</v>
      </c>
      <c r="DX99" s="4">
        <v>85</v>
      </c>
      <c r="DY99" s="4">
        <v>64</v>
      </c>
      <c r="DZ99" s="4">
        <v>3.7</v>
      </c>
      <c r="EA99" s="4">
        <f t="shared" si="38"/>
        <v>1.968085106382979</v>
      </c>
      <c r="EB99" s="4">
        <v>18.600000000000001</v>
      </c>
      <c r="EC99" s="4">
        <v>309</v>
      </c>
      <c r="ED99" s="4">
        <v>68</v>
      </c>
      <c r="EE99" s="4">
        <v>4.0999999999999996</v>
      </c>
      <c r="EF99" s="4">
        <f>(EE99/I99)</f>
        <v>2.1808510638297873</v>
      </c>
      <c r="EG99" s="45">
        <f t="shared" si="64"/>
        <v>2.043010752688172</v>
      </c>
      <c r="EH99" s="45">
        <f t="shared" si="65"/>
        <v>0.54838709677419351</v>
      </c>
      <c r="EI99" s="4">
        <v>7</v>
      </c>
      <c r="EJ99" s="4">
        <v>96</v>
      </c>
      <c r="EK99" s="4">
        <v>66</v>
      </c>
      <c r="EL99" s="11">
        <f>(EJ99/EK99)</f>
        <v>1.4545454545454546</v>
      </c>
      <c r="EM99" s="4">
        <v>151</v>
      </c>
      <c r="EN99" s="11">
        <v>8</v>
      </c>
      <c r="EO99" s="4">
        <v>4</v>
      </c>
      <c r="EP99" s="11">
        <f t="shared" si="49"/>
        <v>16</v>
      </c>
      <c r="EQ99" s="4">
        <v>46</v>
      </c>
      <c r="ER99" s="4">
        <f t="shared" si="50"/>
        <v>24.468085106382979</v>
      </c>
      <c r="ES99" s="4">
        <v>35</v>
      </c>
      <c r="ET99" s="4">
        <v>54</v>
      </c>
      <c r="EU99" s="11">
        <v>16</v>
      </c>
      <c r="EV99" s="4">
        <v>8</v>
      </c>
      <c r="EW99" s="9">
        <v>8</v>
      </c>
      <c r="EX99" s="4">
        <v>97</v>
      </c>
      <c r="EY99" s="4">
        <v>152</v>
      </c>
      <c r="EZ99" s="4">
        <v>66</v>
      </c>
      <c r="FA99" s="4">
        <v>97</v>
      </c>
      <c r="FB99" s="4">
        <v>83</v>
      </c>
      <c r="FC99" s="4">
        <f t="shared" si="68"/>
        <v>309</v>
      </c>
      <c r="FD99" s="9">
        <f t="shared" si="67"/>
        <v>1.3579918292417317</v>
      </c>
      <c r="FE99" s="9">
        <f t="shared" si="52"/>
        <v>0.26860841423948217</v>
      </c>
      <c r="FF99" s="9">
        <f t="shared" si="53"/>
        <v>0.37968640632154455</v>
      </c>
      <c r="FG99" s="9">
        <f t="shared" si="54"/>
        <v>1.2573529411764706</v>
      </c>
      <c r="FH99" s="9">
        <f t="shared" si="55"/>
        <v>0.33005386767664807</v>
      </c>
      <c r="FI99" s="9">
        <f t="shared" si="56"/>
        <v>0.92589138910986279</v>
      </c>
      <c r="FJ99" s="11">
        <v>16.7</v>
      </c>
      <c r="FK99" s="11">
        <v>13</v>
      </c>
      <c r="FL99" s="4">
        <v>7</v>
      </c>
      <c r="FM99" s="4">
        <v>6</v>
      </c>
      <c r="FN99" s="4">
        <v>81</v>
      </c>
      <c r="FO99" s="4">
        <f t="shared" si="69"/>
        <v>43.085106382978729</v>
      </c>
      <c r="FP99" s="11">
        <v>47</v>
      </c>
      <c r="FQ99" s="11">
        <v>22</v>
      </c>
      <c r="FR99" s="4">
        <v>14</v>
      </c>
      <c r="FS99" s="4">
        <v>33</v>
      </c>
      <c r="FT99" s="4">
        <v>39</v>
      </c>
      <c r="FU99" s="11">
        <f t="shared" si="70"/>
        <v>0.84615384615384615</v>
      </c>
      <c r="FV99" s="4">
        <v>7</v>
      </c>
      <c r="FW99" s="11">
        <f t="shared" si="71"/>
        <v>4.7142857142857144</v>
      </c>
      <c r="FX99" s="4">
        <v>90</v>
      </c>
      <c r="FY99" s="4">
        <v>38.6</v>
      </c>
      <c r="FZ99">
        <v>13.8</v>
      </c>
      <c r="GA99" s="11">
        <f t="shared" si="72"/>
        <v>38.6</v>
      </c>
      <c r="GB99" s="4">
        <f t="shared" si="73"/>
        <v>1.7545454545454546</v>
      </c>
      <c r="GC99" s="4">
        <f>FP99/FZ99</f>
        <v>3.4057971014492754</v>
      </c>
      <c r="GD99" s="4">
        <f>FJ99/FZ99</f>
        <v>1.2101449275362317</v>
      </c>
      <c r="GE99" s="4">
        <v>15</v>
      </c>
      <c r="GF99" s="4">
        <v>13</v>
      </c>
      <c r="GG99" s="4">
        <f t="shared" si="74"/>
        <v>13.333333333333334</v>
      </c>
      <c r="GH99" s="4">
        <v>19</v>
      </c>
      <c r="GI99" s="4">
        <v>14</v>
      </c>
      <c r="GJ99" s="4">
        <f t="shared" si="75"/>
        <v>26.315789473684209</v>
      </c>
      <c r="GK99">
        <v>1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1</v>
      </c>
      <c r="GS99">
        <v>0</v>
      </c>
      <c r="GT99">
        <v>0</v>
      </c>
      <c r="GW99" t="e">
        <f>(GU99-GV99)/GU99</f>
        <v>#DIV/0!</v>
      </c>
    </row>
    <row r="100" spans="1:207" x14ac:dyDescent="0.35">
      <c r="A100" s="54">
        <v>99</v>
      </c>
      <c r="B100" s="31">
        <v>97159850</v>
      </c>
      <c r="C100" s="2">
        <v>45224</v>
      </c>
      <c r="D100" s="2">
        <v>30570</v>
      </c>
      <c r="E100" s="4">
        <v>40</v>
      </c>
      <c r="F100" s="4" t="s">
        <v>176</v>
      </c>
      <c r="G100" s="4">
        <v>70</v>
      </c>
      <c r="H100" s="4">
        <v>172</v>
      </c>
      <c r="I100" s="4">
        <v>1.83</v>
      </c>
      <c r="J100" s="4">
        <v>1</v>
      </c>
      <c r="K100" s="2">
        <v>45223</v>
      </c>
      <c r="L100" s="2">
        <v>45223</v>
      </c>
      <c r="M100" s="2">
        <v>45228</v>
      </c>
      <c r="N100" s="2">
        <v>45236</v>
      </c>
      <c r="O100" s="4">
        <v>0</v>
      </c>
      <c r="Q100" s="25">
        <f t="shared" si="37"/>
        <v>5</v>
      </c>
      <c r="R100" s="4">
        <f t="shared" si="46"/>
        <v>13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9</v>
      </c>
      <c r="AD100" s="4">
        <v>26</v>
      </c>
      <c r="AE100" s="4">
        <v>5</v>
      </c>
      <c r="AF100" s="4">
        <v>7</v>
      </c>
      <c r="AG100" s="4">
        <v>2</v>
      </c>
      <c r="AH100" s="4">
        <v>1390</v>
      </c>
      <c r="AI100" s="4">
        <v>12600</v>
      </c>
      <c r="AJ100" s="4">
        <v>22</v>
      </c>
      <c r="AK100" s="4">
        <v>27</v>
      </c>
      <c r="AL100" s="4">
        <v>0</v>
      </c>
      <c r="AM100" s="4">
        <v>0</v>
      </c>
      <c r="AN100" s="4">
        <v>0</v>
      </c>
      <c r="AO100" s="4">
        <v>51</v>
      </c>
      <c r="AP100" s="4">
        <v>55161</v>
      </c>
      <c r="AQ100" s="4">
        <v>0</v>
      </c>
      <c r="AR100" s="4">
        <v>10.6</v>
      </c>
      <c r="AS100" s="4">
        <v>2.42</v>
      </c>
      <c r="AT100" s="4">
        <v>30.6</v>
      </c>
      <c r="AU100" s="29">
        <v>0.98</v>
      </c>
      <c r="AV100" s="4">
        <v>13.95</v>
      </c>
      <c r="AW100" s="4">
        <v>478</v>
      </c>
      <c r="AX100" s="4">
        <v>150</v>
      </c>
      <c r="AY100" s="4">
        <v>1</v>
      </c>
      <c r="AZ100" s="4">
        <v>1</v>
      </c>
      <c r="BA100" s="4">
        <v>2.14</v>
      </c>
      <c r="BB100" s="4">
        <v>51</v>
      </c>
      <c r="BC100" s="4">
        <v>129</v>
      </c>
      <c r="BD100" s="4">
        <v>4.4000000000000004</v>
      </c>
      <c r="BE100" s="4">
        <v>1.91</v>
      </c>
      <c r="BF100" s="4">
        <v>3.93</v>
      </c>
      <c r="BG100" s="4">
        <v>7.4</v>
      </c>
      <c r="BH100" s="4">
        <v>44.24</v>
      </c>
      <c r="BI100" s="4">
        <v>3.41</v>
      </c>
      <c r="BJ100" s="4">
        <v>277</v>
      </c>
      <c r="BK100" s="4">
        <v>13466</v>
      </c>
      <c r="BL100" s="4">
        <v>6872</v>
      </c>
      <c r="BM100" s="4">
        <v>0.96</v>
      </c>
      <c r="BN100" s="4">
        <v>70</v>
      </c>
      <c r="BO100" s="4">
        <v>8629</v>
      </c>
      <c r="BP100" s="4">
        <v>0</v>
      </c>
      <c r="BQ100" s="4">
        <v>0</v>
      </c>
      <c r="BR100" s="4">
        <v>325</v>
      </c>
      <c r="BS100">
        <v>108</v>
      </c>
      <c r="BT100">
        <v>74</v>
      </c>
      <c r="BU100">
        <v>87</v>
      </c>
      <c r="BV100">
        <v>96</v>
      </c>
      <c r="BW100">
        <v>8</v>
      </c>
      <c r="BX100">
        <v>3712</v>
      </c>
      <c r="BY100">
        <v>940</v>
      </c>
      <c r="BZ100">
        <v>1.91</v>
      </c>
      <c r="CA100">
        <v>58</v>
      </c>
      <c r="CB100">
        <v>11</v>
      </c>
      <c r="CC100" s="4">
        <v>5.9</v>
      </c>
      <c r="CD100" s="4">
        <v>35</v>
      </c>
      <c r="CE100" s="4">
        <v>62</v>
      </c>
      <c r="CF100" s="4">
        <v>19</v>
      </c>
      <c r="CG100" s="4">
        <v>17</v>
      </c>
      <c r="CH100" s="4">
        <v>1668</v>
      </c>
      <c r="CI100" s="4">
        <f t="shared" si="47"/>
        <v>1071.1864406779662</v>
      </c>
      <c r="CJ100" s="4">
        <v>7.43</v>
      </c>
      <c r="CK100" s="4">
        <v>43</v>
      </c>
      <c r="CL100" s="4">
        <v>68</v>
      </c>
      <c r="CM100" s="4">
        <v>23.1</v>
      </c>
      <c r="CN100" s="4">
        <v>1.3</v>
      </c>
      <c r="CO100" s="4">
        <v>1</v>
      </c>
      <c r="CP100" s="4">
        <v>0</v>
      </c>
      <c r="CQ100" s="4">
        <v>67.239999999999995</v>
      </c>
      <c r="CR100" s="4">
        <v>2362</v>
      </c>
      <c r="CS100" s="4">
        <v>1</v>
      </c>
      <c r="CT100" s="4">
        <v>1</v>
      </c>
      <c r="CU100" s="4">
        <v>7</v>
      </c>
      <c r="CV100" s="4">
        <v>1</v>
      </c>
      <c r="CW100" s="4">
        <v>0</v>
      </c>
      <c r="CX100" s="4">
        <v>0</v>
      </c>
      <c r="CY100" s="4">
        <v>0</v>
      </c>
      <c r="CZ100" s="4">
        <v>1</v>
      </c>
      <c r="DA100" s="4">
        <v>0</v>
      </c>
      <c r="DB100" s="4">
        <v>0</v>
      </c>
      <c r="DC100" s="4">
        <v>0</v>
      </c>
      <c r="DD100" s="4">
        <v>1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9</v>
      </c>
      <c r="DM100" s="4">
        <v>9</v>
      </c>
      <c r="DN100" s="4">
        <v>57</v>
      </c>
      <c r="DO100" s="4">
        <v>36</v>
      </c>
      <c r="DP100" s="4">
        <v>36</v>
      </c>
      <c r="DQ100" s="4">
        <v>65</v>
      </c>
      <c r="DR100" s="11">
        <v>63</v>
      </c>
      <c r="DS100" s="4">
        <v>51</v>
      </c>
      <c r="DT100" s="4">
        <v>135</v>
      </c>
      <c r="DU100" s="4">
        <f>(DT100-DS100)</f>
        <v>84</v>
      </c>
      <c r="DV100" s="11">
        <v>17.600000000000001</v>
      </c>
      <c r="DW100" s="4">
        <v>1247</v>
      </c>
      <c r="DX100" s="4">
        <v>91</v>
      </c>
      <c r="DY100" s="4">
        <v>97</v>
      </c>
      <c r="DZ100" s="4">
        <v>8.1999999999999993</v>
      </c>
      <c r="EA100" s="4">
        <f t="shared" si="38"/>
        <v>4.4808743169398904</v>
      </c>
      <c r="EB100" s="4">
        <v>18.899999999999999</v>
      </c>
      <c r="EC100" s="4">
        <v>262</v>
      </c>
      <c r="ED100" s="4">
        <v>86</v>
      </c>
      <c r="EE100" s="4">
        <v>8.3699999999999992</v>
      </c>
      <c r="EF100" s="4">
        <f>(EE100/I100)</f>
        <v>4.5737704918032778</v>
      </c>
      <c r="EG100" s="45">
        <f t="shared" si="64"/>
        <v>3.3333333333333335</v>
      </c>
      <c r="EH100" s="45">
        <f t="shared" si="65"/>
        <v>0.93121693121693139</v>
      </c>
      <c r="EI100" s="4">
        <v>20</v>
      </c>
      <c r="EJ100" s="4">
        <v>84</v>
      </c>
      <c r="EK100" s="4">
        <v>47</v>
      </c>
      <c r="EL100" s="11">
        <f>(EJ100/EK100)</f>
        <v>1.7872340425531914</v>
      </c>
      <c r="EM100" s="4">
        <v>113</v>
      </c>
      <c r="EN100" s="11">
        <v>18</v>
      </c>
      <c r="EO100" s="4">
        <v>11</v>
      </c>
      <c r="EP100" s="11">
        <f t="shared" si="49"/>
        <v>5.7931034482758621</v>
      </c>
      <c r="EQ100" s="4">
        <v>57</v>
      </c>
      <c r="ER100" s="4">
        <f t="shared" si="50"/>
        <v>31.147540983606557</v>
      </c>
      <c r="ES100" s="4">
        <v>26</v>
      </c>
      <c r="ET100" s="4">
        <v>43</v>
      </c>
      <c r="EU100" s="11">
        <v>17</v>
      </c>
      <c r="EV100" s="4">
        <v>8</v>
      </c>
      <c r="EW100" s="9">
        <v>8</v>
      </c>
      <c r="EX100" s="4">
        <v>83</v>
      </c>
      <c r="EY100" s="4">
        <v>104</v>
      </c>
      <c r="EZ100" s="4">
        <v>38</v>
      </c>
      <c r="FA100" s="4">
        <v>76</v>
      </c>
      <c r="FB100" s="4">
        <v>45</v>
      </c>
      <c r="FC100" s="4">
        <f t="shared" si="68"/>
        <v>262</v>
      </c>
      <c r="FD100" s="9">
        <f t="shared" si="67"/>
        <v>0.54191314347705932</v>
      </c>
      <c r="FE100" s="9">
        <f t="shared" si="52"/>
        <v>0.1717557251908397</v>
      </c>
      <c r="FF100" s="9">
        <f t="shared" si="53"/>
        <v>0.23022391749742754</v>
      </c>
      <c r="FG100" s="9">
        <f t="shared" si="54"/>
        <v>1.1302325581395349</v>
      </c>
      <c r="FH100" s="9">
        <f t="shared" si="55"/>
        <v>0.26756865084450854</v>
      </c>
      <c r="FI100" s="9">
        <f t="shared" si="56"/>
        <v>2.0856341495754491</v>
      </c>
      <c r="FJ100" s="11">
        <v>21.7</v>
      </c>
      <c r="FK100" s="11">
        <v>21</v>
      </c>
      <c r="FL100" s="4">
        <v>14</v>
      </c>
      <c r="FM100" s="4">
        <v>8</v>
      </c>
      <c r="FN100" s="4">
        <v>88</v>
      </c>
      <c r="FO100" s="4">
        <f t="shared" si="69"/>
        <v>48.087431693989068</v>
      </c>
      <c r="FP100" s="11">
        <v>36</v>
      </c>
      <c r="FQ100" s="11">
        <v>18</v>
      </c>
      <c r="FR100" s="4">
        <v>21</v>
      </c>
      <c r="FS100" s="4">
        <v>56</v>
      </c>
      <c r="FT100" s="4">
        <v>76</v>
      </c>
      <c r="FU100" s="11">
        <f t="shared" si="70"/>
        <v>0.73684210526315785</v>
      </c>
      <c r="FV100" s="4">
        <v>21</v>
      </c>
      <c r="FW100" s="11">
        <f t="shared" si="71"/>
        <v>2.6666666666666665</v>
      </c>
      <c r="FX100" s="4">
        <v>100</v>
      </c>
      <c r="FY100" s="4">
        <v>23.8</v>
      </c>
      <c r="FZ100">
        <v>11</v>
      </c>
      <c r="GA100" s="11">
        <f t="shared" si="72"/>
        <v>31.8</v>
      </c>
      <c r="GB100" s="4">
        <f t="shared" si="73"/>
        <v>1.7666666666666666</v>
      </c>
      <c r="GC100" s="4">
        <f>FP100/FZ100</f>
        <v>3.2727272727272729</v>
      </c>
      <c r="GD100" s="4">
        <f>FJ100/FZ100</f>
        <v>1.9727272727272727</v>
      </c>
      <c r="GE100" s="4">
        <v>18</v>
      </c>
      <c r="GF100" s="4">
        <v>5</v>
      </c>
      <c r="GG100" s="4">
        <f t="shared" si="74"/>
        <v>72.222222222222214</v>
      </c>
      <c r="GH100" s="4">
        <v>23</v>
      </c>
      <c r="GI100" s="4">
        <v>17</v>
      </c>
      <c r="GJ100" s="4">
        <f t="shared" si="75"/>
        <v>26.086956521739129</v>
      </c>
      <c r="GK100">
        <v>1</v>
      </c>
      <c r="GL100">
        <v>0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W100" t="e">
        <f>(GU100-GV100)/GU100</f>
        <v>#DIV/0!</v>
      </c>
    </row>
    <row r="101" spans="1:207" x14ac:dyDescent="0.35">
      <c r="A101" s="54">
        <v>100</v>
      </c>
      <c r="B101" s="31">
        <v>94052396</v>
      </c>
      <c r="C101" s="2">
        <v>45225</v>
      </c>
      <c r="D101" s="2">
        <v>17319</v>
      </c>
      <c r="E101" s="4">
        <v>76</v>
      </c>
      <c r="F101" s="4" t="s">
        <v>178</v>
      </c>
      <c r="G101" s="4">
        <v>71</v>
      </c>
      <c r="H101" s="4">
        <v>163</v>
      </c>
      <c r="I101" s="4">
        <v>1.77</v>
      </c>
      <c r="J101" s="4">
        <v>1</v>
      </c>
      <c r="K101" s="2">
        <v>45223</v>
      </c>
      <c r="L101" s="2">
        <v>45224</v>
      </c>
      <c r="M101" s="2">
        <v>45233</v>
      </c>
      <c r="N101" s="2">
        <v>45235</v>
      </c>
      <c r="O101" s="4">
        <v>1</v>
      </c>
      <c r="P101" s="2">
        <v>45235</v>
      </c>
      <c r="Q101" s="25">
        <f t="shared" si="37"/>
        <v>9</v>
      </c>
      <c r="R101" s="4">
        <f t="shared" si="46"/>
        <v>12</v>
      </c>
      <c r="S101" s="4">
        <f>_xlfn.DAYS(P101,L101)</f>
        <v>11</v>
      </c>
      <c r="T101" s="4">
        <v>0</v>
      </c>
      <c r="U101" s="4">
        <v>1</v>
      </c>
      <c r="V101" s="4">
        <v>0</v>
      </c>
      <c r="W101" s="4">
        <v>0</v>
      </c>
      <c r="X101" s="4">
        <v>0</v>
      </c>
      <c r="Y101" s="4">
        <v>0</v>
      </c>
      <c r="Z101" s="4">
        <v>1</v>
      </c>
      <c r="AA101" s="4">
        <v>0</v>
      </c>
      <c r="AB101" s="4">
        <v>1</v>
      </c>
      <c r="AC101" s="4">
        <v>25</v>
      </c>
      <c r="AD101" s="4">
        <v>50</v>
      </c>
      <c r="AE101" s="4">
        <v>8</v>
      </c>
      <c r="AF101" s="4">
        <v>8</v>
      </c>
      <c r="AG101" s="4">
        <v>0</v>
      </c>
      <c r="AH101" s="4">
        <v>2100</v>
      </c>
      <c r="AI101" s="4">
        <v>300</v>
      </c>
      <c r="AJ101" s="4">
        <v>47.2</v>
      </c>
      <c r="AK101" s="4">
        <v>2.1800000000000002</v>
      </c>
      <c r="AL101" s="4">
        <v>0</v>
      </c>
      <c r="AM101" s="4">
        <v>1</v>
      </c>
      <c r="AN101" s="23" t="s">
        <v>242</v>
      </c>
      <c r="AO101" s="4">
        <v>43</v>
      </c>
      <c r="AP101" s="4">
        <v>1366</v>
      </c>
      <c r="AQ101" s="4">
        <v>0</v>
      </c>
      <c r="AR101" s="4">
        <v>7.4</v>
      </c>
      <c r="AS101" s="4" t="s">
        <v>243</v>
      </c>
      <c r="AT101" s="4">
        <v>34.799999999999997</v>
      </c>
      <c r="AU101" s="29">
        <v>0.37</v>
      </c>
      <c r="AV101" s="4">
        <v>1.36</v>
      </c>
      <c r="AW101" s="4">
        <v>676</v>
      </c>
      <c r="AX101" s="4">
        <v>24000</v>
      </c>
      <c r="AY101" s="4">
        <v>0</v>
      </c>
      <c r="AZ101" s="4">
        <v>0</v>
      </c>
      <c r="BA101" s="4">
        <v>0.93</v>
      </c>
      <c r="BB101" s="4">
        <v>50</v>
      </c>
      <c r="BC101" s="4">
        <v>144</v>
      </c>
      <c r="BD101" s="4">
        <v>3.8</v>
      </c>
      <c r="BE101" s="4">
        <v>1.89</v>
      </c>
      <c r="BF101" s="4">
        <v>3.25</v>
      </c>
      <c r="BG101" s="4">
        <v>7.3</v>
      </c>
      <c r="BH101" s="4">
        <v>3</v>
      </c>
      <c r="BI101" s="4">
        <v>1.83</v>
      </c>
      <c r="BJ101" s="4">
        <v>19</v>
      </c>
      <c r="BK101" s="4">
        <v>8</v>
      </c>
      <c r="BL101" s="4">
        <v>14</v>
      </c>
      <c r="BM101" s="4">
        <v>0.9</v>
      </c>
      <c r="BN101" s="4">
        <v>55</v>
      </c>
      <c r="BO101" s="4">
        <v>138</v>
      </c>
      <c r="BP101" s="4">
        <v>0</v>
      </c>
      <c r="BQ101" s="4">
        <v>0</v>
      </c>
      <c r="BR101" s="4">
        <v>409</v>
      </c>
      <c r="BS101">
        <v>124</v>
      </c>
      <c r="BT101">
        <v>71</v>
      </c>
      <c r="BU101">
        <v>81</v>
      </c>
      <c r="BV101">
        <v>98</v>
      </c>
      <c r="BX101">
        <v>2628</v>
      </c>
      <c r="BY101">
        <v>755</v>
      </c>
      <c r="BZ101">
        <v>1.6</v>
      </c>
      <c r="CA101">
        <v>71.900000000000006</v>
      </c>
      <c r="CB101">
        <v>3.4</v>
      </c>
      <c r="CC101" s="4">
        <v>2.5</v>
      </c>
      <c r="CD101" s="4">
        <v>34</v>
      </c>
      <c r="CE101" s="4">
        <v>67</v>
      </c>
      <c r="CF101" s="4">
        <v>6</v>
      </c>
      <c r="CG101" s="4">
        <v>7</v>
      </c>
      <c r="CH101" s="4">
        <v>1890</v>
      </c>
      <c r="CI101" s="4">
        <f t="shared" si="47"/>
        <v>2592</v>
      </c>
      <c r="CJ101" s="4">
        <v>7.45</v>
      </c>
      <c r="CK101" s="4">
        <v>29.9</v>
      </c>
      <c r="CL101" s="4">
        <v>86.4</v>
      </c>
      <c r="CM101" s="4">
        <v>20.3</v>
      </c>
      <c r="CN101" s="4">
        <v>0.2</v>
      </c>
      <c r="CO101" s="4">
        <v>0</v>
      </c>
      <c r="CP101" s="4">
        <v>0</v>
      </c>
      <c r="CQ101" s="4">
        <v>44.56</v>
      </c>
      <c r="CR101" s="4">
        <v>14259</v>
      </c>
      <c r="CS101" s="4">
        <v>1</v>
      </c>
      <c r="CT101" s="4">
        <v>3</v>
      </c>
      <c r="CU101" s="4"/>
      <c r="CV101" s="4">
        <v>1</v>
      </c>
      <c r="CW101" s="4">
        <v>1</v>
      </c>
      <c r="CX101" s="4">
        <v>1</v>
      </c>
      <c r="CY101" s="4">
        <v>1</v>
      </c>
      <c r="CZ101" s="4">
        <v>1</v>
      </c>
      <c r="DA101" s="4">
        <v>0</v>
      </c>
      <c r="DB101" s="4">
        <v>0</v>
      </c>
      <c r="DC101" s="4">
        <v>0</v>
      </c>
      <c r="DD101" s="4">
        <v>1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11</v>
      </c>
      <c r="DM101" s="4">
        <v>8</v>
      </c>
      <c r="DN101" s="4">
        <v>48</v>
      </c>
      <c r="DO101" s="4">
        <v>41</v>
      </c>
      <c r="DP101" s="4">
        <v>14</v>
      </c>
      <c r="DQ101" s="4">
        <v>30</v>
      </c>
      <c r="DR101" s="11">
        <v>48</v>
      </c>
      <c r="DS101" s="4">
        <v>45</v>
      </c>
      <c r="DT101" s="4">
        <v>88</v>
      </c>
      <c r="DU101" s="4">
        <f>(DT101-DS101)</f>
        <v>43</v>
      </c>
      <c r="DV101" s="11">
        <v>13</v>
      </c>
      <c r="DW101" s="4">
        <v>1546</v>
      </c>
      <c r="DX101" s="4">
        <v>84</v>
      </c>
      <c r="DY101" s="4">
        <v>51</v>
      </c>
      <c r="DZ101" s="4">
        <v>2.2000000000000002</v>
      </c>
      <c r="EA101" s="4">
        <f t="shared" si="38"/>
        <v>1.2429378531073447</v>
      </c>
      <c r="EB101" s="4">
        <v>12.5</v>
      </c>
      <c r="EC101" s="4">
        <v>391</v>
      </c>
      <c r="ED101" s="4">
        <v>31</v>
      </c>
      <c r="EE101" s="4">
        <v>2.1</v>
      </c>
      <c r="EF101" s="4">
        <f>(EE101/I101)</f>
        <v>1.1864406779661016</v>
      </c>
      <c r="EG101" s="45">
        <f t="shared" si="64"/>
        <v>3.84</v>
      </c>
      <c r="EH101" s="45">
        <f t="shared" si="65"/>
        <v>1.04</v>
      </c>
      <c r="EI101" s="4">
        <v>7</v>
      </c>
      <c r="EJ101" s="4">
        <v>47</v>
      </c>
      <c r="EK101" s="4">
        <v>36</v>
      </c>
      <c r="EL101" s="11">
        <f>(EJ101/EK101)</f>
        <v>1.3055555555555556</v>
      </c>
      <c r="EM101" s="4">
        <v>275</v>
      </c>
      <c r="EN101" s="11">
        <v>9</v>
      </c>
      <c r="EO101" s="4">
        <v>5</v>
      </c>
      <c r="EP101" s="11">
        <f t="shared" si="49"/>
        <v>6.7142857142857144</v>
      </c>
      <c r="EQ101" s="4">
        <v>18</v>
      </c>
      <c r="ER101" s="4">
        <f t="shared" si="50"/>
        <v>10.169491525423728</v>
      </c>
      <c r="ES101" s="4">
        <v>14</v>
      </c>
      <c r="ET101" s="4">
        <v>15</v>
      </c>
      <c r="EU101" s="11">
        <v>14</v>
      </c>
      <c r="EV101" s="4">
        <v>9</v>
      </c>
      <c r="EW101" s="9">
        <v>4</v>
      </c>
      <c r="EX101" s="4">
        <v>121</v>
      </c>
      <c r="EY101" s="4">
        <v>142</v>
      </c>
      <c r="EZ101" s="4">
        <v>35</v>
      </c>
      <c r="FA101" s="4">
        <v>62</v>
      </c>
      <c r="FB101" s="4">
        <v>97</v>
      </c>
      <c r="FC101" s="4">
        <f t="shared" si="68"/>
        <v>391</v>
      </c>
      <c r="FD101" s="9">
        <f t="shared" si="67"/>
        <v>1.000201372378128</v>
      </c>
      <c r="FE101" s="9">
        <f t="shared" si="52"/>
        <v>0.24808184143222506</v>
      </c>
      <c r="FF101" s="9">
        <f t="shared" si="53"/>
        <v>0.35229213209206511</v>
      </c>
      <c r="FG101" s="9">
        <f t="shared" si="54"/>
        <v>3.6</v>
      </c>
      <c r="FH101" s="9">
        <f t="shared" si="55"/>
        <v>0.31813238351128448</v>
      </c>
      <c r="FI101" s="9">
        <f t="shared" si="56"/>
        <v>3.5992752053923529</v>
      </c>
      <c r="FJ101" s="11">
        <v>18.8</v>
      </c>
      <c r="FK101" s="11">
        <v>41</v>
      </c>
      <c r="FL101" s="4">
        <v>22</v>
      </c>
      <c r="FM101" s="4">
        <v>19</v>
      </c>
      <c r="FN101" s="4">
        <v>52</v>
      </c>
      <c r="FO101" s="4">
        <f t="shared" si="69"/>
        <v>29.378531073446329</v>
      </c>
      <c r="FP101" s="11">
        <v>42</v>
      </c>
      <c r="FQ101" s="11">
        <v>20</v>
      </c>
      <c r="FR101" s="4">
        <v>13</v>
      </c>
      <c r="FS101" s="4">
        <v>34</v>
      </c>
      <c r="FT101" s="4">
        <v>23</v>
      </c>
      <c r="FU101" s="11">
        <f t="shared" si="70"/>
        <v>1.4782608695652173</v>
      </c>
      <c r="FV101" s="4">
        <v>9</v>
      </c>
      <c r="FW101" s="11">
        <f t="shared" si="71"/>
        <v>3.7777777777777777</v>
      </c>
      <c r="FX101" s="4">
        <v>100</v>
      </c>
      <c r="FY101" s="4">
        <v>24.9</v>
      </c>
      <c r="FZ101">
        <v>12.2</v>
      </c>
      <c r="GA101" s="11">
        <f t="shared" si="72"/>
        <v>24.9</v>
      </c>
      <c r="GB101" s="4">
        <f t="shared" si="73"/>
        <v>1.2449999999999999</v>
      </c>
      <c r="GC101" s="4">
        <f>FP101/FZ101</f>
        <v>3.4426229508196724</v>
      </c>
      <c r="GD101" s="4">
        <f>FJ101/FZ101</f>
        <v>1.5409836065573772</v>
      </c>
      <c r="GE101" s="4">
        <v>22</v>
      </c>
      <c r="GF101" s="4">
        <v>20</v>
      </c>
      <c r="GG101" s="4">
        <f t="shared" si="74"/>
        <v>9.0909090909090917</v>
      </c>
      <c r="GH101" s="4">
        <v>12</v>
      </c>
      <c r="GI101" s="4">
        <v>8</v>
      </c>
      <c r="GJ101" s="4">
        <f t="shared" si="75"/>
        <v>33.333333333333329</v>
      </c>
      <c r="GK101">
        <v>1</v>
      </c>
      <c r="GL101">
        <v>0</v>
      </c>
      <c r="GM101">
        <v>0</v>
      </c>
      <c r="GN101">
        <v>0</v>
      </c>
      <c r="GO101">
        <v>1</v>
      </c>
      <c r="GP101">
        <v>0</v>
      </c>
      <c r="GQ101">
        <v>0</v>
      </c>
      <c r="GR101">
        <v>1</v>
      </c>
      <c r="GS101">
        <v>0</v>
      </c>
      <c r="GT101">
        <v>0</v>
      </c>
    </row>
    <row r="102" spans="1:207" x14ac:dyDescent="0.35"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</row>
    <row r="103" spans="1:207" x14ac:dyDescent="0.35"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</row>
    <row r="104" spans="1:207" x14ac:dyDescent="0.35"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</row>
    <row r="105" spans="1:207" x14ac:dyDescent="0.35"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</row>
    <row r="106" spans="1:207" x14ac:dyDescent="0.35"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39BAA-F1D3-4F29-9BD9-8241FC75CDF6}">
  <dimension ref="A1:D209"/>
  <sheetViews>
    <sheetView topLeftCell="A110" workbookViewId="0">
      <selection activeCell="D97" sqref="D97"/>
    </sheetView>
  </sheetViews>
  <sheetFormatPr defaultRowHeight="14.5" x14ac:dyDescent="0.35"/>
  <cols>
    <col min="1" max="1" width="23.453125" style="67" customWidth="1"/>
    <col min="2" max="2" width="51.453125" customWidth="1"/>
    <col min="3" max="3" width="22.453125" customWidth="1"/>
    <col min="4" max="4" width="22.90625" customWidth="1"/>
  </cols>
  <sheetData>
    <row r="1" spans="1:4" ht="18.5" x14ac:dyDescent="0.45">
      <c r="A1" s="66" t="s">
        <v>280</v>
      </c>
      <c r="B1" s="65" t="s">
        <v>282</v>
      </c>
      <c r="C1" s="65" t="s">
        <v>453</v>
      </c>
      <c r="D1" s="65" t="s">
        <v>454</v>
      </c>
    </row>
    <row r="2" spans="1:4" x14ac:dyDescent="0.35">
      <c r="A2" s="67" t="s">
        <v>9</v>
      </c>
    </row>
    <row r="3" spans="1:4" x14ac:dyDescent="0.35">
      <c r="A3" s="67" t="s">
        <v>10</v>
      </c>
    </row>
    <row r="4" spans="1:4" x14ac:dyDescent="0.35">
      <c r="A4" s="67" t="s">
        <v>11</v>
      </c>
    </row>
    <row r="5" spans="1:4" x14ac:dyDescent="0.35">
      <c r="A5" s="68" t="s">
        <v>12</v>
      </c>
    </row>
    <row r="6" spans="1:4" x14ac:dyDescent="0.35">
      <c r="A6" s="68" t="s">
        <v>13</v>
      </c>
      <c r="D6">
        <v>65</v>
      </c>
    </row>
    <row r="7" spans="1:4" x14ac:dyDescent="0.35">
      <c r="A7" s="67" t="s">
        <v>14</v>
      </c>
      <c r="C7" t="s">
        <v>455</v>
      </c>
    </row>
    <row r="8" spans="1:4" x14ac:dyDescent="0.35">
      <c r="A8" s="67" t="s">
        <v>15</v>
      </c>
    </row>
    <row r="9" spans="1:4" x14ac:dyDescent="0.35">
      <c r="A9" s="67" t="s">
        <v>16</v>
      </c>
      <c r="C9" t="s">
        <v>455</v>
      </c>
    </row>
    <row r="10" spans="1:4" x14ac:dyDescent="0.35">
      <c r="A10" s="67" t="s">
        <v>17</v>
      </c>
      <c r="B10" t="s">
        <v>283</v>
      </c>
    </row>
    <row r="11" spans="1:4" x14ac:dyDescent="0.35">
      <c r="A11" s="67" t="s">
        <v>18</v>
      </c>
      <c r="B11" t="s">
        <v>284</v>
      </c>
    </row>
    <row r="12" spans="1:4" x14ac:dyDescent="0.35">
      <c r="A12" s="67" t="s">
        <v>19</v>
      </c>
      <c r="B12" t="s">
        <v>285</v>
      </c>
    </row>
    <row r="13" spans="1:4" x14ac:dyDescent="0.35">
      <c r="A13" s="68" t="s">
        <v>20</v>
      </c>
    </row>
    <row r="14" spans="1:4" x14ac:dyDescent="0.35">
      <c r="A14" s="68" t="s">
        <v>21</v>
      </c>
    </row>
    <row r="15" spans="1:4" x14ac:dyDescent="0.35">
      <c r="A15" s="68" t="s">
        <v>22</v>
      </c>
    </row>
    <row r="16" spans="1:4" x14ac:dyDescent="0.35">
      <c r="A16" s="68" t="s">
        <v>23</v>
      </c>
    </row>
    <row r="17" spans="1:3" x14ac:dyDescent="0.35">
      <c r="A17" s="67" t="s">
        <v>24</v>
      </c>
      <c r="C17" t="s">
        <v>456</v>
      </c>
    </row>
    <row r="18" spans="1:3" x14ac:dyDescent="0.35">
      <c r="A18" s="67" t="s">
        <v>25</v>
      </c>
    </row>
    <row r="19" spans="1:3" x14ac:dyDescent="0.35">
      <c r="A19" s="67" t="s">
        <v>276</v>
      </c>
      <c r="C19" t="s">
        <v>455</v>
      </c>
    </row>
    <row r="20" spans="1:3" x14ac:dyDescent="0.35">
      <c r="A20" s="67" t="s">
        <v>277</v>
      </c>
      <c r="C20" t="s">
        <v>455</v>
      </c>
    </row>
    <row r="21" spans="1:3" x14ac:dyDescent="0.35">
      <c r="A21" s="67" t="s">
        <v>278</v>
      </c>
      <c r="C21" t="s">
        <v>457</v>
      </c>
    </row>
    <row r="22" spans="1:3" x14ac:dyDescent="0.35">
      <c r="A22" s="67" t="s">
        <v>26</v>
      </c>
      <c r="C22" t="s">
        <v>456</v>
      </c>
    </row>
    <row r="23" spans="1:3" x14ac:dyDescent="0.35">
      <c r="A23" s="67" t="s">
        <v>27</v>
      </c>
      <c r="B23" t="s">
        <v>286</v>
      </c>
      <c r="C23" t="s">
        <v>456</v>
      </c>
    </row>
    <row r="24" spans="1:3" x14ac:dyDescent="0.35">
      <c r="A24" s="67" t="s">
        <v>28</v>
      </c>
      <c r="B24" t="s">
        <v>287</v>
      </c>
      <c r="C24" t="s">
        <v>456</v>
      </c>
    </row>
    <row r="25" spans="1:3" x14ac:dyDescent="0.35">
      <c r="A25" s="67" t="s">
        <v>29</v>
      </c>
      <c r="B25" t="s">
        <v>288</v>
      </c>
      <c r="C25" t="s">
        <v>456</v>
      </c>
    </row>
    <row r="26" spans="1:3" x14ac:dyDescent="0.35">
      <c r="A26" s="67" t="s">
        <v>30</v>
      </c>
      <c r="B26" t="s">
        <v>289</v>
      </c>
      <c r="C26" t="s">
        <v>456</v>
      </c>
    </row>
    <row r="27" spans="1:3" x14ac:dyDescent="0.35">
      <c r="A27" s="67" t="s">
        <v>31</v>
      </c>
      <c r="B27" t="s">
        <v>290</v>
      </c>
      <c r="C27" t="s">
        <v>456</v>
      </c>
    </row>
    <row r="28" spans="1:3" x14ac:dyDescent="0.35">
      <c r="A28" s="67" t="s">
        <v>32</v>
      </c>
      <c r="B28" t="s">
        <v>291</v>
      </c>
      <c r="C28" t="s">
        <v>456</v>
      </c>
    </row>
    <row r="29" spans="1:3" x14ac:dyDescent="0.35">
      <c r="A29" s="67" t="s">
        <v>33</v>
      </c>
      <c r="B29" t="s">
        <v>292</v>
      </c>
      <c r="C29" t="s">
        <v>456</v>
      </c>
    </row>
    <row r="30" spans="1:3" x14ac:dyDescent="0.35">
      <c r="A30" s="67" t="s">
        <v>34</v>
      </c>
      <c r="B30" t="s">
        <v>293</v>
      </c>
      <c r="C30" t="s">
        <v>456</v>
      </c>
    </row>
    <row r="31" spans="1:3" x14ac:dyDescent="0.35">
      <c r="A31" s="67" t="s">
        <v>35</v>
      </c>
      <c r="B31" t="s">
        <v>294</v>
      </c>
      <c r="C31" t="s">
        <v>455</v>
      </c>
    </row>
    <row r="32" spans="1:3" x14ac:dyDescent="0.35">
      <c r="A32" s="67" t="s">
        <v>36</v>
      </c>
      <c r="B32" t="s">
        <v>294</v>
      </c>
      <c r="C32" t="s">
        <v>455</v>
      </c>
    </row>
    <row r="33" spans="1:3" x14ac:dyDescent="0.35">
      <c r="A33" s="67" t="s">
        <v>37</v>
      </c>
      <c r="B33" t="s">
        <v>295</v>
      </c>
      <c r="C33" t="s">
        <v>455</v>
      </c>
    </row>
    <row r="34" spans="1:3" x14ac:dyDescent="0.35">
      <c r="A34" s="67" t="s">
        <v>38</v>
      </c>
      <c r="B34" t="s">
        <v>296</v>
      </c>
      <c r="C34" t="s">
        <v>455</v>
      </c>
    </row>
    <row r="35" spans="1:3" x14ac:dyDescent="0.35">
      <c r="A35" s="67" t="s">
        <v>39</v>
      </c>
      <c r="B35" t="s">
        <v>297</v>
      </c>
      <c r="C35" t="s">
        <v>455</v>
      </c>
    </row>
    <row r="36" spans="1:3" x14ac:dyDescent="0.35">
      <c r="A36" s="67" t="s">
        <v>40</v>
      </c>
      <c r="C36" t="s">
        <v>455</v>
      </c>
    </row>
    <row r="37" spans="1:3" x14ac:dyDescent="0.35">
      <c r="A37" s="67" t="s">
        <v>41</v>
      </c>
      <c r="C37" t="s">
        <v>455</v>
      </c>
    </row>
    <row r="38" spans="1:3" x14ac:dyDescent="0.35">
      <c r="A38" s="67" t="s">
        <v>42</v>
      </c>
      <c r="B38" t="s">
        <v>298</v>
      </c>
      <c r="C38" t="s">
        <v>455</v>
      </c>
    </row>
    <row r="39" spans="1:3" x14ac:dyDescent="0.35">
      <c r="A39" s="67" t="s">
        <v>43</v>
      </c>
      <c r="B39" t="s">
        <v>299</v>
      </c>
      <c r="C39" t="s">
        <v>455</v>
      </c>
    </row>
    <row r="40" spans="1:3" x14ac:dyDescent="0.35">
      <c r="A40" s="67" t="s">
        <v>44</v>
      </c>
      <c r="B40" t="s">
        <v>300</v>
      </c>
      <c r="C40" t="s">
        <v>456</v>
      </c>
    </row>
    <row r="41" spans="1:3" x14ac:dyDescent="0.35">
      <c r="A41" s="67" t="s">
        <v>45</v>
      </c>
      <c r="B41" t="s">
        <v>301</v>
      </c>
      <c r="C41" t="s">
        <v>456</v>
      </c>
    </row>
    <row r="42" spans="1:3" x14ac:dyDescent="0.35">
      <c r="A42" s="67" t="s">
        <v>46</v>
      </c>
      <c r="B42" t="s">
        <v>302</v>
      </c>
    </row>
    <row r="43" spans="1:3" x14ac:dyDescent="0.35">
      <c r="A43" s="67" t="s">
        <v>47</v>
      </c>
      <c r="B43" t="s">
        <v>303</v>
      </c>
      <c r="C43" t="s">
        <v>455</v>
      </c>
    </row>
    <row r="44" spans="1:3" x14ac:dyDescent="0.35">
      <c r="A44" s="67" t="s">
        <v>48</v>
      </c>
      <c r="C44" t="s">
        <v>455</v>
      </c>
    </row>
    <row r="45" spans="1:3" ht="15.5" x14ac:dyDescent="0.35">
      <c r="A45" s="69" t="s">
        <v>49</v>
      </c>
      <c r="B45" t="s">
        <v>304</v>
      </c>
      <c r="C45" t="s">
        <v>456</v>
      </c>
    </row>
    <row r="46" spans="1:3" ht="15.5" x14ac:dyDescent="0.35">
      <c r="A46" s="69" t="s">
        <v>50</v>
      </c>
      <c r="B46" t="s">
        <v>305</v>
      </c>
      <c r="C46" t="s">
        <v>457</v>
      </c>
    </row>
    <row r="47" spans="1:3" ht="15.5" x14ac:dyDescent="0.35">
      <c r="A47" s="69" t="s">
        <v>51</v>
      </c>
      <c r="B47" t="s">
        <v>306</v>
      </c>
      <c r="C47" t="s">
        <v>455</v>
      </c>
    </row>
    <row r="48" spans="1:3" ht="15.5" x14ac:dyDescent="0.35">
      <c r="A48" s="69" t="s">
        <v>52</v>
      </c>
      <c r="B48" t="s">
        <v>306</v>
      </c>
      <c r="C48" t="s">
        <v>455</v>
      </c>
    </row>
    <row r="49" spans="1:4" x14ac:dyDescent="0.35">
      <c r="A49" s="70" t="s">
        <v>53</v>
      </c>
      <c r="B49" t="s">
        <v>307</v>
      </c>
      <c r="C49" t="s">
        <v>455</v>
      </c>
    </row>
    <row r="50" spans="1:4" x14ac:dyDescent="0.35">
      <c r="A50" s="67" t="s">
        <v>54</v>
      </c>
      <c r="C50" t="s">
        <v>455</v>
      </c>
    </row>
    <row r="51" spans="1:4" x14ac:dyDescent="0.35">
      <c r="A51" s="67" t="s">
        <v>55</v>
      </c>
      <c r="C51" t="s">
        <v>457</v>
      </c>
      <c r="D51">
        <v>200</v>
      </c>
    </row>
    <row r="52" spans="1:4" x14ac:dyDescent="0.35">
      <c r="A52" s="67" t="s">
        <v>56</v>
      </c>
      <c r="C52" t="s">
        <v>457</v>
      </c>
      <c r="D52">
        <v>100</v>
      </c>
    </row>
    <row r="53" spans="1:4" x14ac:dyDescent="0.35">
      <c r="A53" s="67" t="s">
        <v>57</v>
      </c>
      <c r="B53" t="s">
        <v>308</v>
      </c>
      <c r="C53" t="s">
        <v>456</v>
      </c>
    </row>
    <row r="54" spans="1:4" x14ac:dyDescent="0.35">
      <c r="A54" s="67" t="s">
        <v>58</v>
      </c>
      <c r="B54" t="s">
        <v>309</v>
      </c>
      <c r="C54" t="s">
        <v>456</v>
      </c>
    </row>
    <row r="55" spans="1:4" x14ac:dyDescent="0.35">
      <c r="A55" s="67" t="s">
        <v>59</v>
      </c>
      <c r="B55" t="s">
        <v>310</v>
      </c>
      <c r="C55" t="s">
        <v>455</v>
      </c>
    </row>
    <row r="56" spans="1:4" x14ac:dyDescent="0.35">
      <c r="A56" s="67" t="s">
        <v>60</v>
      </c>
      <c r="C56" t="s">
        <v>455</v>
      </c>
    </row>
    <row r="57" spans="1:4" ht="15.5" x14ac:dyDescent="0.35">
      <c r="A57" s="69" t="s">
        <v>61</v>
      </c>
      <c r="B57" t="s">
        <v>311</v>
      </c>
      <c r="C57" t="s">
        <v>458</v>
      </c>
    </row>
    <row r="58" spans="1:4" ht="15.5" x14ac:dyDescent="0.35">
      <c r="A58" s="69" t="s">
        <v>62</v>
      </c>
      <c r="B58" t="s">
        <v>312</v>
      </c>
      <c r="C58" t="s">
        <v>458</v>
      </c>
    </row>
    <row r="59" spans="1:4" ht="15.5" x14ac:dyDescent="0.35">
      <c r="A59" s="69" t="s">
        <v>63</v>
      </c>
      <c r="B59" t="s">
        <v>313</v>
      </c>
      <c r="C59" t="s">
        <v>458</v>
      </c>
    </row>
    <row r="60" spans="1:4" ht="15.5" x14ac:dyDescent="0.35">
      <c r="A60" s="69" t="s">
        <v>64</v>
      </c>
      <c r="B60" t="s">
        <v>314</v>
      </c>
      <c r="C60" t="s">
        <v>458</v>
      </c>
    </row>
    <row r="61" spans="1:4" ht="15.5" x14ac:dyDescent="0.35">
      <c r="A61" s="69" t="s">
        <v>65</v>
      </c>
      <c r="C61" t="s">
        <v>458</v>
      </c>
    </row>
    <row r="62" spans="1:4" ht="15.5" x14ac:dyDescent="0.35">
      <c r="A62" s="69" t="s">
        <v>66</v>
      </c>
      <c r="B62" t="s">
        <v>315</v>
      </c>
      <c r="C62" t="s">
        <v>457</v>
      </c>
    </row>
    <row r="63" spans="1:4" ht="15.5" x14ac:dyDescent="0.35">
      <c r="A63" s="69" t="s">
        <v>67</v>
      </c>
      <c r="C63" t="s">
        <v>457</v>
      </c>
    </row>
    <row r="64" spans="1:4" ht="15.5" x14ac:dyDescent="0.35">
      <c r="A64" s="69" t="s">
        <v>68</v>
      </c>
      <c r="B64" t="s">
        <v>316</v>
      </c>
      <c r="C64" t="s">
        <v>455</v>
      </c>
    </row>
    <row r="65" spans="1:4" x14ac:dyDescent="0.35">
      <c r="A65" s="67" t="s">
        <v>69</v>
      </c>
      <c r="B65" t="s">
        <v>317</v>
      </c>
      <c r="C65" t="s">
        <v>455</v>
      </c>
    </row>
    <row r="66" spans="1:4" x14ac:dyDescent="0.35">
      <c r="A66" s="67" t="s">
        <v>17</v>
      </c>
      <c r="B66" t="s">
        <v>318</v>
      </c>
      <c r="C66" t="s">
        <v>455</v>
      </c>
    </row>
    <row r="67" spans="1:4" x14ac:dyDescent="0.35">
      <c r="A67" s="67" t="s">
        <v>70</v>
      </c>
      <c r="B67" t="s">
        <v>319</v>
      </c>
      <c r="C67" t="s">
        <v>455</v>
      </c>
    </row>
    <row r="68" spans="1:4" x14ac:dyDescent="0.35">
      <c r="A68" s="67" t="s">
        <v>71</v>
      </c>
      <c r="B68" t="s">
        <v>320</v>
      </c>
      <c r="C68" t="s">
        <v>455</v>
      </c>
    </row>
    <row r="69" spans="1:4" x14ac:dyDescent="0.35">
      <c r="A69" s="67" t="s">
        <v>72</v>
      </c>
      <c r="B69" t="s">
        <v>321</v>
      </c>
      <c r="C69" t="s">
        <v>455</v>
      </c>
    </row>
    <row r="70" spans="1:4" x14ac:dyDescent="0.35">
      <c r="A70" s="67" t="s">
        <v>73</v>
      </c>
      <c r="B70" t="s">
        <v>322</v>
      </c>
      <c r="C70" t="s">
        <v>456</v>
      </c>
    </row>
    <row r="71" spans="1:4" x14ac:dyDescent="0.35">
      <c r="A71" s="67" t="s">
        <v>74</v>
      </c>
      <c r="C71" t="s">
        <v>455</v>
      </c>
    </row>
    <row r="72" spans="1:4" x14ac:dyDescent="0.35">
      <c r="A72" s="67" t="s">
        <v>75</v>
      </c>
      <c r="B72" t="s">
        <v>323</v>
      </c>
      <c r="C72" t="s">
        <v>455</v>
      </c>
    </row>
    <row r="73" spans="1:4" x14ac:dyDescent="0.35">
      <c r="A73" s="67" t="s">
        <v>76</v>
      </c>
      <c r="B73" t="s">
        <v>324</v>
      </c>
      <c r="C73" t="s">
        <v>457</v>
      </c>
      <c r="D73">
        <v>90</v>
      </c>
    </row>
    <row r="74" spans="1:4" x14ac:dyDescent="0.35">
      <c r="A74" s="67" t="s">
        <v>77</v>
      </c>
      <c r="B74" t="s">
        <v>325</v>
      </c>
      <c r="C74" t="s">
        <v>457</v>
      </c>
      <c r="D74">
        <v>55</v>
      </c>
    </row>
    <row r="75" spans="1:4" x14ac:dyDescent="0.35">
      <c r="A75" s="67" t="s">
        <v>78</v>
      </c>
      <c r="B75" t="s">
        <v>326</v>
      </c>
      <c r="C75" t="s">
        <v>457</v>
      </c>
      <c r="D75">
        <v>65</v>
      </c>
    </row>
    <row r="76" spans="1:4" x14ac:dyDescent="0.35">
      <c r="A76" s="67" t="s">
        <v>79</v>
      </c>
      <c r="B76" t="s">
        <v>327</v>
      </c>
      <c r="C76" t="s">
        <v>455</v>
      </c>
      <c r="D76">
        <v>100</v>
      </c>
    </row>
    <row r="77" spans="1:4" x14ac:dyDescent="0.35">
      <c r="A77" s="67" t="s">
        <v>80</v>
      </c>
      <c r="B77" t="s">
        <v>328</v>
      </c>
      <c r="C77" t="s">
        <v>455</v>
      </c>
      <c r="D77">
        <v>8</v>
      </c>
    </row>
    <row r="78" spans="1:4" x14ac:dyDescent="0.35">
      <c r="A78" s="67" t="s">
        <v>81</v>
      </c>
      <c r="B78" t="s">
        <v>330</v>
      </c>
      <c r="C78" t="s">
        <v>455</v>
      </c>
    </row>
    <row r="79" spans="1:4" x14ac:dyDescent="0.35">
      <c r="A79" s="67" t="s">
        <v>82</v>
      </c>
      <c r="B79" t="s">
        <v>329</v>
      </c>
      <c r="C79" t="s">
        <v>457</v>
      </c>
    </row>
    <row r="80" spans="1:4" x14ac:dyDescent="0.35">
      <c r="A80" s="67" t="s">
        <v>83</v>
      </c>
      <c r="B80" t="s">
        <v>331</v>
      </c>
      <c r="C80" t="s">
        <v>455</v>
      </c>
      <c r="D80">
        <v>2</v>
      </c>
    </row>
    <row r="81" spans="1:4" x14ac:dyDescent="0.35">
      <c r="A81" s="67" t="s">
        <v>84</v>
      </c>
      <c r="B81" t="s">
        <v>332</v>
      </c>
      <c r="C81" t="s">
        <v>457</v>
      </c>
      <c r="D81">
        <v>70</v>
      </c>
    </row>
    <row r="82" spans="1:4" x14ac:dyDescent="0.35">
      <c r="A82" s="67" t="s">
        <v>85</v>
      </c>
      <c r="B82" t="s">
        <v>333</v>
      </c>
      <c r="C82" t="s">
        <v>455</v>
      </c>
      <c r="D82">
        <v>6</v>
      </c>
    </row>
    <row r="83" spans="1:4" x14ac:dyDescent="0.35">
      <c r="A83" s="67" t="s">
        <v>86</v>
      </c>
      <c r="B83" t="s">
        <v>378</v>
      </c>
      <c r="C83" t="s">
        <v>457</v>
      </c>
      <c r="D83">
        <v>2.2000000000000002</v>
      </c>
    </row>
    <row r="84" spans="1:4" x14ac:dyDescent="0.35">
      <c r="A84" s="67" t="s">
        <v>87</v>
      </c>
      <c r="B84" t="s">
        <v>459</v>
      </c>
      <c r="C84" t="s">
        <v>457</v>
      </c>
      <c r="D84">
        <v>30</v>
      </c>
    </row>
    <row r="85" spans="1:4" x14ac:dyDescent="0.35">
      <c r="A85" s="67" t="s">
        <v>88</v>
      </c>
      <c r="B85" t="s">
        <v>379</v>
      </c>
      <c r="C85" t="s">
        <v>455</v>
      </c>
    </row>
    <row r="86" spans="1:4" x14ac:dyDescent="0.35">
      <c r="A86" s="67" t="s">
        <v>89</v>
      </c>
      <c r="B86" t="s">
        <v>334</v>
      </c>
      <c r="C86" t="s">
        <v>455</v>
      </c>
      <c r="D86">
        <v>12</v>
      </c>
    </row>
    <row r="87" spans="1:4" x14ac:dyDescent="0.35">
      <c r="A87" s="67" t="s">
        <v>90</v>
      </c>
      <c r="B87" t="s">
        <v>335</v>
      </c>
      <c r="C87" t="s">
        <v>455</v>
      </c>
      <c r="D87">
        <v>12</v>
      </c>
    </row>
    <row r="88" spans="1:4" x14ac:dyDescent="0.35">
      <c r="A88" s="67" t="s">
        <v>279</v>
      </c>
      <c r="B88" t="s">
        <v>380</v>
      </c>
      <c r="C88" t="s">
        <v>457</v>
      </c>
      <c r="D88">
        <v>2000</v>
      </c>
    </row>
    <row r="89" spans="1:4" x14ac:dyDescent="0.35">
      <c r="A89" s="67" t="s">
        <v>91</v>
      </c>
      <c r="B89" t="s">
        <v>381</v>
      </c>
      <c r="C89" t="s">
        <v>457</v>
      </c>
      <c r="D89">
        <v>1800</v>
      </c>
    </row>
    <row r="90" spans="1:4" x14ac:dyDescent="0.35">
      <c r="A90" s="67" t="s">
        <v>92</v>
      </c>
      <c r="B90" t="s">
        <v>92</v>
      </c>
      <c r="C90" t="s">
        <v>457</v>
      </c>
      <c r="D90">
        <v>7.35</v>
      </c>
    </row>
    <row r="91" spans="1:4" x14ac:dyDescent="0.35">
      <c r="A91" s="67" t="s">
        <v>93</v>
      </c>
      <c r="B91" t="s">
        <v>336</v>
      </c>
      <c r="C91" t="s">
        <v>457</v>
      </c>
      <c r="D91">
        <v>35</v>
      </c>
    </row>
    <row r="92" spans="1:4" x14ac:dyDescent="0.35">
      <c r="A92" s="67" t="s">
        <v>94</v>
      </c>
      <c r="B92" t="s">
        <v>337</v>
      </c>
      <c r="C92" t="s">
        <v>457</v>
      </c>
      <c r="D92">
        <v>70</v>
      </c>
    </row>
    <row r="93" spans="1:4" x14ac:dyDescent="0.35">
      <c r="A93" s="67" t="s">
        <v>95</v>
      </c>
      <c r="B93" t="s">
        <v>338</v>
      </c>
      <c r="C93" t="s">
        <v>460</v>
      </c>
      <c r="D93">
        <v>24</v>
      </c>
    </row>
    <row r="94" spans="1:4" x14ac:dyDescent="0.35">
      <c r="A94" s="67" t="s">
        <v>96</v>
      </c>
      <c r="B94" t="s">
        <v>339</v>
      </c>
      <c r="C94" t="s">
        <v>455</v>
      </c>
    </row>
    <row r="95" spans="1:4" x14ac:dyDescent="0.35">
      <c r="A95" s="67" t="s">
        <v>97</v>
      </c>
      <c r="B95" t="s">
        <v>340</v>
      </c>
      <c r="C95" t="s">
        <v>456</v>
      </c>
    </row>
    <row r="96" spans="1:4" x14ac:dyDescent="0.35">
      <c r="A96" s="67" t="s">
        <v>98</v>
      </c>
      <c r="B96" t="s">
        <v>341</v>
      </c>
      <c r="C96" t="s">
        <v>456</v>
      </c>
    </row>
    <row r="97" spans="1:3" x14ac:dyDescent="0.35">
      <c r="A97" s="67" t="s">
        <v>99</v>
      </c>
      <c r="C97" t="s">
        <v>455</v>
      </c>
    </row>
    <row r="98" spans="1:3" x14ac:dyDescent="0.35">
      <c r="A98" s="67" t="s">
        <v>100</v>
      </c>
      <c r="C98" t="s">
        <v>455</v>
      </c>
    </row>
    <row r="99" spans="1:3" x14ac:dyDescent="0.35">
      <c r="A99" s="67" t="s">
        <v>101</v>
      </c>
      <c r="B99" t="s">
        <v>342</v>
      </c>
      <c r="C99" t="s">
        <v>456</v>
      </c>
    </row>
    <row r="100" spans="1:3" x14ac:dyDescent="0.35">
      <c r="A100" s="67" t="s">
        <v>260</v>
      </c>
      <c r="B100" t="s">
        <v>461</v>
      </c>
      <c r="C100" t="s">
        <v>462</v>
      </c>
    </row>
    <row r="101" spans="1:3" x14ac:dyDescent="0.35">
      <c r="A101" s="67" t="s">
        <v>261</v>
      </c>
      <c r="B101" t="s">
        <v>343</v>
      </c>
      <c r="C101" t="s">
        <v>457</v>
      </c>
    </row>
    <row r="102" spans="1:3" x14ac:dyDescent="0.35">
      <c r="A102" s="67" t="s">
        <v>248</v>
      </c>
      <c r="B102" t="s">
        <v>344</v>
      </c>
      <c r="C102" t="s">
        <v>456</v>
      </c>
    </row>
    <row r="103" spans="1:3" x14ac:dyDescent="0.35">
      <c r="A103" s="67" t="s">
        <v>252</v>
      </c>
      <c r="B103" t="s">
        <v>345</v>
      </c>
      <c r="C103" t="s">
        <v>456</v>
      </c>
    </row>
    <row r="104" spans="1:3" x14ac:dyDescent="0.35">
      <c r="A104" s="67" t="s">
        <v>244</v>
      </c>
      <c r="B104" t="s">
        <v>346</v>
      </c>
      <c r="C104" t="s">
        <v>456</v>
      </c>
    </row>
    <row r="105" spans="1:3" x14ac:dyDescent="0.35">
      <c r="A105" s="67" t="s">
        <v>245</v>
      </c>
      <c r="B105" t="s">
        <v>347</v>
      </c>
      <c r="C105" t="s">
        <v>456</v>
      </c>
    </row>
    <row r="106" spans="1:3" x14ac:dyDescent="0.35">
      <c r="A106" s="67" t="s">
        <v>253</v>
      </c>
      <c r="B106" t="s">
        <v>348</v>
      </c>
      <c r="C106" t="s">
        <v>456</v>
      </c>
    </row>
    <row r="107" spans="1:3" x14ac:dyDescent="0.35">
      <c r="A107" s="67" t="s">
        <v>246</v>
      </c>
      <c r="B107" t="s">
        <v>349</v>
      </c>
      <c r="C107" t="s">
        <v>456</v>
      </c>
    </row>
    <row r="108" spans="1:3" x14ac:dyDescent="0.35">
      <c r="A108" s="67" t="s">
        <v>250</v>
      </c>
      <c r="B108" t="s">
        <v>350</v>
      </c>
      <c r="C108" t="s">
        <v>456</v>
      </c>
    </row>
    <row r="109" spans="1:3" x14ac:dyDescent="0.35">
      <c r="A109" s="67" t="s">
        <v>251</v>
      </c>
      <c r="B109" t="s">
        <v>351</v>
      </c>
      <c r="C109" t="s">
        <v>456</v>
      </c>
    </row>
    <row r="110" spans="1:3" x14ac:dyDescent="0.35">
      <c r="A110" s="67" t="s">
        <v>247</v>
      </c>
      <c r="B110" t="s">
        <v>352</v>
      </c>
      <c r="C110" t="s">
        <v>456</v>
      </c>
    </row>
    <row r="111" spans="1:3" x14ac:dyDescent="0.35">
      <c r="A111" s="67" t="s">
        <v>259</v>
      </c>
      <c r="B111" t="s">
        <v>353</v>
      </c>
      <c r="C111" t="s">
        <v>456</v>
      </c>
    </row>
    <row r="112" spans="1:3" x14ac:dyDescent="0.35">
      <c r="A112" s="67" t="s">
        <v>254</v>
      </c>
      <c r="B112" t="s">
        <v>354</v>
      </c>
      <c r="C112" t="s">
        <v>456</v>
      </c>
    </row>
    <row r="113" spans="1:4" x14ac:dyDescent="0.35">
      <c r="A113" s="67" t="s">
        <v>249</v>
      </c>
      <c r="B113" t="s">
        <v>355</v>
      </c>
      <c r="C113" t="s">
        <v>456</v>
      </c>
    </row>
    <row r="114" spans="1:4" x14ac:dyDescent="0.35">
      <c r="A114" s="67" t="s">
        <v>255</v>
      </c>
      <c r="B114" t="s">
        <v>356</v>
      </c>
      <c r="C114" t="s">
        <v>456</v>
      </c>
    </row>
    <row r="115" spans="1:4" x14ac:dyDescent="0.35">
      <c r="A115" s="67" t="s">
        <v>258</v>
      </c>
      <c r="B115" t="s">
        <v>357</v>
      </c>
      <c r="C115" t="s">
        <v>456</v>
      </c>
    </row>
    <row r="116" spans="1:4" x14ac:dyDescent="0.35">
      <c r="A116" s="67" t="s">
        <v>256</v>
      </c>
      <c r="B116" t="s">
        <v>358</v>
      </c>
      <c r="C116" t="s">
        <v>456</v>
      </c>
    </row>
    <row r="117" spans="1:4" x14ac:dyDescent="0.35">
      <c r="A117" s="67" t="s">
        <v>257</v>
      </c>
      <c r="B117" t="s">
        <v>359</v>
      </c>
      <c r="C117" t="s">
        <v>456</v>
      </c>
    </row>
    <row r="118" spans="1:4" x14ac:dyDescent="0.35">
      <c r="A118" s="67" t="s">
        <v>102</v>
      </c>
      <c r="B118" t="s">
        <v>360</v>
      </c>
      <c r="C118" t="s">
        <v>455</v>
      </c>
      <c r="D118">
        <v>12</v>
      </c>
    </row>
    <row r="119" spans="1:4" x14ac:dyDescent="0.35">
      <c r="A119" s="67" t="s">
        <v>103</v>
      </c>
      <c r="B119" t="s">
        <v>361</v>
      </c>
      <c r="C119" t="s">
        <v>455</v>
      </c>
      <c r="D119">
        <v>12</v>
      </c>
    </row>
    <row r="120" spans="1:4" x14ac:dyDescent="0.35">
      <c r="A120" s="67" t="s">
        <v>104</v>
      </c>
      <c r="B120" t="s">
        <v>362</v>
      </c>
      <c r="C120" t="s">
        <v>455</v>
      </c>
      <c r="D120">
        <v>65</v>
      </c>
    </row>
    <row r="121" spans="1:4" x14ac:dyDescent="0.35">
      <c r="A121" s="67" t="s">
        <v>105</v>
      </c>
      <c r="B121" t="s">
        <v>363</v>
      </c>
      <c r="C121" t="s">
        <v>455</v>
      </c>
      <c r="D121">
        <v>55</v>
      </c>
    </row>
    <row r="122" spans="1:4" x14ac:dyDescent="0.35">
      <c r="A122" s="67" t="s">
        <v>106</v>
      </c>
      <c r="B122" t="s">
        <v>364</v>
      </c>
      <c r="C122" t="s">
        <v>457</v>
      </c>
      <c r="D122">
        <v>35</v>
      </c>
    </row>
    <row r="123" spans="1:4" x14ac:dyDescent="0.35">
      <c r="A123" s="67" t="s">
        <v>107</v>
      </c>
      <c r="B123" t="s">
        <v>365</v>
      </c>
      <c r="C123" t="s">
        <v>457</v>
      </c>
      <c r="D123">
        <v>50</v>
      </c>
    </row>
    <row r="124" spans="1:4" x14ac:dyDescent="0.35">
      <c r="A124" s="67" t="s">
        <v>108</v>
      </c>
      <c r="B124" t="s">
        <v>366</v>
      </c>
      <c r="C124" t="s">
        <v>457</v>
      </c>
      <c r="D124">
        <v>50</v>
      </c>
    </row>
    <row r="125" spans="1:4" x14ac:dyDescent="0.35">
      <c r="A125" s="67" t="s">
        <v>109</v>
      </c>
      <c r="B125" t="s">
        <v>367</v>
      </c>
      <c r="C125" t="s">
        <v>457</v>
      </c>
    </row>
    <row r="126" spans="1:4" x14ac:dyDescent="0.35">
      <c r="A126" s="67" t="s">
        <v>110</v>
      </c>
      <c r="B126" t="s">
        <v>368</v>
      </c>
      <c r="C126" t="s">
        <v>457</v>
      </c>
    </row>
    <row r="127" spans="1:4" x14ac:dyDescent="0.35">
      <c r="A127" s="67" t="s">
        <v>111</v>
      </c>
      <c r="B127" t="s">
        <v>369</v>
      </c>
      <c r="C127" t="s">
        <v>457</v>
      </c>
      <c r="D127">
        <v>50</v>
      </c>
    </row>
    <row r="128" spans="1:4" x14ac:dyDescent="0.35">
      <c r="A128" s="67" t="s">
        <v>112</v>
      </c>
      <c r="B128" t="s">
        <v>370</v>
      </c>
      <c r="C128" t="s">
        <v>457</v>
      </c>
      <c r="D128">
        <v>15</v>
      </c>
    </row>
    <row r="129" spans="1:4" x14ac:dyDescent="0.35">
      <c r="A129" s="67" t="s">
        <v>113</v>
      </c>
      <c r="B129" t="s">
        <v>372</v>
      </c>
      <c r="C129" t="s">
        <v>457</v>
      </c>
      <c r="D129">
        <v>1500</v>
      </c>
    </row>
    <row r="130" spans="1:4" x14ac:dyDescent="0.35">
      <c r="A130" s="67" t="s">
        <v>114</v>
      </c>
      <c r="B130" t="s">
        <v>371</v>
      </c>
      <c r="C130" t="s">
        <v>457</v>
      </c>
      <c r="D130">
        <v>90</v>
      </c>
    </row>
    <row r="131" spans="1:4" x14ac:dyDescent="0.35">
      <c r="A131" s="67" t="s">
        <v>115</v>
      </c>
      <c r="B131" t="s">
        <v>373</v>
      </c>
      <c r="C131" t="s">
        <v>455</v>
      </c>
      <c r="D131">
        <v>100</v>
      </c>
    </row>
    <row r="132" spans="1:4" x14ac:dyDescent="0.35">
      <c r="A132" s="67" t="s">
        <v>116</v>
      </c>
      <c r="B132" t="s">
        <v>374</v>
      </c>
      <c r="C132" t="s">
        <v>457</v>
      </c>
    </row>
    <row r="133" spans="1:4" x14ac:dyDescent="0.35">
      <c r="A133" s="67" t="s">
        <v>86</v>
      </c>
      <c r="B133" t="s">
        <v>375</v>
      </c>
      <c r="C133" t="s">
        <v>457</v>
      </c>
      <c r="D133">
        <v>2.2000000000000002</v>
      </c>
    </row>
    <row r="134" spans="1:4" x14ac:dyDescent="0.35">
      <c r="A134" s="67" t="s">
        <v>117</v>
      </c>
      <c r="B134" t="s">
        <v>385</v>
      </c>
      <c r="C134" t="s">
        <v>457</v>
      </c>
      <c r="D134">
        <v>16</v>
      </c>
    </row>
    <row r="135" spans="1:4" x14ac:dyDescent="0.35">
      <c r="A135" s="67" t="s">
        <v>118</v>
      </c>
      <c r="B135" t="s">
        <v>376</v>
      </c>
      <c r="C135" t="s">
        <v>457</v>
      </c>
    </row>
    <row r="136" spans="1:4" x14ac:dyDescent="0.35">
      <c r="A136" s="67" t="s">
        <v>119</v>
      </c>
      <c r="B136" t="s">
        <v>377</v>
      </c>
      <c r="C136" t="s">
        <v>457</v>
      </c>
      <c r="D136">
        <v>50</v>
      </c>
    </row>
    <row r="137" spans="1:4" x14ac:dyDescent="0.35">
      <c r="A137" s="67" t="s">
        <v>116</v>
      </c>
      <c r="B137" t="s">
        <v>382</v>
      </c>
      <c r="C137" t="s">
        <v>457</v>
      </c>
    </row>
    <row r="138" spans="1:4" x14ac:dyDescent="0.35">
      <c r="A138" s="67" t="s">
        <v>86</v>
      </c>
      <c r="B138" t="s">
        <v>383</v>
      </c>
      <c r="C138" t="s">
        <v>457</v>
      </c>
      <c r="D138">
        <v>2.2000000000000002</v>
      </c>
    </row>
    <row r="139" spans="1:4" x14ac:dyDescent="0.35">
      <c r="A139" s="67" t="s">
        <v>268</v>
      </c>
      <c r="B139" t="s">
        <v>384</v>
      </c>
      <c r="C139" t="s">
        <v>457</v>
      </c>
    </row>
    <row r="140" spans="1:4" x14ac:dyDescent="0.35">
      <c r="A140" s="67" t="s">
        <v>274</v>
      </c>
      <c r="B140" t="s">
        <v>386</v>
      </c>
      <c r="C140" t="s">
        <v>457</v>
      </c>
    </row>
    <row r="141" spans="1:4" x14ac:dyDescent="0.35">
      <c r="A141" s="67" t="s">
        <v>120</v>
      </c>
      <c r="B141" t="s">
        <v>387</v>
      </c>
      <c r="C141" t="s">
        <v>457</v>
      </c>
      <c r="D141">
        <v>10</v>
      </c>
    </row>
    <row r="142" spans="1:4" x14ac:dyDescent="0.35">
      <c r="A142" s="67" t="s">
        <v>121</v>
      </c>
      <c r="B142" t="s">
        <v>388</v>
      </c>
      <c r="C142" t="s">
        <v>455</v>
      </c>
    </row>
    <row r="143" spans="1:4" x14ac:dyDescent="0.35">
      <c r="A143" s="67" t="s">
        <v>122</v>
      </c>
      <c r="B143" t="s">
        <v>389</v>
      </c>
      <c r="C143" t="s">
        <v>455</v>
      </c>
    </row>
    <row r="144" spans="1:4" x14ac:dyDescent="0.35">
      <c r="A144" s="67" t="s">
        <v>123</v>
      </c>
      <c r="B144" t="s">
        <v>390</v>
      </c>
      <c r="C144" t="s">
        <v>455</v>
      </c>
      <c r="D144">
        <v>1.8</v>
      </c>
    </row>
    <row r="145" spans="1:4" x14ac:dyDescent="0.35">
      <c r="A145" s="67" t="s">
        <v>124</v>
      </c>
      <c r="B145" t="s">
        <v>391</v>
      </c>
      <c r="C145" t="s">
        <v>455</v>
      </c>
    </row>
    <row r="146" spans="1:4" x14ac:dyDescent="0.35">
      <c r="A146" s="67" t="s">
        <v>125</v>
      </c>
      <c r="B146" t="s">
        <v>392</v>
      </c>
      <c r="C146" t="s">
        <v>457</v>
      </c>
      <c r="D146">
        <v>8</v>
      </c>
    </row>
    <row r="147" spans="1:4" x14ac:dyDescent="0.35">
      <c r="A147" s="67" t="s">
        <v>126</v>
      </c>
      <c r="B147" t="s">
        <v>392</v>
      </c>
      <c r="C147" t="s">
        <v>457</v>
      </c>
      <c r="D147">
        <v>8</v>
      </c>
    </row>
    <row r="148" spans="1:4" x14ac:dyDescent="0.35">
      <c r="A148" s="67" t="s">
        <v>127</v>
      </c>
      <c r="B148" t="s">
        <v>393</v>
      </c>
      <c r="C148" t="s">
        <v>455</v>
      </c>
      <c r="D148">
        <v>15</v>
      </c>
    </row>
    <row r="149" spans="1:4" x14ac:dyDescent="0.35">
      <c r="A149" s="67" t="s">
        <v>128</v>
      </c>
      <c r="B149" t="s">
        <v>397</v>
      </c>
      <c r="C149" t="s">
        <v>455</v>
      </c>
    </row>
    <row r="150" spans="1:4" x14ac:dyDescent="0.35">
      <c r="A150" s="67" t="s">
        <v>275</v>
      </c>
      <c r="B150" t="s">
        <v>394</v>
      </c>
      <c r="C150" t="s">
        <v>455</v>
      </c>
      <c r="D150">
        <v>34</v>
      </c>
    </row>
    <row r="151" spans="1:4" x14ac:dyDescent="0.35">
      <c r="A151" s="67" t="s">
        <v>129</v>
      </c>
      <c r="B151" t="s">
        <v>395</v>
      </c>
      <c r="C151" t="s">
        <v>455</v>
      </c>
    </row>
    <row r="152" spans="1:4" x14ac:dyDescent="0.35">
      <c r="A152" s="67" t="s">
        <v>130</v>
      </c>
      <c r="B152" t="s">
        <v>396</v>
      </c>
      <c r="C152" t="s">
        <v>455</v>
      </c>
    </row>
    <row r="153" spans="1:4" x14ac:dyDescent="0.35">
      <c r="A153" s="67" t="s">
        <v>131</v>
      </c>
      <c r="B153" t="s">
        <v>398</v>
      </c>
      <c r="C153" t="s">
        <v>457</v>
      </c>
      <c r="D153">
        <v>24</v>
      </c>
    </row>
    <row r="154" spans="1:4" x14ac:dyDescent="0.35">
      <c r="A154" s="67" t="s">
        <v>132</v>
      </c>
      <c r="B154" t="s">
        <v>399</v>
      </c>
      <c r="C154" t="s">
        <v>457</v>
      </c>
    </row>
    <row r="155" spans="1:4" x14ac:dyDescent="0.35">
      <c r="A155" s="71" t="s">
        <v>133</v>
      </c>
      <c r="B155" t="s">
        <v>400</v>
      </c>
      <c r="C155" t="s">
        <v>457</v>
      </c>
    </row>
    <row r="156" spans="1:4" x14ac:dyDescent="0.35">
      <c r="A156" s="67" t="s">
        <v>134</v>
      </c>
      <c r="B156" t="s">
        <v>403</v>
      </c>
      <c r="C156" t="s">
        <v>455</v>
      </c>
    </row>
    <row r="157" spans="1:4" x14ac:dyDescent="0.35">
      <c r="A157" s="67" t="s">
        <v>135</v>
      </c>
      <c r="B157" t="s">
        <v>402</v>
      </c>
      <c r="C157" t="s">
        <v>455</v>
      </c>
    </row>
    <row r="158" spans="1:4" x14ac:dyDescent="0.35">
      <c r="A158" s="67" t="s">
        <v>136</v>
      </c>
      <c r="B158" t="s">
        <v>404</v>
      </c>
      <c r="C158" t="s">
        <v>455</v>
      </c>
    </row>
    <row r="159" spans="1:4" x14ac:dyDescent="0.35">
      <c r="A159" s="67" t="s">
        <v>137</v>
      </c>
      <c r="B159" t="s">
        <v>405</v>
      </c>
      <c r="C159" t="s">
        <v>455</v>
      </c>
    </row>
    <row r="160" spans="1:4" x14ac:dyDescent="0.35">
      <c r="A160" s="67" t="s">
        <v>138</v>
      </c>
      <c r="B160" t="s">
        <v>406</v>
      </c>
      <c r="C160" t="s">
        <v>455</v>
      </c>
    </row>
    <row r="161" spans="1:4" x14ac:dyDescent="0.35">
      <c r="A161" s="67" t="s">
        <v>139</v>
      </c>
      <c r="B161" t="s">
        <v>376</v>
      </c>
      <c r="C161" t="s">
        <v>457</v>
      </c>
    </row>
    <row r="162" spans="1:4" x14ac:dyDescent="0.35">
      <c r="A162" s="71" t="s">
        <v>140</v>
      </c>
      <c r="B162" t="s">
        <v>429</v>
      </c>
    </row>
    <row r="163" spans="1:4" ht="18.5" x14ac:dyDescent="0.45">
      <c r="A163" s="72" t="s">
        <v>269</v>
      </c>
      <c r="B163" t="s">
        <v>409</v>
      </c>
    </row>
    <row r="164" spans="1:4" ht="18.5" x14ac:dyDescent="0.45">
      <c r="A164" s="72" t="s">
        <v>270</v>
      </c>
      <c r="B164" t="s">
        <v>409</v>
      </c>
    </row>
    <row r="165" spans="1:4" ht="18.5" x14ac:dyDescent="0.45">
      <c r="A165" s="72" t="s">
        <v>271</v>
      </c>
      <c r="B165" t="s">
        <v>407</v>
      </c>
      <c r="C165" t="s">
        <v>457</v>
      </c>
    </row>
    <row r="166" spans="1:4" ht="18.5" x14ac:dyDescent="0.45">
      <c r="A166" s="72" t="s">
        <v>272</v>
      </c>
      <c r="B166" t="s">
        <v>409</v>
      </c>
    </row>
    <row r="167" spans="1:4" ht="18.5" x14ac:dyDescent="0.45">
      <c r="A167" s="72" t="s">
        <v>273</v>
      </c>
      <c r="B167" t="s">
        <v>408</v>
      </c>
      <c r="C167" t="s">
        <v>457</v>
      </c>
    </row>
    <row r="168" spans="1:4" x14ac:dyDescent="0.35">
      <c r="A168" s="67" t="s">
        <v>141</v>
      </c>
      <c r="B168" t="s">
        <v>410</v>
      </c>
      <c r="C168" t="s">
        <v>457</v>
      </c>
      <c r="D168">
        <v>15</v>
      </c>
    </row>
    <row r="169" spans="1:4" x14ac:dyDescent="0.35">
      <c r="A169" s="67" t="s">
        <v>142</v>
      </c>
      <c r="B169" t="s">
        <v>411</v>
      </c>
      <c r="C169" t="s">
        <v>457</v>
      </c>
      <c r="D169">
        <v>24</v>
      </c>
    </row>
    <row r="170" spans="1:4" x14ac:dyDescent="0.35">
      <c r="A170" s="67" t="s">
        <v>143</v>
      </c>
      <c r="B170" t="s">
        <v>412</v>
      </c>
      <c r="C170" t="s">
        <v>457</v>
      </c>
    </row>
    <row r="171" spans="1:4" x14ac:dyDescent="0.35">
      <c r="A171" s="67" t="s">
        <v>144</v>
      </c>
      <c r="B171" t="s">
        <v>413</v>
      </c>
      <c r="C171" t="s">
        <v>457</v>
      </c>
    </row>
    <row r="172" spans="1:4" x14ac:dyDescent="0.35">
      <c r="A172" s="67" t="s">
        <v>264</v>
      </c>
      <c r="B172" t="s">
        <v>414</v>
      </c>
      <c r="C172" t="s">
        <v>455</v>
      </c>
    </row>
    <row r="173" spans="1:4" x14ac:dyDescent="0.35">
      <c r="A173" s="67" t="s">
        <v>263</v>
      </c>
      <c r="B173" t="s">
        <v>415</v>
      </c>
      <c r="C173" t="s">
        <v>455</v>
      </c>
    </row>
    <row r="174" spans="1:4" x14ac:dyDescent="0.35">
      <c r="A174" s="67" t="s">
        <v>145</v>
      </c>
      <c r="B174" t="s">
        <v>416</v>
      </c>
      <c r="C174" t="s">
        <v>457</v>
      </c>
      <c r="D174">
        <v>35</v>
      </c>
    </row>
    <row r="175" spans="1:4" x14ac:dyDescent="0.35">
      <c r="A175" s="67" t="s">
        <v>146</v>
      </c>
      <c r="B175" t="s">
        <v>417</v>
      </c>
      <c r="C175" t="s">
        <v>457</v>
      </c>
      <c r="D175">
        <v>17</v>
      </c>
    </row>
    <row r="176" spans="1:4" x14ac:dyDescent="0.35">
      <c r="A176" s="67" t="s">
        <v>147</v>
      </c>
      <c r="B176" t="s">
        <v>418</v>
      </c>
      <c r="C176" t="s">
        <v>457</v>
      </c>
      <c r="D176">
        <v>10</v>
      </c>
    </row>
    <row r="177" spans="1:4" x14ac:dyDescent="0.35">
      <c r="A177" s="67" t="s">
        <v>148</v>
      </c>
      <c r="B177" t="s">
        <v>419</v>
      </c>
      <c r="C177" t="s">
        <v>455</v>
      </c>
    </row>
    <row r="178" spans="1:4" x14ac:dyDescent="0.35">
      <c r="A178" s="67" t="s">
        <v>149</v>
      </c>
      <c r="B178" t="s">
        <v>420</v>
      </c>
      <c r="C178" t="s">
        <v>455</v>
      </c>
    </row>
    <row r="179" spans="1:4" x14ac:dyDescent="0.35">
      <c r="A179" s="67" t="s">
        <v>262</v>
      </c>
      <c r="B179" t="s">
        <v>421</v>
      </c>
      <c r="C179" t="s">
        <v>455</v>
      </c>
      <c r="D179">
        <v>1.8</v>
      </c>
    </row>
    <row r="180" spans="1:4" x14ac:dyDescent="0.35">
      <c r="A180" s="67" t="s">
        <v>150</v>
      </c>
      <c r="B180" t="s">
        <v>422</v>
      </c>
      <c r="C180" t="s">
        <v>457</v>
      </c>
      <c r="D180">
        <v>8</v>
      </c>
    </row>
    <row r="181" spans="1:4" x14ac:dyDescent="0.35">
      <c r="A181" s="67" t="s">
        <v>151</v>
      </c>
      <c r="B181" t="s">
        <v>423</v>
      </c>
      <c r="C181" t="s">
        <v>455</v>
      </c>
      <c r="D181">
        <v>14</v>
      </c>
    </row>
    <row r="182" spans="1:4" x14ac:dyDescent="0.35">
      <c r="A182" s="67" t="s">
        <v>152</v>
      </c>
      <c r="B182" t="s">
        <v>424</v>
      </c>
      <c r="C182" t="s">
        <v>457</v>
      </c>
      <c r="D182">
        <v>100</v>
      </c>
    </row>
    <row r="183" spans="1:4" x14ac:dyDescent="0.35">
      <c r="A183" s="67" t="s">
        <v>153</v>
      </c>
      <c r="B183" t="s">
        <v>425</v>
      </c>
      <c r="C183" t="s">
        <v>455</v>
      </c>
      <c r="D183">
        <v>25</v>
      </c>
    </row>
    <row r="184" spans="1:4" x14ac:dyDescent="0.35">
      <c r="A184" s="67" t="s">
        <v>175</v>
      </c>
      <c r="B184" t="s">
        <v>426</v>
      </c>
      <c r="C184" t="s">
        <v>457</v>
      </c>
      <c r="D184">
        <v>12</v>
      </c>
    </row>
    <row r="185" spans="1:4" x14ac:dyDescent="0.35">
      <c r="A185" s="67" t="s">
        <v>154</v>
      </c>
      <c r="B185" t="s">
        <v>427</v>
      </c>
      <c r="C185" t="s">
        <v>455</v>
      </c>
      <c r="D185">
        <v>35</v>
      </c>
    </row>
    <row r="186" spans="1:4" x14ac:dyDescent="0.35">
      <c r="A186" s="67" t="s">
        <v>265</v>
      </c>
      <c r="B186" t="s">
        <v>428</v>
      </c>
    </row>
    <row r="187" spans="1:4" x14ac:dyDescent="0.35">
      <c r="A187" s="67" t="s">
        <v>266</v>
      </c>
      <c r="B187" t="s">
        <v>430</v>
      </c>
      <c r="C187" t="s">
        <v>457</v>
      </c>
    </row>
    <row r="188" spans="1:4" x14ac:dyDescent="0.35">
      <c r="A188" s="67" t="s">
        <v>267</v>
      </c>
      <c r="B188" t="s">
        <v>431</v>
      </c>
      <c r="C188" t="s">
        <v>457</v>
      </c>
    </row>
    <row r="189" spans="1:4" x14ac:dyDescent="0.35">
      <c r="A189" s="67" t="s">
        <v>155</v>
      </c>
      <c r="B189" t="s">
        <v>432</v>
      </c>
      <c r="C189" t="s">
        <v>455</v>
      </c>
      <c r="D189">
        <v>20</v>
      </c>
    </row>
    <row r="190" spans="1:4" x14ac:dyDescent="0.35">
      <c r="A190" s="67" t="s">
        <v>156</v>
      </c>
      <c r="B190" t="s">
        <v>433</v>
      </c>
      <c r="C190" t="s">
        <v>455</v>
      </c>
    </row>
    <row r="191" spans="1:4" x14ac:dyDescent="0.35">
      <c r="A191" s="67" t="s">
        <v>157</v>
      </c>
      <c r="B191" t="s">
        <v>434</v>
      </c>
      <c r="C191" t="s">
        <v>457</v>
      </c>
      <c r="D191">
        <v>50</v>
      </c>
    </row>
    <row r="192" spans="1:4" x14ac:dyDescent="0.35">
      <c r="A192" s="67" t="s">
        <v>158</v>
      </c>
      <c r="B192" t="s">
        <v>435</v>
      </c>
      <c r="C192" t="s">
        <v>455</v>
      </c>
    </row>
    <row r="193" spans="1:4" x14ac:dyDescent="0.35">
      <c r="A193" s="67" t="s">
        <v>159</v>
      </c>
      <c r="B193" t="s">
        <v>436</v>
      </c>
      <c r="C193" t="s">
        <v>455</v>
      </c>
    </row>
    <row r="194" spans="1:4" x14ac:dyDescent="0.35">
      <c r="A194" s="67" t="s">
        <v>160</v>
      </c>
      <c r="B194" t="s">
        <v>437</v>
      </c>
      <c r="C194" t="s">
        <v>455</v>
      </c>
      <c r="D194">
        <v>45</v>
      </c>
    </row>
    <row r="195" spans="1:4" x14ac:dyDescent="0.35">
      <c r="A195" s="67" t="s">
        <v>161</v>
      </c>
      <c r="B195" t="s">
        <v>438</v>
      </c>
      <c r="C195" t="s">
        <v>463</v>
      </c>
    </row>
    <row r="196" spans="1:4" x14ac:dyDescent="0.35">
      <c r="A196" s="67" t="s">
        <v>162</v>
      </c>
      <c r="B196" t="s">
        <v>446</v>
      </c>
      <c r="C196" t="s">
        <v>464</v>
      </c>
    </row>
    <row r="197" spans="1:4" x14ac:dyDescent="0.35">
      <c r="A197" s="67" t="s">
        <v>163</v>
      </c>
      <c r="B197" t="s">
        <v>439</v>
      </c>
      <c r="C197" t="s">
        <v>465</v>
      </c>
    </row>
    <row r="198" spans="1:4" x14ac:dyDescent="0.35">
      <c r="A198" s="67" t="s">
        <v>164</v>
      </c>
      <c r="B198" t="s">
        <v>440</v>
      </c>
      <c r="C198" t="s">
        <v>463</v>
      </c>
    </row>
    <row r="199" spans="1:4" x14ac:dyDescent="0.35">
      <c r="A199" s="67" t="s">
        <v>165</v>
      </c>
      <c r="B199" t="s">
        <v>441</v>
      </c>
      <c r="C199" t="s">
        <v>464</v>
      </c>
    </row>
    <row r="200" spans="1:4" x14ac:dyDescent="0.35">
      <c r="A200" s="67" t="s">
        <v>166</v>
      </c>
      <c r="B200" t="s">
        <v>442</v>
      </c>
      <c r="C200" t="s">
        <v>465</v>
      </c>
    </row>
    <row r="201" spans="1:4" x14ac:dyDescent="0.35">
      <c r="A201" s="67" t="s">
        <v>167</v>
      </c>
      <c r="B201" t="s">
        <v>443</v>
      </c>
      <c r="C201" t="s">
        <v>463</v>
      </c>
    </row>
    <row r="202" spans="1:4" x14ac:dyDescent="0.35">
      <c r="A202" s="67" t="s">
        <v>168</v>
      </c>
      <c r="B202" t="s">
        <v>445</v>
      </c>
      <c r="C202" t="s">
        <v>464</v>
      </c>
    </row>
    <row r="203" spans="1:4" x14ac:dyDescent="0.35">
      <c r="A203" s="67" t="s">
        <v>169</v>
      </c>
      <c r="B203" t="s">
        <v>447</v>
      </c>
      <c r="C203" t="s">
        <v>465</v>
      </c>
    </row>
    <row r="204" spans="1:4" x14ac:dyDescent="0.35">
      <c r="A204" s="67" t="s">
        <v>170</v>
      </c>
      <c r="B204" t="s">
        <v>444</v>
      </c>
      <c r="C204" t="s">
        <v>463</v>
      </c>
    </row>
    <row r="205" spans="1:4" x14ac:dyDescent="0.35">
      <c r="A205" s="67" t="s">
        <v>171</v>
      </c>
      <c r="B205" t="s">
        <v>448</v>
      </c>
      <c r="C205" t="s">
        <v>455</v>
      </c>
    </row>
    <row r="206" spans="1:4" x14ac:dyDescent="0.35">
      <c r="A206" s="67" t="s">
        <v>172</v>
      </c>
      <c r="B206" t="s">
        <v>449</v>
      </c>
      <c r="C206" t="s">
        <v>455</v>
      </c>
    </row>
    <row r="207" spans="1:4" x14ac:dyDescent="0.35">
      <c r="A207" s="67" t="s">
        <v>173</v>
      </c>
      <c r="B207" t="s">
        <v>450</v>
      </c>
      <c r="C207" t="s">
        <v>455</v>
      </c>
      <c r="D207">
        <v>0.7</v>
      </c>
    </row>
    <row r="208" spans="1:4" x14ac:dyDescent="0.35">
      <c r="A208" s="67" t="s">
        <v>174</v>
      </c>
      <c r="B208" t="s">
        <v>451</v>
      </c>
      <c r="C208" t="s">
        <v>463</v>
      </c>
    </row>
    <row r="209" spans="1:3" x14ac:dyDescent="0.35">
      <c r="A209" s="67" t="s">
        <v>281</v>
      </c>
      <c r="B209" t="s">
        <v>452</v>
      </c>
      <c r="C209" t="s">
        <v>464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45925E3A8073C43882D6981FEED1557" ma:contentTypeVersion="13" ma:contentTypeDescription="Criar um novo documento." ma:contentTypeScope="" ma:versionID="b84f8a5d43ef6540bb2af9bd451ad21f">
  <xsd:schema xmlns:xsd="http://www.w3.org/2001/XMLSchema" xmlns:xs="http://www.w3.org/2001/XMLSchema" xmlns:p="http://schemas.microsoft.com/office/2006/metadata/properties" xmlns:ns2="561bd1a0-6eca-4147-8c12-95cf556030df" xmlns:ns3="bca541d6-c40c-4870-a2fd-7b53373d6c3a" targetNamespace="http://schemas.microsoft.com/office/2006/metadata/properties" ma:root="true" ma:fieldsID="1f15375b926808d3aac0e8bb9506f354" ns2:_="" ns3:_="">
    <xsd:import namespace="561bd1a0-6eca-4147-8c12-95cf556030df"/>
    <xsd:import namespace="bca541d6-c40c-4870-a2fd-7b53373d6c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1bd1a0-6eca-4147-8c12-95cf556030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a541d6-c40c-4870-a2fd-7b53373d6c3a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8890B7-7FBD-4D7D-AB7F-D9B961B4755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B9808FA-0C87-47D3-A896-37E1862FD05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6FC6BAE-E938-491C-88A3-E79812B885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61bd1a0-6eca-4147-8c12-95cf556030df"/>
    <ds:schemaRef ds:uri="bca541d6-c40c-4870-a2fd-7b53373d6c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6</vt:i4>
      </vt:variant>
    </vt:vector>
  </HeadingPairs>
  <TitlesOfParts>
    <vt:vector size="6" baseType="lpstr">
      <vt:lpstr>Base de dados completa</vt:lpstr>
      <vt:lpstr>TP1+TP2+TP3+TP4</vt:lpstr>
      <vt:lpstr>Objetivos</vt:lpstr>
      <vt:lpstr>Variáveis modificáveis</vt:lpstr>
      <vt:lpstr>Baseline_TP1</vt:lpstr>
      <vt:lpstr>Descritivo de variáveis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Filipe Gonzalez</dc:creator>
  <cp:keywords/>
  <dc:description/>
  <cp:lastModifiedBy>Afonso Ferreira de Almeida</cp:lastModifiedBy>
  <cp:revision/>
  <dcterms:created xsi:type="dcterms:W3CDTF">2020-04-11T16:59:52Z</dcterms:created>
  <dcterms:modified xsi:type="dcterms:W3CDTF">2025-10-17T09:28:10Z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0x010100045925E3A8073C43882D6981FEED1557</vt:lpwstr>
  </property>
</Properties>
</file>