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4" documentId="13_ncr:1_{0F855C4D-0E57-4374-A1C4-F1610B780E7A}" xr6:coauthVersionLast="47" xr6:coauthVersionMax="47" xr10:uidLastSave="{45FDD9A5-0F5D-1E43-8A00-1571EFB0A6FF}"/>
  <bookViews>
    <workbookView xWindow="38400" yWindow="460" windowWidth="38400" windowHeight="21140" xr2:uid="{AB0D5E22-6F5B-EC43-9578-14FEE2B3982A}"/>
  </bookViews>
  <sheets>
    <sheet name="C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1" l="1"/>
  <c r="AA16" i="1"/>
  <c r="AA17" i="1"/>
  <c r="AA33" i="1"/>
  <c r="AA34" i="1"/>
  <c r="AA35" i="1"/>
  <c r="E62" i="1"/>
  <c r="E51" i="1"/>
  <c r="E45" i="1"/>
  <c r="E44" i="1"/>
  <c r="E40" i="1"/>
  <c r="E36" i="1"/>
  <c r="E24" i="1"/>
  <c r="E14" i="1"/>
  <c r="E13" i="1"/>
  <c r="Z53" i="1"/>
  <c r="T26" i="1"/>
  <c r="T12" i="1"/>
  <c r="T13" i="1"/>
  <c r="T14" i="1"/>
  <c r="AD14" i="1" l="1"/>
  <c r="AD13" i="1"/>
  <c r="D14" i="1"/>
  <c r="D13" i="1"/>
  <c r="D62" i="1"/>
  <c r="D51" i="1" l="1"/>
  <c r="D45" i="1"/>
  <c r="D44" i="1"/>
  <c r="D40" i="1"/>
  <c r="AD36" i="1"/>
  <c r="D36" i="1"/>
  <c r="D24" i="1"/>
  <c r="AD9" i="1" l="1"/>
</calcChain>
</file>

<file path=xl/sharedStrings.xml><?xml version="1.0" encoding="utf-8"?>
<sst xmlns="http://schemas.openxmlformats.org/spreadsheetml/2006/main" count="1511" uniqueCount="254">
  <si>
    <t>Packaged</t>
  </si>
  <si>
    <t>Self-hosted</t>
  </si>
  <si>
    <t>CD</t>
  </si>
  <si>
    <t>No</t>
  </si>
  <si>
    <t>Yes</t>
  </si>
  <si>
    <t>∞</t>
  </si>
  <si>
    <t>External companies</t>
  </si>
  <si>
    <t>Metrics plugin</t>
  </si>
  <si>
    <t>Schedule Build plugin</t>
  </si>
  <si>
    <t>Travis CI</t>
  </si>
  <si>
    <t>Service</t>
  </si>
  <si>
    <t>Brand</t>
  </si>
  <si>
    <t>Jenkins</t>
  </si>
  <si>
    <t>Free</t>
  </si>
  <si>
    <t>Enterprise</t>
  </si>
  <si>
    <t>Both</t>
  </si>
  <si>
    <t>Bootstrap</t>
  </si>
  <si>
    <t>Startup</t>
  </si>
  <si>
    <t>Small Business</t>
  </si>
  <si>
    <t>Premium</t>
  </si>
  <si>
    <t>N/A</t>
  </si>
  <si>
    <t>Insights</t>
  </si>
  <si>
    <t>Cron jobs</t>
  </si>
  <si>
    <t>CircleCI</t>
  </si>
  <si>
    <t>Performance</t>
  </si>
  <si>
    <t>Yes with SLA</t>
  </si>
  <si>
    <t>Scheduled Pipelines</t>
  </si>
  <si>
    <t>Azure Pipelines</t>
  </si>
  <si>
    <t>Paid</t>
  </si>
  <si>
    <t>Pipeline reports</t>
  </si>
  <si>
    <t>Scheduled triggers</t>
  </si>
  <si>
    <t>Team</t>
  </si>
  <si>
    <t>Simple metrics when seeing the list of worflow runs but datadog is a better external integration</t>
  </si>
  <si>
    <t>Schedule cron workflow commands</t>
  </si>
  <si>
    <t>Gitlab</t>
  </si>
  <si>
    <t>Ultimate</t>
  </si>
  <si>
    <t>CI/CD Analytics</t>
  </si>
  <si>
    <t>Scheduled pipelines </t>
  </si>
  <si>
    <t>Codeship</t>
  </si>
  <si>
    <t>Starter</t>
  </si>
  <si>
    <t>Essential</t>
  </si>
  <si>
    <t>Power</t>
  </si>
  <si>
    <t>Pro</t>
  </si>
  <si>
    <t>Linux</t>
  </si>
  <si>
    <t>Linux, Docker</t>
  </si>
  <si>
    <t>CloudBees Analytics</t>
  </si>
  <si>
    <t>TeamCity</t>
  </si>
  <si>
    <t>Professional</t>
  </si>
  <si>
    <t>Cloud</t>
  </si>
  <si>
    <t>Not controllable only auto artifact caching</t>
  </si>
  <si>
    <t>Statistic Charts</t>
  </si>
  <si>
    <t>Schedule Triggers</t>
  </si>
  <si>
    <t xml:space="preserve">AWS Codebuild </t>
  </si>
  <si>
    <t>Base</t>
  </si>
  <si>
    <t>Cloudwatch rule scheduling</t>
  </si>
  <si>
    <t>Build metrics</t>
  </si>
  <si>
    <t xml:space="preserve">Harness CI  </t>
  </si>
  <si>
    <t>Free SaaS</t>
  </si>
  <si>
    <t>Team SaaS</t>
  </si>
  <si>
    <t>Enterprise SaaS</t>
  </si>
  <si>
    <t>Community Self-Managed</t>
  </si>
  <si>
    <t>Team Self-Managed</t>
  </si>
  <si>
    <t>Enterprise Self-Managed</t>
  </si>
  <si>
    <t>Cron</t>
  </si>
  <si>
    <t>Simple metrics when seeing the overview but datadog is a better external integration</t>
  </si>
  <si>
    <t>Bitbucket</t>
  </si>
  <si>
    <t>Standard</t>
  </si>
  <si>
    <t>Data Center</t>
  </si>
  <si>
    <t>Schedules</t>
  </si>
  <si>
    <t>Buildkite</t>
  </si>
  <si>
    <t>Business</t>
  </si>
  <si>
    <t>Test Analytics</t>
  </si>
  <si>
    <t>Scheduled Builds</t>
  </si>
  <si>
    <t>Concourse</t>
  </si>
  <si>
    <t>Docker</t>
  </si>
  <si>
    <t>Time-triggered</t>
  </si>
  <si>
    <t>Metrics are generated and can be emitted using oss - https://concourse-ci.org/metrics.html</t>
  </si>
  <si>
    <t>GoCD</t>
  </si>
  <si>
    <t>Cron timer</t>
  </si>
  <si>
    <t>Analytics plugin - https://www.gocd.org/analytics.html</t>
  </si>
  <si>
    <t>AppVeyor</t>
  </si>
  <si>
    <t>Basic</t>
  </si>
  <si>
    <t>NCrontab</t>
  </si>
  <si>
    <t>Only with external integrations</t>
  </si>
  <si>
    <t>Buildbot</t>
  </si>
  <si>
    <t>Nightly Schedules</t>
  </si>
  <si>
    <t>Metrics are generated and can be emitted using oss - https://buildbot.readthedocs.io/en/v1.6.0/manual/configuration/global.html#statistics-service</t>
  </si>
  <si>
    <t>Tekton</t>
  </si>
  <si>
    <t>Community</t>
  </si>
  <si>
    <t>Enterprise Site</t>
  </si>
  <si>
    <t>PMEase QuickBuild</t>
  </si>
  <si>
    <t>Schedule</t>
  </si>
  <si>
    <t>Many statistics chart</t>
  </si>
  <si>
    <t>Cirrus CI</t>
  </si>
  <si>
    <t>Private personal repository</t>
  </si>
  <si>
    <t>Configure own infraestructure</t>
  </si>
  <si>
    <t>Cron Builds</t>
  </si>
  <si>
    <t>Kraken CI</t>
  </si>
  <si>
    <t>cron</t>
  </si>
  <si>
    <t>Stats and Charts</t>
  </si>
  <si>
    <t>Webapp.io</t>
  </si>
  <si>
    <t>Yes - Snapshots</t>
  </si>
  <si>
    <t>Ubuntu, Docker (installed on ubuntu)</t>
  </si>
  <si>
    <t>Hercules CI</t>
  </si>
  <si>
    <t>Per active user</t>
  </si>
  <si>
    <t>Linux, macOS</t>
  </si>
  <si>
    <t>Dagger.io</t>
  </si>
  <si>
    <t>All</t>
  </si>
  <si>
    <t>buddy.works</t>
  </si>
  <si>
    <t>Hyper</t>
  </si>
  <si>
    <t>On-Premises</t>
  </si>
  <si>
    <t>Docker, Linux VM, Mac VM, Windows VM</t>
  </si>
  <si>
    <t>Linux VM 1GB 1; Container 1GB 2; Windows VM 1GB 2; MacOS VM 1GB 6</t>
  </si>
  <si>
    <t>Analytics in Pipeline history - https://buddy.works/docs/pipelines/introduction#pipeline-history</t>
  </si>
  <si>
    <t>SemaphoreCI</t>
  </si>
  <si>
    <t>Recurrently trigger mode</t>
  </si>
  <si>
    <t>Scheduler/cron - https://docs.semaphoreci.com/essentials/schedule-a-workflow-run/</t>
  </si>
  <si>
    <t>Insights  - https://docs.semaphoreci.com/score/project-insights/</t>
  </si>
  <si>
    <t>GitHub, Bitbucket, GitLab, Assembla</t>
  </si>
  <si>
    <t>Windows, macOS, Linux, Docker</t>
  </si>
  <si>
    <t>macOS: 50; Windows, Linux, Docker: 0</t>
  </si>
  <si>
    <t>LicenseCost$PerMonth</t>
  </si>
  <si>
    <t>GitPlatformsCompatible</t>
  </si>
  <si>
    <t>ExternalIntegrations</t>
  </si>
  <si>
    <t>PriceExtraParallelBuild</t>
  </si>
  <si>
    <t>PriceExtraRunners</t>
  </si>
  <si>
    <t>IncludedCreditsPerMonth</t>
  </si>
  <si>
    <t>PricePerExtraCredit</t>
  </si>
  <si>
    <t>IncludedUsers</t>
  </si>
  <si>
    <t>MaxUsers</t>
  </si>
  <si>
    <t>PriceExtraUser</t>
  </si>
  <si>
    <t xml:space="preserve">CachingPipelineAndDependencies </t>
  </si>
  <si>
    <t>ScheduledPipelines</t>
  </si>
  <si>
    <t>StatisticsAndMetrics</t>
  </si>
  <si>
    <t>CommercialSupport</t>
  </si>
  <si>
    <t>EasyFill(1-3)</t>
  </si>
  <si>
    <t>BuildsPerMonthLimit</t>
  </si>
  <si>
    <t>IncludedCreditsPerExtraUser</t>
  </si>
  <si>
    <t>Docker small: 5, Linux VM Medium: 10, macOS Medium: 50, Windows Medium: 40</t>
  </si>
  <si>
    <t>Windows, macOS, Linux</t>
  </si>
  <si>
    <t>NSelf-hostedRunners</t>
  </si>
  <si>
    <t>NCloudConcurrentBuilds</t>
  </si>
  <si>
    <t>Linux 2CPU: 10; Windows 2CPU: 20, macOS 6cpu: 40</t>
  </si>
  <si>
    <t>Windows, Linux, Docker</t>
  </si>
  <si>
    <t>CloudBuildOSs</t>
  </si>
  <si>
    <t>Self-hostedRunnersBuildOSs</t>
  </si>
  <si>
    <t>arm1.small 3 GB 2CPU Linux: 0.002; general1.small 3 GB 2 CPUs Linux 0.005; general1.medium 7 GB 4 CPUs Windows 0.018</t>
  </si>
  <si>
    <t>8 - min/2 = 16/2= 8 - 32 CPUs for Linux platform (Containers or VMs). 16.0 CPUs for Windows platform (Containers or VMs). 16.0 CPUs for FreeBSD VMs. 24.0 CPUs macOS VM (2 VMs).</t>
  </si>
  <si>
    <t>Git Platforms</t>
  </si>
  <si>
    <t>Plugins</t>
  </si>
  <si>
    <t>Cloud Build OSs</t>
  </si>
  <si>
    <t>CalculatedCost</t>
  </si>
  <si>
    <t>Base Cost</t>
  </si>
  <si>
    <t>links_GitPlatformsCompatible</t>
  </si>
  <si>
    <t>GitHub, Bitbucket, GitLab</t>
  </si>
  <si>
    <t>https://circleci.com/product/vcs/</t>
  </si>
  <si>
    <t>https://learn.microsoft.com/en-us/azure/devops/pipelines/repos/?view=azure-devops</t>
  </si>
  <si>
    <t>GitHub, Bitbucket, Azure Repos</t>
  </si>
  <si>
    <t>https://docs.gitlab.com/ee/ci/ci_cd_for_external_repos/</t>
  </si>
  <si>
    <t>https://docs.cloudbees.com/docs/cloudbees-codeship/latest/general-about/scm-support</t>
  </si>
  <si>
    <t>https://www.jetbrains.com/help/teamcity/configure-and-run-your-first-build.html#Create+your+first+project</t>
  </si>
  <si>
    <t>https://aws.amazon.com/codebuild/faqs/</t>
  </si>
  <si>
    <t>https://docs.harness.io/article/zbhehjzsnv-connect-to-code-repo#add_a_git_repo</t>
  </si>
  <si>
    <t>https://buildkite.com/docs/integrations/source-control</t>
  </si>
  <si>
    <t>https://concourse-ci.org/git-trigger-example.html</t>
  </si>
  <si>
    <t>https://docs.gocd.org/current/advanced_usage/config_repo.html</t>
  </si>
  <si>
    <t>https://www.appveyor.com/docs/how-to/private-git-sub-modules/</t>
  </si>
  <si>
    <t>https://hub.tekton.dev/tekton/task/git-clone</t>
  </si>
  <si>
    <t>https://wiki.pmease.com/display/QB12/Working+with+Git</t>
  </si>
  <si>
    <t>https://cirrus-ci.org/guide/quick-start/</t>
  </si>
  <si>
    <t>https://kraken.ci/docs/schema#git</t>
  </si>
  <si>
    <t>https://docs.webapp.io/introduction</t>
  </si>
  <si>
    <t>links_ExternalIntegrations</t>
  </si>
  <si>
    <t>https://plugins.jenkins.io/</t>
  </si>
  <si>
    <t>https://circleci.com/integrations/</t>
  </si>
  <si>
    <t>https://marketplace.visualstudio.com/search?target=AzureDevOps&amp;category=Azure%20Pipelines&amp;sortBy=Installs</t>
  </si>
  <si>
    <t>https://github.com/marketplace?type=actions</t>
  </si>
  <si>
    <t>https://docs.gitlab.com/ee/integration/</t>
  </si>
  <si>
    <t>https://docs.cloudbees.com/docs/cloudbees-codeship/latest/general-integrations/</t>
  </si>
  <si>
    <t>https://plugins.jetbrains.com/teamcity</t>
  </si>
  <si>
    <t>https://aws.amazon.com/codebuild/product-integrations/</t>
  </si>
  <si>
    <t>https://plugins.drone.io/</t>
  </si>
  <si>
    <t>https://marketplace.atlassian.com/addons/app/bitbucket/trending</t>
  </si>
  <si>
    <t>https://buildkite.com/plugins</t>
  </si>
  <si>
    <t>https://resource-types.concourse-ci.org/</t>
  </si>
  <si>
    <t>https://www.gocd.org/plugins/</t>
  </si>
  <si>
    <t>https://github.com/buildbot/buildbot/wiki/PluginList</t>
  </si>
  <si>
    <t>https://hub.tekton.dev</t>
  </si>
  <si>
    <t>https://wiki.pmease.com/dosearchsite.action?queryString=integration&amp;where=QB12</t>
  </si>
  <si>
    <t>https://docs.webapp.io/integrations/</t>
  </si>
  <si>
    <t>https://buddy.works/actions</t>
  </si>
  <si>
    <t>https://docs.travis-ci.com/user/notifications/; https://docs.travis-ci.com/user/code-climate/; https://docs.travis-ci.com/user/deployment; ...</t>
  </si>
  <si>
    <t>some open source plugins https://www.ndepend.com/docs/appveyor-integration-ndepend</t>
  </si>
  <si>
    <t>colID</t>
  </si>
  <si>
    <t>Credits per macOS build minute</t>
  </si>
  <si>
    <t>desc_CreditsPerBuildMinute</t>
  </si>
  <si>
    <t>job cacher plugin or with tar</t>
  </si>
  <si>
    <t>https://docs.travis-ci.com/user/caching/</t>
  </si>
  <si>
    <t>https://circleci.com/docs/caching/</t>
  </si>
  <si>
    <t>https://learn.microsoft.com/en-us/azure/devops/pipelines/release/caching?view=azure-devops</t>
  </si>
  <si>
    <t>cache action</t>
  </si>
  <si>
    <t>https://docs.gitlab.com/ee/ci/caching/</t>
  </si>
  <si>
    <t>https://docs.cloudbees.com/docs/cloudbees-codeship/latest/basic-builds-and-configuration/dependency-cache</t>
  </si>
  <si>
    <t>https://docs.aws.amazon.com/codebuild/latest/userguide/build-caching.html</t>
  </si>
  <si>
    <t>https://docs.harness.io/category/01tyeraya4-caching-ci-data</t>
  </si>
  <si>
    <t>https://support.atlassian.com/bitbucket-cloud/docs/cache-dependencies/</t>
  </si>
  <si>
    <t>https://github.com/buildkite-plugins/cache-buildkite-plugin</t>
  </si>
  <si>
    <t>https://concourse-ci.org/tasks.html#schema.cache</t>
  </si>
  <si>
    <t>https://www.appveyor.com/docs/build-cache/</t>
  </si>
  <si>
    <t>https://docs.buildbot.net/latest/manual/configuration/global.html#caches</t>
  </si>
  <si>
    <t>https://tekton.dev/vault/pipelines-v0.17.3/workspaces/#configuring-workspaces</t>
  </si>
  <si>
    <t>https://cirrus-ci.org/guide/writing-tasks/#cache-instruction</t>
  </si>
  <si>
    <t>https://kraken.ci/docs/schema/#cache</t>
  </si>
  <si>
    <t>Snapshots</t>
  </si>
  <si>
    <t>Cachix (paid) and https://nixos.org/manual/nix/stable/package-management/s3-substituter.html</t>
  </si>
  <si>
    <t>https://docs.dagger.io/1237/persistent-cache-with-dagger/</t>
  </si>
  <si>
    <t>https://buddy.works/docs/pipelines/cache</t>
  </si>
  <si>
    <t>https://docs.semaphoreci.com/essentials/caching-dependencies-and-directories/</t>
  </si>
  <si>
    <t>desc_CachingPipelineAndDependencies</t>
  </si>
  <si>
    <t>desc_ScheduledPipelines</t>
  </si>
  <si>
    <t>desc_StatisticsAndMetrics</t>
  </si>
  <si>
    <t>Simple metrics</t>
  </si>
  <si>
    <t>Caching</t>
  </si>
  <si>
    <t>Included Credits Per Extra User</t>
  </si>
  <si>
    <t>Price per Extra User</t>
  </si>
  <si>
    <t>Max Users</t>
  </si>
  <si>
    <t>Included Users</t>
  </si>
  <si>
    <t>Statistics and Metrics</t>
  </si>
  <si>
    <t>Commercial Support</t>
  </si>
  <si>
    <t>Easy Fill</t>
  </si>
  <si>
    <t>Price per Extra Credit</t>
  </si>
  <si>
    <t>N Self-hosted Runners</t>
  </si>
  <si>
    <t>Price Extra Parallel Build</t>
  </si>
  <si>
    <t>N Cloud Concurrent Builds</t>
  </si>
  <si>
    <t>Credits per Self-hosted build minute</t>
  </si>
  <si>
    <t>CreditsPerSelfHostedBuildMinute</t>
  </si>
  <si>
    <t>CreditsPerCloudBuildMinuteLinux</t>
  </si>
  <si>
    <t>Credits per Linux cloud build minute</t>
  </si>
  <si>
    <t>Credits per Docker cloud build minute</t>
  </si>
  <si>
    <t>Credits per Windows cloud build minute</t>
  </si>
  <si>
    <t>CreditsPerCloudBuildMinuteWindows</t>
  </si>
  <si>
    <t>CreditsPerCloudBuildMinuteDocker</t>
  </si>
  <si>
    <t>CreditsPerCloudBuildMinutemacOS</t>
  </si>
  <si>
    <t>GitHub Actions</t>
  </si>
  <si>
    <t>GitHub</t>
  </si>
  <si>
    <t>GitHub, Bitbucket, AWS CodeCommit, AWS S3</t>
  </si>
  <si>
    <t>GitHub, Bitbucket</t>
  </si>
  <si>
    <t>Self-hosted Build OSs</t>
  </si>
  <si>
    <t>Builds per month limit</t>
  </si>
  <si>
    <t>Price per extra runner</t>
  </si>
  <si>
    <t>Included credits per month</t>
  </si>
  <si>
    <t>Linux 2CPU: 0.008;Docker 2CPU: 0.008; macOS 3CPU: 0.08; Windows 2CPU: 0.016; https://docs.github.com/en/actions/hosting-your-own-runners/about-self-hosted-runners#requirements-for-self-hosted-runner-machines</t>
  </si>
  <si>
    <t>Final Price</t>
  </si>
  <si>
    <t>Not controllable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</si>
</sst>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4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78187-FC73-CA42-987A-26501F3BB419}" name="Table1" displayName="Table1" ref="A1:AM63" totalsRowShown="0" dataDxfId="39">
  <autoFilter ref="A1:AM63" xr:uid="{90D78187-FC73-CA42-987A-26501F3BB419}"/>
  <tableColumns count="39">
    <tableColumn id="1" xr3:uid="{EC2C9B29-85B4-EC42-857D-47ABA6792AB8}" name="Brand" dataDxfId="38"/>
    <tableColumn id="21" xr3:uid="{5A7AB7A9-6810-C742-9109-D73595E72231}" name="Service" dataDxfId="37"/>
    <tableColumn id="18" xr3:uid="{F85CEF5E-2FD1-7748-B1E8-C94BEA6C196E}" name="colID" dataDxfId="36"/>
    <tableColumn id="2" xr3:uid="{FD9C21C1-BD38-9140-B054-16B45B06E46F}" name="LicenseCost$PerMonth" dataDxfId="35"/>
    <tableColumn id="7" xr3:uid="{B2BCE66F-4C43-4347-A572-80C0C1047FE8}" name="CalculatedCost" dataDxfId="34"/>
    <tableColumn id="3" xr3:uid="{6C28A744-960C-D84A-8209-C794E2AE8376}" name="Packaged" dataDxfId="33"/>
    <tableColumn id="4" xr3:uid="{74A90171-DF17-9142-A615-95A6E3E853DD}" name="Self-hosted" dataDxfId="32"/>
    <tableColumn id="5" xr3:uid="{FC8E0B97-C6D4-4348-A617-7CC0F3E15ACD}" name="CD" dataDxfId="31"/>
    <tableColumn id="39" xr3:uid="{E426AF46-7927-8B42-A9F8-944823B086B4}" name="GitPlatformsCompatible" dataDxfId="30"/>
    <tableColumn id="13" xr3:uid="{4B0744A2-D5DA-8541-8FC1-AC2D1FA210D4}" name="links_GitPlatformsCompatible" dataDxfId="29"/>
    <tableColumn id="26" xr3:uid="{8BD55E7A-6682-ED49-94F3-BC1FA5C353D7}" name="ExternalIntegrations" dataDxfId="28"/>
    <tableColumn id="14" xr3:uid="{E7089C22-E8C6-F04C-8C0A-233C03B8F827}" name="links_ExternalIntegrations" dataDxfId="27"/>
    <tableColumn id="8" xr3:uid="{73785FC9-2223-8146-B348-6341B35EB410}" name="CloudBuildOSs" dataDxfId="26"/>
    <tableColumn id="37" xr3:uid="{CCA79B73-098F-9944-AE75-E1177B6A12F0}" name="Self-hostedRunnersBuildOSs" dataDxfId="25"/>
    <tableColumn id="6" xr3:uid="{23F027EB-0E0A-6747-9A39-9602D6D59DE8}" name="NCloudConcurrentBuilds" dataDxfId="24"/>
    <tableColumn id="29" xr3:uid="{CA4A5F30-43C1-F64A-981B-A42197DD0AA4}" name="PriceExtraParallelBuild" dataDxfId="23"/>
    <tableColumn id="15" xr3:uid="{E9CAE8D9-2B6A-AB40-9004-4E0294147C29}" name="NSelf-hostedRunners" dataDxfId="22"/>
    <tableColumn id="16" xr3:uid="{824CEF73-0B48-0542-A8D3-0156BC25691C}" name="PriceExtraRunners" dataDxfId="21"/>
    <tableColumn id="10" xr3:uid="{F2D7990D-57F4-6244-B91B-9E2CE96525E3}" name="BuildsPerMonthLimit" dataDxfId="20"/>
    <tableColumn id="35" xr3:uid="{5FCB47D6-8AB9-CF44-AB96-9B466FBED1E6}" name="IncludedCreditsPerMonth" dataDxfId="19"/>
    <tableColumn id="9" xr3:uid="{086645FF-1750-7C40-B46F-4D070266502B}" name="CreditsPerSelfHostedBuildMinute" dataDxfId="18"/>
    <tableColumn id="23" xr3:uid="{3E133FFF-694F-704F-99FF-EDC0FA28D608}" name="CreditsPerCloudBuildMinuteLinux" dataDxfId="17"/>
    <tableColumn id="41" xr3:uid="{EF653DD2-2316-7D48-A1EA-6C8AA44AA034}" name="CreditsPerCloudBuildMinuteDocker" dataDxfId="16"/>
    <tableColumn id="28" xr3:uid="{CAC0EE7F-0967-D048-887A-B43BA3575377}" name="CreditsPerCloudBuildMinuteWindows" dataDxfId="15"/>
    <tableColumn id="40" xr3:uid="{9B9A9C4C-D16C-2343-8A82-6853E4B9EA0C}" name="CreditsPerCloudBuildMinutemacOS" dataDxfId="14"/>
    <tableColumn id="33" xr3:uid="{FECE4074-FDD9-9D48-9356-45FE96DF3B42}" name="desc_CreditsPerBuildMinute" dataDxfId="13"/>
    <tableColumn id="34" xr3:uid="{B89B993E-E109-0C41-96BD-143310A5EFC9}" name="PricePerExtraCredit" dataDxfId="12"/>
    <tableColumn id="17" xr3:uid="{61F72404-ABE2-FD43-A410-51C89C6B772D}" name="IncludedUsers" dataDxfId="11"/>
    <tableColumn id="19" xr3:uid="{CF4B76DC-5736-D34A-8FC4-122BBE358245}" name="MaxUsers" dataDxfId="10"/>
    <tableColumn id="20" xr3:uid="{39310329-028F-A347-AF5A-990BDB186F63}" name="PriceExtraUser" dataDxfId="9"/>
    <tableColumn id="36" xr3:uid="{E6BC14CB-2B8D-524E-9B1F-ED6637B2D869}" name="IncludedCreditsPerExtraUser" dataDxfId="8"/>
    <tableColumn id="22" xr3:uid="{0DED0BA4-9DF4-B04C-9035-612BE7063AC5}" name="CachingPipelineAndDependencies " dataDxfId="7"/>
    <tableColumn id="42" xr3:uid="{3EE916D4-D265-2749-A3C4-5B8C674AF706}" name="desc_CachingPipelineAndDependencies" dataDxfId="6"/>
    <tableColumn id="30" xr3:uid="{24DC99FE-BE30-844A-B94E-16FD6AA163F2}" name="ScheduledPipelines" dataDxfId="5"/>
    <tableColumn id="43" xr3:uid="{29C7AB94-8584-184C-81EF-353CA8B4A50E}" name="desc_ScheduledPipelines" dataDxfId="4"/>
    <tableColumn id="27" xr3:uid="{D6681443-0EE1-AA42-92A1-E7FE5C3CA7FB}" name="StatisticsAndMetrics" dataDxfId="3"/>
    <tableColumn id="44" xr3:uid="{CD54122E-24C3-E043-9B5A-FA2627B4434F}" name="desc_StatisticsAndMetrics" dataDxfId="2"/>
    <tableColumn id="25" xr3:uid="{5385C720-E656-1A4F-A8DA-EB8359A4FA82}" name="CommercialSupport" dataDxfId="1"/>
    <tableColumn id="38" xr3:uid="{485482A0-EEFE-494B-A05C-86AF697E0BCB}" name="EasyFill(1-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lugins.jetbrains.com/teamcity" TargetMode="External"/><Relationship Id="rId21" Type="http://schemas.openxmlformats.org/officeDocument/2006/relationships/hyperlink" Target="https://docs.cloudbees.com/docs/cloudbees-codeship/latest/general-integrations/" TargetMode="External"/><Relationship Id="rId42" Type="http://schemas.openxmlformats.org/officeDocument/2006/relationships/hyperlink" Target="https://resource-types.concourse-ci.org/" TargetMode="External"/><Relationship Id="rId47" Type="http://schemas.openxmlformats.org/officeDocument/2006/relationships/hyperlink" Target="https://wiki.pmease.com/dosearchsite.action?queryString=integration&amp;where=QB12" TargetMode="External"/><Relationship Id="rId63" Type="http://schemas.openxmlformats.org/officeDocument/2006/relationships/hyperlink" Target="https://docs.cloudbees.com/docs/cloudbees-codeship/latest/basic-builds-and-configuration/dependency-cache" TargetMode="External"/><Relationship Id="rId68" Type="http://schemas.openxmlformats.org/officeDocument/2006/relationships/hyperlink" Target="https://docs.harness.io/category/01tyeraya4-caching-ci-data" TargetMode="External"/><Relationship Id="rId84" Type="http://schemas.openxmlformats.org/officeDocument/2006/relationships/hyperlink" Target="https://www.appveyor.com/docs/build-cache/" TargetMode="External"/><Relationship Id="rId89" Type="http://schemas.openxmlformats.org/officeDocument/2006/relationships/hyperlink" Target="https://cirrus-ci.org/guide/writing-tasks/" TargetMode="External"/><Relationship Id="rId16" Type="http://schemas.openxmlformats.org/officeDocument/2006/relationships/hyperlink" Target="https://docs.gitlab.com/ee/integration/" TargetMode="External"/><Relationship Id="rId11" Type="http://schemas.openxmlformats.org/officeDocument/2006/relationships/hyperlink" Target="https://marketplace.visualstudio.com/search?target=AzureDevOps&amp;category=Azure%20Pipelines&amp;sortBy=Installs" TargetMode="External"/><Relationship Id="rId32" Type="http://schemas.openxmlformats.org/officeDocument/2006/relationships/hyperlink" Target="https://plugins.drone.io/" TargetMode="External"/><Relationship Id="rId37" Type="http://schemas.openxmlformats.org/officeDocument/2006/relationships/hyperlink" Target="https://marketplace.atlassian.com/addons/app/bitbucket/trending" TargetMode="External"/><Relationship Id="rId53" Type="http://schemas.openxmlformats.org/officeDocument/2006/relationships/hyperlink" Target="https://docs.travis-ci.com/user/caching/" TargetMode="External"/><Relationship Id="rId58" Type="http://schemas.openxmlformats.org/officeDocument/2006/relationships/hyperlink" Target="https://docs.gitlab.com/ee/ci/caching/" TargetMode="External"/><Relationship Id="rId74" Type="http://schemas.openxmlformats.org/officeDocument/2006/relationships/hyperlink" Target="https://support.atlassian.com/bitbucket-cloud/docs/cache-dependencies/" TargetMode="External"/><Relationship Id="rId79" Type="http://schemas.openxmlformats.org/officeDocument/2006/relationships/hyperlink" Target="https://github.com/buildkite-plugins/cache-buildkite-plugin" TargetMode="External"/><Relationship Id="rId5" Type="http://schemas.openxmlformats.org/officeDocument/2006/relationships/hyperlink" Target="https://kraken.ci/docs/schema" TargetMode="External"/><Relationship Id="rId90" Type="http://schemas.openxmlformats.org/officeDocument/2006/relationships/hyperlink" Target="https://cirrus-ci.org/guide/writing-tasks/" TargetMode="External"/><Relationship Id="rId95" Type="http://schemas.openxmlformats.org/officeDocument/2006/relationships/hyperlink" Target="https://buddy.works/docs/pipelines/cache" TargetMode="External"/><Relationship Id="rId22" Type="http://schemas.openxmlformats.org/officeDocument/2006/relationships/hyperlink" Target="https://docs.cloudbees.com/docs/cloudbees-codeship/latest/general-integrations/" TargetMode="External"/><Relationship Id="rId27" Type="http://schemas.openxmlformats.org/officeDocument/2006/relationships/hyperlink" Target="https://aws.amazon.com/codebuild/product-integrations/" TargetMode="External"/><Relationship Id="rId43" Type="http://schemas.openxmlformats.org/officeDocument/2006/relationships/hyperlink" Target="https://www.gocd.org/plugins/" TargetMode="External"/><Relationship Id="rId48" Type="http://schemas.openxmlformats.org/officeDocument/2006/relationships/hyperlink" Target="https://docs.webapp.io/integrations/" TargetMode="External"/><Relationship Id="rId64" Type="http://schemas.openxmlformats.org/officeDocument/2006/relationships/hyperlink" Target="https://docs.cloudbees.com/docs/cloudbees-codeship/latest/basic-builds-and-configuration/dependency-cache" TargetMode="External"/><Relationship Id="rId69" Type="http://schemas.openxmlformats.org/officeDocument/2006/relationships/hyperlink" Target="https://docs.harness.io/category/01tyeraya4-caching-ci-data" TargetMode="External"/><Relationship Id="rId80" Type="http://schemas.openxmlformats.org/officeDocument/2006/relationships/hyperlink" Target="https://concourse-ci.org/tasks.html" TargetMode="External"/><Relationship Id="rId85" Type="http://schemas.openxmlformats.org/officeDocument/2006/relationships/hyperlink" Target="https://www.appveyor.com/docs/build-cache/" TargetMode="External"/><Relationship Id="rId3" Type="http://schemas.openxmlformats.org/officeDocument/2006/relationships/hyperlink" Target="https://www.appveyor.com/docs/how-to/private-git-sub-modules/" TargetMode="External"/><Relationship Id="rId12" Type="http://schemas.openxmlformats.org/officeDocument/2006/relationships/hyperlink" Target="https://marketplace.visualstudio.com/search?target=AzureDevOps&amp;category=Azure%20Pipelines&amp;sortBy=Installs" TargetMode="External"/><Relationship Id="rId17" Type="http://schemas.openxmlformats.org/officeDocument/2006/relationships/hyperlink" Target="https://docs.gitlab.com/ee/integration/" TargetMode="External"/><Relationship Id="rId25" Type="http://schemas.openxmlformats.org/officeDocument/2006/relationships/hyperlink" Target="https://plugins.jetbrains.com/teamcity" TargetMode="External"/><Relationship Id="rId33" Type="http://schemas.openxmlformats.org/officeDocument/2006/relationships/hyperlink" Target="https://plugins.drone.io/" TargetMode="External"/><Relationship Id="rId38" Type="http://schemas.openxmlformats.org/officeDocument/2006/relationships/hyperlink" Target="https://buildkite.com/plugins" TargetMode="External"/><Relationship Id="rId46" Type="http://schemas.openxmlformats.org/officeDocument/2006/relationships/hyperlink" Target="https://wiki.pmease.com/dosearchsite.action?queryString=integration&amp;where=QB12" TargetMode="External"/><Relationship Id="rId59" Type="http://schemas.openxmlformats.org/officeDocument/2006/relationships/hyperlink" Target="https://docs.gitlab.com/ee/ci/caching/" TargetMode="External"/><Relationship Id="rId67" Type="http://schemas.openxmlformats.org/officeDocument/2006/relationships/hyperlink" Target="https://docs.harness.io/category/01tyeraya4-caching-ci-data" TargetMode="External"/><Relationship Id="rId20" Type="http://schemas.openxmlformats.org/officeDocument/2006/relationships/hyperlink" Target="https://docs.cloudbees.com/docs/cloudbees-codeship/latest/general-integrations/" TargetMode="External"/><Relationship Id="rId41" Type="http://schemas.openxmlformats.org/officeDocument/2006/relationships/hyperlink" Target="https://buildkite.com/plugins" TargetMode="External"/><Relationship Id="rId54" Type="http://schemas.openxmlformats.org/officeDocument/2006/relationships/hyperlink" Target="https://circleci.com/docs/caching/" TargetMode="External"/><Relationship Id="rId62" Type="http://schemas.openxmlformats.org/officeDocument/2006/relationships/hyperlink" Target="https://docs.cloudbees.com/docs/cloudbees-codeship/latest/basic-builds-and-configuration/dependency-cache" TargetMode="External"/><Relationship Id="rId70" Type="http://schemas.openxmlformats.org/officeDocument/2006/relationships/hyperlink" Target="https://docs.harness.io/category/01tyeraya4-caching-ci-data" TargetMode="External"/><Relationship Id="rId75" Type="http://schemas.openxmlformats.org/officeDocument/2006/relationships/hyperlink" Target="https://support.atlassian.com/bitbucket-cloud/docs/cache-dependencies/" TargetMode="External"/><Relationship Id="rId83" Type="http://schemas.openxmlformats.org/officeDocument/2006/relationships/hyperlink" Target="https://www.appveyor.com/docs/build-cache/" TargetMode="External"/><Relationship Id="rId88" Type="http://schemas.openxmlformats.org/officeDocument/2006/relationships/hyperlink" Target="https://docs.harness.io/category/01tyeraya4-caching-ci-data" TargetMode="External"/><Relationship Id="rId91" Type="http://schemas.openxmlformats.org/officeDocument/2006/relationships/hyperlink" Target="https://kraken.ci/docs/schema/" TargetMode="External"/><Relationship Id="rId96" Type="http://schemas.openxmlformats.org/officeDocument/2006/relationships/hyperlink" Target="https://buddy.works/docs/pipelines/cache" TargetMode="External"/><Relationship Id="rId1" Type="http://schemas.openxmlformats.org/officeDocument/2006/relationships/hyperlink" Target="https://learn.microsoft.com/en-us/azure/devops/pipelines/repos/?view=azure-devops" TargetMode="External"/><Relationship Id="rId6" Type="http://schemas.openxmlformats.org/officeDocument/2006/relationships/hyperlink" Target="https://docs.webapp.io/introduction" TargetMode="External"/><Relationship Id="rId15" Type="http://schemas.openxmlformats.org/officeDocument/2006/relationships/hyperlink" Target="https://github.com/marketplace?type=actions" TargetMode="External"/><Relationship Id="rId23" Type="http://schemas.openxmlformats.org/officeDocument/2006/relationships/hyperlink" Target="https://docs.cloudbees.com/docs/cloudbees-codeship/latest/general-integrations/" TargetMode="External"/><Relationship Id="rId28" Type="http://schemas.openxmlformats.org/officeDocument/2006/relationships/hyperlink" Target="https://plugins.drone.io/" TargetMode="External"/><Relationship Id="rId36" Type="http://schemas.openxmlformats.org/officeDocument/2006/relationships/hyperlink" Target="https://marketplace.atlassian.com/addons/app/bitbucket/trending" TargetMode="External"/><Relationship Id="rId49" Type="http://schemas.openxmlformats.org/officeDocument/2006/relationships/hyperlink" Target="https://docs.webapp.io/integrations/" TargetMode="External"/><Relationship Id="rId57" Type="http://schemas.openxmlformats.org/officeDocument/2006/relationships/hyperlink" Target="https://learn.microsoft.com/en-us/azure/devops/pipelines/release/caching?view=azure-devops" TargetMode="External"/><Relationship Id="rId10" Type="http://schemas.openxmlformats.org/officeDocument/2006/relationships/hyperlink" Target="https://circleci.com/integrations/" TargetMode="External"/><Relationship Id="rId31" Type="http://schemas.openxmlformats.org/officeDocument/2006/relationships/hyperlink" Target="https://plugins.drone.io/" TargetMode="External"/><Relationship Id="rId44" Type="http://schemas.openxmlformats.org/officeDocument/2006/relationships/hyperlink" Target="https://github.com/buildbot/buildbot/wiki/PluginList" TargetMode="External"/><Relationship Id="rId52" Type="http://schemas.openxmlformats.org/officeDocument/2006/relationships/hyperlink" Target="https://docs.travis-ci.com/user/caching/" TargetMode="External"/><Relationship Id="rId60" Type="http://schemas.openxmlformats.org/officeDocument/2006/relationships/hyperlink" Target="https://docs.gitlab.com/ee/ci/caching/" TargetMode="External"/><Relationship Id="rId65" Type="http://schemas.openxmlformats.org/officeDocument/2006/relationships/hyperlink" Target="https://docs.cloudbees.com/docs/cloudbees-codeship/latest/basic-builds-and-configuration/dependency-cache" TargetMode="External"/><Relationship Id="rId73" Type="http://schemas.openxmlformats.org/officeDocument/2006/relationships/hyperlink" Target="https://support.atlassian.com/bitbucket-cloud/docs/cache-dependencies/" TargetMode="External"/><Relationship Id="rId78" Type="http://schemas.openxmlformats.org/officeDocument/2006/relationships/hyperlink" Target="https://github.com/buildkite-plugins/cache-buildkite-plugin" TargetMode="External"/><Relationship Id="rId81" Type="http://schemas.openxmlformats.org/officeDocument/2006/relationships/hyperlink" Target="https://www.appveyor.com/docs/build-cache/" TargetMode="External"/><Relationship Id="rId86" Type="http://schemas.openxmlformats.org/officeDocument/2006/relationships/hyperlink" Target="https://docs.buildbot.net/latest/manual/configuration/global.html" TargetMode="External"/><Relationship Id="rId94" Type="http://schemas.openxmlformats.org/officeDocument/2006/relationships/hyperlink" Target="https://buddy.works/docs/pipelines/cache" TargetMode="External"/><Relationship Id="rId4" Type="http://schemas.openxmlformats.org/officeDocument/2006/relationships/hyperlink" Target="https://hub.tekton.dev/tekton/task/git-clone" TargetMode="External"/><Relationship Id="rId9" Type="http://schemas.openxmlformats.org/officeDocument/2006/relationships/hyperlink" Target="https://circleci.com/integrations/" TargetMode="External"/><Relationship Id="rId13" Type="http://schemas.openxmlformats.org/officeDocument/2006/relationships/hyperlink" Target="https://github.com/marketplace?type=actions" TargetMode="External"/><Relationship Id="rId18" Type="http://schemas.openxmlformats.org/officeDocument/2006/relationships/hyperlink" Target="https://docs.gitlab.com/ee/integration/" TargetMode="External"/><Relationship Id="rId39" Type="http://schemas.openxmlformats.org/officeDocument/2006/relationships/hyperlink" Target="https://buildkite.com/plugins" TargetMode="External"/><Relationship Id="rId34" Type="http://schemas.openxmlformats.org/officeDocument/2006/relationships/hyperlink" Target="https://marketplace.atlassian.com/addons/app/bitbucket/trending" TargetMode="External"/><Relationship Id="rId50" Type="http://schemas.openxmlformats.org/officeDocument/2006/relationships/hyperlink" Target="https://docs.travis-ci.com/user/caching/" TargetMode="External"/><Relationship Id="rId55" Type="http://schemas.openxmlformats.org/officeDocument/2006/relationships/hyperlink" Target="https://circleci.com/docs/caching/" TargetMode="External"/><Relationship Id="rId76" Type="http://schemas.openxmlformats.org/officeDocument/2006/relationships/hyperlink" Target="https://github.com/buildkite-plugins/cache-buildkite-plugin" TargetMode="External"/><Relationship Id="rId97" Type="http://schemas.openxmlformats.org/officeDocument/2006/relationships/hyperlink" Target="https://docs.semaphoreci.com/essentials/caching-dependencies-and-directories/" TargetMode="External"/><Relationship Id="rId7" Type="http://schemas.openxmlformats.org/officeDocument/2006/relationships/hyperlink" Target="https://docs.webapp.io/introduction" TargetMode="External"/><Relationship Id="rId71" Type="http://schemas.openxmlformats.org/officeDocument/2006/relationships/hyperlink" Target="https://docs.harness.io/category/01tyeraya4-caching-ci-data" TargetMode="External"/><Relationship Id="rId92" Type="http://schemas.openxmlformats.org/officeDocument/2006/relationships/hyperlink" Target="https://docs.dagger.io/1237/persistent-cache-with-dagger/" TargetMode="External"/><Relationship Id="rId2" Type="http://schemas.openxmlformats.org/officeDocument/2006/relationships/hyperlink" Target="https://learn.microsoft.com/en-us/azure/devops/pipelines/repos/?view=azure-devops" TargetMode="External"/><Relationship Id="rId29" Type="http://schemas.openxmlformats.org/officeDocument/2006/relationships/hyperlink" Target="https://plugins.drone.io/" TargetMode="External"/><Relationship Id="rId24" Type="http://schemas.openxmlformats.org/officeDocument/2006/relationships/hyperlink" Target="https://plugins.jetbrains.com/teamcity" TargetMode="External"/><Relationship Id="rId40" Type="http://schemas.openxmlformats.org/officeDocument/2006/relationships/hyperlink" Target="https://buildkite.com/plugins" TargetMode="External"/><Relationship Id="rId45" Type="http://schemas.openxmlformats.org/officeDocument/2006/relationships/hyperlink" Target="https://hub.tekton.dev/" TargetMode="External"/><Relationship Id="rId66" Type="http://schemas.openxmlformats.org/officeDocument/2006/relationships/hyperlink" Target="https://docs.aws.amazon.com/codebuild/latest/userguide/build-caching.html" TargetMode="External"/><Relationship Id="rId87" Type="http://schemas.openxmlformats.org/officeDocument/2006/relationships/hyperlink" Target="https://tekton.dev/vault/pipelines-v0.17.3/workspaces/" TargetMode="External"/><Relationship Id="rId61" Type="http://schemas.openxmlformats.org/officeDocument/2006/relationships/hyperlink" Target="https://docs.cloudbees.com/docs/cloudbees-codeship/latest/basic-builds-and-configuration/dependency-cache" TargetMode="External"/><Relationship Id="rId82" Type="http://schemas.openxmlformats.org/officeDocument/2006/relationships/hyperlink" Target="https://www.appveyor.com/docs/build-cache/" TargetMode="External"/><Relationship Id="rId19" Type="http://schemas.openxmlformats.org/officeDocument/2006/relationships/hyperlink" Target="https://docs.cloudbees.com/docs/cloudbees-codeship/latest/general-integrations/" TargetMode="External"/><Relationship Id="rId14" Type="http://schemas.openxmlformats.org/officeDocument/2006/relationships/hyperlink" Target="https://github.com/marketplace?type=actions" TargetMode="External"/><Relationship Id="rId30" Type="http://schemas.openxmlformats.org/officeDocument/2006/relationships/hyperlink" Target="https://plugins.drone.io/" TargetMode="External"/><Relationship Id="rId35" Type="http://schemas.openxmlformats.org/officeDocument/2006/relationships/hyperlink" Target="https://marketplace.atlassian.com/addons/app/bitbucket/trending" TargetMode="External"/><Relationship Id="rId56" Type="http://schemas.openxmlformats.org/officeDocument/2006/relationships/hyperlink" Target="https://learn.microsoft.com/en-us/azure/devops/pipelines/release/caching?view=azure-devops" TargetMode="External"/><Relationship Id="rId77" Type="http://schemas.openxmlformats.org/officeDocument/2006/relationships/hyperlink" Target="https://github.com/buildkite-plugins/cache-buildkite-plugin" TargetMode="External"/><Relationship Id="rId8" Type="http://schemas.openxmlformats.org/officeDocument/2006/relationships/hyperlink" Target="https://plugins.jenkins.io/" TargetMode="External"/><Relationship Id="rId51" Type="http://schemas.openxmlformats.org/officeDocument/2006/relationships/hyperlink" Target="https://docs.travis-ci.com/user/caching/" TargetMode="External"/><Relationship Id="rId72" Type="http://schemas.openxmlformats.org/officeDocument/2006/relationships/hyperlink" Target="https://support.atlassian.com/bitbucket-cloud/docs/cache-dependencies/" TargetMode="External"/><Relationship Id="rId93" Type="http://schemas.openxmlformats.org/officeDocument/2006/relationships/hyperlink" Target="https://buddy.works/docs/pipelines/cache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1CA7-1C66-674F-BCE4-63FE3AA9D03F}">
  <dimension ref="A1:AM63"/>
  <sheetViews>
    <sheetView tabSelected="1" zoomScale="130" zoomScaleNormal="130" workbookViewId="0">
      <pane xSplit="1" topLeftCell="Z1" activePane="topRight" state="frozen"/>
      <selection pane="topRight" activeCell="AF16" sqref="AF16"/>
    </sheetView>
  </sheetViews>
  <sheetFormatPr baseColWidth="10" defaultColWidth="15.5" defaultRowHeight="16" x14ac:dyDescent="0.2"/>
  <cols>
    <col min="2" max="2" width="13.6640625" bestFit="1" customWidth="1"/>
    <col min="3" max="4" width="7.83203125" bestFit="1" customWidth="1"/>
    <col min="5" max="5" width="21.5" style="1" bestFit="1" customWidth="1"/>
    <col min="6" max="6" width="11.5" bestFit="1" customWidth="1"/>
    <col min="7" max="7" width="13" bestFit="1" customWidth="1"/>
    <col min="8" max="8" width="6" bestFit="1" customWidth="1"/>
    <col min="9" max="9" width="28.33203125" customWidth="1"/>
    <col min="10" max="10" width="24.1640625" customWidth="1"/>
    <col min="11" max="11" width="8" customWidth="1"/>
    <col min="12" max="12" width="20.5" bestFit="1" customWidth="1"/>
    <col min="13" max="13" width="36.1640625" bestFit="1" customWidth="1"/>
    <col min="14" max="14" width="43.6640625" bestFit="1" customWidth="1"/>
    <col min="15" max="15" width="20.6640625" customWidth="1"/>
    <col min="16" max="16" width="23.1640625" bestFit="1" customWidth="1"/>
    <col min="17" max="17" width="21.1640625" bestFit="1" customWidth="1"/>
    <col min="18" max="18" width="18.83203125" bestFit="1" customWidth="1"/>
    <col min="19" max="19" width="21" bestFit="1" customWidth="1"/>
    <col min="20" max="20" width="25" bestFit="1" customWidth="1"/>
    <col min="21" max="21" width="27.6640625" bestFit="1" customWidth="1"/>
    <col min="22" max="22" width="32.6640625" bestFit="1" customWidth="1"/>
    <col min="23" max="23" width="34.33203125" bestFit="1" customWidth="1"/>
    <col min="24" max="24" width="36.5" bestFit="1" customWidth="1"/>
    <col min="25" max="25" width="29.1640625" bestFit="1" customWidth="1"/>
    <col min="26" max="27" width="19.6640625" bestFit="1" customWidth="1"/>
    <col min="28" max="28" width="20.33203125" customWidth="1"/>
    <col min="30" max="30" width="24.5" customWidth="1"/>
    <col min="31" max="31" width="10.83203125" customWidth="1"/>
    <col min="32" max="32" width="13.33203125" customWidth="1"/>
    <col min="33" max="33" width="11.83203125" customWidth="1"/>
    <col min="34" max="34" width="12" customWidth="1"/>
    <col min="37" max="37" width="22.5" customWidth="1"/>
    <col min="38" max="38" width="27.6640625" customWidth="1"/>
    <col min="40" max="40" width="19.1640625" customWidth="1"/>
    <col min="41" max="41" width="33.33203125" customWidth="1"/>
    <col min="42" max="42" width="24.83203125" customWidth="1"/>
    <col min="43" max="43" width="19.1640625" customWidth="1"/>
    <col min="44" max="44" width="11.6640625" customWidth="1"/>
    <col min="45" max="45" width="31" bestFit="1" customWidth="1"/>
    <col min="46" max="46" width="25.1640625" bestFit="1" customWidth="1"/>
    <col min="47" max="47" width="20" bestFit="1" customWidth="1"/>
    <col min="48" max="48" width="20.1640625" bestFit="1" customWidth="1"/>
    <col min="49" max="49" width="26.83203125" customWidth="1"/>
    <col min="50" max="50" width="24.83203125" customWidth="1"/>
    <col min="51" max="51" width="20.1640625" customWidth="1"/>
    <col min="52" max="52" width="28.83203125" bestFit="1" customWidth="1"/>
    <col min="53" max="53" width="27" bestFit="1" customWidth="1"/>
    <col min="54" max="54" width="25" bestFit="1" customWidth="1"/>
    <col min="55" max="55" width="20.1640625" bestFit="1" customWidth="1"/>
  </cols>
  <sheetData>
    <row r="1" spans="1:39" x14ac:dyDescent="0.2">
      <c r="A1" t="s">
        <v>11</v>
      </c>
      <c r="B1" t="s">
        <v>10</v>
      </c>
      <c r="C1" t="s">
        <v>193</v>
      </c>
      <c r="D1" s="2" t="s">
        <v>121</v>
      </c>
      <c r="E1" s="2" t="s">
        <v>151</v>
      </c>
      <c r="F1" t="s">
        <v>0</v>
      </c>
      <c r="G1" t="s">
        <v>1</v>
      </c>
      <c r="H1" t="s">
        <v>2</v>
      </c>
      <c r="I1" t="s">
        <v>122</v>
      </c>
      <c r="J1" t="s">
        <v>153</v>
      </c>
      <c r="K1" t="s">
        <v>123</v>
      </c>
      <c r="L1" t="s">
        <v>172</v>
      </c>
      <c r="M1" t="s">
        <v>144</v>
      </c>
      <c r="N1" t="s">
        <v>145</v>
      </c>
      <c r="O1" t="s">
        <v>141</v>
      </c>
      <c r="P1" t="s">
        <v>124</v>
      </c>
      <c r="Q1" t="s">
        <v>140</v>
      </c>
      <c r="R1" t="s">
        <v>125</v>
      </c>
      <c r="S1" t="s">
        <v>136</v>
      </c>
      <c r="T1" t="s">
        <v>126</v>
      </c>
      <c r="U1" t="s">
        <v>235</v>
      </c>
      <c r="V1" t="s">
        <v>236</v>
      </c>
      <c r="W1" t="s">
        <v>241</v>
      </c>
      <c r="X1" t="s">
        <v>240</v>
      </c>
      <c r="Y1" t="s">
        <v>242</v>
      </c>
      <c r="Z1" t="s">
        <v>195</v>
      </c>
      <c r="AA1" t="s">
        <v>127</v>
      </c>
      <c r="AB1" t="s">
        <v>128</v>
      </c>
      <c r="AC1" t="s">
        <v>129</v>
      </c>
      <c r="AD1" t="s">
        <v>130</v>
      </c>
      <c r="AE1" t="s">
        <v>137</v>
      </c>
      <c r="AF1" t="s">
        <v>131</v>
      </c>
      <c r="AG1" t="s">
        <v>218</v>
      </c>
      <c r="AH1" t="s">
        <v>132</v>
      </c>
      <c r="AI1" t="s">
        <v>219</v>
      </c>
      <c r="AJ1" t="s">
        <v>133</v>
      </c>
      <c r="AK1" t="s">
        <v>220</v>
      </c>
      <c r="AL1" t="s">
        <v>134</v>
      </c>
      <c r="AM1" t="s">
        <v>135</v>
      </c>
    </row>
    <row r="2" spans="1:39" x14ac:dyDescent="0.2">
      <c r="A2" t="s">
        <v>11</v>
      </c>
      <c r="B2" t="s">
        <v>10</v>
      </c>
      <c r="C2">
        <v>0</v>
      </c>
      <c r="D2" s="2" t="s">
        <v>152</v>
      </c>
      <c r="E2" s="2" t="s">
        <v>252</v>
      </c>
      <c r="F2" t="s">
        <v>0</v>
      </c>
      <c r="G2" t="s">
        <v>1</v>
      </c>
      <c r="H2" t="s">
        <v>2</v>
      </c>
      <c r="I2" t="s">
        <v>148</v>
      </c>
      <c r="K2" t="s">
        <v>149</v>
      </c>
      <c r="M2" t="s">
        <v>150</v>
      </c>
      <c r="N2" t="s">
        <v>247</v>
      </c>
      <c r="O2" t="s">
        <v>233</v>
      </c>
      <c r="P2" t="s">
        <v>232</v>
      </c>
      <c r="Q2" t="s">
        <v>231</v>
      </c>
      <c r="R2" t="s">
        <v>249</v>
      </c>
      <c r="S2" t="s">
        <v>248</v>
      </c>
      <c r="T2" t="s">
        <v>250</v>
      </c>
      <c r="U2" t="s">
        <v>234</v>
      </c>
      <c r="V2" t="s">
        <v>237</v>
      </c>
      <c r="W2" t="s">
        <v>238</v>
      </c>
      <c r="X2" t="s">
        <v>239</v>
      </c>
      <c r="Y2" t="s">
        <v>194</v>
      </c>
      <c r="AA2" t="s">
        <v>230</v>
      </c>
      <c r="AB2" t="s">
        <v>226</v>
      </c>
      <c r="AC2" t="s">
        <v>225</v>
      </c>
      <c r="AD2" t="s">
        <v>224</v>
      </c>
      <c r="AE2" t="s">
        <v>223</v>
      </c>
      <c r="AF2" t="s">
        <v>222</v>
      </c>
      <c r="AH2" t="s">
        <v>26</v>
      </c>
      <c r="AJ2" t="s">
        <v>227</v>
      </c>
      <c r="AL2" t="s">
        <v>228</v>
      </c>
      <c r="AM2" t="s">
        <v>229</v>
      </c>
    </row>
    <row r="3" spans="1:39" x14ac:dyDescent="0.2">
      <c r="A3" s="2" t="s">
        <v>12</v>
      </c>
      <c r="B3" s="2" t="s">
        <v>13</v>
      </c>
      <c r="C3">
        <v>1</v>
      </c>
      <c r="D3" s="2">
        <v>0</v>
      </c>
      <c r="E3" s="2">
        <v>0</v>
      </c>
      <c r="F3" s="2" t="s">
        <v>3</v>
      </c>
      <c r="G3" s="2" t="s">
        <v>4</v>
      </c>
      <c r="H3" s="2" t="s">
        <v>4</v>
      </c>
      <c r="I3" s="2" t="s">
        <v>107</v>
      </c>
      <c r="J3" s="2"/>
      <c r="K3" s="2">
        <v>1800</v>
      </c>
      <c r="L3" s="10" t="s">
        <v>173</v>
      </c>
      <c r="M3" s="2" t="s">
        <v>20</v>
      </c>
      <c r="N3" s="2" t="s">
        <v>119</v>
      </c>
      <c r="O3" s="2">
        <v>0</v>
      </c>
      <c r="P3" s="2" t="s">
        <v>20</v>
      </c>
      <c r="Q3" s="2" t="s">
        <v>5</v>
      </c>
      <c r="R3" s="2">
        <v>0</v>
      </c>
      <c r="S3" s="2" t="s">
        <v>5</v>
      </c>
      <c r="T3" s="4" t="s">
        <v>5</v>
      </c>
      <c r="U3" s="2">
        <v>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>
        <v>0</v>
      </c>
      <c r="AB3" s="4" t="s">
        <v>5</v>
      </c>
      <c r="AC3" s="4" t="s">
        <v>5</v>
      </c>
      <c r="AD3" s="2">
        <v>0</v>
      </c>
      <c r="AE3" s="2">
        <v>0</v>
      </c>
      <c r="AF3" s="2" t="s">
        <v>4</v>
      </c>
      <c r="AG3" s="2" t="s">
        <v>196</v>
      </c>
      <c r="AH3" t="s">
        <v>4</v>
      </c>
      <c r="AI3" s="2" t="s">
        <v>8</v>
      </c>
      <c r="AJ3" t="s">
        <v>4</v>
      </c>
      <c r="AK3" s="2" t="s">
        <v>7</v>
      </c>
      <c r="AL3" s="2" t="s">
        <v>6</v>
      </c>
      <c r="AM3" s="2">
        <v>3</v>
      </c>
    </row>
    <row r="4" spans="1:39" x14ac:dyDescent="0.2">
      <c r="A4" s="2" t="s">
        <v>9</v>
      </c>
      <c r="B4" s="2" t="s">
        <v>16</v>
      </c>
      <c r="C4">
        <v>2</v>
      </c>
      <c r="D4" s="2">
        <v>64</v>
      </c>
      <c r="E4" s="2">
        <v>64</v>
      </c>
      <c r="F4" s="2" t="s">
        <v>3</v>
      </c>
      <c r="G4" s="2" t="s">
        <v>3</v>
      </c>
      <c r="H4" s="2" t="s">
        <v>3</v>
      </c>
      <c r="I4" s="2" t="s">
        <v>118</v>
      </c>
      <c r="J4" s="2"/>
      <c r="K4" s="2">
        <v>52</v>
      </c>
      <c r="L4" s="2" t="s">
        <v>191</v>
      </c>
      <c r="M4" s="2" t="s">
        <v>119</v>
      </c>
      <c r="N4" s="2" t="s">
        <v>20</v>
      </c>
      <c r="O4" s="2">
        <v>1</v>
      </c>
      <c r="P4" s="2" t="s">
        <v>20</v>
      </c>
      <c r="Q4" s="2">
        <v>0</v>
      </c>
      <c r="R4" s="2" t="s">
        <v>20</v>
      </c>
      <c r="S4" s="2" t="s">
        <v>5</v>
      </c>
      <c r="T4" s="2">
        <v>0</v>
      </c>
      <c r="U4" s="2" t="s">
        <v>20</v>
      </c>
      <c r="V4" s="2">
        <v>0</v>
      </c>
      <c r="W4" s="2">
        <v>0</v>
      </c>
      <c r="X4" s="2">
        <v>0</v>
      </c>
      <c r="Y4" s="2">
        <v>50</v>
      </c>
      <c r="Z4" s="2" t="s">
        <v>120</v>
      </c>
      <c r="AA4" s="2">
        <v>5.9999999999999995E-4</v>
      </c>
      <c r="AB4" s="2" t="s">
        <v>5</v>
      </c>
      <c r="AC4" s="2" t="s">
        <v>5</v>
      </c>
      <c r="AD4" s="2">
        <v>0</v>
      </c>
      <c r="AE4" s="2">
        <v>0</v>
      </c>
      <c r="AF4" s="2" t="s">
        <v>4</v>
      </c>
      <c r="AG4" s="10" t="s">
        <v>197</v>
      </c>
      <c r="AH4" t="s">
        <v>4</v>
      </c>
      <c r="AI4" s="2" t="s">
        <v>22</v>
      </c>
      <c r="AJ4" t="s">
        <v>4</v>
      </c>
      <c r="AK4" s="2" t="s">
        <v>21</v>
      </c>
      <c r="AL4" s="2" t="s">
        <v>3</v>
      </c>
      <c r="AM4" s="2">
        <v>3</v>
      </c>
    </row>
    <row r="5" spans="1:39" x14ac:dyDescent="0.2">
      <c r="A5" s="2" t="s">
        <v>9</v>
      </c>
      <c r="B5" s="2" t="s">
        <v>17</v>
      </c>
      <c r="C5">
        <v>3</v>
      </c>
      <c r="D5" s="2">
        <v>119</v>
      </c>
      <c r="E5" s="2">
        <v>119</v>
      </c>
      <c r="F5" s="2" t="s">
        <v>3</v>
      </c>
      <c r="G5" s="2" t="s">
        <v>3</v>
      </c>
      <c r="H5" s="2" t="s">
        <v>3</v>
      </c>
      <c r="I5" s="2" t="s">
        <v>118</v>
      </c>
      <c r="J5" s="2"/>
      <c r="K5" s="2">
        <v>52</v>
      </c>
      <c r="L5" s="2" t="s">
        <v>191</v>
      </c>
      <c r="M5" s="2" t="s">
        <v>119</v>
      </c>
      <c r="N5" s="2" t="s">
        <v>20</v>
      </c>
      <c r="O5" s="2">
        <v>2</v>
      </c>
      <c r="P5" s="2" t="s">
        <v>20</v>
      </c>
      <c r="Q5" s="2">
        <v>0</v>
      </c>
      <c r="R5" s="2" t="s">
        <v>20</v>
      </c>
      <c r="S5" s="2" t="s">
        <v>5</v>
      </c>
      <c r="T5" s="2">
        <v>0</v>
      </c>
      <c r="U5" s="2" t="s">
        <v>20</v>
      </c>
      <c r="V5" s="2">
        <v>0</v>
      </c>
      <c r="W5" s="2">
        <v>0</v>
      </c>
      <c r="X5" s="2">
        <v>0</v>
      </c>
      <c r="Y5" s="2">
        <v>50</v>
      </c>
      <c r="Z5" s="2" t="s">
        <v>120</v>
      </c>
      <c r="AA5" s="2">
        <v>5.9999999999999995E-4</v>
      </c>
      <c r="AB5" s="2" t="s">
        <v>5</v>
      </c>
      <c r="AC5" s="2" t="s">
        <v>5</v>
      </c>
      <c r="AD5" s="2">
        <v>0</v>
      </c>
      <c r="AE5" s="2">
        <v>0</v>
      </c>
      <c r="AF5" s="2" t="s">
        <v>4</v>
      </c>
      <c r="AG5" s="10" t="s">
        <v>197</v>
      </c>
      <c r="AH5" t="s">
        <v>4</v>
      </c>
      <c r="AI5" s="2" t="s">
        <v>22</v>
      </c>
      <c r="AJ5" t="s">
        <v>4</v>
      </c>
      <c r="AK5" s="2" t="s">
        <v>21</v>
      </c>
      <c r="AL5" s="2" t="s">
        <v>3</v>
      </c>
      <c r="AM5" s="2">
        <v>3</v>
      </c>
    </row>
    <row r="6" spans="1:39" x14ac:dyDescent="0.2">
      <c r="A6" s="2" t="s">
        <v>9</v>
      </c>
      <c r="B6" s="2" t="s">
        <v>18</v>
      </c>
      <c r="C6">
        <v>4</v>
      </c>
      <c r="D6" s="2">
        <v>229</v>
      </c>
      <c r="E6" s="2">
        <v>229</v>
      </c>
      <c r="F6" s="2" t="s">
        <v>3</v>
      </c>
      <c r="G6" s="2" t="s">
        <v>3</v>
      </c>
      <c r="H6" s="2" t="s">
        <v>3</v>
      </c>
      <c r="I6" s="2" t="s">
        <v>118</v>
      </c>
      <c r="J6" s="2"/>
      <c r="K6" s="2">
        <v>52</v>
      </c>
      <c r="L6" s="2" t="s">
        <v>191</v>
      </c>
      <c r="M6" s="2" t="s">
        <v>119</v>
      </c>
      <c r="N6" s="2" t="s">
        <v>20</v>
      </c>
      <c r="O6" s="2">
        <v>5</v>
      </c>
      <c r="P6" s="2" t="s">
        <v>20</v>
      </c>
      <c r="Q6" s="2">
        <v>0</v>
      </c>
      <c r="R6" s="2" t="s">
        <v>20</v>
      </c>
      <c r="S6" s="2" t="s">
        <v>5</v>
      </c>
      <c r="T6" s="2">
        <v>0</v>
      </c>
      <c r="U6" s="2" t="s">
        <v>20</v>
      </c>
      <c r="V6" s="2">
        <v>0</v>
      </c>
      <c r="W6" s="2">
        <v>0</v>
      </c>
      <c r="X6" s="2">
        <v>0</v>
      </c>
      <c r="Y6" s="2">
        <v>50</v>
      </c>
      <c r="Z6" s="2" t="s">
        <v>120</v>
      </c>
      <c r="AA6" s="2">
        <v>5.9999999999999995E-4</v>
      </c>
      <c r="AB6" s="2" t="s">
        <v>5</v>
      </c>
      <c r="AC6" s="2" t="s">
        <v>5</v>
      </c>
      <c r="AD6" s="2">
        <v>0</v>
      </c>
      <c r="AE6" s="2">
        <v>0</v>
      </c>
      <c r="AF6" s="2" t="s">
        <v>4</v>
      </c>
      <c r="AG6" s="10" t="s">
        <v>197</v>
      </c>
      <c r="AH6" t="s">
        <v>4</v>
      </c>
      <c r="AI6" s="2" t="s">
        <v>22</v>
      </c>
      <c r="AJ6" t="s">
        <v>4</v>
      </c>
      <c r="AK6" s="2" t="s">
        <v>21</v>
      </c>
      <c r="AL6" s="2" t="s">
        <v>3</v>
      </c>
      <c r="AM6" s="2">
        <v>3</v>
      </c>
    </row>
    <row r="7" spans="1:39" x14ac:dyDescent="0.2">
      <c r="A7" s="5" t="s">
        <v>9</v>
      </c>
      <c r="B7" s="6" t="s">
        <v>19</v>
      </c>
      <c r="C7">
        <v>5</v>
      </c>
      <c r="D7" s="2">
        <v>449</v>
      </c>
      <c r="E7" s="2">
        <v>449</v>
      </c>
      <c r="F7" s="2" t="s">
        <v>3</v>
      </c>
      <c r="G7" s="2" t="s">
        <v>3</v>
      </c>
      <c r="H7" s="2" t="s">
        <v>3</v>
      </c>
      <c r="I7" s="2" t="s">
        <v>118</v>
      </c>
      <c r="J7" s="2"/>
      <c r="K7" s="2">
        <v>52</v>
      </c>
      <c r="L7" s="2" t="s">
        <v>191</v>
      </c>
      <c r="M7" s="2" t="s">
        <v>119</v>
      </c>
      <c r="N7" s="2" t="s">
        <v>20</v>
      </c>
      <c r="O7" s="2">
        <v>10</v>
      </c>
      <c r="P7" s="2" t="s">
        <v>20</v>
      </c>
      <c r="Q7" s="2">
        <v>0</v>
      </c>
      <c r="R7" s="2" t="s">
        <v>20</v>
      </c>
      <c r="S7" s="2" t="s">
        <v>5</v>
      </c>
      <c r="T7" s="2">
        <v>0</v>
      </c>
      <c r="U7" s="2" t="s">
        <v>20</v>
      </c>
      <c r="V7" s="2">
        <v>0</v>
      </c>
      <c r="W7" s="2">
        <v>0</v>
      </c>
      <c r="X7" s="2">
        <v>0</v>
      </c>
      <c r="Y7" s="2">
        <v>50</v>
      </c>
      <c r="Z7" s="2" t="s">
        <v>120</v>
      </c>
      <c r="AA7" s="2">
        <v>5.9999999999999995E-4</v>
      </c>
      <c r="AB7" s="2" t="s">
        <v>5</v>
      </c>
      <c r="AC7" s="2" t="s">
        <v>5</v>
      </c>
      <c r="AD7" s="2">
        <v>0</v>
      </c>
      <c r="AE7" s="2">
        <v>0</v>
      </c>
      <c r="AF7" s="2" t="s">
        <v>4</v>
      </c>
      <c r="AG7" s="10" t="s">
        <v>197</v>
      </c>
      <c r="AH7" t="s">
        <v>4</v>
      </c>
      <c r="AI7" s="2" t="s">
        <v>22</v>
      </c>
      <c r="AJ7" t="s">
        <v>4</v>
      </c>
      <c r="AK7" s="2" t="s">
        <v>21</v>
      </c>
      <c r="AL7" s="2" t="s">
        <v>3</v>
      </c>
      <c r="AM7" s="2">
        <v>3</v>
      </c>
    </row>
    <row r="8" spans="1:39" x14ac:dyDescent="0.2">
      <c r="A8" s="2" t="s">
        <v>23</v>
      </c>
      <c r="B8" s="2" t="s">
        <v>13</v>
      </c>
      <c r="C8">
        <v>6</v>
      </c>
      <c r="D8" s="2">
        <v>0</v>
      </c>
      <c r="E8" s="2">
        <v>0</v>
      </c>
      <c r="F8" s="2" t="s">
        <v>3</v>
      </c>
      <c r="G8" s="2" t="s">
        <v>3</v>
      </c>
      <c r="H8" s="2" t="s">
        <v>4</v>
      </c>
      <c r="I8" s="2" t="s">
        <v>154</v>
      </c>
      <c r="J8" s="10" t="s">
        <v>155</v>
      </c>
      <c r="K8" s="2">
        <v>168</v>
      </c>
      <c r="L8" s="10" t="s">
        <v>174</v>
      </c>
      <c r="M8" s="2" t="s">
        <v>119</v>
      </c>
      <c r="N8" s="2" t="s">
        <v>119</v>
      </c>
      <c r="O8" s="2">
        <v>30</v>
      </c>
      <c r="P8" s="2" t="s">
        <v>20</v>
      </c>
      <c r="Q8" s="2">
        <v>5</v>
      </c>
      <c r="R8" s="2" t="s">
        <v>20</v>
      </c>
      <c r="S8" s="2" t="s">
        <v>5</v>
      </c>
      <c r="T8" s="2">
        <v>30000</v>
      </c>
      <c r="U8" s="2">
        <v>0</v>
      </c>
      <c r="V8" s="2">
        <v>10</v>
      </c>
      <c r="W8" s="2">
        <v>5</v>
      </c>
      <c r="X8" s="2">
        <v>40</v>
      </c>
      <c r="Y8" s="2">
        <v>50</v>
      </c>
      <c r="Z8" s="2" t="s">
        <v>138</v>
      </c>
      <c r="AA8" s="2">
        <v>5.9999999999999995E-4</v>
      </c>
      <c r="AB8" s="2">
        <v>1</v>
      </c>
      <c r="AC8" s="2">
        <v>1</v>
      </c>
      <c r="AD8" s="2">
        <v>0</v>
      </c>
      <c r="AE8" s="2">
        <v>0</v>
      </c>
      <c r="AF8" s="2" t="s">
        <v>4</v>
      </c>
      <c r="AG8" s="10" t="s">
        <v>198</v>
      </c>
      <c r="AH8" t="s">
        <v>4</v>
      </c>
      <c r="AI8" s="2" t="s">
        <v>26</v>
      </c>
      <c r="AJ8" t="s">
        <v>4</v>
      </c>
      <c r="AK8" s="2" t="s">
        <v>21</v>
      </c>
      <c r="AL8" s="2" t="s">
        <v>4</v>
      </c>
      <c r="AM8" s="2">
        <v>3</v>
      </c>
    </row>
    <row r="9" spans="1:39" x14ac:dyDescent="0.2">
      <c r="A9" s="2" t="s">
        <v>23</v>
      </c>
      <c r="B9" s="2" t="s">
        <v>24</v>
      </c>
      <c r="C9">
        <v>7</v>
      </c>
      <c r="D9" s="2">
        <v>15</v>
      </c>
      <c r="E9" s="2">
        <v>15</v>
      </c>
      <c r="F9" s="2" t="s">
        <v>3</v>
      </c>
      <c r="G9" s="2" t="s">
        <v>3</v>
      </c>
      <c r="H9" s="2" t="s">
        <v>4</v>
      </c>
      <c r="I9" s="2" t="s">
        <v>154</v>
      </c>
      <c r="J9" s="10" t="s">
        <v>155</v>
      </c>
      <c r="K9" s="2">
        <v>168</v>
      </c>
      <c r="L9" s="10" t="s">
        <v>174</v>
      </c>
      <c r="M9" s="2" t="s">
        <v>119</v>
      </c>
      <c r="N9" s="2" t="s">
        <v>119</v>
      </c>
      <c r="O9" s="2">
        <v>80</v>
      </c>
      <c r="P9" s="2" t="s">
        <v>20</v>
      </c>
      <c r="Q9" s="2">
        <v>20</v>
      </c>
      <c r="R9" s="2" t="s">
        <v>20</v>
      </c>
      <c r="S9" s="2" t="s">
        <v>5</v>
      </c>
      <c r="T9" s="2">
        <v>55000</v>
      </c>
      <c r="U9" s="2">
        <v>0</v>
      </c>
      <c r="V9" s="2">
        <v>10</v>
      </c>
      <c r="W9" s="2">
        <v>5</v>
      </c>
      <c r="X9" s="2">
        <v>40</v>
      </c>
      <c r="Y9" s="2">
        <v>50</v>
      </c>
      <c r="Z9" s="2" t="s">
        <v>138</v>
      </c>
      <c r="AA9" s="2">
        <v>5.9999999999999995E-4</v>
      </c>
      <c r="AB9" s="2">
        <v>5</v>
      </c>
      <c r="AC9" s="2" t="s">
        <v>5</v>
      </c>
      <c r="AD9" s="2">
        <f>25000*Table1[[#This Row],[PricePerExtraCredit]]</f>
        <v>14.999999999999998</v>
      </c>
      <c r="AE9" s="2">
        <v>0</v>
      </c>
      <c r="AF9" s="2" t="s">
        <v>4</v>
      </c>
      <c r="AG9" s="10" t="s">
        <v>198</v>
      </c>
      <c r="AH9" t="s">
        <v>4</v>
      </c>
      <c r="AI9" s="2" t="s">
        <v>26</v>
      </c>
      <c r="AJ9" t="s">
        <v>4</v>
      </c>
      <c r="AK9" s="2" t="s">
        <v>21</v>
      </c>
      <c r="AL9" s="2" t="s">
        <v>25</v>
      </c>
      <c r="AM9" s="2">
        <v>3</v>
      </c>
    </row>
    <row r="10" spans="1:39" x14ac:dyDescent="0.2">
      <c r="A10" s="2" t="s">
        <v>27</v>
      </c>
      <c r="B10" s="2" t="s">
        <v>13</v>
      </c>
      <c r="C10">
        <v>8</v>
      </c>
      <c r="D10" s="2">
        <v>0</v>
      </c>
      <c r="E10" s="2">
        <v>0</v>
      </c>
      <c r="F10" s="2" t="s">
        <v>4</v>
      </c>
      <c r="G10" s="2" t="s">
        <v>3</v>
      </c>
      <c r="H10" s="2" t="s">
        <v>4</v>
      </c>
      <c r="I10" s="2" t="s">
        <v>157</v>
      </c>
      <c r="J10" s="10" t="s">
        <v>156</v>
      </c>
      <c r="K10" s="2">
        <v>1479</v>
      </c>
      <c r="L10" s="10" t="s">
        <v>175</v>
      </c>
      <c r="M10" s="4" t="s">
        <v>119</v>
      </c>
      <c r="N10" s="2" t="s">
        <v>119</v>
      </c>
      <c r="O10" s="2">
        <v>1</v>
      </c>
      <c r="P10" s="2" t="s">
        <v>20</v>
      </c>
      <c r="Q10" s="2">
        <v>1</v>
      </c>
      <c r="R10" s="2">
        <v>15</v>
      </c>
      <c r="S10" s="2" t="s">
        <v>5</v>
      </c>
      <c r="T10" s="2">
        <v>1800</v>
      </c>
      <c r="U10" s="2">
        <v>0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 t="s">
        <v>20</v>
      </c>
      <c r="AB10" s="2" t="s">
        <v>5</v>
      </c>
      <c r="AC10" s="2" t="s">
        <v>5</v>
      </c>
      <c r="AD10" s="2">
        <v>0</v>
      </c>
      <c r="AE10" s="2">
        <v>0</v>
      </c>
      <c r="AF10" s="4" t="s">
        <v>4</v>
      </c>
      <c r="AG10" s="11" t="s">
        <v>199</v>
      </c>
      <c r="AH10" t="s">
        <v>4</v>
      </c>
      <c r="AI10" s="2" t="s">
        <v>30</v>
      </c>
      <c r="AJ10" t="s">
        <v>4</v>
      </c>
      <c r="AK10" s="2" t="s">
        <v>29</v>
      </c>
      <c r="AL10" s="2" t="s">
        <v>4</v>
      </c>
      <c r="AM10" s="2">
        <v>2</v>
      </c>
    </row>
    <row r="11" spans="1:39" x14ac:dyDescent="0.2">
      <c r="A11" s="2" t="s">
        <v>27</v>
      </c>
      <c r="B11" s="2" t="s">
        <v>28</v>
      </c>
      <c r="C11">
        <v>9</v>
      </c>
      <c r="D11" s="2">
        <v>40</v>
      </c>
      <c r="E11" s="2">
        <v>40</v>
      </c>
      <c r="F11" s="2" t="s">
        <v>4</v>
      </c>
      <c r="G11" s="2" t="s">
        <v>3</v>
      </c>
      <c r="H11" s="2" t="s">
        <v>4</v>
      </c>
      <c r="I11" s="2" t="s">
        <v>157</v>
      </c>
      <c r="J11" s="10" t="s">
        <v>156</v>
      </c>
      <c r="K11" s="2">
        <v>1479</v>
      </c>
      <c r="L11" s="10" t="s">
        <v>175</v>
      </c>
      <c r="M11" s="2" t="s">
        <v>119</v>
      </c>
      <c r="N11" s="2" t="s">
        <v>119</v>
      </c>
      <c r="O11" s="4">
        <v>1</v>
      </c>
      <c r="P11" s="2">
        <v>40</v>
      </c>
      <c r="Q11" s="2">
        <v>1</v>
      </c>
      <c r="R11" s="2">
        <v>15</v>
      </c>
      <c r="S11" s="4" t="s">
        <v>5</v>
      </c>
      <c r="T11" s="4" t="s">
        <v>5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4">
        <v>0</v>
      </c>
      <c r="AB11" s="2" t="s">
        <v>5</v>
      </c>
      <c r="AC11" s="4" t="s">
        <v>5</v>
      </c>
      <c r="AD11" s="2">
        <v>0</v>
      </c>
      <c r="AE11" s="2">
        <v>0</v>
      </c>
      <c r="AF11" s="4" t="s">
        <v>4</v>
      </c>
      <c r="AG11" s="11" t="s">
        <v>199</v>
      </c>
      <c r="AH11" t="s">
        <v>4</v>
      </c>
      <c r="AI11" s="2" t="s">
        <v>30</v>
      </c>
      <c r="AJ11" t="s">
        <v>4</v>
      </c>
      <c r="AK11" s="2" t="s">
        <v>29</v>
      </c>
      <c r="AL11" s="2" t="s">
        <v>25</v>
      </c>
      <c r="AM11" s="2">
        <v>2</v>
      </c>
    </row>
    <row r="12" spans="1:39" x14ac:dyDescent="0.2">
      <c r="A12" s="2" t="s">
        <v>243</v>
      </c>
      <c r="B12" s="2" t="s">
        <v>13</v>
      </c>
      <c r="C12">
        <v>10</v>
      </c>
      <c r="D12" s="2">
        <v>0</v>
      </c>
      <c r="E12" s="2">
        <v>0</v>
      </c>
      <c r="F12" s="2" t="s">
        <v>4</v>
      </c>
      <c r="G12" s="2" t="s">
        <v>3</v>
      </c>
      <c r="H12" s="2" t="s">
        <v>4</v>
      </c>
      <c r="I12" s="2" t="s">
        <v>244</v>
      </c>
      <c r="J12" s="2"/>
      <c r="K12" s="2">
        <v>16562</v>
      </c>
      <c r="L12" s="10" t="s">
        <v>176</v>
      </c>
      <c r="M12" s="2" t="s">
        <v>119</v>
      </c>
      <c r="N12" s="2" t="s">
        <v>119</v>
      </c>
      <c r="O12" s="2" t="s">
        <v>5</v>
      </c>
      <c r="P12" s="2">
        <v>0</v>
      </c>
      <c r="Q12" s="2" t="s">
        <v>5</v>
      </c>
      <c r="R12" s="2">
        <v>0</v>
      </c>
      <c r="S12" s="2" t="s">
        <v>5</v>
      </c>
      <c r="T12" s="2">
        <f>2000*0.008</f>
        <v>16</v>
      </c>
      <c r="U12" s="2">
        <v>0</v>
      </c>
      <c r="V12" s="2">
        <v>8.0000000000000002E-3</v>
      </c>
      <c r="W12" s="2">
        <v>8.0000000000000002E-3</v>
      </c>
      <c r="X12" s="2">
        <v>1.6E-2</v>
      </c>
      <c r="Y12" s="2">
        <v>0.08</v>
      </c>
      <c r="Z12" s="2" t="s">
        <v>251</v>
      </c>
      <c r="AA12" s="2">
        <v>1</v>
      </c>
      <c r="AB12" s="2">
        <v>1</v>
      </c>
      <c r="AC12" s="2" t="s">
        <v>5</v>
      </c>
      <c r="AD12" s="2">
        <v>0</v>
      </c>
      <c r="AE12" s="2">
        <v>0</v>
      </c>
      <c r="AF12" s="2" t="s">
        <v>4</v>
      </c>
      <c r="AG12" s="2" t="s">
        <v>200</v>
      </c>
      <c r="AH12" t="s">
        <v>4</v>
      </c>
      <c r="AI12" s="2" t="s">
        <v>33</v>
      </c>
      <c r="AJ12" s="2" t="s">
        <v>221</v>
      </c>
      <c r="AK12" s="2" t="s">
        <v>32</v>
      </c>
      <c r="AL12" s="2" t="s">
        <v>3</v>
      </c>
      <c r="AM12" s="2">
        <v>2</v>
      </c>
    </row>
    <row r="13" spans="1:39" x14ac:dyDescent="0.2">
      <c r="A13" s="2" t="s">
        <v>243</v>
      </c>
      <c r="B13" s="2" t="s">
        <v>31</v>
      </c>
      <c r="C13">
        <v>11</v>
      </c>
      <c r="D13" s="2">
        <f>48/12</f>
        <v>4</v>
      </c>
      <c r="E13" s="2">
        <f>48/12</f>
        <v>4</v>
      </c>
      <c r="F13" s="2" t="s">
        <v>4</v>
      </c>
      <c r="G13" s="2" t="s">
        <v>3</v>
      </c>
      <c r="H13" s="2" t="s">
        <v>4</v>
      </c>
      <c r="I13" s="2" t="s">
        <v>244</v>
      </c>
      <c r="J13" s="2"/>
      <c r="K13" s="2">
        <v>16562</v>
      </c>
      <c r="L13" s="10" t="s">
        <v>176</v>
      </c>
      <c r="M13" s="2" t="s">
        <v>119</v>
      </c>
      <c r="N13" s="2" t="s">
        <v>119</v>
      </c>
      <c r="O13" s="2" t="s">
        <v>5</v>
      </c>
      <c r="P13" s="2">
        <v>0</v>
      </c>
      <c r="Q13" s="2" t="s">
        <v>5</v>
      </c>
      <c r="R13" s="2">
        <v>0</v>
      </c>
      <c r="S13" s="2" t="s">
        <v>5</v>
      </c>
      <c r="T13" s="2">
        <f>3000*0.008</f>
        <v>24</v>
      </c>
      <c r="U13" s="2">
        <v>0</v>
      </c>
      <c r="V13" s="2">
        <v>8.0000000000000002E-3</v>
      </c>
      <c r="W13" s="2">
        <v>8.0000000000000002E-3</v>
      </c>
      <c r="X13" s="2">
        <v>1.6E-2</v>
      </c>
      <c r="Y13" s="2">
        <v>0.08</v>
      </c>
      <c r="Z13" s="2" t="s">
        <v>251</v>
      </c>
      <c r="AA13" s="2">
        <v>1</v>
      </c>
      <c r="AB13" s="2">
        <v>1</v>
      </c>
      <c r="AC13" s="2" t="s">
        <v>5</v>
      </c>
      <c r="AD13" s="2">
        <f>48/12</f>
        <v>4</v>
      </c>
      <c r="AE13" s="2">
        <v>0</v>
      </c>
      <c r="AF13" s="2" t="s">
        <v>4</v>
      </c>
      <c r="AG13" s="2" t="s">
        <v>200</v>
      </c>
      <c r="AH13" t="s">
        <v>4</v>
      </c>
      <c r="AI13" s="2" t="s">
        <v>33</v>
      </c>
      <c r="AJ13" s="2" t="s">
        <v>221</v>
      </c>
      <c r="AK13" s="2" t="s">
        <v>32</v>
      </c>
      <c r="AL13" s="2" t="s">
        <v>4</v>
      </c>
      <c r="AM13" s="2">
        <v>2</v>
      </c>
    </row>
    <row r="14" spans="1:39" x14ac:dyDescent="0.2">
      <c r="A14" s="2" t="s">
        <v>243</v>
      </c>
      <c r="B14" s="2" t="s">
        <v>14</v>
      </c>
      <c r="C14">
        <v>12</v>
      </c>
      <c r="D14" s="2">
        <f>252/12</f>
        <v>21</v>
      </c>
      <c r="E14" s="2">
        <f>252/12</f>
        <v>21</v>
      </c>
      <c r="F14" s="2" t="s">
        <v>4</v>
      </c>
      <c r="G14" s="2" t="s">
        <v>3</v>
      </c>
      <c r="H14" s="2" t="s">
        <v>4</v>
      </c>
      <c r="I14" s="2" t="s">
        <v>244</v>
      </c>
      <c r="J14" s="2"/>
      <c r="K14" s="2">
        <v>16562</v>
      </c>
      <c r="L14" s="10" t="s">
        <v>176</v>
      </c>
      <c r="M14" s="2" t="s">
        <v>119</v>
      </c>
      <c r="N14" s="2" t="s">
        <v>119</v>
      </c>
      <c r="O14" s="2" t="s">
        <v>5</v>
      </c>
      <c r="P14" s="2">
        <v>0</v>
      </c>
      <c r="Q14" s="2" t="s">
        <v>5</v>
      </c>
      <c r="R14" s="2">
        <v>0</v>
      </c>
      <c r="S14" s="2" t="s">
        <v>5</v>
      </c>
      <c r="T14" s="2">
        <f>50000*0.008</f>
        <v>400</v>
      </c>
      <c r="U14" s="2">
        <v>0</v>
      </c>
      <c r="V14" s="2">
        <v>8.0000000000000002E-3</v>
      </c>
      <c r="W14" s="2">
        <v>8.0000000000000002E-3</v>
      </c>
      <c r="X14" s="2">
        <v>1.6E-2</v>
      </c>
      <c r="Y14" s="2">
        <v>0.08</v>
      </c>
      <c r="Z14" s="2" t="s">
        <v>251</v>
      </c>
      <c r="AA14" s="2">
        <v>1</v>
      </c>
      <c r="AB14" s="2">
        <v>1</v>
      </c>
      <c r="AC14" s="2" t="s">
        <v>5</v>
      </c>
      <c r="AD14" s="2">
        <f>252/12</f>
        <v>21</v>
      </c>
      <c r="AE14" s="2">
        <v>0</v>
      </c>
      <c r="AF14" s="2" t="s">
        <v>4</v>
      </c>
      <c r="AG14" s="2" t="s">
        <v>200</v>
      </c>
      <c r="AH14" t="s">
        <v>4</v>
      </c>
      <c r="AI14" s="2" t="s">
        <v>33</v>
      </c>
      <c r="AJ14" s="2" t="s">
        <v>221</v>
      </c>
      <c r="AK14" s="2" t="s">
        <v>32</v>
      </c>
      <c r="AL14" s="2" t="s">
        <v>25</v>
      </c>
      <c r="AM14" s="2">
        <v>2</v>
      </c>
    </row>
    <row r="15" spans="1:39" x14ac:dyDescent="0.2">
      <c r="A15" s="2" t="s">
        <v>34</v>
      </c>
      <c r="B15" s="2" t="s">
        <v>13</v>
      </c>
      <c r="C15">
        <v>13</v>
      </c>
      <c r="D15" s="2">
        <v>0</v>
      </c>
      <c r="E15" s="2">
        <v>0</v>
      </c>
      <c r="F15" s="2" t="s">
        <v>4</v>
      </c>
      <c r="G15" s="2" t="s">
        <v>15</v>
      </c>
      <c r="H15" s="2" t="s">
        <v>4</v>
      </c>
      <c r="I15" s="2" t="s">
        <v>154</v>
      </c>
      <c r="J15" s="2" t="s">
        <v>158</v>
      </c>
      <c r="K15" s="2">
        <v>46</v>
      </c>
      <c r="L15" s="10" t="s">
        <v>177</v>
      </c>
      <c r="M15" s="2" t="s">
        <v>119</v>
      </c>
      <c r="N15" s="2" t="s">
        <v>119</v>
      </c>
      <c r="O15" s="2" t="s">
        <v>5</v>
      </c>
      <c r="P15" s="2">
        <v>0</v>
      </c>
      <c r="Q15" s="2" t="s">
        <v>5</v>
      </c>
      <c r="R15" s="2">
        <v>0</v>
      </c>
      <c r="S15" s="2" t="s">
        <v>5</v>
      </c>
      <c r="T15" s="4">
        <v>400</v>
      </c>
      <c r="U15" s="2">
        <v>0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f>10/1000</f>
        <v>0.01</v>
      </c>
      <c r="AB15" s="2">
        <v>1</v>
      </c>
      <c r="AC15" s="2">
        <v>5</v>
      </c>
      <c r="AD15" s="2">
        <v>0</v>
      </c>
      <c r="AE15" s="2">
        <v>0</v>
      </c>
      <c r="AF15" s="2" t="s">
        <v>4</v>
      </c>
      <c r="AG15" s="10" t="s">
        <v>201</v>
      </c>
      <c r="AH15" t="s">
        <v>4</v>
      </c>
      <c r="AI15" s="2" t="s">
        <v>37</v>
      </c>
      <c r="AJ15" t="s">
        <v>4</v>
      </c>
      <c r="AK15" s="2" t="s">
        <v>36</v>
      </c>
      <c r="AL15" s="2" t="s">
        <v>3</v>
      </c>
      <c r="AM15" s="2">
        <v>3</v>
      </c>
    </row>
    <row r="16" spans="1:39" x14ac:dyDescent="0.2">
      <c r="A16" s="2" t="s">
        <v>34</v>
      </c>
      <c r="B16" s="2" t="s">
        <v>19</v>
      </c>
      <c r="C16">
        <v>14</v>
      </c>
      <c r="D16" s="2">
        <v>19</v>
      </c>
      <c r="E16" s="2">
        <v>19</v>
      </c>
      <c r="F16" s="2" t="s">
        <v>4</v>
      </c>
      <c r="G16" s="2" t="s">
        <v>15</v>
      </c>
      <c r="H16" s="2" t="s">
        <v>4</v>
      </c>
      <c r="I16" s="2" t="s">
        <v>154</v>
      </c>
      <c r="J16" s="2"/>
      <c r="K16" s="2">
        <v>46</v>
      </c>
      <c r="L16" s="10" t="s">
        <v>177</v>
      </c>
      <c r="M16" s="2" t="s">
        <v>119</v>
      </c>
      <c r="N16" s="2" t="s">
        <v>119</v>
      </c>
      <c r="O16" s="2" t="s">
        <v>5</v>
      </c>
      <c r="P16" s="2">
        <v>0</v>
      </c>
      <c r="Q16" s="2" t="s">
        <v>5</v>
      </c>
      <c r="R16" s="2">
        <v>0</v>
      </c>
      <c r="S16" s="2" t="s">
        <v>5</v>
      </c>
      <c r="T16" s="4">
        <v>10000</v>
      </c>
      <c r="U16" s="2">
        <v>0</v>
      </c>
      <c r="V16" s="3">
        <v>1</v>
      </c>
      <c r="W16" s="3">
        <v>1</v>
      </c>
      <c r="X16" s="3">
        <v>1</v>
      </c>
      <c r="Y16" s="3">
        <v>1</v>
      </c>
      <c r="Z16" s="2">
        <v>1</v>
      </c>
      <c r="AA16" s="2">
        <f>10/1000</f>
        <v>0.01</v>
      </c>
      <c r="AB16" s="2">
        <v>1</v>
      </c>
      <c r="AC16" s="2" t="s">
        <v>5</v>
      </c>
      <c r="AD16" s="2">
        <v>19</v>
      </c>
      <c r="AE16" s="2">
        <v>0</v>
      </c>
      <c r="AF16" s="2" t="s">
        <v>4</v>
      </c>
      <c r="AG16" s="10" t="s">
        <v>201</v>
      </c>
      <c r="AH16" t="s">
        <v>4</v>
      </c>
      <c r="AI16" s="2" t="s">
        <v>37</v>
      </c>
      <c r="AJ16" t="s">
        <v>4</v>
      </c>
      <c r="AK16" s="2" t="s">
        <v>36</v>
      </c>
      <c r="AL16" s="2" t="s">
        <v>25</v>
      </c>
      <c r="AM16" s="2">
        <v>3</v>
      </c>
    </row>
    <row r="17" spans="1:39" x14ac:dyDescent="0.2">
      <c r="A17" s="2" t="s">
        <v>34</v>
      </c>
      <c r="B17" s="2" t="s">
        <v>35</v>
      </c>
      <c r="C17">
        <v>15</v>
      </c>
      <c r="D17" s="2">
        <v>99</v>
      </c>
      <c r="E17" s="2">
        <v>99</v>
      </c>
      <c r="F17" s="2" t="s">
        <v>4</v>
      </c>
      <c r="G17" s="2" t="s">
        <v>15</v>
      </c>
      <c r="H17" s="2" t="s">
        <v>4</v>
      </c>
      <c r="I17" s="2" t="s">
        <v>154</v>
      </c>
      <c r="J17" s="2"/>
      <c r="K17" s="2">
        <v>46</v>
      </c>
      <c r="L17" s="10" t="s">
        <v>177</v>
      </c>
      <c r="M17" s="2" t="s">
        <v>119</v>
      </c>
      <c r="N17" s="2" t="s">
        <v>119</v>
      </c>
      <c r="O17" s="2" t="s">
        <v>5</v>
      </c>
      <c r="P17" s="2">
        <v>0</v>
      </c>
      <c r="Q17" s="2" t="s">
        <v>5</v>
      </c>
      <c r="R17" s="2">
        <v>0</v>
      </c>
      <c r="S17" s="2" t="s">
        <v>5</v>
      </c>
      <c r="T17" s="4">
        <v>50000</v>
      </c>
      <c r="U17" s="2">
        <v>0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f>10/1000</f>
        <v>0.01</v>
      </c>
      <c r="AB17" s="2">
        <v>1</v>
      </c>
      <c r="AC17" s="2" t="s">
        <v>5</v>
      </c>
      <c r="AD17" s="2">
        <v>99</v>
      </c>
      <c r="AE17" s="2">
        <v>0</v>
      </c>
      <c r="AF17" s="2" t="s">
        <v>4</v>
      </c>
      <c r="AG17" s="10" t="s">
        <v>201</v>
      </c>
      <c r="AH17" t="s">
        <v>4</v>
      </c>
      <c r="AI17" s="2" t="s">
        <v>37</v>
      </c>
      <c r="AJ17" t="s">
        <v>4</v>
      </c>
      <c r="AK17" s="2" t="s">
        <v>36</v>
      </c>
      <c r="AL17" s="2" t="s">
        <v>25</v>
      </c>
      <c r="AM17" s="2">
        <v>3</v>
      </c>
    </row>
    <row r="18" spans="1:39" x14ac:dyDescent="0.2">
      <c r="A18" s="2" t="s">
        <v>38</v>
      </c>
      <c r="B18" s="2" t="s">
        <v>13</v>
      </c>
      <c r="C18">
        <v>16</v>
      </c>
      <c r="D18" s="2">
        <v>0</v>
      </c>
      <c r="E18" s="2">
        <v>0</v>
      </c>
      <c r="F18" s="2" t="s">
        <v>3</v>
      </c>
      <c r="G18" s="2" t="s">
        <v>3</v>
      </c>
      <c r="H18" s="2" t="s">
        <v>4</v>
      </c>
      <c r="I18" s="2" t="s">
        <v>154</v>
      </c>
      <c r="J18" s="2" t="s">
        <v>159</v>
      </c>
      <c r="K18" s="2">
        <v>29</v>
      </c>
      <c r="L18" s="10" t="s">
        <v>178</v>
      </c>
      <c r="M18" s="2" t="s">
        <v>43</v>
      </c>
      <c r="N18" s="2" t="s">
        <v>20</v>
      </c>
      <c r="O18" s="2">
        <v>1</v>
      </c>
      <c r="P18" s="2" t="s">
        <v>20</v>
      </c>
      <c r="Q18" s="2">
        <v>0</v>
      </c>
      <c r="R18" s="2" t="s">
        <v>20</v>
      </c>
      <c r="S18" s="2">
        <v>100</v>
      </c>
      <c r="T18" s="2">
        <v>0</v>
      </c>
      <c r="U18" s="2" t="s">
        <v>20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 t="s">
        <v>5</v>
      </c>
      <c r="AC18" s="2" t="s">
        <v>5</v>
      </c>
      <c r="AD18" s="2">
        <v>0</v>
      </c>
      <c r="AE18" s="2">
        <v>0</v>
      </c>
      <c r="AF18" s="2" t="s">
        <v>4</v>
      </c>
      <c r="AG18" s="10" t="s">
        <v>202</v>
      </c>
      <c r="AH18" s="2" t="s">
        <v>3</v>
      </c>
      <c r="AI18" s="2"/>
      <c r="AJ18" t="s">
        <v>4</v>
      </c>
      <c r="AK18" s="2" t="s">
        <v>45</v>
      </c>
      <c r="AL18" s="2" t="s">
        <v>4</v>
      </c>
      <c r="AM18" s="2">
        <v>2</v>
      </c>
    </row>
    <row r="19" spans="1:39" x14ac:dyDescent="0.2">
      <c r="A19" s="2" t="s">
        <v>38</v>
      </c>
      <c r="B19" s="2" t="s">
        <v>39</v>
      </c>
      <c r="C19">
        <v>17</v>
      </c>
      <c r="D19" s="2">
        <v>49</v>
      </c>
      <c r="E19" s="2">
        <v>49</v>
      </c>
      <c r="F19" s="2" t="s">
        <v>3</v>
      </c>
      <c r="G19" s="2" t="s">
        <v>3</v>
      </c>
      <c r="H19" s="2" t="s">
        <v>4</v>
      </c>
      <c r="I19" s="2" t="s">
        <v>154</v>
      </c>
      <c r="J19" s="2" t="s">
        <v>159</v>
      </c>
      <c r="K19" s="2">
        <v>29</v>
      </c>
      <c r="L19" s="10" t="s">
        <v>178</v>
      </c>
      <c r="M19" s="2" t="s">
        <v>43</v>
      </c>
      <c r="N19" s="2" t="s">
        <v>20</v>
      </c>
      <c r="O19" s="2">
        <v>1</v>
      </c>
      <c r="P19" s="2" t="s">
        <v>20</v>
      </c>
      <c r="Q19" s="2">
        <v>0</v>
      </c>
      <c r="R19" s="2" t="s">
        <v>20</v>
      </c>
      <c r="S19" s="2" t="s">
        <v>5</v>
      </c>
      <c r="T19" s="2">
        <v>0</v>
      </c>
      <c r="U19" s="2" t="s">
        <v>20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 t="s">
        <v>5</v>
      </c>
      <c r="AC19" s="2" t="s">
        <v>5</v>
      </c>
      <c r="AD19" s="2">
        <v>0</v>
      </c>
      <c r="AE19" s="2">
        <v>0</v>
      </c>
      <c r="AF19" s="2" t="s">
        <v>4</v>
      </c>
      <c r="AG19" s="10" t="s">
        <v>202</v>
      </c>
      <c r="AH19" s="2" t="s">
        <v>3</v>
      </c>
      <c r="AI19" s="2"/>
      <c r="AJ19" t="s">
        <v>4</v>
      </c>
      <c r="AK19" s="2" t="s">
        <v>45</v>
      </c>
      <c r="AL19" s="2" t="s">
        <v>4</v>
      </c>
      <c r="AM19" s="2">
        <v>2</v>
      </c>
    </row>
    <row r="20" spans="1:39" x14ac:dyDescent="0.2">
      <c r="A20" s="2" t="s">
        <v>38</v>
      </c>
      <c r="B20" s="2" t="s">
        <v>40</v>
      </c>
      <c r="C20">
        <v>18</v>
      </c>
      <c r="D20" s="2">
        <v>99</v>
      </c>
      <c r="E20" s="2">
        <v>99</v>
      </c>
      <c r="F20" s="2" t="s">
        <v>3</v>
      </c>
      <c r="G20" s="2" t="s">
        <v>3</v>
      </c>
      <c r="H20" s="2" t="s">
        <v>4</v>
      </c>
      <c r="I20" s="2" t="s">
        <v>154</v>
      </c>
      <c r="J20" s="2" t="s">
        <v>159</v>
      </c>
      <c r="K20" s="2">
        <v>29</v>
      </c>
      <c r="L20" s="10" t="s">
        <v>178</v>
      </c>
      <c r="M20" s="2" t="s">
        <v>43</v>
      </c>
      <c r="N20" s="2" t="s">
        <v>20</v>
      </c>
      <c r="O20" s="2">
        <v>2</v>
      </c>
      <c r="P20" s="2" t="s">
        <v>20</v>
      </c>
      <c r="Q20" s="2">
        <v>0</v>
      </c>
      <c r="R20" s="2" t="s">
        <v>20</v>
      </c>
      <c r="S20" s="2" t="s">
        <v>5</v>
      </c>
      <c r="T20" s="2">
        <v>0</v>
      </c>
      <c r="U20" s="2" t="s">
        <v>20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 t="s">
        <v>5</v>
      </c>
      <c r="AC20" s="2" t="s">
        <v>5</v>
      </c>
      <c r="AD20" s="2">
        <v>0</v>
      </c>
      <c r="AE20" s="2">
        <v>0</v>
      </c>
      <c r="AF20" s="2" t="s">
        <v>4</v>
      </c>
      <c r="AG20" s="10" t="s">
        <v>202</v>
      </c>
      <c r="AH20" s="2" t="s">
        <v>3</v>
      </c>
      <c r="AI20" s="2"/>
      <c r="AJ20" t="s">
        <v>4</v>
      </c>
      <c r="AK20" s="2" t="s">
        <v>45</v>
      </c>
      <c r="AL20" s="2" t="s">
        <v>4</v>
      </c>
      <c r="AM20" s="2">
        <v>2</v>
      </c>
    </row>
    <row r="21" spans="1:39" x14ac:dyDescent="0.2">
      <c r="A21" s="2" t="s">
        <v>38</v>
      </c>
      <c r="B21" s="2" t="s">
        <v>41</v>
      </c>
      <c r="C21">
        <v>19</v>
      </c>
      <c r="D21" s="2">
        <v>399</v>
      </c>
      <c r="E21" s="2">
        <v>399</v>
      </c>
      <c r="F21" s="2" t="s">
        <v>3</v>
      </c>
      <c r="G21" s="2" t="s">
        <v>3</v>
      </c>
      <c r="H21" s="2" t="s">
        <v>4</v>
      </c>
      <c r="I21" s="2" t="s">
        <v>154</v>
      </c>
      <c r="J21" s="2" t="s">
        <v>159</v>
      </c>
      <c r="K21" s="2">
        <v>29</v>
      </c>
      <c r="L21" s="10" t="s">
        <v>178</v>
      </c>
      <c r="M21" s="2" t="s">
        <v>43</v>
      </c>
      <c r="N21" s="2" t="s">
        <v>20</v>
      </c>
      <c r="O21" s="2">
        <v>4</v>
      </c>
      <c r="P21" s="2" t="s">
        <v>20</v>
      </c>
      <c r="Q21" s="2">
        <v>0</v>
      </c>
      <c r="R21" s="2" t="s">
        <v>20</v>
      </c>
      <c r="S21" s="2" t="s">
        <v>5</v>
      </c>
      <c r="T21" s="2">
        <v>0</v>
      </c>
      <c r="U21" s="2" t="s">
        <v>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 t="s">
        <v>5</v>
      </c>
      <c r="AC21" s="2" t="s">
        <v>5</v>
      </c>
      <c r="AD21" s="2">
        <v>0</v>
      </c>
      <c r="AE21" s="2">
        <v>0</v>
      </c>
      <c r="AF21" s="2" t="s">
        <v>4</v>
      </c>
      <c r="AG21" s="10" t="s">
        <v>202</v>
      </c>
      <c r="AH21" s="2" t="s">
        <v>3</v>
      </c>
      <c r="AI21" s="2"/>
      <c r="AJ21" t="s">
        <v>4</v>
      </c>
      <c r="AK21" s="2" t="s">
        <v>45</v>
      </c>
      <c r="AL21" s="2" t="s">
        <v>4</v>
      </c>
      <c r="AM21" s="2">
        <v>2</v>
      </c>
    </row>
    <row r="22" spans="1:39" x14ac:dyDescent="0.2">
      <c r="A22" s="2" t="s">
        <v>38</v>
      </c>
      <c r="B22" s="2" t="s">
        <v>42</v>
      </c>
      <c r="C22">
        <v>20</v>
      </c>
      <c r="D22" s="2">
        <v>75</v>
      </c>
      <c r="E22" s="2">
        <v>75</v>
      </c>
      <c r="F22" s="2" t="s">
        <v>3</v>
      </c>
      <c r="G22" s="2" t="s">
        <v>3</v>
      </c>
      <c r="H22" s="2" t="s">
        <v>4</v>
      </c>
      <c r="I22" s="2" t="s">
        <v>154</v>
      </c>
      <c r="J22" s="2" t="s">
        <v>159</v>
      </c>
      <c r="K22" s="2">
        <v>29</v>
      </c>
      <c r="L22" s="10" t="s">
        <v>178</v>
      </c>
      <c r="M22" s="2" t="s">
        <v>44</v>
      </c>
      <c r="N22" s="2" t="s">
        <v>20</v>
      </c>
      <c r="O22" s="2">
        <v>1</v>
      </c>
      <c r="P22" s="2">
        <v>75</v>
      </c>
      <c r="Q22" s="2">
        <v>0</v>
      </c>
      <c r="R22" s="2" t="s">
        <v>20</v>
      </c>
      <c r="S22" s="2" t="s">
        <v>5</v>
      </c>
      <c r="T22" s="2">
        <v>0</v>
      </c>
      <c r="U22" s="2" t="s">
        <v>20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 t="s">
        <v>5</v>
      </c>
      <c r="AC22" s="2" t="s">
        <v>5</v>
      </c>
      <c r="AD22" s="2">
        <v>0</v>
      </c>
      <c r="AE22" s="2">
        <v>0</v>
      </c>
      <c r="AF22" s="2" t="s">
        <v>4</v>
      </c>
      <c r="AG22" s="10" t="s">
        <v>202</v>
      </c>
      <c r="AH22" s="2" t="s">
        <v>3</v>
      </c>
      <c r="AI22" s="2"/>
      <c r="AJ22" t="s">
        <v>4</v>
      </c>
      <c r="AK22" s="2" t="s">
        <v>45</v>
      </c>
      <c r="AL22" s="2" t="s">
        <v>4</v>
      </c>
      <c r="AM22" s="2">
        <v>2</v>
      </c>
    </row>
    <row r="23" spans="1:39" x14ac:dyDescent="0.2">
      <c r="A23" s="2" t="s">
        <v>46</v>
      </c>
      <c r="B23" s="2" t="s">
        <v>47</v>
      </c>
      <c r="C23">
        <v>21</v>
      </c>
      <c r="D23" s="2">
        <v>0</v>
      </c>
      <c r="E23" s="2">
        <v>0</v>
      </c>
      <c r="F23" s="2" t="s">
        <v>3</v>
      </c>
      <c r="G23" s="2" t="s">
        <v>4</v>
      </c>
      <c r="H23" s="2" t="s">
        <v>4</v>
      </c>
      <c r="I23" s="7" t="s">
        <v>107</v>
      </c>
      <c r="J23" s="7" t="s">
        <v>160</v>
      </c>
      <c r="K23" s="2">
        <v>169</v>
      </c>
      <c r="L23" s="10" t="s">
        <v>179</v>
      </c>
      <c r="M23" s="2" t="s">
        <v>20</v>
      </c>
      <c r="N23" s="2" t="s">
        <v>139</v>
      </c>
      <c r="O23" s="2">
        <v>0</v>
      </c>
      <c r="P23" s="2" t="s">
        <v>20</v>
      </c>
      <c r="Q23" s="2" t="s">
        <v>5</v>
      </c>
      <c r="R23" s="2">
        <v>0</v>
      </c>
      <c r="S23" s="2" t="s">
        <v>5</v>
      </c>
      <c r="T23" s="4" t="s">
        <v>5</v>
      </c>
      <c r="U23" s="2">
        <v>0</v>
      </c>
      <c r="V23" s="2" t="s">
        <v>20</v>
      </c>
      <c r="W23" s="2" t="s">
        <v>20</v>
      </c>
      <c r="X23" s="2" t="s">
        <v>20</v>
      </c>
      <c r="Y23" s="2" t="s">
        <v>20</v>
      </c>
      <c r="Z23" s="2" t="s">
        <v>20</v>
      </c>
      <c r="AA23" s="2">
        <v>0</v>
      </c>
      <c r="AB23" s="2" t="s">
        <v>5</v>
      </c>
      <c r="AC23" s="2" t="s">
        <v>5</v>
      </c>
      <c r="AD23" s="2">
        <v>0</v>
      </c>
      <c r="AE23" s="2">
        <v>0</v>
      </c>
      <c r="AF23" s="2" t="s">
        <v>253</v>
      </c>
      <c r="AG23" s="2" t="s">
        <v>49</v>
      </c>
      <c r="AH23" t="s">
        <v>4</v>
      </c>
      <c r="AI23" s="2" t="s">
        <v>51</v>
      </c>
      <c r="AJ23" t="s">
        <v>4</v>
      </c>
      <c r="AK23" s="2" t="s">
        <v>50</v>
      </c>
      <c r="AL23" s="2" t="s">
        <v>3</v>
      </c>
      <c r="AM23" s="2">
        <v>3</v>
      </c>
    </row>
    <row r="24" spans="1:39" x14ac:dyDescent="0.2">
      <c r="A24" s="2" t="s">
        <v>46</v>
      </c>
      <c r="B24" s="2" t="s">
        <v>14</v>
      </c>
      <c r="C24">
        <v>22</v>
      </c>
      <c r="D24" s="8">
        <f>1999/12</f>
        <v>166.58333333333334</v>
      </c>
      <c r="E24" s="8">
        <f>1999/12</f>
        <v>166.58333333333334</v>
      </c>
      <c r="F24" s="2" t="s">
        <v>3</v>
      </c>
      <c r="G24" s="2" t="s">
        <v>4</v>
      </c>
      <c r="H24" s="2" t="s">
        <v>4</v>
      </c>
      <c r="I24" s="7" t="s">
        <v>107</v>
      </c>
      <c r="J24" s="7" t="s">
        <v>160</v>
      </c>
      <c r="K24" s="2">
        <v>169</v>
      </c>
      <c r="L24" s="10" t="s">
        <v>179</v>
      </c>
      <c r="M24" s="2" t="s">
        <v>20</v>
      </c>
      <c r="N24" s="2" t="s">
        <v>139</v>
      </c>
      <c r="O24" s="2">
        <v>0</v>
      </c>
      <c r="P24" s="2" t="s">
        <v>20</v>
      </c>
      <c r="Q24" s="2" t="s">
        <v>5</v>
      </c>
      <c r="R24" s="2">
        <v>0</v>
      </c>
      <c r="S24" s="2" t="s">
        <v>5</v>
      </c>
      <c r="T24" s="4" t="s">
        <v>5</v>
      </c>
      <c r="U24" s="2">
        <v>0</v>
      </c>
      <c r="V24" s="2" t="s">
        <v>20</v>
      </c>
      <c r="W24" s="2" t="s">
        <v>20</v>
      </c>
      <c r="X24" s="2" t="s">
        <v>20</v>
      </c>
      <c r="Y24" s="2" t="s">
        <v>20</v>
      </c>
      <c r="Z24" s="2" t="s">
        <v>20</v>
      </c>
      <c r="AA24" s="2">
        <v>0</v>
      </c>
      <c r="AB24" s="2" t="s">
        <v>5</v>
      </c>
      <c r="AC24" s="2" t="s">
        <v>5</v>
      </c>
      <c r="AD24" s="2">
        <v>0</v>
      </c>
      <c r="AE24" s="2">
        <v>0</v>
      </c>
      <c r="AF24" s="2" t="s">
        <v>253</v>
      </c>
      <c r="AG24" s="2" t="s">
        <v>49</v>
      </c>
      <c r="AH24" t="s">
        <v>4</v>
      </c>
      <c r="AI24" s="2" t="s">
        <v>51</v>
      </c>
      <c r="AJ24" t="s">
        <v>4</v>
      </c>
      <c r="AK24" s="2" t="s">
        <v>50</v>
      </c>
      <c r="AL24" s="2" t="s">
        <v>4</v>
      </c>
      <c r="AM24" s="2">
        <v>3</v>
      </c>
    </row>
    <row r="25" spans="1:39" x14ac:dyDescent="0.2">
      <c r="A25" s="2" t="s">
        <v>46</v>
      </c>
      <c r="B25" s="2" t="s">
        <v>48</v>
      </c>
      <c r="C25">
        <v>23</v>
      </c>
      <c r="D25" s="2">
        <v>45</v>
      </c>
      <c r="E25" s="2">
        <v>45</v>
      </c>
      <c r="F25" s="2" t="s">
        <v>3</v>
      </c>
      <c r="G25" s="2" t="s">
        <v>3</v>
      </c>
      <c r="H25" s="2" t="s">
        <v>4</v>
      </c>
      <c r="I25" s="7" t="s">
        <v>107</v>
      </c>
      <c r="J25" s="7" t="s">
        <v>160</v>
      </c>
      <c r="K25" s="2">
        <v>169</v>
      </c>
      <c r="L25" s="10" t="s">
        <v>179</v>
      </c>
      <c r="M25" s="2" t="s">
        <v>139</v>
      </c>
      <c r="N25" s="2" t="s">
        <v>139</v>
      </c>
      <c r="O25" s="2" t="s">
        <v>5</v>
      </c>
      <c r="P25" s="2">
        <v>0</v>
      </c>
      <c r="Q25" s="2" t="s">
        <v>5</v>
      </c>
      <c r="R25" s="2">
        <v>0</v>
      </c>
      <c r="S25" s="2" t="s">
        <v>5</v>
      </c>
      <c r="T25" s="2">
        <v>24000</v>
      </c>
      <c r="U25" s="2">
        <v>0</v>
      </c>
      <c r="V25" s="2">
        <v>10</v>
      </c>
      <c r="W25" s="2" t="s">
        <v>20</v>
      </c>
      <c r="X25" s="2">
        <v>20</v>
      </c>
      <c r="Y25" s="2">
        <v>40</v>
      </c>
      <c r="Z25" s="2" t="s">
        <v>142</v>
      </c>
      <c r="AA25" s="2">
        <v>8.0000000000000004E-4</v>
      </c>
      <c r="AB25" s="2">
        <v>3</v>
      </c>
      <c r="AC25" s="2" t="s">
        <v>5</v>
      </c>
      <c r="AD25" s="2">
        <v>15</v>
      </c>
      <c r="AE25" s="2">
        <v>8000</v>
      </c>
      <c r="AF25" s="2" t="s">
        <v>253</v>
      </c>
      <c r="AG25" s="2" t="s">
        <v>49</v>
      </c>
      <c r="AH25" t="s">
        <v>4</v>
      </c>
      <c r="AI25" s="2" t="s">
        <v>51</v>
      </c>
      <c r="AJ25" t="s">
        <v>4</v>
      </c>
      <c r="AK25" s="2" t="s">
        <v>50</v>
      </c>
      <c r="AL25" s="2" t="s">
        <v>4</v>
      </c>
      <c r="AM25" s="2">
        <v>3</v>
      </c>
    </row>
    <row r="26" spans="1:39" x14ac:dyDescent="0.2">
      <c r="A26" s="2" t="s">
        <v>52</v>
      </c>
      <c r="B26" s="2" t="s">
        <v>53</v>
      </c>
      <c r="C26">
        <v>24</v>
      </c>
      <c r="D26" s="2">
        <v>0</v>
      </c>
      <c r="E26" s="2">
        <v>0</v>
      </c>
      <c r="F26" s="2" t="s">
        <v>4</v>
      </c>
      <c r="G26" s="2" t="s">
        <v>3</v>
      </c>
      <c r="H26" s="2" t="s">
        <v>3</v>
      </c>
      <c r="I26" s="2" t="s">
        <v>245</v>
      </c>
      <c r="J26" s="2" t="s">
        <v>161</v>
      </c>
      <c r="K26" s="2">
        <v>2</v>
      </c>
      <c r="L26" s="10" t="s">
        <v>180</v>
      </c>
      <c r="M26" s="2" t="s">
        <v>143</v>
      </c>
      <c r="N26" s="2" t="s">
        <v>74</v>
      </c>
      <c r="O26" s="2" t="s">
        <v>5</v>
      </c>
      <c r="P26" s="2">
        <v>0</v>
      </c>
      <c r="Q26" s="2" t="s">
        <v>5</v>
      </c>
      <c r="R26" s="2">
        <v>0</v>
      </c>
      <c r="S26" s="2" t="s">
        <v>5</v>
      </c>
      <c r="T26" s="2">
        <f>100*0.002</f>
        <v>0.2</v>
      </c>
      <c r="U26" s="2">
        <v>0</v>
      </c>
      <c r="V26" s="2">
        <v>5.0000000000000001E-3</v>
      </c>
      <c r="W26" s="2" t="s">
        <v>20</v>
      </c>
      <c r="X26" s="2">
        <v>1.7999999999999999E-2</v>
      </c>
      <c r="Y26" s="2" t="s">
        <v>20</v>
      </c>
      <c r="Z26" s="2" t="s">
        <v>146</v>
      </c>
      <c r="AA26" s="2">
        <v>1</v>
      </c>
      <c r="AB26" s="2" t="s">
        <v>5</v>
      </c>
      <c r="AC26" s="4" t="s">
        <v>5</v>
      </c>
      <c r="AD26" s="2">
        <v>0</v>
      </c>
      <c r="AE26" s="2">
        <v>0</v>
      </c>
      <c r="AF26" s="2" t="s">
        <v>4</v>
      </c>
      <c r="AG26" s="10" t="s">
        <v>203</v>
      </c>
      <c r="AH26" t="s">
        <v>4</v>
      </c>
      <c r="AI26" s="2" t="s">
        <v>54</v>
      </c>
      <c r="AJ26" t="s">
        <v>4</v>
      </c>
      <c r="AK26" s="2" t="s">
        <v>55</v>
      </c>
      <c r="AL26" s="2" t="s">
        <v>25</v>
      </c>
      <c r="AM26" s="2">
        <v>2</v>
      </c>
    </row>
    <row r="27" spans="1:39" x14ac:dyDescent="0.2">
      <c r="A27" s="2" t="s">
        <v>56</v>
      </c>
      <c r="B27" s="2" t="s">
        <v>57</v>
      </c>
      <c r="C27">
        <v>25</v>
      </c>
      <c r="D27" s="2">
        <v>0</v>
      </c>
      <c r="E27" s="2">
        <v>0</v>
      </c>
      <c r="F27" s="2" t="s">
        <v>4</v>
      </c>
      <c r="G27" s="2" t="s">
        <v>3</v>
      </c>
      <c r="H27" s="2" t="s">
        <v>4</v>
      </c>
      <c r="I27" s="2" t="s">
        <v>107</v>
      </c>
      <c r="J27" s="2" t="s">
        <v>162</v>
      </c>
      <c r="K27" s="2">
        <v>124</v>
      </c>
      <c r="L27" s="10" t="s">
        <v>181</v>
      </c>
      <c r="M27" s="2" t="s">
        <v>44</v>
      </c>
      <c r="N27" s="2" t="s">
        <v>20</v>
      </c>
      <c r="O27" s="2" t="s">
        <v>5</v>
      </c>
      <c r="P27" s="2">
        <v>0</v>
      </c>
      <c r="Q27" s="2">
        <v>0</v>
      </c>
      <c r="R27" s="2" t="s">
        <v>20</v>
      </c>
      <c r="S27" s="2">
        <v>100</v>
      </c>
      <c r="T27" s="2">
        <v>2000</v>
      </c>
      <c r="U27" s="2" t="s">
        <v>20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 t="s">
        <v>20</v>
      </c>
      <c r="AB27" s="4" t="s">
        <v>5</v>
      </c>
      <c r="AC27" s="4" t="s">
        <v>5</v>
      </c>
      <c r="AD27" s="2">
        <v>0</v>
      </c>
      <c r="AE27" s="2">
        <v>0</v>
      </c>
      <c r="AF27" s="2" t="s">
        <v>4</v>
      </c>
      <c r="AG27" s="10" t="s">
        <v>204</v>
      </c>
      <c r="AH27" t="s">
        <v>4</v>
      </c>
      <c r="AI27" s="2" t="s">
        <v>63</v>
      </c>
      <c r="AJ27" s="2" t="s">
        <v>221</v>
      </c>
      <c r="AK27" s="2" t="s">
        <v>64</v>
      </c>
      <c r="AL27" s="2" t="s">
        <v>3</v>
      </c>
      <c r="AM27" s="2">
        <v>1</v>
      </c>
    </row>
    <row r="28" spans="1:39" x14ac:dyDescent="0.2">
      <c r="A28" s="2" t="s">
        <v>56</v>
      </c>
      <c r="B28" s="2" t="s">
        <v>58</v>
      </c>
      <c r="C28">
        <v>26</v>
      </c>
      <c r="D28" s="2">
        <v>25</v>
      </c>
      <c r="E28" s="2">
        <v>25</v>
      </c>
      <c r="F28" s="2" t="s">
        <v>4</v>
      </c>
      <c r="G28" s="2" t="s">
        <v>3</v>
      </c>
      <c r="H28" s="2" t="s">
        <v>4</v>
      </c>
      <c r="I28" s="2" t="s">
        <v>107</v>
      </c>
      <c r="J28" s="2" t="s">
        <v>162</v>
      </c>
      <c r="K28" s="2">
        <v>124</v>
      </c>
      <c r="L28" s="10" t="s">
        <v>181</v>
      </c>
      <c r="M28" s="2" t="s">
        <v>44</v>
      </c>
      <c r="N28" s="2" t="s">
        <v>20</v>
      </c>
      <c r="O28" s="2" t="s">
        <v>5</v>
      </c>
      <c r="P28" s="2">
        <v>0</v>
      </c>
      <c r="Q28" s="2">
        <v>0</v>
      </c>
      <c r="R28" s="2" t="s">
        <v>20</v>
      </c>
      <c r="S28" s="2" t="s">
        <v>5</v>
      </c>
      <c r="T28" s="2">
        <v>2000</v>
      </c>
      <c r="U28" s="2" t="s">
        <v>20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 t="s">
        <v>20</v>
      </c>
      <c r="AB28" s="2">
        <v>1</v>
      </c>
      <c r="AC28" s="2">
        <v>300</v>
      </c>
      <c r="AD28" s="2">
        <v>25</v>
      </c>
      <c r="AE28" s="2">
        <v>0</v>
      </c>
      <c r="AF28" s="2" t="s">
        <v>4</v>
      </c>
      <c r="AG28" s="10" t="s">
        <v>204</v>
      </c>
      <c r="AH28" t="s">
        <v>4</v>
      </c>
      <c r="AI28" s="2" t="s">
        <v>63</v>
      </c>
      <c r="AJ28" s="2" t="s">
        <v>221</v>
      </c>
      <c r="AK28" s="2" t="s">
        <v>64</v>
      </c>
      <c r="AL28" s="2" t="s">
        <v>25</v>
      </c>
      <c r="AM28" s="2">
        <v>1</v>
      </c>
    </row>
    <row r="29" spans="1:39" x14ac:dyDescent="0.2">
      <c r="A29" s="2" t="s">
        <v>56</v>
      </c>
      <c r="B29" s="2" t="s">
        <v>59</v>
      </c>
      <c r="C29">
        <v>27</v>
      </c>
      <c r="D29" s="2">
        <v>50</v>
      </c>
      <c r="E29" s="2">
        <v>50</v>
      </c>
      <c r="F29" s="2" t="s">
        <v>4</v>
      </c>
      <c r="G29" s="2" t="s">
        <v>3</v>
      </c>
      <c r="H29" s="2" t="s">
        <v>4</v>
      </c>
      <c r="I29" s="2" t="s">
        <v>107</v>
      </c>
      <c r="J29" s="2" t="s">
        <v>162</v>
      </c>
      <c r="K29" s="2">
        <v>124</v>
      </c>
      <c r="L29" s="10" t="s">
        <v>181</v>
      </c>
      <c r="M29" s="2" t="s">
        <v>44</v>
      </c>
      <c r="N29" s="2" t="s">
        <v>20</v>
      </c>
      <c r="O29" s="2" t="s">
        <v>5</v>
      </c>
      <c r="P29" s="2">
        <v>0</v>
      </c>
      <c r="Q29" s="2">
        <v>0</v>
      </c>
      <c r="R29" s="2" t="s">
        <v>20</v>
      </c>
      <c r="S29" s="2" t="s">
        <v>5</v>
      </c>
      <c r="T29" s="2">
        <v>2000</v>
      </c>
      <c r="U29" s="2" t="s">
        <v>20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 t="s">
        <v>20</v>
      </c>
      <c r="AB29" s="2">
        <v>1</v>
      </c>
      <c r="AC29" s="4" t="s">
        <v>5</v>
      </c>
      <c r="AD29" s="2">
        <v>50</v>
      </c>
      <c r="AE29" s="2">
        <v>0</v>
      </c>
      <c r="AF29" s="2" t="s">
        <v>4</v>
      </c>
      <c r="AG29" s="10" t="s">
        <v>204</v>
      </c>
      <c r="AH29" t="s">
        <v>4</v>
      </c>
      <c r="AI29" s="2" t="s">
        <v>63</v>
      </c>
      <c r="AJ29" s="2" t="s">
        <v>221</v>
      </c>
      <c r="AK29" s="2" t="s">
        <v>64</v>
      </c>
      <c r="AL29" s="2" t="s">
        <v>25</v>
      </c>
      <c r="AM29" s="2">
        <v>1</v>
      </c>
    </row>
    <row r="30" spans="1:39" x14ac:dyDescent="0.2">
      <c r="A30" s="2" t="s">
        <v>56</v>
      </c>
      <c r="B30" s="2" t="s">
        <v>60</v>
      </c>
      <c r="C30">
        <v>28</v>
      </c>
      <c r="D30" s="2">
        <v>0</v>
      </c>
      <c r="E30" s="2">
        <v>0</v>
      </c>
      <c r="F30" s="2" t="s">
        <v>4</v>
      </c>
      <c r="G30" s="2" t="s">
        <v>4</v>
      </c>
      <c r="H30" s="2" t="s">
        <v>4</v>
      </c>
      <c r="I30" s="2" t="s">
        <v>107</v>
      </c>
      <c r="J30" s="2" t="s">
        <v>162</v>
      </c>
      <c r="K30" s="2">
        <v>124</v>
      </c>
      <c r="L30" s="10" t="s">
        <v>181</v>
      </c>
      <c r="M30" s="2" t="s">
        <v>20</v>
      </c>
      <c r="N30" s="2" t="s">
        <v>44</v>
      </c>
      <c r="O30" s="2">
        <v>0</v>
      </c>
      <c r="P30" s="2" t="s">
        <v>20</v>
      </c>
      <c r="Q30" s="2" t="s">
        <v>5</v>
      </c>
      <c r="R30" s="2">
        <v>0</v>
      </c>
      <c r="S30" s="2" t="s">
        <v>5</v>
      </c>
      <c r="T30" s="4" t="s">
        <v>5</v>
      </c>
      <c r="U30" s="2">
        <v>0</v>
      </c>
      <c r="V30" s="2" t="s">
        <v>20</v>
      </c>
      <c r="W30" s="2" t="s">
        <v>20</v>
      </c>
      <c r="X30" s="2" t="s">
        <v>20</v>
      </c>
      <c r="Y30" s="2" t="s">
        <v>20</v>
      </c>
      <c r="Z30" s="2" t="s">
        <v>20</v>
      </c>
      <c r="AA30" s="2">
        <v>0</v>
      </c>
      <c r="AB30" s="2" t="s">
        <v>5</v>
      </c>
      <c r="AC30" s="4" t="s">
        <v>5</v>
      </c>
      <c r="AD30" s="2">
        <v>0</v>
      </c>
      <c r="AE30" s="2">
        <v>0</v>
      </c>
      <c r="AF30" s="2" t="s">
        <v>4</v>
      </c>
      <c r="AG30" s="10" t="s">
        <v>204</v>
      </c>
      <c r="AH30" t="s">
        <v>4</v>
      </c>
      <c r="AI30" s="2" t="s">
        <v>63</v>
      </c>
      <c r="AJ30" s="2" t="s">
        <v>221</v>
      </c>
      <c r="AK30" s="2" t="s">
        <v>64</v>
      </c>
      <c r="AL30" s="2" t="s">
        <v>3</v>
      </c>
      <c r="AM30" s="2">
        <v>1</v>
      </c>
    </row>
    <row r="31" spans="1:39" x14ac:dyDescent="0.2">
      <c r="A31" s="2" t="s">
        <v>56</v>
      </c>
      <c r="B31" s="2" t="s">
        <v>61</v>
      </c>
      <c r="C31">
        <v>29</v>
      </c>
      <c r="D31" s="2">
        <v>25</v>
      </c>
      <c r="E31" s="2">
        <v>25</v>
      </c>
      <c r="F31" s="2" t="s">
        <v>4</v>
      </c>
      <c r="G31" s="2" t="s">
        <v>4</v>
      </c>
      <c r="H31" s="2" t="s">
        <v>4</v>
      </c>
      <c r="I31" s="2" t="s">
        <v>107</v>
      </c>
      <c r="J31" s="2" t="s">
        <v>162</v>
      </c>
      <c r="K31" s="2">
        <v>124</v>
      </c>
      <c r="L31" s="10" t="s">
        <v>181</v>
      </c>
      <c r="M31" s="2" t="s">
        <v>20</v>
      </c>
      <c r="N31" s="2" t="s">
        <v>44</v>
      </c>
      <c r="O31" s="2">
        <v>0</v>
      </c>
      <c r="P31" s="2" t="s">
        <v>20</v>
      </c>
      <c r="Q31" s="2" t="s">
        <v>5</v>
      </c>
      <c r="R31" s="2">
        <v>0</v>
      </c>
      <c r="S31" s="2" t="s">
        <v>5</v>
      </c>
      <c r="T31" s="4" t="s">
        <v>5</v>
      </c>
      <c r="U31" s="2">
        <v>0</v>
      </c>
      <c r="V31" s="2" t="s">
        <v>20</v>
      </c>
      <c r="W31" s="2" t="s">
        <v>20</v>
      </c>
      <c r="X31" s="2" t="s">
        <v>20</v>
      </c>
      <c r="Y31" s="2" t="s">
        <v>20</v>
      </c>
      <c r="Z31" s="2" t="s">
        <v>20</v>
      </c>
      <c r="AA31" s="2">
        <v>0</v>
      </c>
      <c r="AB31" s="2">
        <v>1</v>
      </c>
      <c r="AC31" s="4" t="s">
        <v>5</v>
      </c>
      <c r="AD31" s="2">
        <v>25</v>
      </c>
      <c r="AE31" s="2">
        <v>0</v>
      </c>
      <c r="AF31" s="2" t="s">
        <v>4</v>
      </c>
      <c r="AG31" s="10" t="s">
        <v>204</v>
      </c>
      <c r="AH31" t="s">
        <v>4</v>
      </c>
      <c r="AI31" s="2" t="s">
        <v>63</v>
      </c>
      <c r="AJ31" s="2" t="s">
        <v>221</v>
      </c>
      <c r="AK31" s="2" t="s">
        <v>64</v>
      </c>
      <c r="AL31" s="2" t="s">
        <v>25</v>
      </c>
      <c r="AM31" s="2">
        <v>1</v>
      </c>
    </row>
    <row r="32" spans="1:39" x14ac:dyDescent="0.2">
      <c r="A32" s="2" t="s">
        <v>56</v>
      </c>
      <c r="B32" s="2" t="s">
        <v>62</v>
      </c>
      <c r="C32">
        <v>30</v>
      </c>
      <c r="D32" s="2">
        <v>50</v>
      </c>
      <c r="E32" s="2">
        <v>50</v>
      </c>
      <c r="F32" s="2" t="s">
        <v>4</v>
      </c>
      <c r="G32" s="2" t="s">
        <v>4</v>
      </c>
      <c r="H32" s="2" t="s">
        <v>4</v>
      </c>
      <c r="I32" s="2" t="s">
        <v>107</v>
      </c>
      <c r="J32" s="2" t="s">
        <v>162</v>
      </c>
      <c r="K32" s="2">
        <v>124</v>
      </c>
      <c r="L32" s="10" t="s">
        <v>181</v>
      </c>
      <c r="M32" s="2" t="s">
        <v>20</v>
      </c>
      <c r="N32" s="2" t="s">
        <v>44</v>
      </c>
      <c r="O32" s="2">
        <v>0</v>
      </c>
      <c r="P32" s="2" t="s">
        <v>20</v>
      </c>
      <c r="Q32" s="2" t="s">
        <v>5</v>
      </c>
      <c r="R32" s="2">
        <v>0</v>
      </c>
      <c r="S32" s="2" t="s">
        <v>5</v>
      </c>
      <c r="T32" s="4" t="s">
        <v>5</v>
      </c>
      <c r="U32" s="2">
        <v>0</v>
      </c>
      <c r="V32" s="2" t="s">
        <v>20</v>
      </c>
      <c r="W32" s="2" t="s">
        <v>20</v>
      </c>
      <c r="X32" s="2" t="s">
        <v>20</v>
      </c>
      <c r="Y32" s="2" t="s">
        <v>20</v>
      </c>
      <c r="Z32" s="2" t="s">
        <v>20</v>
      </c>
      <c r="AA32" s="2">
        <v>0</v>
      </c>
      <c r="AB32" s="2">
        <v>1</v>
      </c>
      <c r="AC32" s="4" t="s">
        <v>5</v>
      </c>
      <c r="AD32" s="2">
        <v>50</v>
      </c>
      <c r="AE32" s="2">
        <v>0</v>
      </c>
      <c r="AF32" s="2" t="s">
        <v>4</v>
      </c>
      <c r="AG32" s="10" t="s">
        <v>204</v>
      </c>
      <c r="AH32" t="s">
        <v>4</v>
      </c>
      <c r="AI32" s="2" t="s">
        <v>63</v>
      </c>
      <c r="AJ32" s="2" t="s">
        <v>221</v>
      </c>
      <c r="AK32" s="2" t="s">
        <v>64</v>
      </c>
      <c r="AL32" s="2" t="s">
        <v>25</v>
      </c>
      <c r="AM32" s="2">
        <v>1</v>
      </c>
    </row>
    <row r="33" spans="1:39" x14ac:dyDescent="0.2">
      <c r="A33" s="2" t="s">
        <v>65</v>
      </c>
      <c r="B33" s="2" t="s">
        <v>13</v>
      </c>
      <c r="C33">
        <v>31</v>
      </c>
      <c r="D33" s="2">
        <v>0</v>
      </c>
      <c r="E33" s="2">
        <v>0</v>
      </c>
      <c r="F33" s="2" t="s">
        <v>4</v>
      </c>
      <c r="G33" s="2" t="s">
        <v>3</v>
      </c>
      <c r="H33" s="2" t="s">
        <v>4</v>
      </c>
      <c r="I33" s="2" t="s">
        <v>65</v>
      </c>
      <c r="J33" s="2"/>
      <c r="K33" s="2">
        <v>298</v>
      </c>
      <c r="L33" s="10" t="s">
        <v>182</v>
      </c>
      <c r="M33" s="2" t="s">
        <v>74</v>
      </c>
      <c r="N33" s="2" t="s">
        <v>119</v>
      </c>
      <c r="O33" s="2" t="s">
        <v>5</v>
      </c>
      <c r="P33" s="2">
        <v>0</v>
      </c>
      <c r="Q33" s="2" t="s">
        <v>5</v>
      </c>
      <c r="R33" s="2">
        <v>0</v>
      </c>
      <c r="S33" s="2" t="s">
        <v>5</v>
      </c>
      <c r="T33" s="2">
        <v>50</v>
      </c>
      <c r="U33" s="2">
        <v>0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f t="shared" ref="AA33:AA35" si="0">10/1000</f>
        <v>0.01</v>
      </c>
      <c r="AB33" s="2">
        <v>5</v>
      </c>
      <c r="AC33" s="2">
        <v>5</v>
      </c>
      <c r="AD33" s="2">
        <v>0</v>
      </c>
      <c r="AE33" s="2">
        <v>0</v>
      </c>
      <c r="AF33" s="2" t="s">
        <v>4</v>
      </c>
      <c r="AG33" s="10" t="s">
        <v>205</v>
      </c>
      <c r="AH33" t="s">
        <v>4</v>
      </c>
      <c r="AI33" s="2" t="s">
        <v>68</v>
      </c>
      <c r="AJ33" s="2" t="s">
        <v>221</v>
      </c>
      <c r="AK33" s="2" t="s">
        <v>64</v>
      </c>
      <c r="AL33" s="2" t="s">
        <v>3</v>
      </c>
      <c r="AM33" s="2">
        <v>3</v>
      </c>
    </row>
    <row r="34" spans="1:39" x14ac:dyDescent="0.2">
      <c r="A34" s="2" t="s">
        <v>65</v>
      </c>
      <c r="B34" s="2" t="s">
        <v>66</v>
      </c>
      <c r="C34">
        <v>32</v>
      </c>
      <c r="D34" s="2">
        <v>15</v>
      </c>
      <c r="E34" s="2">
        <v>15</v>
      </c>
      <c r="F34" s="2" t="s">
        <v>4</v>
      </c>
      <c r="G34" s="2" t="s">
        <v>3</v>
      </c>
      <c r="H34" s="2" t="s">
        <v>4</v>
      </c>
      <c r="I34" s="2" t="s">
        <v>65</v>
      </c>
      <c r="J34" s="2"/>
      <c r="K34" s="2">
        <v>298</v>
      </c>
      <c r="L34" s="10" t="s">
        <v>182</v>
      </c>
      <c r="M34" s="2" t="s">
        <v>74</v>
      </c>
      <c r="N34" s="2" t="s">
        <v>119</v>
      </c>
      <c r="O34" s="2" t="s">
        <v>5</v>
      </c>
      <c r="P34" s="2">
        <v>0</v>
      </c>
      <c r="Q34" s="2" t="s">
        <v>5</v>
      </c>
      <c r="R34" s="2">
        <v>0</v>
      </c>
      <c r="S34" s="2" t="s">
        <v>5</v>
      </c>
      <c r="T34" s="2">
        <v>2500</v>
      </c>
      <c r="U34" s="2">
        <v>0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f t="shared" si="0"/>
        <v>0.01</v>
      </c>
      <c r="AB34" s="2">
        <v>5</v>
      </c>
      <c r="AC34" s="4" t="s">
        <v>5</v>
      </c>
      <c r="AD34" s="2">
        <v>3</v>
      </c>
      <c r="AE34" s="2">
        <v>0</v>
      </c>
      <c r="AF34" s="2" t="s">
        <v>4</v>
      </c>
      <c r="AG34" s="10" t="s">
        <v>205</v>
      </c>
      <c r="AH34" t="s">
        <v>4</v>
      </c>
      <c r="AI34" s="2" t="s">
        <v>68</v>
      </c>
      <c r="AJ34" s="2" t="s">
        <v>221</v>
      </c>
      <c r="AK34" s="2" t="s">
        <v>64</v>
      </c>
      <c r="AL34" s="2" t="s">
        <v>4</v>
      </c>
      <c r="AM34" s="2">
        <v>3</v>
      </c>
    </row>
    <row r="35" spans="1:39" x14ac:dyDescent="0.2">
      <c r="A35" s="2" t="s">
        <v>65</v>
      </c>
      <c r="B35" s="2" t="s">
        <v>19</v>
      </c>
      <c r="C35">
        <v>33</v>
      </c>
      <c r="D35" s="2">
        <v>30</v>
      </c>
      <c r="E35" s="2">
        <v>30</v>
      </c>
      <c r="F35" s="2" t="s">
        <v>4</v>
      </c>
      <c r="G35" s="2" t="s">
        <v>3</v>
      </c>
      <c r="H35" s="2" t="s">
        <v>4</v>
      </c>
      <c r="I35" s="2" t="s">
        <v>65</v>
      </c>
      <c r="J35" s="2"/>
      <c r="K35" s="2">
        <v>298</v>
      </c>
      <c r="L35" s="10" t="s">
        <v>182</v>
      </c>
      <c r="M35" s="2" t="s">
        <v>74</v>
      </c>
      <c r="N35" s="2" t="s">
        <v>119</v>
      </c>
      <c r="O35" s="2" t="s">
        <v>5</v>
      </c>
      <c r="P35" s="2">
        <v>0</v>
      </c>
      <c r="Q35" s="2" t="s">
        <v>5</v>
      </c>
      <c r="R35" s="2">
        <v>0</v>
      </c>
      <c r="S35" s="2" t="s">
        <v>5</v>
      </c>
      <c r="T35" s="2">
        <v>3500</v>
      </c>
      <c r="U35" s="2">
        <v>0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f t="shared" si="0"/>
        <v>0.01</v>
      </c>
      <c r="AB35" s="2">
        <v>5</v>
      </c>
      <c r="AC35" s="4" t="s">
        <v>5</v>
      </c>
      <c r="AD35" s="2">
        <v>6</v>
      </c>
      <c r="AE35" s="2">
        <v>0</v>
      </c>
      <c r="AF35" s="2" t="s">
        <v>4</v>
      </c>
      <c r="AG35" s="10" t="s">
        <v>205</v>
      </c>
      <c r="AH35" t="s">
        <v>4</v>
      </c>
      <c r="AI35" s="2" t="s">
        <v>68</v>
      </c>
      <c r="AJ35" s="2" t="s">
        <v>221</v>
      </c>
      <c r="AK35" s="2" t="s">
        <v>64</v>
      </c>
      <c r="AL35" s="2" t="s">
        <v>25</v>
      </c>
      <c r="AM35" s="2">
        <v>3</v>
      </c>
    </row>
    <row r="36" spans="1:39" x14ac:dyDescent="0.2">
      <c r="A36" s="2" t="s">
        <v>65</v>
      </c>
      <c r="B36" s="2" t="s">
        <v>67</v>
      </c>
      <c r="C36">
        <v>34</v>
      </c>
      <c r="D36" s="8">
        <f>2300/12</f>
        <v>191.66666666666666</v>
      </c>
      <c r="E36" s="8">
        <f>2300/12</f>
        <v>191.66666666666666</v>
      </c>
      <c r="F36" s="2" t="s">
        <v>4</v>
      </c>
      <c r="G36" s="2" t="s">
        <v>4</v>
      </c>
      <c r="H36" s="2" t="s">
        <v>4</v>
      </c>
      <c r="I36" s="2" t="s">
        <v>65</v>
      </c>
      <c r="J36" s="2"/>
      <c r="K36" s="2">
        <v>298</v>
      </c>
      <c r="L36" s="10" t="s">
        <v>182</v>
      </c>
      <c r="M36" s="2" t="s">
        <v>20</v>
      </c>
      <c r="N36" s="2" t="s">
        <v>119</v>
      </c>
      <c r="O36" s="2">
        <v>0</v>
      </c>
      <c r="P36" s="2" t="s">
        <v>20</v>
      </c>
      <c r="Q36" s="2" t="s">
        <v>5</v>
      </c>
      <c r="R36" s="2">
        <v>0</v>
      </c>
      <c r="S36" s="2" t="s">
        <v>5</v>
      </c>
      <c r="T36" s="4" t="s">
        <v>5</v>
      </c>
      <c r="U36" s="2">
        <v>0</v>
      </c>
      <c r="V36" s="2" t="s">
        <v>20</v>
      </c>
      <c r="W36" s="2" t="s">
        <v>20</v>
      </c>
      <c r="X36" s="2" t="s">
        <v>20</v>
      </c>
      <c r="Y36" s="2" t="s">
        <v>20</v>
      </c>
      <c r="Z36" s="2" t="s">
        <v>20</v>
      </c>
      <c r="AA36" s="2">
        <v>0</v>
      </c>
      <c r="AB36" s="2">
        <v>25</v>
      </c>
      <c r="AC36" s="4" t="s">
        <v>5</v>
      </c>
      <c r="AD36" s="2">
        <f>84/12</f>
        <v>7</v>
      </c>
      <c r="AE36" s="2">
        <v>0</v>
      </c>
      <c r="AF36" s="2" t="s">
        <v>4</v>
      </c>
      <c r="AG36" s="10" t="s">
        <v>205</v>
      </c>
      <c r="AH36" t="s">
        <v>4</v>
      </c>
      <c r="AI36" s="2" t="s">
        <v>68</v>
      </c>
      <c r="AJ36" s="2" t="s">
        <v>221</v>
      </c>
      <c r="AK36" s="2" t="s">
        <v>64</v>
      </c>
      <c r="AL36" s="2" t="s">
        <v>25</v>
      </c>
      <c r="AM36" s="2">
        <v>3</v>
      </c>
    </row>
    <row r="37" spans="1:39" x14ac:dyDescent="0.2">
      <c r="A37" s="2" t="s">
        <v>69</v>
      </c>
      <c r="B37" s="2" t="s">
        <v>13</v>
      </c>
      <c r="C37">
        <v>35</v>
      </c>
      <c r="D37" s="2">
        <v>0</v>
      </c>
      <c r="E37" s="2">
        <v>0</v>
      </c>
      <c r="F37" s="2" t="s">
        <v>3</v>
      </c>
      <c r="G37" s="2" t="s">
        <v>4</v>
      </c>
      <c r="H37" s="2" t="s">
        <v>4</v>
      </c>
      <c r="I37" s="2" t="s">
        <v>107</v>
      </c>
      <c r="J37" s="10" t="s">
        <v>163</v>
      </c>
      <c r="K37" s="2">
        <v>165</v>
      </c>
      <c r="L37" s="10" t="s">
        <v>183</v>
      </c>
      <c r="M37" s="2" t="s">
        <v>20</v>
      </c>
      <c r="N37" s="2" t="s">
        <v>119</v>
      </c>
      <c r="O37" s="2">
        <v>0</v>
      </c>
      <c r="P37" s="2" t="s">
        <v>20</v>
      </c>
      <c r="Q37" s="2" t="s">
        <v>5</v>
      </c>
      <c r="R37" s="2">
        <v>0</v>
      </c>
      <c r="S37" s="2" t="s">
        <v>5</v>
      </c>
      <c r="T37" s="4">
        <v>5000</v>
      </c>
      <c r="U37" s="2">
        <v>1</v>
      </c>
      <c r="V37" s="2" t="s">
        <v>20</v>
      </c>
      <c r="W37" s="2" t="s">
        <v>20</v>
      </c>
      <c r="X37" s="2" t="s">
        <v>20</v>
      </c>
      <c r="Y37" s="2" t="s">
        <v>20</v>
      </c>
      <c r="Z37" s="2" t="s">
        <v>20</v>
      </c>
      <c r="AA37" s="2">
        <v>2E-3</v>
      </c>
      <c r="AB37" s="2">
        <v>3</v>
      </c>
      <c r="AC37" s="2">
        <v>3</v>
      </c>
      <c r="AD37" s="2">
        <v>0</v>
      </c>
      <c r="AE37" s="2">
        <v>0</v>
      </c>
      <c r="AF37" s="2" t="s">
        <v>4</v>
      </c>
      <c r="AG37" s="10" t="s">
        <v>206</v>
      </c>
      <c r="AH37" t="s">
        <v>4</v>
      </c>
      <c r="AI37" s="2" t="s">
        <v>72</v>
      </c>
      <c r="AJ37" t="s">
        <v>4</v>
      </c>
      <c r="AK37" s="2" t="s">
        <v>71</v>
      </c>
      <c r="AL37" s="2" t="s">
        <v>3</v>
      </c>
      <c r="AM37" s="2">
        <v>3</v>
      </c>
    </row>
    <row r="38" spans="1:39" x14ac:dyDescent="0.2">
      <c r="A38" s="2" t="s">
        <v>69</v>
      </c>
      <c r="B38" s="2" t="s">
        <v>31</v>
      </c>
      <c r="C38">
        <v>36</v>
      </c>
      <c r="D38" s="2">
        <v>9</v>
      </c>
      <c r="E38" s="2">
        <v>9</v>
      </c>
      <c r="F38" s="2" t="s">
        <v>3</v>
      </c>
      <c r="G38" s="2" t="s">
        <v>4</v>
      </c>
      <c r="H38" s="2" t="s">
        <v>4</v>
      </c>
      <c r="I38" s="2" t="s">
        <v>107</v>
      </c>
      <c r="J38" s="10" t="s">
        <v>163</v>
      </c>
      <c r="K38" s="2">
        <v>165</v>
      </c>
      <c r="L38" s="10" t="s">
        <v>183</v>
      </c>
      <c r="M38" s="2" t="s">
        <v>20</v>
      </c>
      <c r="N38" s="2" t="s">
        <v>119</v>
      </c>
      <c r="O38" s="2">
        <v>0</v>
      </c>
      <c r="P38" s="2" t="s">
        <v>20</v>
      </c>
      <c r="Q38" s="2" t="s">
        <v>5</v>
      </c>
      <c r="R38" s="2">
        <v>0</v>
      </c>
      <c r="S38" s="2" t="s">
        <v>5</v>
      </c>
      <c r="T38" s="4">
        <v>20000</v>
      </c>
      <c r="U38" s="2">
        <v>1</v>
      </c>
      <c r="V38" s="2" t="s">
        <v>20</v>
      </c>
      <c r="W38" s="2" t="s">
        <v>20</v>
      </c>
      <c r="X38" s="2" t="s">
        <v>20</v>
      </c>
      <c r="Y38" s="2" t="s">
        <v>20</v>
      </c>
      <c r="Z38" s="2" t="s">
        <v>20</v>
      </c>
      <c r="AA38" s="2">
        <v>2E-3</v>
      </c>
      <c r="AB38" s="2">
        <v>1</v>
      </c>
      <c r="AC38" s="4" t="s">
        <v>5</v>
      </c>
      <c r="AD38" s="2">
        <v>9</v>
      </c>
      <c r="AE38" s="9">
        <v>5000</v>
      </c>
      <c r="AF38" s="2" t="s">
        <v>4</v>
      </c>
      <c r="AG38" s="10" t="s">
        <v>206</v>
      </c>
      <c r="AH38" t="s">
        <v>4</v>
      </c>
      <c r="AI38" s="2" t="s">
        <v>72</v>
      </c>
      <c r="AJ38" t="s">
        <v>4</v>
      </c>
      <c r="AK38" s="2" t="s">
        <v>71</v>
      </c>
      <c r="AL38" s="2" t="s">
        <v>3</v>
      </c>
      <c r="AM38" s="2">
        <v>3</v>
      </c>
    </row>
    <row r="39" spans="1:39" x14ac:dyDescent="0.2">
      <c r="A39" s="2" t="s">
        <v>69</v>
      </c>
      <c r="B39" s="2" t="s">
        <v>70</v>
      </c>
      <c r="C39">
        <v>37</v>
      </c>
      <c r="D39" s="2">
        <v>19</v>
      </c>
      <c r="E39" s="2">
        <v>19</v>
      </c>
      <c r="F39" s="2" t="s">
        <v>3</v>
      </c>
      <c r="G39" s="2" t="s">
        <v>4</v>
      </c>
      <c r="H39" s="2" t="s">
        <v>4</v>
      </c>
      <c r="I39" s="2" t="s">
        <v>107</v>
      </c>
      <c r="J39" s="10" t="s">
        <v>163</v>
      </c>
      <c r="K39" s="2">
        <v>165</v>
      </c>
      <c r="L39" s="10" t="s">
        <v>183</v>
      </c>
      <c r="M39" s="2" t="s">
        <v>20</v>
      </c>
      <c r="N39" s="2" t="s">
        <v>119</v>
      </c>
      <c r="O39" s="2">
        <v>0</v>
      </c>
      <c r="P39" s="2" t="s">
        <v>20</v>
      </c>
      <c r="Q39" s="2" t="s">
        <v>5</v>
      </c>
      <c r="R39" s="2">
        <v>0</v>
      </c>
      <c r="S39" s="2" t="s">
        <v>5</v>
      </c>
      <c r="T39" s="4">
        <v>40000</v>
      </c>
      <c r="U39" s="2">
        <v>1</v>
      </c>
      <c r="V39" s="2" t="s">
        <v>20</v>
      </c>
      <c r="W39" s="2" t="s">
        <v>20</v>
      </c>
      <c r="X39" s="2" t="s">
        <v>20</v>
      </c>
      <c r="Y39" s="2" t="s">
        <v>20</v>
      </c>
      <c r="Z39" s="2" t="s">
        <v>20</v>
      </c>
      <c r="AA39" s="2">
        <v>2E-3</v>
      </c>
      <c r="AB39" s="2">
        <v>1</v>
      </c>
      <c r="AC39" s="4" t="s">
        <v>5</v>
      </c>
      <c r="AD39" s="2">
        <v>19</v>
      </c>
      <c r="AE39" s="9">
        <v>12500</v>
      </c>
      <c r="AF39" s="2" t="s">
        <v>4</v>
      </c>
      <c r="AG39" s="10" t="s">
        <v>206</v>
      </c>
      <c r="AH39" t="s">
        <v>4</v>
      </c>
      <c r="AI39" s="2" t="s">
        <v>72</v>
      </c>
      <c r="AJ39" t="s">
        <v>4</v>
      </c>
      <c r="AK39" s="2" t="s">
        <v>71</v>
      </c>
      <c r="AL39" s="2" t="s">
        <v>3</v>
      </c>
      <c r="AM39" s="2">
        <v>3</v>
      </c>
    </row>
    <row r="40" spans="1:39" x14ac:dyDescent="0.2">
      <c r="A40" s="2" t="s">
        <v>69</v>
      </c>
      <c r="B40" s="2" t="s">
        <v>14</v>
      </c>
      <c r="C40">
        <v>38</v>
      </c>
      <c r="D40" s="2">
        <f>35*30</f>
        <v>1050</v>
      </c>
      <c r="E40" s="2">
        <f>35*30</f>
        <v>1050</v>
      </c>
      <c r="F40" s="2" t="s">
        <v>3</v>
      </c>
      <c r="G40" s="2" t="s">
        <v>4</v>
      </c>
      <c r="H40" s="2" t="s">
        <v>4</v>
      </c>
      <c r="I40" s="2" t="s">
        <v>107</v>
      </c>
      <c r="J40" s="10" t="s">
        <v>163</v>
      </c>
      <c r="K40" s="2">
        <v>165</v>
      </c>
      <c r="L40" s="10" t="s">
        <v>183</v>
      </c>
      <c r="M40" s="2" t="s">
        <v>20</v>
      </c>
      <c r="N40" s="2" t="s">
        <v>119</v>
      </c>
      <c r="O40" s="2">
        <v>0</v>
      </c>
      <c r="P40" s="2" t="s">
        <v>20</v>
      </c>
      <c r="Q40" s="2" t="s">
        <v>5</v>
      </c>
      <c r="R40" s="2">
        <v>0</v>
      </c>
      <c r="S40" s="2" t="s">
        <v>5</v>
      </c>
      <c r="T40" s="4">
        <v>100000</v>
      </c>
      <c r="U40" s="2">
        <v>1</v>
      </c>
      <c r="V40" s="2" t="s">
        <v>20</v>
      </c>
      <c r="W40" s="2" t="s">
        <v>20</v>
      </c>
      <c r="X40" s="2" t="s">
        <v>20</v>
      </c>
      <c r="Y40" s="2" t="s">
        <v>20</v>
      </c>
      <c r="Z40" s="2" t="s">
        <v>20</v>
      </c>
      <c r="AA40" s="2">
        <v>2E-3</v>
      </c>
      <c r="AB40" s="2">
        <v>30</v>
      </c>
      <c r="AC40" s="4" t="s">
        <v>5</v>
      </c>
      <c r="AD40" s="2">
        <v>35</v>
      </c>
      <c r="AE40" s="9">
        <v>25000</v>
      </c>
      <c r="AF40" s="2" t="s">
        <v>4</v>
      </c>
      <c r="AG40" s="10" t="s">
        <v>206</v>
      </c>
      <c r="AH40" t="s">
        <v>4</v>
      </c>
      <c r="AI40" s="2" t="s">
        <v>72</v>
      </c>
      <c r="AJ40" t="s">
        <v>4</v>
      </c>
      <c r="AK40" s="2" t="s">
        <v>71</v>
      </c>
      <c r="AL40" s="2" t="s">
        <v>25</v>
      </c>
      <c r="AM40" s="2">
        <v>3</v>
      </c>
    </row>
    <row r="41" spans="1:39" x14ac:dyDescent="0.2">
      <c r="A41" s="2" t="s">
        <v>73</v>
      </c>
      <c r="B41" s="2" t="s">
        <v>13</v>
      </c>
      <c r="C41">
        <v>39</v>
      </c>
      <c r="D41" s="2">
        <v>0</v>
      </c>
      <c r="E41" s="2">
        <v>0</v>
      </c>
      <c r="F41" s="2" t="s">
        <v>3</v>
      </c>
      <c r="G41" s="2" t="s">
        <v>4</v>
      </c>
      <c r="H41" s="2" t="s">
        <v>4</v>
      </c>
      <c r="I41" s="2" t="s">
        <v>107</v>
      </c>
      <c r="J41" s="2" t="s">
        <v>164</v>
      </c>
      <c r="K41" s="2">
        <v>90</v>
      </c>
      <c r="L41" s="10" t="s">
        <v>184</v>
      </c>
      <c r="M41" s="2" t="s">
        <v>20</v>
      </c>
      <c r="N41" s="2" t="s">
        <v>74</v>
      </c>
      <c r="O41" s="2">
        <v>0</v>
      </c>
      <c r="P41" s="2" t="s">
        <v>20</v>
      </c>
      <c r="Q41" s="2" t="s">
        <v>5</v>
      </c>
      <c r="R41" s="2">
        <v>0</v>
      </c>
      <c r="S41" s="4" t="s">
        <v>5</v>
      </c>
      <c r="T41" s="4" t="s">
        <v>5</v>
      </c>
      <c r="U41" s="2">
        <v>0</v>
      </c>
      <c r="V41" s="2" t="s">
        <v>20</v>
      </c>
      <c r="W41" s="2" t="s">
        <v>20</v>
      </c>
      <c r="X41" s="2" t="s">
        <v>20</v>
      </c>
      <c r="Y41" s="2" t="s">
        <v>20</v>
      </c>
      <c r="Z41" s="2" t="s">
        <v>20</v>
      </c>
      <c r="AA41" s="2">
        <v>0</v>
      </c>
      <c r="AB41" s="4" t="s">
        <v>5</v>
      </c>
      <c r="AC41" s="4" t="s">
        <v>5</v>
      </c>
      <c r="AD41" s="2">
        <v>0</v>
      </c>
      <c r="AE41" s="4">
        <v>0</v>
      </c>
      <c r="AF41" s="2" t="s">
        <v>4</v>
      </c>
      <c r="AG41" s="10" t="s">
        <v>207</v>
      </c>
      <c r="AH41" t="s">
        <v>4</v>
      </c>
      <c r="AI41" s="2" t="s">
        <v>75</v>
      </c>
      <c r="AJ41" t="s">
        <v>4</v>
      </c>
      <c r="AK41" s="2" t="s">
        <v>76</v>
      </c>
      <c r="AL41" s="2" t="s">
        <v>3</v>
      </c>
      <c r="AM41" s="2">
        <v>2</v>
      </c>
    </row>
    <row r="42" spans="1:39" x14ac:dyDescent="0.2">
      <c r="A42" s="2" t="s">
        <v>77</v>
      </c>
      <c r="B42" s="2" t="s">
        <v>13</v>
      </c>
      <c r="C42">
        <v>40</v>
      </c>
      <c r="D42" s="2">
        <v>0</v>
      </c>
      <c r="E42" s="2">
        <v>0</v>
      </c>
      <c r="F42" s="2" t="s">
        <v>3</v>
      </c>
      <c r="G42" s="2" t="s">
        <v>4</v>
      </c>
      <c r="H42" s="2" t="s">
        <v>4</v>
      </c>
      <c r="I42" s="2" t="s">
        <v>107</v>
      </c>
      <c r="J42" s="2" t="s">
        <v>165</v>
      </c>
      <c r="K42" s="2">
        <v>10</v>
      </c>
      <c r="L42" s="10" t="s">
        <v>185</v>
      </c>
      <c r="M42" s="2" t="s">
        <v>20</v>
      </c>
      <c r="N42" s="2" t="s">
        <v>139</v>
      </c>
      <c r="O42" s="2">
        <v>0</v>
      </c>
      <c r="P42" s="2" t="s">
        <v>20</v>
      </c>
      <c r="Q42" s="2" t="s">
        <v>5</v>
      </c>
      <c r="R42" s="2">
        <v>0</v>
      </c>
      <c r="S42" s="4" t="s">
        <v>5</v>
      </c>
      <c r="T42" s="4" t="s">
        <v>5</v>
      </c>
      <c r="U42" s="2">
        <v>0</v>
      </c>
      <c r="V42" s="2" t="s">
        <v>20</v>
      </c>
      <c r="W42" s="2" t="s">
        <v>20</v>
      </c>
      <c r="X42" s="2" t="s">
        <v>20</v>
      </c>
      <c r="Y42" s="2" t="s">
        <v>20</v>
      </c>
      <c r="Z42" s="2" t="s">
        <v>20</v>
      </c>
      <c r="AA42" s="2">
        <v>0</v>
      </c>
      <c r="AB42" s="4" t="s">
        <v>5</v>
      </c>
      <c r="AC42" s="4" t="s">
        <v>5</v>
      </c>
      <c r="AD42" s="2">
        <v>0</v>
      </c>
      <c r="AE42" s="4">
        <v>0</v>
      </c>
      <c r="AF42" s="2" t="s">
        <v>253</v>
      </c>
      <c r="AG42" s="2" t="s">
        <v>49</v>
      </c>
      <c r="AH42" t="s">
        <v>4</v>
      </c>
      <c r="AI42" s="2" t="s">
        <v>78</v>
      </c>
      <c r="AJ42" t="s">
        <v>4</v>
      </c>
      <c r="AK42" s="2" t="s">
        <v>79</v>
      </c>
      <c r="AL42" s="2" t="s">
        <v>3</v>
      </c>
      <c r="AM42" s="2">
        <v>3</v>
      </c>
    </row>
    <row r="43" spans="1:39" x14ac:dyDescent="0.2">
      <c r="A43" s="2" t="s">
        <v>80</v>
      </c>
      <c r="B43" s="2" t="s">
        <v>81</v>
      </c>
      <c r="C43">
        <v>41</v>
      </c>
      <c r="D43" s="2">
        <v>29</v>
      </c>
      <c r="E43" s="2">
        <v>29</v>
      </c>
      <c r="F43" s="2" t="s">
        <v>3</v>
      </c>
      <c r="G43" s="2" t="s">
        <v>3</v>
      </c>
      <c r="H43" s="2" t="s">
        <v>4</v>
      </c>
      <c r="I43" s="2" t="s">
        <v>107</v>
      </c>
      <c r="J43" s="2" t="s">
        <v>166</v>
      </c>
      <c r="K43" s="2">
        <v>0</v>
      </c>
      <c r="L43" s="2" t="s">
        <v>192</v>
      </c>
      <c r="M43" s="2" t="s">
        <v>139</v>
      </c>
      <c r="N43" s="2" t="s">
        <v>119</v>
      </c>
      <c r="O43" s="2">
        <v>1</v>
      </c>
      <c r="P43" s="2">
        <v>50</v>
      </c>
      <c r="Q43" s="2">
        <v>5</v>
      </c>
      <c r="R43" s="2">
        <v>10</v>
      </c>
      <c r="S43" s="6" t="s">
        <v>5</v>
      </c>
      <c r="T43" s="4" t="s">
        <v>5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4" t="s">
        <v>5</v>
      </c>
      <c r="AC43" s="4" t="s">
        <v>5</v>
      </c>
      <c r="AD43" s="2">
        <v>0</v>
      </c>
      <c r="AE43" s="2">
        <v>0</v>
      </c>
      <c r="AF43" s="2" t="s">
        <v>4</v>
      </c>
      <c r="AG43" s="10" t="s">
        <v>208</v>
      </c>
      <c r="AH43" t="s">
        <v>4</v>
      </c>
      <c r="AI43" s="2" t="s">
        <v>82</v>
      </c>
      <c r="AJ43" s="2" t="s">
        <v>3</v>
      </c>
      <c r="AK43" s="2" t="s">
        <v>83</v>
      </c>
      <c r="AL43" s="2" t="s">
        <v>25</v>
      </c>
      <c r="AM43" s="2">
        <v>3</v>
      </c>
    </row>
    <row r="44" spans="1:39" x14ac:dyDescent="0.2">
      <c r="A44" s="2" t="s">
        <v>80</v>
      </c>
      <c r="B44" s="2" t="s">
        <v>42</v>
      </c>
      <c r="C44">
        <v>42</v>
      </c>
      <c r="D44" s="8">
        <f>590/12</f>
        <v>49.166666666666664</v>
      </c>
      <c r="E44" s="8">
        <f>590/12</f>
        <v>49.166666666666664</v>
      </c>
      <c r="F44" s="2" t="s">
        <v>3</v>
      </c>
      <c r="G44" s="2" t="s">
        <v>3</v>
      </c>
      <c r="H44" s="2" t="s">
        <v>4</v>
      </c>
      <c r="I44" s="2" t="s">
        <v>107</v>
      </c>
      <c r="J44" s="2" t="s">
        <v>166</v>
      </c>
      <c r="K44" s="2">
        <v>0</v>
      </c>
      <c r="L44" s="2" t="s">
        <v>192</v>
      </c>
      <c r="M44" s="2" t="s">
        <v>139</v>
      </c>
      <c r="N44" s="2" t="s">
        <v>119</v>
      </c>
      <c r="O44" s="2">
        <v>1</v>
      </c>
      <c r="P44" s="2">
        <v>50</v>
      </c>
      <c r="Q44" s="2">
        <v>5</v>
      </c>
      <c r="R44" s="2">
        <v>10</v>
      </c>
      <c r="S44" s="6" t="s">
        <v>5</v>
      </c>
      <c r="T44" s="4" t="s">
        <v>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4" t="s">
        <v>5</v>
      </c>
      <c r="AC44" s="4" t="s">
        <v>5</v>
      </c>
      <c r="AD44" s="2">
        <v>0</v>
      </c>
      <c r="AE44" s="2">
        <v>0</v>
      </c>
      <c r="AF44" s="2" t="s">
        <v>4</v>
      </c>
      <c r="AG44" s="10" t="s">
        <v>208</v>
      </c>
      <c r="AH44" t="s">
        <v>4</v>
      </c>
      <c r="AI44" s="2" t="s">
        <v>82</v>
      </c>
      <c r="AJ44" s="2" t="s">
        <v>3</v>
      </c>
      <c r="AK44" s="2" t="s">
        <v>83</v>
      </c>
      <c r="AL44" s="2" t="s">
        <v>25</v>
      </c>
      <c r="AM44" s="2">
        <v>3</v>
      </c>
    </row>
    <row r="45" spans="1:39" x14ac:dyDescent="0.2">
      <c r="A45" s="2" t="s">
        <v>80</v>
      </c>
      <c r="B45" s="2" t="s">
        <v>19</v>
      </c>
      <c r="C45">
        <v>43</v>
      </c>
      <c r="D45" s="8">
        <f>990/12</f>
        <v>82.5</v>
      </c>
      <c r="E45" s="8">
        <f>990/12</f>
        <v>82.5</v>
      </c>
      <c r="F45" s="2" t="s">
        <v>3</v>
      </c>
      <c r="G45" s="2" t="s">
        <v>3</v>
      </c>
      <c r="H45" s="2" t="s">
        <v>4</v>
      </c>
      <c r="I45" s="2" t="s">
        <v>107</v>
      </c>
      <c r="J45" s="2" t="s">
        <v>166</v>
      </c>
      <c r="K45" s="2">
        <v>0</v>
      </c>
      <c r="L45" s="2" t="s">
        <v>192</v>
      </c>
      <c r="M45" s="2" t="s">
        <v>139</v>
      </c>
      <c r="N45" s="2" t="s">
        <v>119</v>
      </c>
      <c r="O45" s="2">
        <v>2</v>
      </c>
      <c r="P45" s="2">
        <v>50</v>
      </c>
      <c r="Q45" s="2">
        <v>5</v>
      </c>
      <c r="R45" s="2">
        <v>10</v>
      </c>
      <c r="S45" s="6" t="s">
        <v>5</v>
      </c>
      <c r="T45" s="4" t="s">
        <v>5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4" t="s">
        <v>5</v>
      </c>
      <c r="AC45" s="4" t="s">
        <v>5</v>
      </c>
      <c r="AD45" s="2">
        <v>0</v>
      </c>
      <c r="AE45" s="2">
        <v>0</v>
      </c>
      <c r="AF45" s="2" t="s">
        <v>4</v>
      </c>
      <c r="AG45" s="10" t="s">
        <v>208</v>
      </c>
      <c r="AH45" t="s">
        <v>4</v>
      </c>
      <c r="AI45" s="2" t="s">
        <v>82</v>
      </c>
      <c r="AJ45" s="2" t="s">
        <v>3</v>
      </c>
      <c r="AK45" s="2" t="s">
        <v>83</v>
      </c>
      <c r="AL45" s="2" t="s">
        <v>25</v>
      </c>
      <c r="AM45" s="2">
        <v>3</v>
      </c>
    </row>
    <row r="46" spans="1:39" x14ac:dyDescent="0.2">
      <c r="A46" s="2" t="s">
        <v>80</v>
      </c>
      <c r="B46" s="2" t="s">
        <v>31</v>
      </c>
      <c r="C46">
        <v>44</v>
      </c>
      <c r="D46" s="2">
        <v>0</v>
      </c>
      <c r="E46" s="2">
        <v>0</v>
      </c>
      <c r="F46" s="2" t="s">
        <v>3</v>
      </c>
      <c r="G46" s="2" t="s">
        <v>4</v>
      </c>
      <c r="H46" s="2" t="s">
        <v>4</v>
      </c>
      <c r="I46" s="2" t="s">
        <v>107</v>
      </c>
      <c r="J46" s="2" t="s">
        <v>166</v>
      </c>
      <c r="K46" s="2">
        <v>0</v>
      </c>
      <c r="L46" s="2" t="s">
        <v>192</v>
      </c>
      <c r="M46" s="2" t="s">
        <v>20</v>
      </c>
      <c r="N46" s="2" t="s">
        <v>119</v>
      </c>
      <c r="O46" s="2" t="s">
        <v>5</v>
      </c>
      <c r="P46" s="2">
        <v>0</v>
      </c>
      <c r="Q46" s="2" t="s">
        <v>5</v>
      </c>
      <c r="R46" s="2">
        <v>0</v>
      </c>
      <c r="S46" s="6" t="s">
        <v>5</v>
      </c>
      <c r="T46" s="4" t="s">
        <v>5</v>
      </c>
      <c r="U46" s="2">
        <v>0</v>
      </c>
      <c r="V46" s="2" t="s">
        <v>20</v>
      </c>
      <c r="W46" s="2" t="s">
        <v>20</v>
      </c>
      <c r="X46" s="2" t="s">
        <v>20</v>
      </c>
      <c r="Y46" s="2" t="s">
        <v>20</v>
      </c>
      <c r="Z46" s="2" t="s">
        <v>20</v>
      </c>
      <c r="AA46" s="2">
        <v>0</v>
      </c>
      <c r="AB46" s="4" t="s">
        <v>5</v>
      </c>
      <c r="AC46" s="4" t="s">
        <v>5</v>
      </c>
      <c r="AD46" s="2">
        <v>0</v>
      </c>
      <c r="AE46" s="2">
        <v>0</v>
      </c>
      <c r="AF46" s="2" t="s">
        <v>4</v>
      </c>
      <c r="AG46" s="10" t="s">
        <v>208</v>
      </c>
      <c r="AH46" t="s">
        <v>4</v>
      </c>
      <c r="AI46" s="2" t="s">
        <v>82</v>
      </c>
      <c r="AJ46" s="2" t="s">
        <v>3</v>
      </c>
      <c r="AK46" s="2" t="s">
        <v>83</v>
      </c>
      <c r="AL46" s="2" t="s">
        <v>3</v>
      </c>
      <c r="AM46" s="2">
        <v>3</v>
      </c>
    </row>
    <row r="47" spans="1:39" x14ac:dyDescent="0.2">
      <c r="A47" s="2" t="s">
        <v>80</v>
      </c>
      <c r="B47" s="2" t="s">
        <v>14</v>
      </c>
      <c r="C47">
        <v>45</v>
      </c>
      <c r="D47" s="2">
        <v>0</v>
      </c>
      <c r="E47" s="2">
        <v>0</v>
      </c>
      <c r="F47" s="2" t="s">
        <v>3</v>
      </c>
      <c r="G47" s="2" t="s">
        <v>4</v>
      </c>
      <c r="H47" s="2" t="s">
        <v>4</v>
      </c>
      <c r="I47" s="2" t="s">
        <v>107</v>
      </c>
      <c r="J47" s="2" t="s">
        <v>166</v>
      </c>
      <c r="K47" s="2">
        <v>0</v>
      </c>
      <c r="L47" s="2" t="s">
        <v>192</v>
      </c>
      <c r="M47" s="2" t="s">
        <v>20</v>
      </c>
      <c r="N47" s="2" t="s">
        <v>119</v>
      </c>
      <c r="O47" s="2" t="s">
        <v>5</v>
      </c>
      <c r="P47" s="2">
        <v>0</v>
      </c>
      <c r="Q47" s="2" t="s">
        <v>5</v>
      </c>
      <c r="R47" s="2">
        <v>0</v>
      </c>
      <c r="S47" s="6" t="s">
        <v>5</v>
      </c>
      <c r="T47" s="4" t="s">
        <v>5</v>
      </c>
      <c r="U47" s="2">
        <v>0</v>
      </c>
      <c r="V47" s="2" t="s">
        <v>20</v>
      </c>
      <c r="W47" s="2" t="s">
        <v>20</v>
      </c>
      <c r="X47" s="2" t="s">
        <v>20</v>
      </c>
      <c r="Y47" s="2" t="s">
        <v>20</v>
      </c>
      <c r="Z47" s="2" t="s">
        <v>20</v>
      </c>
      <c r="AA47" s="2">
        <v>0</v>
      </c>
      <c r="AB47" s="4" t="s">
        <v>5</v>
      </c>
      <c r="AC47" s="4" t="s">
        <v>5</v>
      </c>
      <c r="AD47" s="2">
        <v>0</v>
      </c>
      <c r="AE47" s="2">
        <v>0</v>
      </c>
      <c r="AF47" s="2" t="s">
        <v>4</v>
      </c>
      <c r="AG47" s="10" t="s">
        <v>208</v>
      </c>
      <c r="AH47" t="s">
        <v>4</v>
      </c>
      <c r="AI47" s="2" t="s">
        <v>82</v>
      </c>
      <c r="AJ47" s="2" t="s">
        <v>3</v>
      </c>
      <c r="AK47" s="2" t="s">
        <v>83</v>
      </c>
      <c r="AL47" s="2" t="s">
        <v>25</v>
      </c>
      <c r="AM47" s="2">
        <v>3</v>
      </c>
    </row>
    <row r="48" spans="1:39" x14ac:dyDescent="0.2">
      <c r="A48" s="2" t="s">
        <v>84</v>
      </c>
      <c r="B48" s="2" t="s">
        <v>13</v>
      </c>
      <c r="C48">
        <v>46</v>
      </c>
      <c r="D48" s="2">
        <v>0</v>
      </c>
      <c r="E48" s="2">
        <v>0</v>
      </c>
      <c r="F48" s="2" t="s">
        <v>3</v>
      </c>
      <c r="G48" s="2" t="s">
        <v>4</v>
      </c>
      <c r="H48" s="2" t="s">
        <v>4</v>
      </c>
      <c r="I48" s="2" t="s">
        <v>107</v>
      </c>
      <c r="J48" s="10" t="s">
        <v>166</v>
      </c>
      <c r="K48" s="2">
        <v>5</v>
      </c>
      <c r="L48" s="10" t="s">
        <v>186</v>
      </c>
      <c r="M48" s="2" t="s">
        <v>20</v>
      </c>
      <c r="N48" s="2" t="s">
        <v>119</v>
      </c>
      <c r="O48" s="2">
        <v>0</v>
      </c>
      <c r="P48" s="2" t="s">
        <v>20</v>
      </c>
      <c r="Q48" s="2" t="s">
        <v>5</v>
      </c>
      <c r="R48" s="2">
        <v>0</v>
      </c>
      <c r="S48" s="4" t="s">
        <v>5</v>
      </c>
      <c r="T48" s="4" t="s">
        <v>5</v>
      </c>
      <c r="U48" s="2">
        <v>0</v>
      </c>
      <c r="V48" s="2" t="s">
        <v>20</v>
      </c>
      <c r="W48" s="2" t="s">
        <v>20</v>
      </c>
      <c r="X48" s="2" t="s">
        <v>20</v>
      </c>
      <c r="Y48" s="2" t="s">
        <v>20</v>
      </c>
      <c r="Z48" s="2" t="s">
        <v>20</v>
      </c>
      <c r="AA48" s="2">
        <v>0</v>
      </c>
      <c r="AB48" s="4" t="s">
        <v>5</v>
      </c>
      <c r="AC48" s="4" t="s">
        <v>5</v>
      </c>
      <c r="AD48" s="2">
        <v>0</v>
      </c>
      <c r="AE48" s="4">
        <v>0</v>
      </c>
      <c r="AF48" s="2" t="s">
        <v>4</v>
      </c>
      <c r="AG48" s="10" t="s">
        <v>209</v>
      </c>
      <c r="AH48" t="s">
        <v>4</v>
      </c>
      <c r="AI48" s="2" t="s">
        <v>85</v>
      </c>
      <c r="AJ48" t="s">
        <v>4</v>
      </c>
      <c r="AK48" s="2" t="s">
        <v>86</v>
      </c>
      <c r="AL48" s="2" t="s">
        <v>3</v>
      </c>
      <c r="AM48" s="2">
        <v>3</v>
      </c>
    </row>
    <row r="49" spans="1:39" x14ac:dyDescent="0.2">
      <c r="A49" s="2" t="s">
        <v>87</v>
      </c>
      <c r="B49" s="2" t="s">
        <v>13</v>
      </c>
      <c r="C49">
        <v>47</v>
      </c>
      <c r="D49" s="2">
        <v>0</v>
      </c>
      <c r="E49" s="2">
        <v>0</v>
      </c>
      <c r="F49" s="2" t="s">
        <v>3</v>
      </c>
      <c r="G49" s="2" t="s">
        <v>4</v>
      </c>
      <c r="H49" s="2" t="s">
        <v>4</v>
      </c>
      <c r="I49" s="2" t="s">
        <v>107</v>
      </c>
      <c r="J49" s="10" t="s">
        <v>167</v>
      </c>
      <c r="K49" s="2">
        <v>149</v>
      </c>
      <c r="L49" s="10" t="s">
        <v>187</v>
      </c>
      <c r="M49" s="2" t="s">
        <v>20</v>
      </c>
      <c r="N49" s="2" t="s">
        <v>74</v>
      </c>
      <c r="O49" s="2">
        <v>0</v>
      </c>
      <c r="P49" s="2" t="s">
        <v>20</v>
      </c>
      <c r="Q49" s="2" t="s">
        <v>5</v>
      </c>
      <c r="R49" s="2">
        <v>0</v>
      </c>
      <c r="S49" s="6" t="s">
        <v>5</v>
      </c>
      <c r="T49" s="4" t="s">
        <v>5</v>
      </c>
      <c r="U49" s="2">
        <v>0</v>
      </c>
      <c r="V49" s="2" t="s">
        <v>20</v>
      </c>
      <c r="W49" s="2" t="s">
        <v>20</v>
      </c>
      <c r="X49" s="2" t="s">
        <v>20</v>
      </c>
      <c r="Y49" s="2" t="s">
        <v>20</v>
      </c>
      <c r="Z49" s="2" t="s">
        <v>20</v>
      </c>
      <c r="AA49" s="2">
        <v>0</v>
      </c>
      <c r="AB49" s="4" t="s">
        <v>5</v>
      </c>
      <c r="AC49" s="4" t="s">
        <v>5</v>
      </c>
      <c r="AD49" s="2">
        <v>0</v>
      </c>
      <c r="AE49" s="2">
        <v>0</v>
      </c>
      <c r="AF49" s="2" t="s">
        <v>4</v>
      </c>
      <c r="AG49" s="10" t="s">
        <v>210</v>
      </c>
      <c r="AH49" s="2" t="s">
        <v>3</v>
      </c>
      <c r="AI49" s="2" t="s">
        <v>3</v>
      </c>
      <c r="AJ49" t="s">
        <v>4</v>
      </c>
      <c r="AK49" s="2" t="s">
        <v>86</v>
      </c>
      <c r="AL49" s="2" t="s">
        <v>3</v>
      </c>
      <c r="AM49" s="2">
        <v>3</v>
      </c>
    </row>
    <row r="50" spans="1:39" x14ac:dyDescent="0.2">
      <c r="A50" s="2" t="s">
        <v>90</v>
      </c>
      <c r="B50" s="2" t="s">
        <v>88</v>
      </c>
      <c r="C50">
        <v>48</v>
      </c>
      <c r="D50" s="2">
        <v>0</v>
      </c>
      <c r="E50" s="2">
        <v>0</v>
      </c>
      <c r="F50" s="2" t="s">
        <v>3</v>
      </c>
      <c r="G50" s="2" t="s">
        <v>4</v>
      </c>
      <c r="H50" s="2" t="s">
        <v>4</v>
      </c>
      <c r="I50" s="2" t="s">
        <v>107</v>
      </c>
      <c r="J50" s="2" t="s">
        <v>168</v>
      </c>
      <c r="K50" s="2">
        <v>44</v>
      </c>
      <c r="L50" s="10" t="s">
        <v>188</v>
      </c>
      <c r="M50" s="2" t="s">
        <v>20</v>
      </c>
      <c r="N50" s="2" t="s">
        <v>119</v>
      </c>
      <c r="O50" s="2">
        <v>0</v>
      </c>
      <c r="P50" s="2" t="s">
        <v>20</v>
      </c>
      <c r="Q50" s="2" t="s">
        <v>5</v>
      </c>
      <c r="R50" s="2">
        <v>0</v>
      </c>
      <c r="S50" s="6" t="s">
        <v>5</v>
      </c>
      <c r="T50" s="4" t="s">
        <v>5</v>
      </c>
      <c r="U50" s="2">
        <v>0</v>
      </c>
      <c r="V50" s="2" t="s">
        <v>20</v>
      </c>
      <c r="W50" s="2" t="s">
        <v>20</v>
      </c>
      <c r="X50" s="2" t="s">
        <v>20</v>
      </c>
      <c r="Y50" s="2" t="s">
        <v>20</v>
      </c>
      <c r="Z50" s="2" t="s">
        <v>20</v>
      </c>
      <c r="AA50" s="2">
        <v>0</v>
      </c>
      <c r="AB50" s="4" t="s">
        <v>5</v>
      </c>
      <c r="AC50" s="4" t="s">
        <v>5</v>
      </c>
      <c r="AD50" s="2">
        <v>0</v>
      </c>
      <c r="AE50" s="2">
        <v>0</v>
      </c>
      <c r="AF50" s="2" t="s">
        <v>3</v>
      </c>
      <c r="AG50" s="2"/>
      <c r="AH50" t="s">
        <v>4</v>
      </c>
      <c r="AI50" s="2" t="s">
        <v>91</v>
      </c>
      <c r="AJ50" t="s">
        <v>4</v>
      </c>
      <c r="AK50" s="2" t="s">
        <v>92</v>
      </c>
      <c r="AL50" s="2" t="s">
        <v>3</v>
      </c>
      <c r="AM50" s="2">
        <v>2</v>
      </c>
    </row>
    <row r="51" spans="1:39" x14ac:dyDescent="0.2">
      <c r="A51" s="2" t="s">
        <v>90</v>
      </c>
      <c r="B51" s="2" t="s">
        <v>89</v>
      </c>
      <c r="C51">
        <v>49</v>
      </c>
      <c r="D51" s="2">
        <f>3600/12</f>
        <v>300</v>
      </c>
      <c r="E51" s="2">
        <f>3600/12</f>
        <v>300</v>
      </c>
      <c r="F51" s="2" t="s">
        <v>3</v>
      </c>
      <c r="G51" s="2" t="s">
        <v>4</v>
      </c>
      <c r="H51" s="2" t="s">
        <v>4</v>
      </c>
      <c r="I51" s="2" t="s">
        <v>107</v>
      </c>
      <c r="J51" s="2" t="s">
        <v>168</v>
      </c>
      <c r="K51" s="2">
        <v>44</v>
      </c>
      <c r="L51" s="10" t="s">
        <v>188</v>
      </c>
      <c r="M51" s="2" t="s">
        <v>20</v>
      </c>
      <c r="N51" s="2" t="s">
        <v>119</v>
      </c>
      <c r="O51" s="2">
        <v>0</v>
      </c>
      <c r="P51" s="2" t="s">
        <v>20</v>
      </c>
      <c r="Q51" s="2" t="s">
        <v>5</v>
      </c>
      <c r="R51" s="2">
        <v>0</v>
      </c>
      <c r="S51" s="6" t="s">
        <v>5</v>
      </c>
      <c r="T51" s="4" t="s">
        <v>5</v>
      </c>
      <c r="U51" s="2">
        <v>0</v>
      </c>
      <c r="V51" s="2" t="s">
        <v>20</v>
      </c>
      <c r="W51" s="2" t="s">
        <v>20</v>
      </c>
      <c r="X51" s="2" t="s">
        <v>20</v>
      </c>
      <c r="Y51" s="2" t="s">
        <v>20</v>
      </c>
      <c r="Z51" s="2" t="s">
        <v>20</v>
      </c>
      <c r="AA51" s="2">
        <v>0</v>
      </c>
      <c r="AB51" s="4" t="s">
        <v>5</v>
      </c>
      <c r="AC51" s="4" t="s">
        <v>5</v>
      </c>
      <c r="AD51" s="2">
        <v>0</v>
      </c>
      <c r="AE51" s="2">
        <v>0</v>
      </c>
      <c r="AF51" s="2" t="s">
        <v>3</v>
      </c>
      <c r="AG51" s="2"/>
      <c r="AH51" t="s">
        <v>4</v>
      </c>
      <c r="AI51" s="2" t="s">
        <v>91</v>
      </c>
      <c r="AJ51" t="s">
        <v>4</v>
      </c>
      <c r="AK51" s="2" t="s">
        <v>92</v>
      </c>
      <c r="AL51" s="2" t="s">
        <v>4</v>
      </c>
      <c r="AM51" s="2">
        <v>2</v>
      </c>
    </row>
    <row r="52" spans="1:39" x14ac:dyDescent="0.2">
      <c r="A52" s="2" t="s">
        <v>93</v>
      </c>
      <c r="B52" s="2" t="s">
        <v>94</v>
      </c>
      <c r="C52">
        <v>50</v>
      </c>
      <c r="D52" s="2">
        <v>10</v>
      </c>
      <c r="E52" s="2">
        <v>10</v>
      </c>
      <c r="F52" s="2" t="s">
        <v>3</v>
      </c>
      <c r="G52" s="2" t="s">
        <v>3</v>
      </c>
      <c r="H52" s="2" t="s">
        <v>3</v>
      </c>
      <c r="I52" s="2" t="s">
        <v>244</v>
      </c>
      <c r="J52" s="2" t="s">
        <v>169</v>
      </c>
      <c r="K52" s="2">
        <v>0</v>
      </c>
      <c r="L52" s="2"/>
      <c r="M52" s="2" t="s">
        <v>119</v>
      </c>
      <c r="N52" s="2" t="s">
        <v>119</v>
      </c>
      <c r="O52" s="2" t="s">
        <v>147</v>
      </c>
      <c r="P52" s="2" t="s">
        <v>20</v>
      </c>
      <c r="Q52" s="2" t="s">
        <v>5</v>
      </c>
      <c r="R52" s="2">
        <v>0</v>
      </c>
      <c r="S52" s="6" t="s">
        <v>5</v>
      </c>
      <c r="T52" s="4" t="s">
        <v>5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4">
        <v>1</v>
      </c>
      <c r="AC52" s="4">
        <v>1</v>
      </c>
      <c r="AD52" s="2">
        <v>0</v>
      </c>
      <c r="AE52" s="2">
        <v>0</v>
      </c>
      <c r="AF52" s="2" t="s">
        <v>4</v>
      </c>
      <c r="AG52" s="10" t="s">
        <v>211</v>
      </c>
      <c r="AH52" t="s">
        <v>4</v>
      </c>
      <c r="AI52" s="2" t="s">
        <v>96</v>
      </c>
      <c r="AJ52" s="2" t="s">
        <v>3</v>
      </c>
      <c r="AK52" s="2" t="s">
        <v>83</v>
      </c>
      <c r="AL52" s="2" t="s">
        <v>25</v>
      </c>
      <c r="AM52" s="2">
        <v>2</v>
      </c>
    </row>
    <row r="53" spans="1:39" x14ac:dyDescent="0.2">
      <c r="A53" s="2" t="s">
        <v>93</v>
      </c>
      <c r="B53" s="2" t="s">
        <v>95</v>
      </c>
      <c r="C53">
        <v>51</v>
      </c>
      <c r="D53" s="2">
        <v>10</v>
      </c>
      <c r="E53" s="2">
        <v>10</v>
      </c>
      <c r="F53" s="2" t="s">
        <v>3</v>
      </c>
      <c r="G53" s="2" t="s">
        <v>3</v>
      </c>
      <c r="H53" s="2" t="s">
        <v>3</v>
      </c>
      <c r="I53" s="2" t="s">
        <v>244</v>
      </c>
      <c r="J53" s="2" t="s">
        <v>169</v>
      </c>
      <c r="K53" s="2">
        <v>0</v>
      </c>
      <c r="L53" s="2"/>
      <c r="M53" s="2" t="s">
        <v>119</v>
      </c>
      <c r="N53" s="2" t="s">
        <v>119</v>
      </c>
      <c r="O53" s="2" t="s">
        <v>147</v>
      </c>
      <c r="P53" s="2" t="s">
        <v>20</v>
      </c>
      <c r="Q53" s="2" t="s">
        <v>5</v>
      </c>
      <c r="R53" s="2">
        <v>0</v>
      </c>
      <c r="S53" s="6" t="s">
        <v>5</v>
      </c>
      <c r="T53" s="2">
        <v>0</v>
      </c>
      <c r="U53" s="2">
        <v>0</v>
      </c>
      <c r="V53" s="2">
        <v>5.0000000000000001E-3</v>
      </c>
      <c r="W53" s="2" t="s">
        <v>20</v>
      </c>
      <c r="X53" s="2">
        <v>0.01</v>
      </c>
      <c r="Y53" s="2">
        <v>0.04</v>
      </c>
      <c r="Z53" s="2" t="str">
        <f>"Linux: " &amp; 5/1000 &amp; "; Windows: " &amp; 10/1000 &amp; "; macOS: "&amp; 40/1000</f>
        <v>Linux: 0.005; Windows: 0.01; macOS: 0.04</v>
      </c>
      <c r="AA53" s="2">
        <v>1</v>
      </c>
      <c r="AB53" s="2">
        <v>1</v>
      </c>
      <c r="AC53" s="4" t="s">
        <v>5</v>
      </c>
      <c r="AD53" s="2">
        <v>10</v>
      </c>
      <c r="AE53" s="2">
        <v>0</v>
      </c>
      <c r="AF53" s="2" t="s">
        <v>4</v>
      </c>
      <c r="AG53" s="10" t="s">
        <v>211</v>
      </c>
      <c r="AH53" t="s">
        <v>4</v>
      </c>
      <c r="AI53" s="2" t="s">
        <v>96</v>
      </c>
      <c r="AJ53" s="2" t="s">
        <v>3</v>
      </c>
      <c r="AK53" s="2" t="s">
        <v>83</v>
      </c>
      <c r="AL53" s="2" t="s">
        <v>25</v>
      </c>
      <c r="AM53" s="2">
        <v>2</v>
      </c>
    </row>
    <row r="54" spans="1:39" x14ac:dyDescent="0.2">
      <c r="A54" s="2" t="s">
        <v>97</v>
      </c>
      <c r="B54" s="2" t="s">
        <v>13</v>
      </c>
      <c r="C54">
        <v>52</v>
      </c>
      <c r="D54" s="2">
        <v>0</v>
      </c>
      <c r="E54" s="2">
        <v>0</v>
      </c>
      <c r="F54" s="2" t="s">
        <v>3</v>
      </c>
      <c r="G54" s="2" t="s">
        <v>4</v>
      </c>
      <c r="H54" s="2" t="s">
        <v>3</v>
      </c>
      <c r="I54" s="2" t="s">
        <v>107</v>
      </c>
      <c r="J54" s="10" t="s">
        <v>170</v>
      </c>
      <c r="K54" s="2">
        <v>0</v>
      </c>
      <c r="L54" s="2"/>
      <c r="M54" s="2" t="s">
        <v>20</v>
      </c>
      <c r="N54" s="2" t="s">
        <v>44</v>
      </c>
      <c r="O54" s="2">
        <v>0</v>
      </c>
      <c r="P54" s="2" t="s">
        <v>20</v>
      </c>
      <c r="Q54" s="2" t="s">
        <v>5</v>
      </c>
      <c r="R54" s="2">
        <v>0</v>
      </c>
      <c r="S54" s="6" t="s">
        <v>5</v>
      </c>
      <c r="T54" s="4" t="s">
        <v>5</v>
      </c>
      <c r="U54" s="2">
        <v>0</v>
      </c>
      <c r="V54" s="2" t="s">
        <v>20</v>
      </c>
      <c r="W54" s="2" t="s">
        <v>20</v>
      </c>
      <c r="X54" s="2" t="s">
        <v>20</v>
      </c>
      <c r="Y54" s="2" t="s">
        <v>20</v>
      </c>
      <c r="Z54" s="2" t="s">
        <v>20</v>
      </c>
      <c r="AA54" s="2">
        <v>0</v>
      </c>
      <c r="AB54" s="4" t="s">
        <v>5</v>
      </c>
      <c r="AC54" s="4" t="s">
        <v>5</v>
      </c>
      <c r="AD54" s="2">
        <v>0</v>
      </c>
      <c r="AE54" s="2">
        <v>0</v>
      </c>
      <c r="AF54" s="2" t="s">
        <v>4</v>
      </c>
      <c r="AG54" s="10" t="s">
        <v>212</v>
      </c>
      <c r="AH54" t="s">
        <v>4</v>
      </c>
      <c r="AI54" s="2" t="s">
        <v>98</v>
      </c>
      <c r="AJ54" t="s">
        <v>4</v>
      </c>
      <c r="AK54" s="2" t="s">
        <v>99</v>
      </c>
      <c r="AL54" s="2" t="s">
        <v>25</v>
      </c>
      <c r="AM54" s="2">
        <v>2</v>
      </c>
    </row>
    <row r="55" spans="1:39" x14ac:dyDescent="0.2">
      <c r="A55" s="2" t="s">
        <v>100</v>
      </c>
      <c r="B55" s="2" t="s">
        <v>39</v>
      </c>
      <c r="C55">
        <v>53</v>
      </c>
      <c r="D55" s="2">
        <v>0</v>
      </c>
      <c r="E55" s="2">
        <v>0</v>
      </c>
      <c r="F55" s="2" t="s">
        <v>3</v>
      </c>
      <c r="G55" s="2" t="s">
        <v>3</v>
      </c>
      <c r="H55" s="2" t="s">
        <v>4</v>
      </c>
      <c r="I55" s="2" t="s">
        <v>154</v>
      </c>
      <c r="J55" s="10" t="s">
        <v>171</v>
      </c>
      <c r="K55" s="2">
        <v>7</v>
      </c>
      <c r="L55" s="10" t="s">
        <v>189</v>
      </c>
      <c r="M55" s="2" t="s">
        <v>102</v>
      </c>
      <c r="N55" s="2" t="s">
        <v>20</v>
      </c>
      <c r="O55" s="2">
        <v>1</v>
      </c>
      <c r="P55" s="2" t="s">
        <v>20</v>
      </c>
      <c r="Q55" s="2">
        <v>0</v>
      </c>
      <c r="R55" s="2" t="s">
        <v>20</v>
      </c>
      <c r="S55" s="6" t="s">
        <v>5</v>
      </c>
      <c r="T55" s="4" t="s">
        <v>5</v>
      </c>
      <c r="U55" s="2" t="s">
        <v>20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10</v>
      </c>
      <c r="AC55" s="2">
        <v>10</v>
      </c>
      <c r="AD55" s="2">
        <v>0</v>
      </c>
      <c r="AE55" s="2">
        <v>0</v>
      </c>
      <c r="AF55" s="2" t="s">
        <v>4</v>
      </c>
      <c r="AG55" s="2" t="s">
        <v>213</v>
      </c>
      <c r="AH55" s="2" t="s">
        <v>3</v>
      </c>
      <c r="AI55" s="2" t="s">
        <v>3</v>
      </c>
      <c r="AJ55" s="2" t="s">
        <v>3</v>
      </c>
      <c r="AK55" s="2" t="s">
        <v>3</v>
      </c>
      <c r="AL55" s="2" t="s">
        <v>4</v>
      </c>
      <c r="AM55" s="2">
        <v>1</v>
      </c>
    </row>
    <row r="56" spans="1:39" x14ac:dyDescent="0.2">
      <c r="A56" s="2" t="s">
        <v>100</v>
      </c>
      <c r="B56" s="2" t="s">
        <v>31</v>
      </c>
      <c r="C56">
        <v>54</v>
      </c>
      <c r="D56" s="2">
        <v>39</v>
      </c>
      <c r="E56" s="2">
        <v>39</v>
      </c>
      <c r="F56" s="2" t="s">
        <v>3</v>
      </c>
      <c r="G56" s="2" t="s">
        <v>3</v>
      </c>
      <c r="H56" s="2" t="s">
        <v>4</v>
      </c>
      <c r="I56" s="2" t="s">
        <v>154</v>
      </c>
      <c r="J56" s="10" t="s">
        <v>171</v>
      </c>
      <c r="K56" s="2">
        <v>7</v>
      </c>
      <c r="L56" s="10" t="s">
        <v>189</v>
      </c>
      <c r="M56" s="2" t="s">
        <v>102</v>
      </c>
      <c r="N56" s="2" t="s">
        <v>20</v>
      </c>
      <c r="O56" s="2">
        <v>12</v>
      </c>
      <c r="P56" s="2" t="s">
        <v>20</v>
      </c>
      <c r="Q56" s="2">
        <v>0</v>
      </c>
      <c r="R56" s="2" t="s">
        <v>20</v>
      </c>
      <c r="S56" s="6" t="s">
        <v>5</v>
      </c>
      <c r="T56" s="4" t="s">
        <v>5</v>
      </c>
      <c r="U56" s="2" t="s">
        <v>20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4" t="s">
        <v>5</v>
      </c>
      <c r="AD56" s="2">
        <v>39</v>
      </c>
      <c r="AE56" s="2">
        <v>0</v>
      </c>
      <c r="AF56" s="2" t="s">
        <v>4</v>
      </c>
      <c r="AG56" s="2" t="s">
        <v>101</v>
      </c>
      <c r="AH56" s="2" t="s">
        <v>3</v>
      </c>
      <c r="AI56" s="2" t="s">
        <v>3</v>
      </c>
      <c r="AJ56" s="2" t="s">
        <v>3</v>
      </c>
      <c r="AK56" s="2" t="s">
        <v>3</v>
      </c>
      <c r="AL56" s="2" t="s">
        <v>25</v>
      </c>
      <c r="AM56" s="2">
        <v>1</v>
      </c>
    </row>
    <row r="57" spans="1:39" x14ac:dyDescent="0.2">
      <c r="A57" s="2" t="s">
        <v>103</v>
      </c>
      <c r="B57" s="2" t="s">
        <v>104</v>
      </c>
      <c r="C57">
        <v>55</v>
      </c>
      <c r="D57" s="2">
        <v>29</v>
      </c>
      <c r="E57" s="2">
        <v>29</v>
      </c>
      <c r="F57" s="2" t="s">
        <v>3</v>
      </c>
      <c r="G57" s="2" t="s">
        <v>3</v>
      </c>
      <c r="H57" s="2" t="s">
        <v>4</v>
      </c>
      <c r="I57" s="2" t="s">
        <v>244</v>
      </c>
      <c r="J57" s="2"/>
      <c r="K57" s="2">
        <v>0</v>
      </c>
      <c r="L57" s="2"/>
      <c r="M57" s="2" t="s">
        <v>20</v>
      </c>
      <c r="N57" s="2" t="s">
        <v>105</v>
      </c>
      <c r="O57" s="2">
        <v>0</v>
      </c>
      <c r="P57" s="2" t="s">
        <v>20</v>
      </c>
      <c r="Q57" s="2" t="s">
        <v>5</v>
      </c>
      <c r="R57" s="2">
        <v>0</v>
      </c>
      <c r="S57" s="4" t="s">
        <v>5</v>
      </c>
      <c r="T57" s="4" t="s">
        <v>5</v>
      </c>
      <c r="U57" s="2">
        <v>0</v>
      </c>
      <c r="V57" s="2" t="s">
        <v>20</v>
      </c>
      <c r="W57" s="2" t="s">
        <v>20</v>
      </c>
      <c r="X57" s="2" t="s">
        <v>20</v>
      </c>
      <c r="Y57" s="2" t="s">
        <v>20</v>
      </c>
      <c r="Z57" s="2" t="s">
        <v>20</v>
      </c>
      <c r="AA57" s="2">
        <v>0</v>
      </c>
      <c r="AB57" s="2">
        <v>1</v>
      </c>
      <c r="AC57" s="4" t="s">
        <v>5</v>
      </c>
      <c r="AD57" s="2">
        <v>29</v>
      </c>
      <c r="AE57" s="2">
        <v>0</v>
      </c>
      <c r="AF57" s="2" t="s">
        <v>4</v>
      </c>
      <c r="AG57" s="2" t="s">
        <v>214</v>
      </c>
      <c r="AH57" s="2" t="s">
        <v>3</v>
      </c>
      <c r="AI57" s="2" t="s">
        <v>3</v>
      </c>
      <c r="AJ57" s="2" t="s">
        <v>3</v>
      </c>
      <c r="AK57" s="2" t="s">
        <v>3</v>
      </c>
      <c r="AL57" s="2" t="s">
        <v>3</v>
      </c>
      <c r="AM57" s="2">
        <v>1</v>
      </c>
    </row>
    <row r="58" spans="1:39" x14ac:dyDescent="0.2">
      <c r="A58" s="2" t="s">
        <v>106</v>
      </c>
      <c r="B58" s="2" t="s">
        <v>13</v>
      </c>
      <c r="C58">
        <v>56</v>
      </c>
      <c r="D58" s="2">
        <v>0</v>
      </c>
      <c r="E58" s="2">
        <v>0</v>
      </c>
      <c r="F58" s="2" t="s">
        <v>3</v>
      </c>
      <c r="G58" s="2" t="s">
        <v>4</v>
      </c>
      <c r="H58" s="2" t="s">
        <v>3</v>
      </c>
      <c r="I58" s="2" t="s">
        <v>107</v>
      </c>
      <c r="J58" s="2"/>
      <c r="K58" s="2">
        <v>0</v>
      </c>
      <c r="L58" s="2"/>
      <c r="M58" s="2" t="s">
        <v>20</v>
      </c>
      <c r="N58" s="2" t="s">
        <v>74</v>
      </c>
      <c r="O58" s="2">
        <v>0</v>
      </c>
      <c r="P58" s="2" t="s">
        <v>20</v>
      </c>
      <c r="Q58" s="2" t="s">
        <v>5</v>
      </c>
      <c r="R58" s="2">
        <v>0</v>
      </c>
      <c r="S58" s="6" t="s">
        <v>5</v>
      </c>
      <c r="T58" s="4" t="s">
        <v>5</v>
      </c>
      <c r="U58" s="2">
        <v>0</v>
      </c>
      <c r="V58" s="2" t="s">
        <v>20</v>
      </c>
      <c r="W58" s="2" t="s">
        <v>20</v>
      </c>
      <c r="X58" s="2" t="s">
        <v>20</v>
      </c>
      <c r="Y58" s="2" t="s">
        <v>20</v>
      </c>
      <c r="Z58" s="2" t="s">
        <v>20</v>
      </c>
      <c r="AA58" s="2">
        <v>0</v>
      </c>
      <c r="AB58" s="4" t="s">
        <v>5</v>
      </c>
      <c r="AC58" s="4" t="s">
        <v>5</v>
      </c>
      <c r="AD58" s="2">
        <v>0</v>
      </c>
      <c r="AE58" s="2">
        <v>0</v>
      </c>
      <c r="AF58" s="2" t="s">
        <v>4</v>
      </c>
      <c r="AG58" s="10" t="s">
        <v>215</v>
      </c>
      <c r="AH58" s="2" t="s">
        <v>3</v>
      </c>
      <c r="AI58" s="2" t="s">
        <v>3</v>
      </c>
      <c r="AJ58" s="2" t="s">
        <v>3</v>
      </c>
      <c r="AK58" s="2" t="s">
        <v>3</v>
      </c>
      <c r="AL58" s="2" t="s">
        <v>3</v>
      </c>
      <c r="AM58" s="2">
        <v>1</v>
      </c>
    </row>
    <row r="59" spans="1:39" x14ac:dyDescent="0.2">
      <c r="A59" s="2" t="s">
        <v>108</v>
      </c>
      <c r="B59" s="2" t="s">
        <v>13</v>
      </c>
      <c r="C59">
        <v>57</v>
      </c>
      <c r="D59" s="2">
        <v>0</v>
      </c>
      <c r="E59" s="2">
        <v>0</v>
      </c>
      <c r="F59" s="2" t="s">
        <v>3</v>
      </c>
      <c r="G59" s="2" t="s">
        <v>3</v>
      </c>
      <c r="H59" s="2" t="s">
        <v>4</v>
      </c>
      <c r="I59" s="2" t="s">
        <v>107</v>
      </c>
      <c r="J59" s="2"/>
      <c r="K59" s="2">
        <v>157</v>
      </c>
      <c r="L59" s="10" t="s">
        <v>190</v>
      </c>
      <c r="M59" s="2" t="s">
        <v>111</v>
      </c>
      <c r="N59" s="2" t="s">
        <v>20</v>
      </c>
      <c r="O59" s="2">
        <v>1</v>
      </c>
      <c r="P59" s="2" t="s">
        <v>20</v>
      </c>
      <c r="Q59" s="2">
        <v>0</v>
      </c>
      <c r="R59" s="2" t="s">
        <v>20</v>
      </c>
      <c r="S59" s="6" t="s">
        <v>5</v>
      </c>
      <c r="T59" s="2">
        <v>300</v>
      </c>
      <c r="U59" s="2" t="s">
        <v>20</v>
      </c>
      <c r="V59" s="2">
        <v>1</v>
      </c>
      <c r="W59" s="2">
        <v>2</v>
      </c>
      <c r="X59" s="2">
        <v>2</v>
      </c>
      <c r="Y59" s="2">
        <v>6</v>
      </c>
      <c r="Z59" s="2" t="s">
        <v>112</v>
      </c>
      <c r="AA59" s="2" t="s">
        <v>20</v>
      </c>
      <c r="AB59" s="2">
        <v>1</v>
      </c>
      <c r="AC59" s="2">
        <v>1</v>
      </c>
      <c r="AD59" s="2">
        <v>0</v>
      </c>
      <c r="AE59" s="2">
        <v>0</v>
      </c>
      <c r="AF59" s="2" t="s">
        <v>4</v>
      </c>
      <c r="AG59" s="10" t="s">
        <v>216</v>
      </c>
      <c r="AH59" t="s">
        <v>4</v>
      </c>
      <c r="AI59" s="2" t="s">
        <v>115</v>
      </c>
      <c r="AJ59" t="s">
        <v>4</v>
      </c>
      <c r="AK59" s="2" t="s">
        <v>113</v>
      </c>
      <c r="AL59" s="2" t="s">
        <v>3</v>
      </c>
      <c r="AM59" s="2">
        <v>3</v>
      </c>
    </row>
    <row r="60" spans="1:39" x14ac:dyDescent="0.2">
      <c r="A60" s="2" t="s">
        <v>108</v>
      </c>
      <c r="B60" s="2" t="s">
        <v>42</v>
      </c>
      <c r="C60">
        <v>58</v>
      </c>
      <c r="D60" s="2">
        <v>29</v>
      </c>
      <c r="E60" s="2">
        <v>29</v>
      </c>
      <c r="F60" s="2" t="s">
        <v>3</v>
      </c>
      <c r="G60" s="2" t="s">
        <v>3</v>
      </c>
      <c r="H60" s="2" t="s">
        <v>4</v>
      </c>
      <c r="I60" s="2" t="s">
        <v>107</v>
      </c>
      <c r="J60" s="2"/>
      <c r="K60" s="2">
        <v>157</v>
      </c>
      <c r="L60" s="10" t="s">
        <v>190</v>
      </c>
      <c r="M60" s="2" t="s">
        <v>111</v>
      </c>
      <c r="N60" s="2" t="s">
        <v>20</v>
      </c>
      <c r="O60" s="2">
        <v>1</v>
      </c>
      <c r="P60" s="2">
        <v>50</v>
      </c>
      <c r="Q60" s="2">
        <v>0</v>
      </c>
      <c r="R60" s="2" t="s">
        <v>20</v>
      </c>
      <c r="S60" s="6" t="s">
        <v>5</v>
      </c>
      <c r="T60" s="2">
        <v>3000</v>
      </c>
      <c r="U60" s="2" t="s">
        <v>20</v>
      </c>
      <c r="V60" s="2">
        <v>1</v>
      </c>
      <c r="W60" s="2">
        <v>2</v>
      </c>
      <c r="X60" s="2">
        <v>2</v>
      </c>
      <c r="Y60" s="2">
        <v>6</v>
      </c>
      <c r="Z60" s="2" t="s">
        <v>112</v>
      </c>
      <c r="AA60" s="2">
        <v>1.5E-3</v>
      </c>
      <c r="AB60" s="2">
        <v>2</v>
      </c>
      <c r="AC60" s="4" t="s">
        <v>5</v>
      </c>
      <c r="AD60" s="2">
        <v>9</v>
      </c>
      <c r="AE60" s="2">
        <v>0</v>
      </c>
      <c r="AF60" s="2" t="s">
        <v>4</v>
      </c>
      <c r="AG60" s="10" t="s">
        <v>216</v>
      </c>
      <c r="AH60" t="s">
        <v>4</v>
      </c>
      <c r="AI60" s="2" t="s">
        <v>115</v>
      </c>
      <c r="AJ60" t="s">
        <v>4</v>
      </c>
      <c r="AK60" s="2" t="s">
        <v>113</v>
      </c>
      <c r="AL60" s="2" t="s">
        <v>3</v>
      </c>
      <c r="AM60" s="2">
        <v>3</v>
      </c>
    </row>
    <row r="61" spans="1:39" x14ac:dyDescent="0.2">
      <c r="A61" s="2" t="s">
        <v>108</v>
      </c>
      <c r="B61" s="2" t="s">
        <v>109</v>
      </c>
      <c r="C61">
        <v>59</v>
      </c>
      <c r="D61" s="2">
        <v>99</v>
      </c>
      <c r="E61" s="2">
        <v>99</v>
      </c>
      <c r="F61" s="2" t="s">
        <v>3</v>
      </c>
      <c r="G61" s="2" t="s">
        <v>3</v>
      </c>
      <c r="H61" s="2" t="s">
        <v>4</v>
      </c>
      <c r="I61" s="2" t="s">
        <v>107</v>
      </c>
      <c r="J61" s="2"/>
      <c r="K61" s="2">
        <v>157</v>
      </c>
      <c r="L61" s="10" t="s">
        <v>190</v>
      </c>
      <c r="M61" s="2" t="s">
        <v>111</v>
      </c>
      <c r="N61" s="2" t="s">
        <v>20</v>
      </c>
      <c r="O61" s="2">
        <v>2</v>
      </c>
      <c r="P61" s="2">
        <v>50</v>
      </c>
      <c r="Q61" s="2">
        <v>0</v>
      </c>
      <c r="R61" s="2" t="s">
        <v>20</v>
      </c>
      <c r="S61" s="6" t="s">
        <v>5</v>
      </c>
      <c r="T61" s="2">
        <v>6000</v>
      </c>
      <c r="U61" s="2" t="s">
        <v>20</v>
      </c>
      <c r="V61" s="2">
        <v>1</v>
      </c>
      <c r="W61" s="2">
        <v>2</v>
      </c>
      <c r="X61" s="2">
        <v>2</v>
      </c>
      <c r="Y61" s="2">
        <v>6</v>
      </c>
      <c r="Z61" s="2" t="s">
        <v>112</v>
      </c>
      <c r="AA61" s="2">
        <v>1.5E-3</v>
      </c>
      <c r="AB61" s="2">
        <v>5</v>
      </c>
      <c r="AC61" s="4" t="s">
        <v>5</v>
      </c>
      <c r="AD61" s="2">
        <v>29</v>
      </c>
      <c r="AE61" s="2">
        <v>0</v>
      </c>
      <c r="AF61" s="2" t="s">
        <v>4</v>
      </c>
      <c r="AG61" s="10" t="s">
        <v>216</v>
      </c>
      <c r="AH61" t="s">
        <v>4</v>
      </c>
      <c r="AI61" s="2" t="s">
        <v>115</v>
      </c>
      <c r="AJ61" t="s">
        <v>4</v>
      </c>
      <c r="AK61" s="2" t="s">
        <v>113</v>
      </c>
      <c r="AL61" s="2" t="s">
        <v>3</v>
      </c>
      <c r="AM61" s="2">
        <v>3</v>
      </c>
    </row>
    <row r="62" spans="1:39" x14ac:dyDescent="0.2">
      <c r="A62" s="2" t="s">
        <v>108</v>
      </c>
      <c r="B62" s="2" t="s">
        <v>110</v>
      </c>
      <c r="C62">
        <v>60</v>
      </c>
      <c r="D62" s="2">
        <f>35*5</f>
        <v>175</v>
      </c>
      <c r="E62" s="2">
        <f>35*5</f>
        <v>175</v>
      </c>
      <c r="F62" s="2" t="s">
        <v>3</v>
      </c>
      <c r="G62" s="2" t="s">
        <v>4</v>
      </c>
      <c r="H62" s="2" t="s">
        <v>4</v>
      </c>
      <c r="I62" s="2" t="s">
        <v>107</v>
      </c>
      <c r="J62" s="2"/>
      <c r="K62" s="2">
        <v>157</v>
      </c>
      <c r="L62" s="10" t="s">
        <v>190</v>
      </c>
      <c r="M62" s="2" t="s">
        <v>20</v>
      </c>
      <c r="N62" s="2" t="s">
        <v>111</v>
      </c>
      <c r="O62" s="2">
        <v>0</v>
      </c>
      <c r="P62" s="2" t="s">
        <v>20</v>
      </c>
      <c r="Q62" s="2">
        <v>4</v>
      </c>
      <c r="R62" s="2" t="s">
        <v>20</v>
      </c>
      <c r="S62" s="6" t="s">
        <v>5</v>
      </c>
      <c r="T62" s="4" t="s">
        <v>5</v>
      </c>
      <c r="U62" s="2">
        <v>0</v>
      </c>
      <c r="V62" s="2" t="s">
        <v>20</v>
      </c>
      <c r="W62" s="2" t="s">
        <v>20</v>
      </c>
      <c r="X62" s="2" t="s">
        <v>20</v>
      </c>
      <c r="Y62" s="2" t="s">
        <v>20</v>
      </c>
      <c r="Z62" s="2" t="s">
        <v>20</v>
      </c>
      <c r="AA62" s="2">
        <v>0</v>
      </c>
      <c r="AB62" s="2">
        <v>5</v>
      </c>
      <c r="AC62" s="4" t="s">
        <v>5</v>
      </c>
      <c r="AD62" s="2">
        <v>35</v>
      </c>
      <c r="AE62" s="2">
        <v>0</v>
      </c>
      <c r="AF62" s="2" t="s">
        <v>4</v>
      </c>
      <c r="AG62" s="10" t="s">
        <v>216</v>
      </c>
      <c r="AH62" t="s">
        <v>4</v>
      </c>
      <c r="AI62" s="2" t="s">
        <v>115</v>
      </c>
      <c r="AJ62" t="s">
        <v>4</v>
      </c>
      <c r="AK62" s="2" t="s">
        <v>113</v>
      </c>
      <c r="AL62" s="2" t="s">
        <v>3</v>
      </c>
      <c r="AM62" s="2">
        <v>3</v>
      </c>
    </row>
    <row r="63" spans="1:39" x14ac:dyDescent="0.2">
      <c r="A63" s="2" t="s">
        <v>114</v>
      </c>
      <c r="B63" s="2" t="s">
        <v>66</v>
      </c>
      <c r="C63">
        <v>61</v>
      </c>
      <c r="D63" s="2">
        <v>0</v>
      </c>
      <c r="E63" s="2">
        <v>0</v>
      </c>
      <c r="F63" s="2" t="s">
        <v>3</v>
      </c>
      <c r="G63" s="2" t="s">
        <v>3</v>
      </c>
      <c r="H63" s="2" t="s">
        <v>4</v>
      </c>
      <c r="I63" s="2" t="s">
        <v>246</v>
      </c>
      <c r="J63" s="2"/>
      <c r="K63" s="2">
        <v>0</v>
      </c>
      <c r="L63" s="2"/>
      <c r="M63" s="2" t="s">
        <v>105</v>
      </c>
      <c r="N63" s="2" t="s">
        <v>20</v>
      </c>
      <c r="O63" s="4" t="s">
        <v>5</v>
      </c>
      <c r="P63" s="2">
        <v>0</v>
      </c>
      <c r="Q63" s="2">
        <v>0</v>
      </c>
      <c r="R63" s="2" t="s">
        <v>20</v>
      </c>
      <c r="S63" s="4" t="s">
        <v>5</v>
      </c>
      <c r="T63" s="2">
        <v>0</v>
      </c>
      <c r="U63" s="2" t="s">
        <v>20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4" t="s">
        <v>5</v>
      </c>
      <c r="AC63" s="4" t="s">
        <v>5</v>
      </c>
      <c r="AD63" s="2">
        <v>0</v>
      </c>
      <c r="AE63" s="2">
        <v>0</v>
      </c>
      <c r="AF63" s="2" t="s">
        <v>4</v>
      </c>
      <c r="AG63" s="10" t="s">
        <v>217</v>
      </c>
      <c r="AH63" t="s">
        <v>4</v>
      </c>
      <c r="AI63" s="2" t="s">
        <v>116</v>
      </c>
      <c r="AJ63" t="s">
        <v>4</v>
      </c>
      <c r="AK63" s="2" t="s">
        <v>117</v>
      </c>
      <c r="AL63" s="2" t="s">
        <v>25</v>
      </c>
      <c r="AM63" s="2">
        <v>3</v>
      </c>
    </row>
  </sheetData>
  <phoneticPr fontId="2" type="noConversion"/>
  <hyperlinks>
    <hyperlink ref="J10" r:id="rId1" xr:uid="{74348F2A-AD1D-D54C-B3B7-950BA8BA68E8}"/>
    <hyperlink ref="J11" r:id="rId2" xr:uid="{4A3D97E4-AB52-B346-919E-D70A66435128}"/>
    <hyperlink ref="J48" r:id="rId3" xr:uid="{EFC53B94-17D5-A248-B1FD-ABA82AEEB077}"/>
    <hyperlink ref="J49" r:id="rId4" xr:uid="{D23F6E22-2CC8-F24D-B035-C7733930EFAC}"/>
    <hyperlink ref="J54" r:id="rId5" location="git" xr:uid="{3BA6D0E8-7913-D44B-82BC-0C67AAE8FD40}"/>
    <hyperlink ref="J55" r:id="rId6" xr:uid="{63A4180E-C613-404D-8BCA-3289FA08EF08}"/>
    <hyperlink ref="J56" r:id="rId7" xr:uid="{DD22B7F1-FED9-CF41-A87B-8EA2389FA561}"/>
    <hyperlink ref="L3" r:id="rId8" xr:uid="{AFDF392D-5F32-5742-9453-E8FB2D327815}"/>
    <hyperlink ref="L8" r:id="rId9" xr:uid="{3FC3B58A-9F8A-094E-966D-B86AC74C4788}"/>
    <hyperlink ref="L9" r:id="rId10" xr:uid="{540AAB57-09B8-604A-8910-CBF2693AE9B6}"/>
    <hyperlink ref="L10" r:id="rId11" xr:uid="{2C4E1088-1181-F04F-BB52-FCE77CEFFC71}"/>
    <hyperlink ref="L11" r:id="rId12" xr:uid="{78BBB991-1C27-A946-8319-761D9FAF26C6}"/>
    <hyperlink ref="L12" r:id="rId13" xr:uid="{2A5989A1-E2F5-9248-B700-82EFB45A0CC1}"/>
    <hyperlink ref="L13" r:id="rId14" xr:uid="{A4B48131-5322-8E46-8C28-2351D1353CE0}"/>
    <hyperlink ref="L14" r:id="rId15" xr:uid="{DBD4E7ED-622D-1E45-8224-A8825E376B7F}"/>
    <hyperlink ref="L15" r:id="rId16" xr:uid="{2E641AF6-2454-B94C-BF32-50D705B59B0F}"/>
    <hyperlink ref="L16" r:id="rId17" xr:uid="{CD97486C-D456-E24B-98AA-83962C4B0102}"/>
    <hyperlink ref="L17" r:id="rId18" xr:uid="{CC7250E6-8EAA-4444-8529-F067452812B2}"/>
    <hyperlink ref="L18" r:id="rId19" xr:uid="{3C4D3BC5-600D-184D-B64D-B3A29EF975A1}"/>
    <hyperlink ref="L19" r:id="rId20" xr:uid="{7411A35F-F435-B942-A679-A85D99AE548B}"/>
    <hyperlink ref="L20" r:id="rId21" xr:uid="{9C413C71-0425-FA4B-B5AB-94FC35A4966A}"/>
    <hyperlink ref="L21" r:id="rId22" xr:uid="{410FCADD-3C43-EB49-B2CE-F74C02EC7ECB}"/>
    <hyperlink ref="L22" r:id="rId23" xr:uid="{50BAD6BA-6DB0-E94A-A635-31AF1021340A}"/>
    <hyperlink ref="L23" r:id="rId24" xr:uid="{149DD59F-6274-4742-8DA8-FD23EBEE0AA6}"/>
    <hyperlink ref="L24" r:id="rId25" xr:uid="{29B15F7C-E90C-2F4C-9628-4AB0E8364E8B}"/>
    <hyperlink ref="L25" r:id="rId26" xr:uid="{0852023A-9695-0E4B-8960-41D6B53CFE11}"/>
    <hyperlink ref="L26" r:id="rId27" xr:uid="{B2DE17E9-4369-EE48-AC75-F9A033F6A257}"/>
    <hyperlink ref="L27" r:id="rId28" xr:uid="{2E94DF06-65D0-094E-984C-375CEFAED2D8}"/>
    <hyperlink ref="L28" r:id="rId29" xr:uid="{75313598-93DE-544F-918D-74B73D3E85D3}"/>
    <hyperlink ref="L29" r:id="rId30" xr:uid="{4D707C37-7F27-7A4B-A429-791DC6B8EF1E}"/>
    <hyperlink ref="L30" r:id="rId31" xr:uid="{E71C2A9A-7D56-0E4C-B54C-CB27FF083A0F}"/>
    <hyperlink ref="L31" r:id="rId32" xr:uid="{01B9FE8D-2C0B-4B46-BEB1-DD744613957D}"/>
    <hyperlink ref="L32" r:id="rId33" xr:uid="{84B4A84A-4837-3A4B-8AFF-E61460F4DC80}"/>
    <hyperlink ref="L33" r:id="rId34" xr:uid="{10586900-C707-E541-B1FC-A8E7F420A77D}"/>
    <hyperlink ref="L34" r:id="rId35" xr:uid="{C4599DD4-8F5F-7D41-8A21-C14E8E59A8E9}"/>
    <hyperlink ref="L35" r:id="rId36" xr:uid="{095D32B9-723E-A442-A7D0-DF8E72A6A5E9}"/>
    <hyperlink ref="L36" r:id="rId37" xr:uid="{3A12FAA7-6994-1F4A-B98F-ACB0DD8775F9}"/>
    <hyperlink ref="L37" r:id="rId38" xr:uid="{B826A751-6BA5-364C-BF74-023E85F2E265}"/>
    <hyperlink ref="L38" r:id="rId39" xr:uid="{45A09B34-6C23-744D-8DBF-C1544D3A1D8C}"/>
    <hyperlink ref="L39" r:id="rId40" xr:uid="{01D73057-F5E0-194D-93EC-67D8D2A8E137}"/>
    <hyperlink ref="L40" r:id="rId41" xr:uid="{236FFAD5-D816-6E45-8588-5E11C61E2442}"/>
    <hyperlink ref="L41" r:id="rId42" xr:uid="{17A4C122-FBCA-DC4A-A866-EBFB2625CF6F}"/>
    <hyperlink ref="L42" r:id="rId43" xr:uid="{E9487034-960A-EA4C-8C10-AEA182663C4A}"/>
    <hyperlink ref="L48" r:id="rId44" xr:uid="{E5947465-8B2B-BC46-A242-57A6A8B7678A}"/>
    <hyperlink ref="L49" r:id="rId45" xr:uid="{5782D083-920B-C241-92D8-7327AA8091A1}"/>
    <hyperlink ref="L50" r:id="rId46" xr:uid="{1F6B6FE0-C992-9D4D-A4DE-2F56A87185F1}"/>
    <hyperlink ref="L51" r:id="rId47" xr:uid="{95479E38-1BCB-484E-8185-D5E418326207}"/>
    <hyperlink ref="L55" r:id="rId48" xr:uid="{DEEA17BF-FA71-7C43-9BE2-3C5EF653E449}"/>
    <hyperlink ref="L56" r:id="rId49" xr:uid="{28D7C62A-F128-8142-AAEA-371DD7785385}"/>
    <hyperlink ref="AG4" r:id="rId50" xr:uid="{BAAD3D23-A88D-EA44-BDF9-3453F20CD160}"/>
    <hyperlink ref="AG5" r:id="rId51" xr:uid="{6F1BEC7E-DE09-264B-9DC6-7B3E1CCCCEEC}"/>
    <hyperlink ref="AG6" r:id="rId52" xr:uid="{4186F3E0-B853-2241-9703-EAB9235596F0}"/>
    <hyperlink ref="AG7" r:id="rId53" xr:uid="{F9BCD0CE-09ED-C047-9C8D-47166BDDE746}"/>
    <hyperlink ref="AG8" r:id="rId54" xr:uid="{90C115B3-A398-4644-B89F-D13078D9A578}"/>
    <hyperlink ref="AG9" r:id="rId55" xr:uid="{BEC6F959-A530-E04F-A394-A0FDDF7DC8DF}"/>
    <hyperlink ref="AG10" r:id="rId56" xr:uid="{0A3302F7-8788-FC43-BABE-76D92B1D08D5}"/>
    <hyperlink ref="AG11" r:id="rId57" xr:uid="{638A787F-DA39-B74C-AFB5-C81B681E741E}"/>
    <hyperlink ref="AG15" r:id="rId58" xr:uid="{56FE0C66-AD67-724C-8980-242D910A8341}"/>
    <hyperlink ref="AG16" r:id="rId59" xr:uid="{1C7253B8-1573-7245-8C26-D01AC37E4404}"/>
    <hyperlink ref="AG17" r:id="rId60" xr:uid="{4A620ED9-F98A-9C4F-8475-18AFAB7B1A81}"/>
    <hyperlink ref="AG18" r:id="rId61" xr:uid="{287B582C-2880-1141-80A2-591046D6084F}"/>
    <hyperlink ref="AG19" r:id="rId62" xr:uid="{E4D88AA1-659A-994B-9FA3-0D37AC3B868E}"/>
    <hyperlink ref="AG20" r:id="rId63" xr:uid="{ED4778D1-064F-254D-BB0E-9DCC70E588C8}"/>
    <hyperlink ref="AG21" r:id="rId64" xr:uid="{C9A486F7-078F-5242-99CB-F0FDFFA0E4C5}"/>
    <hyperlink ref="AG22" r:id="rId65" xr:uid="{85AD9AB3-940F-B944-8126-FD3A675629F2}"/>
    <hyperlink ref="AG26" r:id="rId66" xr:uid="{93762DD9-99DD-0043-A644-BAD8B988CEEF}"/>
    <hyperlink ref="AG27" r:id="rId67" xr:uid="{24942B0A-62EB-ED49-AC73-174F9E383279}"/>
    <hyperlink ref="AG28" r:id="rId68" xr:uid="{BC929339-A5A6-7F45-97C1-F0D38DD2080E}"/>
    <hyperlink ref="AG30" r:id="rId69" xr:uid="{01FB1019-27C0-524D-91F7-ECA48EC1FA37}"/>
    <hyperlink ref="AG31" r:id="rId70" xr:uid="{0A78B0E1-38AD-7540-8FFF-152C51599D5B}"/>
    <hyperlink ref="AG32" r:id="rId71" xr:uid="{A03FACA8-1EE8-5B42-9DE1-04E68571BE21}"/>
    <hyperlink ref="AG33" r:id="rId72" xr:uid="{3653299A-C671-2E42-AC2D-37FAB491523B}"/>
    <hyperlink ref="AG34" r:id="rId73" xr:uid="{D8462B2F-2605-9743-8BF9-50D7CA1BE9C3}"/>
    <hyperlink ref="AG35" r:id="rId74" xr:uid="{FEBA70F0-1098-6749-908E-27E75C900540}"/>
    <hyperlink ref="AG36" r:id="rId75" xr:uid="{EE0ABCBF-4084-7443-BF36-E83AF9EBE3E4}"/>
    <hyperlink ref="AG37" r:id="rId76" xr:uid="{B2399AED-C5C8-B146-8FDB-0938C60A357F}"/>
    <hyperlink ref="AG38" r:id="rId77" xr:uid="{386731EA-F2DB-4448-96A7-4A37158E9B05}"/>
    <hyperlink ref="AG39" r:id="rId78" xr:uid="{AE0905CE-B565-0A45-8649-5890A306EB28}"/>
    <hyperlink ref="AG40" r:id="rId79" xr:uid="{628C532B-53FA-FC40-9D49-34885951E15B}"/>
    <hyperlink ref="AG41" r:id="rId80" location="schema.cache" xr:uid="{92E2E04E-8E40-4647-B9A8-E0917C4ECC1C}"/>
    <hyperlink ref="AG43" r:id="rId81" xr:uid="{28E53219-F2A4-C04C-81E5-0405617E32EB}"/>
    <hyperlink ref="AG44" r:id="rId82" xr:uid="{424FE310-DF62-6740-9568-3652E8A974DC}"/>
    <hyperlink ref="AG45" r:id="rId83" xr:uid="{435DC2B9-D5B9-CD4B-A893-022BED9F48DF}"/>
    <hyperlink ref="AG46" r:id="rId84" xr:uid="{66BE9CEB-5A45-9E49-AAB9-948D3DEA0796}"/>
    <hyperlink ref="AG47" r:id="rId85" xr:uid="{7A32850B-8A22-294A-B004-EF3B5C07DD67}"/>
    <hyperlink ref="AG48" r:id="rId86" location="caches" xr:uid="{8EF1D137-312A-6145-B98D-5CC65AEF7ABA}"/>
    <hyperlink ref="AG49" r:id="rId87" location="configuring-workspaces" xr:uid="{87B63C93-AD26-B041-914C-3C355603D9AC}"/>
    <hyperlink ref="AG29" r:id="rId88" xr:uid="{4217A160-500F-B14A-ACCD-AA513D3FE2F8}"/>
    <hyperlink ref="AG52" r:id="rId89" location="cache-instruction" xr:uid="{F7B88240-2727-8940-A4D6-0957DD6D8CAB}"/>
    <hyperlink ref="AG53" r:id="rId90" location="cache-instruction" xr:uid="{875532D2-077A-7649-B212-06B23301C068}"/>
    <hyperlink ref="AG54" r:id="rId91" location="cache" xr:uid="{B8208FAA-2958-3446-B3E5-51728EAE87E7}"/>
    <hyperlink ref="AG58" r:id="rId92" xr:uid="{BE871427-427E-204D-984A-83906D3F26AB}"/>
    <hyperlink ref="AG59" r:id="rId93" xr:uid="{538B9B47-AF06-FE48-B19A-EAD0B39EED64}"/>
    <hyperlink ref="AG60" r:id="rId94" xr:uid="{2763CEA4-4A9C-3A46-9CEC-0AA050449BC4}"/>
    <hyperlink ref="AG61" r:id="rId95" xr:uid="{DEC0C69A-AE72-2C48-9413-8610C8CEFFC2}"/>
    <hyperlink ref="AG62" r:id="rId96" xr:uid="{BC54F768-39B2-FD45-B5B4-CBD178B86532}"/>
    <hyperlink ref="AG63" r:id="rId97" xr:uid="{389BB699-4ED1-AE42-B300-12BBA0FAF1D1}"/>
  </hyperlinks>
  <pageMargins left="0.7" right="0.7" top="0.75" bottom="0.75" header="0.3" footer="0.3"/>
  <pageSetup paperSize="9" orientation="portrait" horizontalDpi="0" verticalDpi="0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2023-02-09T12:36:39Z</dcterms:created>
  <dcterms:modified xsi:type="dcterms:W3CDTF">2023-02-11T02:09:53Z</dcterms:modified>
</cp:coreProperties>
</file>