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3.Probabilística\"/>
    </mc:Choice>
  </mc:AlternateContent>
  <xr:revisionPtr revIDLastSave="0" documentId="13_ncr:1_{2AE65BB9-AF3B-47E3-9938-92FDF5DDFAD4}" xr6:coauthVersionLast="45" xr6:coauthVersionMax="45" xr10:uidLastSave="{00000000-0000-0000-0000-000000000000}"/>
  <bookViews>
    <workbookView xWindow="-120" yWindow="-120" windowWidth="29040" windowHeight="15990" firstSheet="3" activeTab="3" xr2:uid="{B85ADD56-3988-4F81-9DE6-FD08DA9D1AB9}"/>
  </bookViews>
  <sheets>
    <sheet name="Planilha1" sheetId="1" r:id="rId1"/>
    <sheet name="Planilha3" sheetId="3" r:id="rId2"/>
    <sheet name="Planilha2" sheetId="2" r:id="rId3"/>
    <sheet name="Poiss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0" l="1"/>
  <c r="D11" i="10"/>
  <c r="D12" i="10"/>
  <c r="D13" i="10"/>
  <c r="D14" i="10"/>
  <c r="D15" i="10"/>
  <c r="D16" i="10"/>
  <c r="D17" i="10"/>
  <c r="D9" i="10"/>
  <c r="C10" i="10"/>
  <c r="C11" i="10"/>
  <c r="C12" i="10"/>
  <c r="C13" i="10"/>
  <c r="C14" i="10"/>
  <c r="C15" i="10"/>
  <c r="C16" i="10"/>
  <c r="C17" i="10"/>
  <c r="C9" i="10"/>
  <c r="P23" i="1" l="1"/>
  <c r="K23" i="1"/>
  <c r="F23" i="1"/>
  <c r="P21" i="1"/>
  <c r="K21" i="1"/>
  <c r="F21" i="1"/>
  <c r="K17" i="1" l="1"/>
  <c r="P17" i="1"/>
  <c r="P15" i="1"/>
  <c r="K15" i="1"/>
  <c r="F15" i="1"/>
  <c r="F17" i="1"/>
  <c r="L16" i="2"/>
  <c r="L14" i="2"/>
  <c r="H16" i="2"/>
  <c r="H14" i="2"/>
  <c r="U9" i="3"/>
  <c r="S13" i="3"/>
  <c r="S9" i="3"/>
  <c r="S11" i="3"/>
  <c r="J7" i="3"/>
  <c r="H10" i="2"/>
  <c r="P12" i="1"/>
  <c r="K12" i="1"/>
  <c r="F12" i="1"/>
  <c r="P9" i="1"/>
  <c r="K9" i="1"/>
  <c r="F9" i="1"/>
  <c r="P6" i="1"/>
  <c r="K6" i="1"/>
  <c r="F6" i="1"/>
</calcChain>
</file>

<file path=xl/sharedStrings.xml><?xml version="1.0" encoding="utf-8"?>
<sst xmlns="http://schemas.openxmlformats.org/spreadsheetml/2006/main" count="48" uniqueCount="24">
  <si>
    <t>Média</t>
  </si>
  <si>
    <t>Salários</t>
  </si>
  <si>
    <t>Média II</t>
  </si>
  <si>
    <t>Mediana</t>
  </si>
  <si>
    <t>mediana</t>
  </si>
  <si>
    <t>1 quartil</t>
  </si>
  <si>
    <t>3 quartil</t>
  </si>
  <si>
    <t>Q1</t>
  </si>
  <si>
    <t>Q3</t>
  </si>
  <si>
    <t>Desvio Padrão</t>
  </si>
  <si>
    <t>Variância</t>
  </si>
  <si>
    <t>1</t>
  </si>
  <si>
    <t>2</t>
  </si>
  <si>
    <t>3</t>
  </si>
  <si>
    <t>4</t>
  </si>
  <si>
    <t>5</t>
  </si>
  <si>
    <t>6</t>
  </si>
  <si>
    <t>7</t>
  </si>
  <si>
    <t>8</t>
  </si>
  <si>
    <t>Média:</t>
  </si>
  <si>
    <t>x</t>
  </si>
  <si>
    <t>Probabildiade</t>
  </si>
  <si>
    <t>0</t>
  </si>
  <si>
    <t>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</si>
</sst>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44" fontId="0" fillId="2" borderId="1" xfId="2" applyFont="1" applyFill="1" applyBorder="1"/>
    <xf numFmtId="44" fontId="0" fillId="2" borderId="0" xfId="0" applyNumberFormat="1" applyFill="1"/>
    <xf numFmtId="44" fontId="0" fillId="2" borderId="1" xfId="0" applyNumberFormat="1" applyFill="1" applyBorder="1"/>
    <xf numFmtId="0" fontId="0" fillId="3" borderId="2" xfId="0" applyFill="1" applyBorder="1"/>
    <xf numFmtId="44" fontId="0" fillId="2" borderId="3" xfId="2" applyFont="1" applyFill="1" applyBorder="1"/>
    <xf numFmtId="44" fontId="0" fillId="2" borderId="4" xfId="2" applyFont="1" applyFill="1" applyBorder="1"/>
    <xf numFmtId="44" fontId="0" fillId="2" borderId="5" xfId="2" applyFont="1" applyFill="1" applyBorder="1"/>
    <xf numFmtId="44" fontId="0" fillId="2" borderId="0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2" borderId="9" xfId="2" applyFont="1" applyFill="1" applyBorder="1"/>
    <xf numFmtId="0" fontId="0" fillId="4" borderId="1" xfId="0" applyFill="1" applyBorder="1"/>
    <xf numFmtId="164" fontId="0" fillId="2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4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Poisson!$C$8</c:f>
              <c:strCache>
                <c:ptCount val="1"/>
                <c:pt idx="0">
                  <c:v>Probabildiade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Poisson!$B$9:$B$17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Poisson!$C$9:$C$17</c:f>
              <c:numCache>
                <c:formatCode>General</c:formatCode>
                <c:ptCount val="9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202-8D95-BE052B4A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041551"/>
        <c:axId val="1214329935"/>
      </c:barChart>
      <c:lineChart>
        <c:grouping val="standard"/>
        <c:varyColors val="0"/>
        <c:ser>
          <c:idx val="1"/>
          <c:order val="1"/>
          <c:tx>
            <c:v>Linha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Poisson!$C$9:$C$17</c:f>
              <c:numCache>
                <c:formatCode>General</c:formatCode>
                <c:ptCount val="9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7-4202-8D95-BE052B4A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41551"/>
        <c:axId val="1214329935"/>
      </c:lineChart>
      <c:catAx>
        <c:axId val="12170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329935"/>
        <c:crosses val="autoZero"/>
        <c:auto val="1"/>
        <c:lblAlgn val="ctr"/>
        <c:lblOffset val="100"/>
        <c:noMultiLvlLbl val="0"/>
      </c:catAx>
      <c:valAx>
        <c:axId val="1214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04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Probabilidades Acumuladas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Poisson!$C$8</c:f>
              <c:strCache>
                <c:ptCount val="1"/>
                <c:pt idx="0">
                  <c:v>Probabildiade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Poisson!$B$9:$B$17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Poisson!$C$9:$C$17</c:f>
              <c:numCache>
                <c:formatCode>General</c:formatCode>
                <c:ptCount val="9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9-419C-B369-3FD4A0F3F57E}"/>
            </c:ext>
          </c:extLst>
        </c:ser>
        <c:ser>
          <c:idx val="1"/>
          <c:order val="1"/>
          <c:tx>
            <c:strRef>
              <c:f>Poisson!$D$8</c:f>
              <c:strCache>
                <c:ptCount val="1"/>
                <c:pt idx="0">
                  <c:v>Cumulativa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Poisson!$B$9:$B$17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Poisson!$D$9:$D$17</c:f>
              <c:numCache>
                <c:formatCode>General</c:formatCode>
                <c:ptCount val="9"/>
                <c:pt idx="0">
                  <c:v>0.1353352832366127</c:v>
                </c:pt>
                <c:pt idx="1">
                  <c:v>0.40600584970983811</c:v>
                </c:pt>
                <c:pt idx="2">
                  <c:v>0.6766764161830634</c:v>
                </c:pt>
                <c:pt idx="3">
                  <c:v>0.85712346049854693</c:v>
                </c:pt>
                <c:pt idx="4">
                  <c:v>0.94734698265628881</c:v>
                </c:pt>
                <c:pt idx="5">
                  <c:v>0.98343639151938556</c:v>
                </c:pt>
                <c:pt idx="6">
                  <c:v>0.99546619447375106</c:v>
                </c:pt>
                <c:pt idx="7">
                  <c:v>0.99890328103214132</c:v>
                </c:pt>
                <c:pt idx="8">
                  <c:v>0.99976255267173886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9-419C-B369-3FD4A0F3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480463"/>
        <c:axId val="1214661951"/>
      </c:barChart>
      <c:catAx>
        <c:axId val="12104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661951"/>
        <c:crosses val="autoZero"/>
        <c:auto val="1"/>
        <c:lblAlgn val="ctr"/>
        <c:lblOffset val="100"/>
        <c:noMultiLvlLbl val="0"/>
      </c:catAx>
      <c:valAx>
        <c:axId val="12146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04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9</xdr:row>
      <xdr:rowOff>42862</xdr:rowOff>
    </xdr:from>
    <xdr:to>
      <xdr:col>13</xdr:col>
      <xdr:colOff>128587</xdr:colOff>
      <xdr:row>23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FADF1A-CD49-4CAA-B725-8674FA17D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442912</xdr:colOff>
      <xdr:row>8</xdr:row>
      <xdr:rowOff>176212</xdr:rowOff>
    </xdr:from>
    <xdr:to>
      <xdr:col>21</xdr:col>
      <xdr:colOff>138112</xdr:colOff>
      <xdr:row>23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42EA1F-9751-4699-89AB-1A30B3514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0</xdr:row>
      <xdr:rowOff>114300</xdr:rowOff>
    </xdr:from>
    <xdr:to>
      <xdr:col>8</xdr:col>
      <xdr:colOff>57150</xdr:colOff>
      <xdr:row>2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D2E7884-C89F-456C-A14E-45CB1891DE1C}"/>
            </a:ext>
          </a:extLst>
        </xdr:cNvPr>
        <xdr:cNvSpPr txBox="1"/>
      </xdr:nvSpPr>
      <xdr:spPr>
        <a:xfrm>
          <a:off x="104775" y="114300"/>
          <a:ext cx="53149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Qual a probabilidade de falha de um equipamento?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BFD-464B-40E0-81C1-EFF494110051}">
  <dimension ref="D5:P23"/>
  <sheetViews>
    <sheetView workbookViewId="0">
      <selection activeCell="P16" sqref="P16"/>
    </sheetView>
  </sheetViews>
  <sheetFormatPr defaultRowHeight="15" x14ac:dyDescent="0.25"/>
  <cols>
    <col min="1" max="3" width="9.140625" style="1"/>
    <col min="4" max="4" width="12.140625" style="1" bestFit="1" customWidth="1"/>
    <col min="5" max="5" width="9.140625" style="1"/>
    <col min="6" max="6" width="13.7109375" style="1" bestFit="1" customWidth="1"/>
    <col min="7" max="8" width="9.140625" style="1"/>
    <col min="9" max="9" width="13.28515625" style="1" bestFit="1" customWidth="1"/>
    <col min="10" max="10" width="9.140625" style="1"/>
    <col min="11" max="11" width="13.7109375" style="1" bestFit="1" customWidth="1"/>
    <col min="12" max="13" width="9.140625" style="1"/>
    <col min="14" max="14" width="12.140625" style="1" bestFit="1" customWidth="1"/>
    <col min="15" max="15" width="9.140625" style="1"/>
    <col min="16" max="16" width="13.7109375" style="1" bestFit="1" customWidth="1"/>
    <col min="17" max="16384" width="9.140625" style="1"/>
  </cols>
  <sheetData>
    <row r="5" spans="4:16" x14ac:dyDescent="0.25">
      <c r="D5" s="2" t="s">
        <v>1</v>
      </c>
      <c r="F5" s="2" t="s">
        <v>0</v>
      </c>
      <c r="I5" s="2" t="s">
        <v>1</v>
      </c>
      <c r="K5" s="2" t="s">
        <v>0</v>
      </c>
      <c r="N5" s="2" t="s">
        <v>1</v>
      </c>
      <c r="P5" s="2" t="s">
        <v>0</v>
      </c>
    </row>
    <row r="6" spans="4:16" x14ac:dyDescent="0.25">
      <c r="D6" s="3">
        <v>2335</v>
      </c>
      <c r="F6" s="3">
        <f>AVERAGE(D6:D13)</f>
        <v>3026.125</v>
      </c>
      <c r="I6" s="3">
        <v>2335</v>
      </c>
      <c r="K6" s="3">
        <f>AVERAGE(I6:I13)</f>
        <v>7568</v>
      </c>
      <c r="N6" s="3">
        <v>800</v>
      </c>
      <c r="P6" s="3">
        <f>AVERAGE(N6:N13)</f>
        <v>2510.75</v>
      </c>
    </row>
    <row r="7" spans="4:16" x14ac:dyDescent="0.25">
      <c r="D7" s="3">
        <v>2374</v>
      </c>
      <c r="I7" s="3">
        <v>2335</v>
      </c>
      <c r="N7" s="3">
        <v>2127</v>
      </c>
    </row>
    <row r="8" spans="4:16" x14ac:dyDescent="0.25">
      <c r="D8" s="3">
        <v>2446</v>
      </c>
      <c r="F8" s="2" t="s">
        <v>2</v>
      </c>
      <c r="I8" s="3">
        <v>2374</v>
      </c>
      <c r="K8" s="2" t="s">
        <v>2</v>
      </c>
      <c r="N8" s="3">
        <v>2335</v>
      </c>
      <c r="P8" s="2" t="s">
        <v>2</v>
      </c>
    </row>
    <row r="9" spans="4:16" x14ac:dyDescent="0.25">
      <c r="D9" s="3">
        <v>2493</v>
      </c>
      <c r="F9" s="5">
        <f>AVERAGE(D6:D13)</f>
        <v>3026.125</v>
      </c>
      <c r="I9" s="3">
        <v>2374</v>
      </c>
      <c r="K9" s="5">
        <f>AVERAGE(I6:I12)</f>
        <v>2934.8571428571427</v>
      </c>
      <c r="N9" s="3">
        <v>2374</v>
      </c>
      <c r="P9" s="5">
        <f>AVERAGE(N6:N12)</f>
        <v>2249.4285714285716</v>
      </c>
    </row>
    <row r="10" spans="4:16" x14ac:dyDescent="0.25">
      <c r="D10" s="3">
        <v>2927</v>
      </c>
      <c r="I10" s="3">
        <v>2446</v>
      </c>
      <c r="N10" s="3">
        <v>2446</v>
      </c>
    </row>
    <row r="11" spans="4:16" x14ac:dyDescent="0.25">
      <c r="D11" s="3">
        <v>3171</v>
      </c>
      <c r="F11" s="2" t="s">
        <v>3</v>
      </c>
      <c r="I11" s="3">
        <v>4340</v>
      </c>
      <c r="K11" s="2" t="s">
        <v>3</v>
      </c>
      <c r="N11" s="3">
        <v>2493</v>
      </c>
      <c r="P11" s="2" t="s">
        <v>3</v>
      </c>
    </row>
    <row r="12" spans="4:16" x14ac:dyDescent="0.25">
      <c r="D12" s="3">
        <v>4123</v>
      </c>
      <c r="F12" s="5">
        <f>MEDIAN(D6:D13)</f>
        <v>2710</v>
      </c>
      <c r="I12" s="3">
        <v>4340</v>
      </c>
      <c r="K12" s="5">
        <f>MEDIAN(I6:I13)</f>
        <v>2410</v>
      </c>
      <c r="N12" s="3">
        <v>3171</v>
      </c>
      <c r="P12" s="5">
        <f>MEDIAN(N6:N13)</f>
        <v>2410</v>
      </c>
    </row>
    <row r="13" spans="4:16" x14ac:dyDescent="0.25">
      <c r="D13" s="3">
        <v>4340</v>
      </c>
      <c r="I13" s="3">
        <v>40000</v>
      </c>
      <c r="N13" s="3">
        <v>4340</v>
      </c>
    </row>
    <row r="14" spans="4:16" x14ac:dyDescent="0.25">
      <c r="F14" s="2" t="s">
        <v>7</v>
      </c>
      <c r="K14" s="2" t="s">
        <v>7</v>
      </c>
      <c r="P14" s="2" t="s">
        <v>7</v>
      </c>
    </row>
    <row r="15" spans="4:16" x14ac:dyDescent="0.25">
      <c r="F15" s="5">
        <f>MEDIAN(D6:D9)</f>
        <v>2410</v>
      </c>
      <c r="K15" s="5">
        <f>MEDIAN(I6:I9)</f>
        <v>2354.5</v>
      </c>
      <c r="P15" s="5">
        <f>MEDIAN(N6:N9)</f>
        <v>2231</v>
      </c>
    </row>
    <row r="16" spans="4:16" x14ac:dyDescent="0.25">
      <c r="F16" s="2" t="s">
        <v>8</v>
      </c>
      <c r="K16" s="2" t="s">
        <v>8</v>
      </c>
      <c r="P16" s="2" t="s">
        <v>8</v>
      </c>
    </row>
    <row r="17" spans="6:16" x14ac:dyDescent="0.25">
      <c r="F17" s="5">
        <f>MEDIAN(D10:D13)</f>
        <v>3647</v>
      </c>
      <c r="K17" s="5">
        <f>MEDIAN(I10:I13)</f>
        <v>4340</v>
      </c>
      <c r="P17" s="5">
        <f>MEDIAN(N10:N13)</f>
        <v>2832</v>
      </c>
    </row>
    <row r="20" spans="6:16" x14ac:dyDescent="0.25">
      <c r="F20" s="2" t="s">
        <v>10</v>
      </c>
      <c r="K20" s="2" t="s">
        <v>10</v>
      </c>
      <c r="P20" s="2" t="s">
        <v>10</v>
      </c>
    </row>
    <row r="21" spans="6:16" x14ac:dyDescent="0.25">
      <c r="F21" s="16">
        <f>_xlfn.VAR.P(D6:D13)</f>
        <v>560488.109375</v>
      </c>
      <c r="K21" s="16">
        <f>_xlfn.VAR.P(I6:I13)</f>
        <v>150954165.75</v>
      </c>
      <c r="P21" s="16">
        <f>_xlfn.VAR.P(N6:N13)</f>
        <v>863763.9375</v>
      </c>
    </row>
    <row r="22" spans="6:16" x14ac:dyDescent="0.25">
      <c r="F22" s="2" t="s">
        <v>9</v>
      </c>
      <c r="K22" s="2" t="s">
        <v>9</v>
      </c>
      <c r="P22" s="2" t="s">
        <v>9</v>
      </c>
    </row>
    <row r="23" spans="6:16" x14ac:dyDescent="0.25">
      <c r="F23" s="16">
        <f>_xlfn.STDEV.P(D6:D13)</f>
        <v>748.65753811405648</v>
      </c>
      <c r="K23" s="16">
        <f>_xlfn.STDEV.P(I6:I13)</f>
        <v>12286.340616717413</v>
      </c>
      <c r="P23" s="16">
        <f>_xlfn.STDEV.P(N6:N13)</f>
        <v>929.38901300800842</v>
      </c>
    </row>
  </sheetData>
  <sortState xmlns:xlrd2="http://schemas.microsoft.com/office/spreadsheetml/2017/richdata2" ref="N6:N13">
    <sortCondition ref="N6"/>
  </sortState>
  <pageMargins left="0.511811024" right="0.511811024" top="0.78740157499999996" bottom="0.78740157499999996" header="0.31496062000000002" footer="0.31496062000000002"/>
  <ignoredErrors>
    <ignoredError sqref="K9 P9 F15 F17 K15 K17 P15 P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BE6-5DE9-4AAE-A2D9-6C26944B9103}">
  <dimension ref="G6:U18"/>
  <sheetViews>
    <sheetView workbookViewId="0">
      <selection activeCell="U10" sqref="U10"/>
    </sheetView>
  </sheetViews>
  <sheetFormatPr defaultRowHeight="15" x14ac:dyDescent="0.25"/>
  <sheetData>
    <row r="6" spans="7:21" ht="15.75" thickBot="1" x14ac:dyDescent="0.3"/>
    <row r="7" spans="7:21" x14ac:dyDescent="0.25">
      <c r="G7" s="11">
        <v>1</v>
      </c>
      <c r="J7">
        <f>_xlfn.QUARTILE.EXC(G7:G16,1)</f>
        <v>2.75</v>
      </c>
      <c r="N7" s="11">
        <v>1</v>
      </c>
      <c r="P7" s="11">
        <v>1</v>
      </c>
    </row>
    <row r="8" spans="7:21" ht="15.75" thickBot="1" x14ac:dyDescent="0.3">
      <c r="G8" s="12">
        <v>2</v>
      </c>
      <c r="N8" s="12">
        <v>2</v>
      </c>
      <c r="P8" s="13">
        <v>2</v>
      </c>
    </row>
    <row r="9" spans="7:21" x14ac:dyDescent="0.25">
      <c r="G9" s="12">
        <v>3</v>
      </c>
      <c r="N9" s="12">
        <v>3</v>
      </c>
      <c r="P9" s="11">
        <v>3</v>
      </c>
      <c r="R9" t="s">
        <v>5</v>
      </c>
      <c r="S9">
        <f>MEDIAN(P7:P10)</f>
        <v>2.5</v>
      </c>
      <c r="U9">
        <f>_xlfn.QUARTILE.INC(P7:P14,1)</f>
        <v>2.75</v>
      </c>
    </row>
    <row r="10" spans="7:21" ht="15.75" thickBot="1" x14ac:dyDescent="0.3">
      <c r="G10" s="12">
        <v>4</v>
      </c>
      <c r="N10" s="12">
        <v>4</v>
      </c>
      <c r="P10" s="13">
        <v>4</v>
      </c>
    </row>
    <row r="11" spans="7:21" ht="15.75" thickBot="1" x14ac:dyDescent="0.3">
      <c r="G11" s="13">
        <v>5</v>
      </c>
      <c r="N11" s="13">
        <v>5</v>
      </c>
      <c r="P11" s="11">
        <v>5</v>
      </c>
      <c r="R11" t="s">
        <v>4</v>
      </c>
      <c r="S11">
        <f>MEDIAN(P7:P14)</f>
        <v>4.5</v>
      </c>
    </row>
    <row r="12" spans="7:21" ht="15.75" thickBot="1" x14ac:dyDescent="0.3">
      <c r="G12" s="11">
        <v>6</v>
      </c>
      <c r="N12" s="11">
        <v>6</v>
      </c>
      <c r="P12" s="13">
        <v>6</v>
      </c>
    </row>
    <row r="13" spans="7:21" x14ac:dyDescent="0.25">
      <c r="G13" s="12">
        <v>7</v>
      </c>
      <c r="N13" s="12">
        <v>7</v>
      </c>
      <c r="P13" s="11">
        <v>7</v>
      </c>
      <c r="R13" t="s">
        <v>6</v>
      </c>
      <c r="S13">
        <f>MEDIAN(P11:P14)</f>
        <v>6.5</v>
      </c>
    </row>
    <row r="14" spans="7:21" ht="15.75" thickBot="1" x14ac:dyDescent="0.3">
      <c r="G14" s="12">
        <v>8</v>
      </c>
      <c r="N14" s="12">
        <v>8</v>
      </c>
      <c r="P14" s="13">
        <v>8</v>
      </c>
    </row>
    <row r="15" spans="7:21" x14ac:dyDescent="0.25">
      <c r="G15" s="12">
        <v>9</v>
      </c>
      <c r="N15" s="12">
        <v>9</v>
      </c>
    </row>
    <row r="16" spans="7:21" x14ac:dyDescent="0.25">
      <c r="G16" s="12">
        <v>10</v>
      </c>
      <c r="N16" s="12">
        <v>10</v>
      </c>
    </row>
    <row r="17" spans="7:14" x14ac:dyDescent="0.25">
      <c r="G17" s="12">
        <v>11</v>
      </c>
      <c r="N17" s="12">
        <v>11</v>
      </c>
    </row>
    <row r="18" spans="7:14" ht="15.75" thickBot="1" x14ac:dyDescent="0.3">
      <c r="G18" s="13">
        <v>12</v>
      </c>
      <c r="N18" s="13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A1E9-D36C-47BC-BA42-AAFD21D4A10F}">
  <dimension ref="F6:L21"/>
  <sheetViews>
    <sheetView workbookViewId="0">
      <selection activeCell="G24" sqref="G24"/>
    </sheetView>
  </sheetViews>
  <sheetFormatPr defaultRowHeight="15" x14ac:dyDescent="0.25"/>
  <cols>
    <col min="1" max="5" width="9.140625" style="1"/>
    <col min="6" max="6" width="12.140625" style="1" bestFit="1" customWidth="1"/>
    <col min="7" max="7" width="9.140625" style="1"/>
    <col min="8" max="8" width="12.140625" style="1" bestFit="1" customWidth="1"/>
    <col min="9" max="9" width="9.140625" style="1"/>
    <col min="10" max="10" width="12.140625" style="1" bestFit="1" customWidth="1"/>
    <col min="11" max="11" width="5.85546875" style="1" customWidth="1"/>
    <col min="12" max="12" width="12.140625" style="1" bestFit="1" customWidth="1"/>
    <col min="13" max="16384" width="9.140625" style="1"/>
  </cols>
  <sheetData>
    <row r="6" spans="6:12" ht="15.75" thickBot="1" x14ac:dyDescent="0.3">
      <c r="F6" s="6" t="s">
        <v>1</v>
      </c>
      <c r="J6" s="6" t="s">
        <v>1</v>
      </c>
    </row>
    <row r="7" spans="6:12" x14ac:dyDescent="0.25">
      <c r="F7" s="7">
        <v>2335</v>
      </c>
      <c r="J7" s="7">
        <v>2335</v>
      </c>
    </row>
    <row r="8" spans="6:12" x14ac:dyDescent="0.25">
      <c r="F8" s="8">
        <v>2374</v>
      </c>
      <c r="J8" s="8">
        <v>2374</v>
      </c>
    </row>
    <row r="9" spans="6:12" ht="15.75" thickBot="1" x14ac:dyDescent="0.3">
      <c r="F9" s="8">
        <v>2446</v>
      </c>
      <c r="H9" s="2" t="s">
        <v>3</v>
      </c>
      <c r="J9" s="9">
        <v>2446</v>
      </c>
      <c r="L9" s="2" t="s">
        <v>3</v>
      </c>
    </row>
    <row r="10" spans="6:12" ht="15.75" thickBot="1" x14ac:dyDescent="0.3">
      <c r="F10" s="9">
        <v>2493</v>
      </c>
      <c r="H10" s="20">
        <f>AVERAGE(F10:F11)</f>
        <v>2710</v>
      </c>
      <c r="J10" s="14">
        <v>2493</v>
      </c>
      <c r="L10" s="3">
        <v>2493</v>
      </c>
    </row>
    <row r="11" spans="6:12" x14ac:dyDescent="0.25">
      <c r="F11" s="7">
        <v>2927</v>
      </c>
      <c r="H11" s="21"/>
      <c r="J11" s="7">
        <v>2927</v>
      </c>
    </row>
    <row r="12" spans="6:12" x14ac:dyDescent="0.25">
      <c r="F12" s="8">
        <v>3171</v>
      </c>
      <c r="J12" s="8">
        <v>3171</v>
      </c>
    </row>
    <row r="13" spans="6:12" ht="15.75" thickBot="1" x14ac:dyDescent="0.3">
      <c r="F13" s="8">
        <v>4123</v>
      </c>
      <c r="H13" s="2" t="s">
        <v>7</v>
      </c>
      <c r="J13" s="9">
        <v>4123</v>
      </c>
      <c r="L13" s="2" t="s">
        <v>7</v>
      </c>
    </row>
    <row r="14" spans="6:12" ht="15.75" thickBot="1" x14ac:dyDescent="0.3">
      <c r="F14" s="9">
        <v>4340</v>
      </c>
      <c r="H14" s="5">
        <f>MEDIAN(F7:F10)</f>
        <v>2410</v>
      </c>
      <c r="J14" s="10"/>
      <c r="L14" s="5">
        <f>MEDIAN(J7:J9)</f>
        <v>2374</v>
      </c>
    </row>
    <row r="15" spans="6:12" x14ac:dyDescent="0.25">
      <c r="H15" s="2" t="s">
        <v>8</v>
      </c>
      <c r="L15" s="2" t="s">
        <v>8</v>
      </c>
    </row>
    <row r="16" spans="6:12" x14ac:dyDescent="0.25">
      <c r="H16" s="5">
        <f>MEDIAN(F11:F14)</f>
        <v>3647</v>
      </c>
      <c r="L16" s="5">
        <f>MEDIAN(J11:J13)</f>
        <v>3171</v>
      </c>
    </row>
    <row r="21" spans="6:6" x14ac:dyDescent="0.25">
      <c r="F21" s="4"/>
    </row>
  </sheetData>
  <sortState xmlns:xlrd2="http://schemas.microsoft.com/office/spreadsheetml/2017/richdata2" ref="F7:F14">
    <sortCondition ref="F7"/>
  </sortState>
  <mergeCells count="1">
    <mergeCell ref="H10:H11"/>
  </mergeCells>
  <pageMargins left="0.511811024" right="0.511811024" top="0.78740157499999996" bottom="0.78740157499999996" header="0.31496062000000002" footer="0.31496062000000002"/>
  <ignoredErrors>
    <ignoredError sqref="H10 H14 H16 L14 L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1FE3-5290-4468-B54F-2432D85D721D}">
  <dimension ref="B5:D17"/>
  <sheetViews>
    <sheetView tabSelected="1" workbookViewId="0">
      <selection activeCell="C9" sqref="C9"/>
    </sheetView>
  </sheetViews>
  <sheetFormatPr defaultRowHeight="15" x14ac:dyDescent="0.25"/>
  <cols>
    <col min="1" max="2" width="9.140625" style="18"/>
    <col min="3" max="3" width="13.5703125" style="18" bestFit="1" customWidth="1"/>
    <col min="4" max="4" width="12" style="18" bestFit="1" customWidth="1"/>
    <col min="5" max="16384" width="9.140625" style="18"/>
  </cols>
  <sheetData>
    <row r="5" spans="2:4" x14ac:dyDescent="0.25">
      <c r="B5" s="15" t="s">
        <v>19</v>
      </c>
      <c r="C5" s="19">
        <v>2</v>
      </c>
    </row>
    <row r="8" spans="2:4" x14ac:dyDescent="0.25">
      <c r="B8" s="17" t="s">
        <v>20</v>
      </c>
      <c r="C8" s="17" t="s">
        <v>21</v>
      </c>
      <c r="D8" s="15" t="s">
        <v>23</v>
      </c>
    </row>
    <row r="9" spans="2:4" x14ac:dyDescent="0.25">
      <c r="B9" s="22" t="s">
        <v>22</v>
      </c>
      <c r="C9" s="19">
        <f>_xlfn.POISSON.DIST(B9,$C$5,FALSE)</f>
        <v>0.1353352832366127</v>
      </c>
      <c r="D9" s="19">
        <f>_xlfn.POISSON.DIST(B9,$C$5,TRUE)</f>
        <v>0.1353352832366127</v>
      </c>
    </row>
    <row r="10" spans="2:4" x14ac:dyDescent="0.25">
      <c r="B10" s="22" t="s">
        <v>11</v>
      </c>
      <c r="C10" s="19">
        <f t="shared" ref="C10:C17" si="0">_xlfn.POISSON.DIST(B10,$C$5,FALSE)</f>
        <v>0.27067056647322535</v>
      </c>
      <c r="D10" s="19">
        <f t="shared" ref="D10:D17" si="1">_xlfn.POISSON.DIST(B10,$C$5,TRUE)</f>
        <v>0.40600584970983811</v>
      </c>
    </row>
    <row r="11" spans="2:4" x14ac:dyDescent="0.25">
      <c r="B11" s="22" t="s">
        <v>12</v>
      </c>
      <c r="C11" s="19">
        <f t="shared" si="0"/>
        <v>0.27067056647322546</v>
      </c>
      <c r="D11" s="19">
        <f t="shared" si="1"/>
        <v>0.6766764161830634</v>
      </c>
    </row>
    <row r="12" spans="2:4" x14ac:dyDescent="0.25">
      <c r="B12" s="22" t="s">
        <v>13</v>
      </c>
      <c r="C12" s="19">
        <f t="shared" si="0"/>
        <v>0.18044704431548364</v>
      </c>
      <c r="D12" s="19">
        <f t="shared" si="1"/>
        <v>0.85712346049854693</v>
      </c>
    </row>
    <row r="13" spans="2:4" x14ac:dyDescent="0.25">
      <c r="B13" s="22" t="s">
        <v>14</v>
      </c>
      <c r="C13" s="19">
        <f t="shared" si="0"/>
        <v>9.022352215774182E-2</v>
      </c>
      <c r="D13" s="19">
        <f t="shared" si="1"/>
        <v>0.94734698265628881</v>
      </c>
    </row>
    <row r="14" spans="2:4" x14ac:dyDescent="0.25">
      <c r="B14" s="22" t="s">
        <v>15</v>
      </c>
      <c r="C14" s="19">
        <f t="shared" si="0"/>
        <v>3.6089408863096716E-2</v>
      </c>
      <c r="D14" s="19">
        <f t="shared" si="1"/>
        <v>0.98343639151938556</v>
      </c>
    </row>
    <row r="15" spans="2:4" x14ac:dyDescent="0.25">
      <c r="B15" s="22" t="s">
        <v>16</v>
      </c>
      <c r="C15" s="19">
        <f t="shared" si="0"/>
        <v>1.2029802954365572E-2</v>
      </c>
      <c r="D15" s="19">
        <f t="shared" si="1"/>
        <v>0.99546619447375106</v>
      </c>
    </row>
    <row r="16" spans="2:4" x14ac:dyDescent="0.25">
      <c r="B16" s="22" t="s">
        <v>17</v>
      </c>
      <c r="C16" s="19">
        <f t="shared" si="0"/>
        <v>3.4370865583901629E-3</v>
      </c>
      <c r="D16" s="19">
        <f t="shared" si="1"/>
        <v>0.99890328103214132</v>
      </c>
    </row>
    <row r="17" spans="2:4" x14ac:dyDescent="0.25">
      <c r="B17" s="22" t="s">
        <v>18</v>
      </c>
      <c r="C17" s="19">
        <f t="shared" si="0"/>
        <v>8.5927163959754148E-4</v>
      </c>
      <c r="D17" s="19">
        <f t="shared" si="1"/>
        <v>0.99976255267173886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2020-09-01T18:01:22Z</dcterms:created>
  <dcterms:modified xsi:type="dcterms:W3CDTF">2020-09-07T22:49:42Z</dcterms:modified>
</cp:coreProperties>
</file>