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4.Inferencial\"/>
    </mc:Choice>
  </mc:AlternateContent>
  <xr:revisionPtr revIDLastSave="0" documentId="13_ncr:1_{A773E1BE-0F90-42D9-8A44-7734F4463E1F}" xr6:coauthVersionLast="45" xr6:coauthVersionMax="45" xr10:uidLastSave="{00000000-0000-0000-0000-000000000000}"/>
  <bookViews>
    <workbookView xWindow="28680" yWindow="-120" windowWidth="19440" windowHeight="10590" xr2:uid="{00000000-000D-0000-FFFF-FFFF00000000}"/>
  </bookViews>
  <sheets>
    <sheet name="Planilha1" sheetId="3" r:id="rId1"/>
    <sheet name="venda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3" i="3" l="1"/>
  <c r="C191" i="3"/>
  <c r="C199" i="3"/>
  <c r="C223" i="3"/>
  <c r="C184" i="3"/>
  <c r="C192" i="3"/>
  <c r="C200" i="3"/>
  <c r="C208" i="3"/>
  <c r="C216" i="3"/>
  <c r="C224" i="3"/>
  <c r="C185" i="3"/>
  <c r="C193" i="3"/>
  <c r="C201" i="3"/>
  <c r="C209" i="3"/>
  <c r="C217" i="3"/>
  <c r="C225" i="3"/>
  <c r="H6" i="3"/>
  <c r="H7" i="3"/>
  <c r="C204" i="3"/>
  <c r="C212" i="3"/>
  <c r="C205" i="3"/>
  <c r="C221" i="3"/>
  <c r="C182" i="3"/>
  <c r="C206" i="3"/>
  <c r="C222" i="3"/>
  <c r="C207" i="3"/>
  <c r="C186" i="3"/>
  <c r="C194" i="3"/>
  <c r="C202" i="3"/>
  <c r="C210" i="3"/>
  <c r="C218" i="3"/>
  <c r="C226" i="3"/>
  <c r="C196" i="3"/>
  <c r="C189" i="3"/>
  <c r="C213" i="3"/>
  <c r="C190" i="3"/>
  <c r="C214" i="3"/>
  <c r="H4" i="3"/>
  <c r="H5" i="3"/>
  <c r="C187" i="3"/>
  <c r="C195" i="3"/>
  <c r="C203" i="3"/>
  <c r="C211" i="3"/>
  <c r="C219" i="3"/>
  <c r="H8" i="3"/>
  <c r="C188" i="3"/>
  <c r="C220" i="3"/>
  <c r="C197" i="3"/>
  <c r="H2" i="3"/>
  <c r="C198" i="3"/>
  <c r="H3" i="3"/>
  <c r="C215" i="3"/>
  <c r="E215" i="3" l="1"/>
  <c r="D188" i="3"/>
  <c r="D195" i="3"/>
  <c r="E213" i="3"/>
  <c r="E218" i="3"/>
  <c r="E186" i="3"/>
  <c r="D182" i="3"/>
  <c r="D204" i="3"/>
  <c r="E201" i="3"/>
  <c r="E216" i="3"/>
  <c r="E184" i="3"/>
  <c r="E183" i="3"/>
  <c r="D200" i="3"/>
  <c r="E206" i="3"/>
  <c r="E224" i="3"/>
  <c r="E226" i="3"/>
  <c r="E212" i="3"/>
  <c r="D215" i="3"/>
  <c r="E188" i="3"/>
  <c r="E195" i="3"/>
  <c r="D213" i="3"/>
  <c r="D218" i="3"/>
  <c r="D186" i="3"/>
  <c r="E182" i="3"/>
  <c r="E204" i="3"/>
  <c r="D201" i="3"/>
  <c r="D216" i="3"/>
  <c r="D184" i="3"/>
  <c r="D183" i="3"/>
  <c r="E225" i="3"/>
  <c r="D208" i="3"/>
  <c r="D193" i="3"/>
  <c r="D199" i="3"/>
  <c r="D194" i="3"/>
  <c r="D212" i="3"/>
  <c r="E203" i="3"/>
  <c r="D224" i="3"/>
  <c r="E198" i="3"/>
  <c r="D219" i="3"/>
  <c r="E187" i="3"/>
  <c r="E189" i="3"/>
  <c r="D210" i="3"/>
  <c r="E207" i="3"/>
  <c r="D221" i="3"/>
  <c r="E193" i="3"/>
  <c r="E223" i="3"/>
  <c r="D223" i="3"/>
  <c r="D203" i="3"/>
  <c r="E191" i="3"/>
  <c r="D206" i="3"/>
  <c r="D198" i="3"/>
  <c r="E219" i="3"/>
  <c r="D187" i="3"/>
  <c r="D189" i="3"/>
  <c r="E210" i="3"/>
  <c r="D207" i="3"/>
  <c r="E221" i="3"/>
  <c r="D225" i="3"/>
  <c r="E208" i="3"/>
  <c r="D220" i="3"/>
  <c r="D190" i="3"/>
  <c r="D191" i="3"/>
  <c r="D197" i="3"/>
  <c r="E211" i="3"/>
  <c r="D214" i="3"/>
  <c r="D196" i="3"/>
  <c r="E202" i="3"/>
  <c r="E222" i="3"/>
  <c r="E205" i="3"/>
  <c r="D217" i="3"/>
  <c r="E185" i="3"/>
  <c r="E200" i="3"/>
  <c r="E199" i="3"/>
  <c r="E214" i="3"/>
  <c r="D222" i="3"/>
  <c r="E217" i="3"/>
  <c r="E190" i="3"/>
  <c r="D209" i="3"/>
  <c r="E220" i="3"/>
  <c r="D192" i="3"/>
  <c r="E197" i="3"/>
  <c r="D211" i="3"/>
  <c r="E196" i="3"/>
  <c r="D202" i="3"/>
  <c r="D205" i="3"/>
  <c r="D185" i="3"/>
  <c r="D226" i="3"/>
  <c r="E192" i="3"/>
  <c r="E194" i="3"/>
  <c r="E209" i="3"/>
</calcChain>
</file>

<file path=xl/sharedStrings.xml><?xml version="1.0" encoding="utf-8"?>
<sst xmlns="http://schemas.openxmlformats.org/spreadsheetml/2006/main" count="16" uniqueCount="14">
  <si>
    <t>Estatística</t>
  </si>
  <si>
    <t>Valor</t>
  </si>
  <si>
    <t>Alpha</t>
  </si>
  <si>
    <t>Beta</t>
  </si>
  <si>
    <t>Gamma</t>
  </si>
  <si>
    <t>MASE</t>
  </si>
  <si>
    <t>SMAPE</t>
  </si>
  <si>
    <t>MAE</t>
  </si>
  <si>
    <t>RMSE</t>
  </si>
  <si>
    <t>Mes</t>
  </si>
  <si>
    <t>Total</t>
  </si>
  <si>
    <t>Previsão(Total)</t>
  </si>
  <si>
    <t>Limite de Confiança Inferior(Total)</t>
  </si>
  <si>
    <t>Limite de Confiança Superior(Total)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</si>
</sst>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numFmt numFmtId="4" formatCode="#,##0.00"/>
    </dxf>
    <dxf>
      <numFmt numFmtId="2" formatCode="0.00"/>
    </dxf>
    <dxf>
      <numFmt numFmtId="2" formatCode="0.00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38766893268774E-2"/>
          <c:y val="5.1948051948051951E-2"/>
          <c:w val="0.92760013693940435"/>
          <c:h val="0.69749599481882951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Planilha1!$B$2:$B$226</c:f>
              <c:numCache>
                <c:formatCode>General</c:formatCode>
                <c:ptCount val="225"/>
                <c:pt idx="0">
                  <c:v>15</c:v>
                </c:pt>
                <c:pt idx="1">
                  <c:v>22</c:v>
                </c:pt>
                <c:pt idx="2">
                  <c:v>28</c:v>
                </c:pt>
                <c:pt idx="3">
                  <c:v>28</c:v>
                </c:pt>
                <c:pt idx="4">
                  <c:v>36</c:v>
                </c:pt>
                <c:pt idx="5">
                  <c:v>40</c:v>
                </c:pt>
                <c:pt idx="6">
                  <c:v>62</c:v>
                </c:pt>
                <c:pt idx="7">
                  <c:v>59</c:v>
                </c:pt>
                <c:pt idx="8">
                  <c:v>36</c:v>
                </c:pt>
                <c:pt idx="9">
                  <c:v>28</c:v>
                </c:pt>
                <c:pt idx="10">
                  <c:v>25</c:v>
                </c:pt>
                <c:pt idx="11">
                  <c:v>15</c:v>
                </c:pt>
                <c:pt idx="12">
                  <c:v>15</c:v>
                </c:pt>
                <c:pt idx="13">
                  <c:v>24</c:v>
                </c:pt>
                <c:pt idx="14">
                  <c:v>28</c:v>
                </c:pt>
                <c:pt idx="15">
                  <c:v>31</c:v>
                </c:pt>
                <c:pt idx="16">
                  <c:v>35</c:v>
                </c:pt>
                <c:pt idx="17">
                  <c:v>43</c:v>
                </c:pt>
                <c:pt idx="18">
                  <c:v>63</c:v>
                </c:pt>
                <c:pt idx="19">
                  <c:v>57</c:v>
                </c:pt>
                <c:pt idx="20">
                  <c:v>38</c:v>
                </c:pt>
                <c:pt idx="21">
                  <c:v>30</c:v>
                </c:pt>
                <c:pt idx="22">
                  <c:v>25</c:v>
                </c:pt>
                <c:pt idx="23">
                  <c:v>15</c:v>
                </c:pt>
                <c:pt idx="24">
                  <c:v>16</c:v>
                </c:pt>
                <c:pt idx="25">
                  <c:v>23</c:v>
                </c:pt>
                <c:pt idx="26">
                  <c:v>31</c:v>
                </c:pt>
                <c:pt idx="27">
                  <c:v>33</c:v>
                </c:pt>
                <c:pt idx="28">
                  <c:v>33</c:v>
                </c:pt>
                <c:pt idx="29">
                  <c:v>44</c:v>
                </c:pt>
                <c:pt idx="30">
                  <c:v>65</c:v>
                </c:pt>
                <c:pt idx="31">
                  <c:v>58</c:v>
                </c:pt>
                <c:pt idx="32">
                  <c:v>36</c:v>
                </c:pt>
                <c:pt idx="33">
                  <c:v>29</c:v>
                </c:pt>
                <c:pt idx="34">
                  <c:v>26</c:v>
                </c:pt>
                <c:pt idx="35">
                  <c:v>16</c:v>
                </c:pt>
                <c:pt idx="36">
                  <c:v>16</c:v>
                </c:pt>
                <c:pt idx="37">
                  <c:v>24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44</c:v>
                </c:pt>
                <c:pt idx="42">
                  <c:v>61</c:v>
                </c:pt>
                <c:pt idx="43">
                  <c:v>58</c:v>
                </c:pt>
                <c:pt idx="44">
                  <c:v>33</c:v>
                </c:pt>
                <c:pt idx="45">
                  <c:v>29</c:v>
                </c:pt>
                <c:pt idx="46">
                  <c:v>23</c:v>
                </c:pt>
                <c:pt idx="47">
                  <c:v>16</c:v>
                </c:pt>
                <c:pt idx="48">
                  <c:v>15</c:v>
                </c:pt>
                <c:pt idx="49">
                  <c:v>24</c:v>
                </c:pt>
                <c:pt idx="50">
                  <c:v>29</c:v>
                </c:pt>
                <c:pt idx="51">
                  <c:v>28</c:v>
                </c:pt>
                <c:pt idx="52">
                  <c:v>32</c:v>
                </c:pt>
                <c:pt idx="53">
                  <c:v>44</c:v>
                </c:pt>
                <c:pt idx="54">
                  <c:v>61</c:v>
                </c:pt>
                <c:pt idx="55">
                  <c:v>56</c:v>
                </c:pt>
                <c:pt idx="56">
                  <c:v>33</c:v>
                </c:pt>
                <c:pt idx="57">
                  <c:v>27</c:v>
                </c:pt>
                <c:pt idx="58">
                  <c:v>22</c:v>
                </c:pt>
                <c:pt idx="59">
                  <c:v>14</c:v>
                </c:pt>
                <c:pt idx="60">
                  <c:v>14</c:v>
                </c:pt>
                <c:pt idx="61">
                  <c:v>22</c:v>
                </c:pt>
                <c:pt idx="62">
                  <c:v>26</c:v>
                </c:pt>
                <c:pt idx="63">
                  <c:v>27</c:v>
                </c:pt>
                <c:pt idx="64">
                  <c:v>32</c:v>
                </c:pt>
                <c:pt idx="65">
                  <c:v>43</c:v>
                </c:pt>
                <c:pt idx="66">
                  <c:v>62</c:v>
                </c:pt>
                <c:pt idx="67">
                  <c:v>60</c:v>
                </c:pt>
                <c:pt idx="68">
                  <c:v>33</c:v>
                </c:pt>
                <c:pt idx="69">
                  <c:v>30</c:v>
                </c:pt>
                <c:pt idx="70">
                  <c:v>21</c:v>
                </c:pt>
                <c:pt idx="71">
                  <c:v>14</c:v>
                </c:pt>
                <c:pt idx="72">
                  <c:v>14</c:v>
                </c:pt>
                <c:pt idx="73">
                  <c:v>24</c:v>
                </c:pt>
                <c:pt idx="74">
                  <c:v>28</c:v>
                </c:pt>
                <c:pt idx="75">
                  <c:v>30</c:v>
                </c:pt>
                <c:pt idx="76">
                  <c:v>32</c:v>
                </c:pt>
                <c:pt idx="77">
                  <c:v>45</c:v>
                </c:pt>
                <c:pt idx="78">
                  <c:v>66</c:v>
                </c:pt>
                <c:pt idx="79">
                  <c:v>58</c:v>
                </c:pt>
                <c:pt idx="80">
                  <c:v>34</c:v>
                </c:pt>
                <c:pt idx="81">
                  <c:v>32</c:v>
                </c:pt>
                <c:pt idx="82">
                  <c:v>21</c:v>
                </c:pt>
                <c:pt idx="83">
                  <c:v>14</c:v>
                </c:pt>
                <c:pt idx="84">
                  <c:v>15</c:v>
                </c:pt>
                <c:pt idx="85">
                  <c:v>25</c:v>
                </c:pt>
                <c:pt idx="86">
                  <c:v>26</c:v>
                </c:pt>
                <c:pt idx="87">
                  <c:v>31</c:v>
                </c:pt>
                <c:pt idx="88">
                  <c:v>32</c:v>
                </c:pt>
                <c:pt idx="89">
                  <c:v>46</c:v>
                </c:pt>
                <c:pt idx="90">
                  <c:v>64</c:v>
                </c:pt>
                <c:pt idx="91">
                  <c:v>59</c:v>
                </c:pt>
                <c:pt idx="92">
                  <c:v>35</c:v>
                </c:pt>
                <c:pt idx="93">
                  <c:v>32</c:v>
                </c:pt>
                <c:pt idx="94">
                  <c:v>22</c:v>
                </c:pt>
                <c:pt idx="95">
                  <c:v>16</c:v>
                </c:pt>
                <c:pt idx="96">
                  <c:v>16</c:v>
                </c:pt>
                <c:pt idx="97">
                  <c:v>23</c:v>
                </c:pt>
                <c:pt idx="98">
                  <c:v>26</c:v>
                </c:pt>
                <c:pt idx="99">
                  <c:v>28</c:v>
                </c:pt>
                <c:pt idx="100">
                  <c:v>34</c:v>
                </c:pt>
                <c:pt idx="101">
                  <c:v>47</c:v>
                </c:pt>
                <c:pt idx="102">
                  <c:v>67</c:v>
                </c:pt>
                <c:pt idx="103">
                  <c:v>60</c:v>
                </c:pt>
                <c:pt idx="104">
                  <c:v>40</c:v>
                </c:pt>
                <c:pt idx="105">
                  <c:v>33</c:v>
                </c:pt>
                <c:pt idx="106">
                  <c:v>26</c:v>
                </c:pt>
                <c:pt idx="107">
                  <c:v>18</c:v>
                </c:pt>
                <c:pt idx="108">
                  <c:v>18</c:v>
                </c:pt>
                <c:pt idx="109">
                  <c:v>25</c:v>
                </c:pt>
                <c:pt idx="110">
                  <c:v>29</c:v>
                </c:pt>
                <c:pt idx="111">
                  <c:v>30</c:v>
                </c:pt>
                <c:pt idx="112">
                  <c:v>36</c:v>
                </c:pt>
                <c:pt idx="113">
                  <c:v>50</c:v>
                </c:pt>
                <c:pt idx="114">
                  <c:v>67</c:v>
                </c:pt>
                <c:pt idx="115">
                  <c:v>60</c:v>
                </c:pt>
                <c:pt idx="116">
                  <c:v>36</c:v>
                </c:pt>
                <c:pt idx="117">
                  <c:v>32</c:v>
                </c:pt>
                <c:pt idx="118">
                  <c:v>24</c:v>
                </c:pt>
                <c:pt idx="119">
                  <c:v>18</c:v>
                </c:pt>
                <c:pt idx="120">
                  <c:v>18</c:v>
                </c:pt>
                <c:pt idx="121">
                  <c:v>25</c:v>
                </c:pt>
                <c:pt idx="122">
                  <c:v>25</c:v>
                </c:pt>
                <c:pt idx="123">
                  <c:v>28</c:v>
                </c:pt>
                <c:pt idx="124">
                  <c:v>35</c:v>
                </c:pt>
                <c:pt idx="125">
                  <c:v>47</c:v>
                </c:pt>
                <c:pt idx="126">
                  <c:v>68</c:v>
                </c:pt>
                <c:pt idx="127">
                  <c:v>62</c:v>
                </c:pt>
                <c:pt idx="128">
                  <c:v>37</c:v>
                </c:pt>
                <c:pt idx="129">
                  <c:v>32</c:v>
                </c:pt>
                <c:pt idx="130">
                  <c:v>25</c:v>
                </c:pt>
                <c:pt idx="131">
                  <c:v>20</c:v>
                </c:pt>
                <c:pt idx="132">
                  <c:v>17</c:v>
                </c:pt>
                <c:pt idx="133">
                  <c:v>23</c:v>
                </c:pt>
                <c:pt idx="134">
                  <c:v>24</c:v>
                </c:pt>
                <c:pt idx="135">
                  <c:v>28</c:v>
                </c:pt>
                <c:pt idx="136">
                  <c:v>33</c:v>
                </c:pt>
                <c:pt idx="137">
                  <c:v>49</c:v>
                </c:pt>
                <c:pt idx="138">
                  <c:v>70</c:v>
                </c:pt>
                <c:pt idx="139">
                  <c:v>67</c:v>
                </c:pt>
                <c:pt idx="140">
                  <c:v>38</c:v>
                </c:pt>
                <c:pt idx="141">
                  <c:v>31</c:v>
                </c:pt>
                <c:pt idx="142">
                  <c:v>22</c:v>
                </c:pt>
                <c:pt idx="143">
                  <c:v>18</c:v>
                </c:pt>
                <c:pt idx="144">
                  <c:v>17</c:v>
                </c:pt>
                <c:pt idx="145">
                  <c:v>25</c:v>
                </c:pt>
                <c:pt idx="146">
                  <c:v>27</c:v>
                </c:pt>
                <c:pt idx="147">
                  <c:v>27</c:v>
                </c:pt>
                <c:pt idx="148">
                  <c:v>30</c:v>
                </c:pt>
                <c:pt idx="149">
                  <c:v>46</c:v>
                </c:pt>
                <c:pt idx="150">
                  <c:v>65</c:v>
                </c:pt>
                <c:pt idx="151">
                  <c:v>59</c:v>
                </c:pt>
                <c:pt idx="152">
                  <c:v>34</c:v>
                </c:pt>
                <c:pt idx="153">
                  <c:v>30</c:v>
                </c:pt>
                <c:pt idx="154">
                  <c:v>22</c:v>
                </c:pt>
                <c:pt idx="155">
                  <c:v>17</c:v>
                </c:pt>
                <c:pt idx="156">
                  <c:v>16</c:v>
                </c:pt>
                <c:pt idx="157">
                  <c:v>25</c:v>
                </c:pt>
                <c:pt idx="158">
                  <c:v>27</c:v>
                </c:pt>
                <c:pt idx="159">
                  <c:v>32</c:v>
                </c:pt>
                <c:pt idx="160">
                  <c:v>32</c:v>
                </c:pt>
                <c:pt idx="161">
                  <c:v>50</c:v>
                </c:pt>
                <c:pt idx="162">
                  <c:v>68</c:v>
                </c:pt>
                <c:pt idx="163">
                  <c:v>61</c:v>
                </c:pt>
                <c:pt idx="164">
                  <c:v>32</c:v>
                </c:pt>
                <c:pt idx="165">
                  <c:v>33</c:v>
                </c:pt>
                <c:pt idx="166">
                  <c:v>23</c:v>
                </c:pt>
                <c:pt idx="167">
                  <c:v>21</c:v>
                </c:pt>
                <c:pt idx="168">
                  <c:v>19</c:v>
                </c:pt>
                <c:pt idx="169">
                  <c:v>30</c:v>
                </c:pt>
                <c:pt idx="170">
                  <c:v>34</c:v>
                </c:pt>
                <c:pt idx="171">
                  <c:v>32</c:v>
                </c:pt>
                <c:pt idx="172">
                  <c:v>33</c:v>
                </c:pt>
                <c:pt idx="173">
                  <c:v>53</c:v>
                </c:pt>
                <c:pt idx="174">
                  <c:v>72</c:v>
                </c:pt>
                <c:pt idx="175">
                  <c:v>65</c:v>
                </c:pt>
                <c:pt idx="176">
                  <c:v>40</c:v>
                </c:pt>
                <c:pt idx="177">
                  <c:v>35</c:v>
                </c:pt>
                <c:pt idx="178">
                  <c:v>30</c:v>
                </c:pt>
                <c:pt idx="1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5-4262-99E4-1442FF3A3C4A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Previsão(Total)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Planilha1!$A$2:$A$226</c:f>
              <c:numCache>
                <c:formatCode>mmm\-yy</c:formatCode>
                <c:ptCount val="22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</c:numCache>
            </c:numRef>
          </c:cat>
          <c:val>
            <c:numRef>
              <c:f>Planilha1!$C$2:$C$226</c:f>
              <c:numCache>
                <c:formatCode>General</c:formatCode>
                <c:ptCount val="225"/>
                <c:pt idx="179">
                  <c:v>24</c:v>
                </c:pt>
                <c:pt idx="180">
                  <c:v>21.851729015579004</c:v>
                </c:pt>
                <c:pt idx="181">
                  <c:v>30.413047198002285</c:v>
                </c:pt>
                <c:pt idx="182">
                  <c:v>32.850060692251304</c:v>
                </c:pt>
                <c:pt idx="183">
                  <c:v>34.338631213490373</c:v>
                </c:pt>
                <c:pt idx="184">
                  <c:v>37.266467023431801</c:v>
                </c:pt>
                <c:pt idx="185">
                  <c:v>54.000484773245084</c:v>
                </c:pt>
                <c:pt idx="186">
                  <c:v>72.756896081794991</c:v>
                </c:pt>
                <c:pt idx="187">
                  <c:v>66.351360604568626</c:v>
                </c:pt>
                <c:pt idx="188">
                  <c:v>40.477983566472254</c:v>
                </c:pt>
                <c:pt idx="189">
                  <c:v>36.759415446826303</c:v>
                </c:pt>
                <c:pt idx="190">
                  <c:v>29.125612856545452</c:v>
                </c:pt>
                <c:pt idx="191">
                  <c:v>23.940535226475291</c:v>
                </c:pt>
                <c:pt idx="192">
                  <c:v>22.248408224470595</c:v>
                </c:pt>
                <c:pt idx="193">
                  <c:v>30.809726406893869</c:v>
                </c:pt>
                <c:pt idx="194">
                  <c:v>33.246739901142888</c:v>
                </c:pt>
                <c:pt idx="195">
                  <c:v>34.735310422381964</c:v>
                </c:pt>
                <c:pt idx="196">
                  <c:v>37.663146232323385</c:v>
                </c:pt>
                <c:pt idx="197">
                  <c:v>54.397163982136675</c:v>
                </c:pt>
                <c:pt idx="198">
                  <c:v>73.153575290686575</c:v>
                </c:pt>
                <c:pt idx="199">
                  <c:v>66.74803981346021</c:v>
                </c:pt>
                <c:pt idx="200">
                  <c:v>40.874662775363845</c:v>
                </c:pt>
                <c:pt idx="201">
                  <c:v>37.156094655717887</c:v>
                </c:pt>
                <c:pt idx="202">
                  <c:v>29.522292065437036</c:v>
                </c:pt>
                <c:pt idx="203">
                  <c:v>24.337214435366882</c:v>
                </c:pt>
                <c:pt idx="204">
                  <c:v>22.645087433362178</c:v>
                </c:pt>
                <c:pt idx="205">
                  <c:v>31.206405615785453</c:v>
                </c:pt>
                <c:pt idx="206">
                  <c:v>33.643419110034479</c:v>
                </c:pt>
                <c:pt idx="207">
                  <c:v>35.131989631273548</c:v>
                </c:pt>
                <c:pt idx="208">
                  <c:v>38.059825441214976</c:v>
                </c:pt>
                <c:pt idx="209">
                  <c:v>54.793843191028259</c:v>
                </c:pt>
                <c:pt idx="210">
                  <c:v>73.550254499578159</c:v>
                </c:pt>
                <c:pt idx="211">
                  <c:v>67.144719022351808</c:v>
                </c:pt>
                <c:pt idx="212">
                  <c:v>41.271341984255429</c:v>
                </c:pt>
                <c:pt idx="213">
                  <c:v>37.55277386460947</c:v>
                </c:pt>
                <c:pt idx="214">
                  <c:v>29.918971274328626</c:v>
                </c:pt>
                <c:pt idx="215">
                  <c:v>24.733893644258465</c:v>
                </c:pt>
                <c:pt idx="216">
                  <c:v>23.041766642253762</c:v>
                </c:pt>
                <c:pt idx="217">
                  <c:v>31.603084824677044</c:v>
                </c:pt>
                <c:pt idx="218">
                  <c:v>34.040098318926063</c:v>
                </c:pt>
                <c:pt idx="219">
                  <c:v>35.528668840165139</c:v>
                </c:pt>
                <c:pt idx="220">
                  <c:v>38.456504650106559</c:v>
                </c:pt>
                <c:pt idx="221">
                  <c:v>55.190522399919843</c:v>
                </c:pt>
                <c:pt idx="222">
                  <c:v>73.946933708469743</c:v>
                </c:pt>
                <c:pt idx="223">
                  <c:v>67.541398231243392</c:v>
                </c:pt>
                <c:pt idx="224">
                  <c:v>41.668021193147013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5-4262-99E4-1442FF3A3C4A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Limite de Confiança Inferior(Total)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Planilha1!$A$2:$A$226</c:f>
              <c:numCache>
                <c:formatCode>mmm\-yy</c:formatCode>
                <c:ptCount val="22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</c:numCache>
            </c:numRef>
          </c:cat>
          <c:val>
            <c:numRef>
              <c:f>Planilha1!$D$2:$D$226</c:f>
              <c:numCache>
                <c:formatCode>General</c:formatCode>
                <c:ptCount val="225"/>
                <c:pt idx="179" formatCode="0.00">
                  <c:v>24</c:v>
                </c:pt>
                <c:pt idx="180" formatCode="0.00">
                  <c:v>17.96623186713666</c:v>
                </c:pt>
                <c:pt idx="181" formatCode="0.00">
                  <c:v>26.406076575118199</c:v>
                </c:pt>
                <c:pt idx="182" formatCode="0.00">
                  <c:v>28.724268273303842</c:v>
                </c:pt>
                <c:pt idx="183" formatCode="0.00">
                  <c:v>30.096442295078738</c:v>
                </c:pt>
                <c:pt idx="184" formatCode="0.00">
                  <c:v>32.910109029352029</c:v>
                </c:pt>
                <c:pt idx="185" formatCode="0.00">
                  <c:v>49.532011013930251</c:v>
                </c:pt>
                <c:pt idx="186" formatCode="0.00">
                  <c:v>68.178205733127783</c:v>
                </c:pt>
                <c:pt idx="187" formatCode="0.00">
                  <c:v>61.664215644079583</c:v>
                </c:pt>
                <c:pt idx="188" formatCode="0.00">
                  <c:v>35.684023236344331</c:v>
                </c:pt>
                <c:pt idx="189" formatCode="0.00">
                  <c:v>31.860168688215168</c:v>
                </c:pt>
                <c:pt idx="190" formatCode="0.00">
                  <c:v>24.122509065939237</c:v>
                </c:pt>
                <c:pt idx="191" formatCode="0.00">
                  <c:v>18.834913613540561</c:v>
                </c:pt>
                <c:pt idx="192" formatCode="0.00">
                  <c:v>16.767490634306597</c:v>
                </c:pt>
                <c:pt idx="193" formatCode="0.00">
                  <c:v>25.233646755227443</c:v>
                </c:pt>
                <c:pt idx="194" formatCode="0.00">
                  <c:v>27.5763909442543</c:v>
                </c:pt>
                <c:pt idx="195" formatCode="0.00">
                  <c:v>28.971538492662443</c:v>
                </c:pt>
                <c:pt idx="196" formatCode="0.00">
                  <c:v>31.806754581254427</c:v>
                </c:pt>
                <c:pt idx="197" formatCode="0.00">
                  <c:v>48.448915800888173</c:v>
                </c:pt>
                <c:pt idx="198" formatCode="0.00">
                  <c:v>67.114196447043241</c:v>
                </c:pt>
                <c:pt idx="199" formatCode="0.00">
                  <c:v>60.618221338264718</c:v>
                </c:pt>
                <c:pt idx="200" formatCode="0.00">
                  <c:v>34.655063127049949</c:v>
                </c:pt>
                <c:pt idx="201" formatCode="0.00">
                  <c:v>30.847341787630736</c:v>
                </c:pt>
                <c:pt idx="202" formatCode="0.00">
                  <c:v>23.12498531736729</c:v>
                </c:pt>
                <c:pt idx="203" formatCode="0.00">
                  <c:v>17.851926267954031</c:v>
                </c:pt>
                <c:pt idx="204" formatCode="0.00">
                  <c:v>15.846551008561327</c:v>
                </c:pt>
                <c:pt idx="205" formatCode="0.00">
                  <c:v>24.323809208779593</c:v>
                </c:pt>
                <c:pt idx="206" formatCode="0.00">
                  <c:v>26.677177815489046</c:v>
                </c:pt>
                <c:pt idx="207" formatCode="0.00">
                  <c:v>28.082501626473455</c:v>
                </c:pt>
                <c:pt idx="208" formatCode="0.00">
                  <c:v>30.927472844499277</c:v>
                </c:pt>
                <c:pt idx="209" formatCode="0.00">
                  <c:v>47.578992862007112</c:v>
                </c:pt>
                <c:pt idx="210" formatCode="0.00">
                  <c:v>66.253258786074227</c:v>
                </c:pt>
                <c:pt idx="211" formatCode="0.00">
                  <c:v>59.765916458506645</c:v>
                </c:pt>
                <c:pt idx="212" formatCode="0.00">
                  <c:v>33.811057943798772</c:v>
                </c:pt>
                <c:pt idx="213" formatCode="0.00">
                  <c:v>30.01132117289788</c:v>
                </c:pt>
                <c:pt idx="214" formatCode="0.00">
                  <c:v>22.296650782412847</c:v>
                </c:pt>
                <c:pt idx="215" formatCode="0.00">
                  <c:v>17.030994767930533</c:v>
                </c:pt>
                <c:pt idx="216" formatCode="0.00">
                  <c:v>15.06127898205912</c:v>
                </c:pt>
                <c:pt idx="217" formatCode="0.00">
                  <c:v>23.544524396839957</c:v>
                </c:pt>
                <c:pt idx="218" formatCode="0.00">
                  <c:v>25.903678955132612</c:v>
                </c:pt>
                <c:pt idx="219" formatCode="0.00">
                  <c:v>27.314596453588031</c:v>
                </c:pt>
                <c:pt idx="220" formatCode="0.00">
                  <c:v>30.164977547785497</c:v>
                </c:pt>
                <c:pt idx="221" formatCode="0.00">
                  <c:v>46.821731578810876</c:v>
                </c:pt>
                <c:pt idx="222" formatCode="0.00">
                  <c:v>65.501063136233654</c:v>
                </c:pt>
                <c:pt idx="223" formatCode="0.00">
                  <c:v>59.018625112759089</c:v>
                </c:pt>
                <c:pt idx="224" formatCode="0.00">
                  <c:v>33.068516223659579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5-4262-99E4-1442FF3A3C4A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Limite de Confiança Superior(Total)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Planilha1!$A$2:$A$226</c:f>
              <c:numCache>
                <c:formatCode>mmm\-yy</c:formatCode>
                <c:ptCount val="22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</c:numCache>
            </c:numRef>
          </c:cat>
          <c:val>
            <c:numRef>
              <c:f>Planilha1!$E$2:$E$226</c:f>
              <c:numCache>
                <c:formatCode>General</c:formatCode>
                <c:ptCount val="225"/>
                <c:pt idx="179" formatCode="0.00">
                  <c:v>24</c:v>
                </c:pt>
                <c:pt idx="180" formatCode="0.00">
                  <c:v>25.737226164021347</c:v>
                </c:pt>
                <c:pt idx="181" formatCode="0.00">
                  <c:v>34.420017820886372</c:v>
                </c:pt>
                <c:pt idx="182" formatCode="0.00">
                  <c:v>36.975853111198766</c:v>
                </c:pt>
                <c:pt idx="183" formatCode="0.00">
                  <c:v>38.580820131902009</c:v>
                </c:pt>
                <c:pt idx="184" formatCode="0.00">
                  <c:v>41.622825017511573</c:v>
                </c:pt>
                <c:pt idx="185" formatCode="0.00">
                  <c:v>58.468958532559917</c:v>
                </c:pt>
                <c:pt idx="186" formatCode="0.00">
                  <c:v>77.3355864304622</c:v>
                </c:pt>
                <c:pt idx="187" formatCode="0.00">
                  <c:v>71.038505565057676</c:v>
                </c:pt>
                <c:pt idx="188" formatCode="0.00">
                  <c:v>45.271943896600177</c:v>
                </c:pt>
                <c:pt idx="189" formatCode="0.00">
                  <c:v>41.658662205437437</c:v>
                </c:pt>
                <c:pt idx="190" formatCode="0.00">
                  <c:v>34.12871664715167</c:v>
                </c:pt>
                <c:pt idx="191" formatCode="0.00">
                  <c:v>29.04615683941002</c:v>
                </c:pt>
                <c:pt idx="192" formatCode="0.00">
                  <c:v>27.729325814634592</c:v>
                </c:pt>
                <c:pt idx="193" formatCode="0.00">
                  <c:v>36.385806058560291</c:v>
                </c:pt>
                <c:pt idx="194" formatCode="0.00">
                  <c:v>38.917088858031477</c:v>
                </c:pt>
                <c:pt idx="195" formatCode="0.00">
                  <c:v>40.499082352101482</c:v>
                </c:pt>
                <c:pt idx="196" formatCode="0.00">
                  <c:v>43.519537883392339</c:v>
                </c:pt>
                <c:pt idx="197" formatCode="0.00">
                  <c:v>60.345412163385177</c:v>
                </c:pt>
                <c:pt idx="198" formatCode="0.00">
                  <c:v>79.192954134329909</c:v>
                </c:pt>
                <c:pt idx="199" formatCode="0.00">
                  <c:v>72.877858288655702</c:v>
                </c:pt>
                <c:pt idx="200" formatCode="0.00">
                  <c:v>47.094262423677741</c:v>
                </c:pt>
                <c:pt idx="201" formatCode="0.00">
                  <c:v>43.464847523805041</c:v>
                </c:pt>
                <c:pt idx="202" formatCode="0.00">
                  <c:v>35.919598813506781</c:v>
                </c:pt>
                <c:pt idx="203" formatCode="0.00">
                  <c:v>30.822502602779732</c:v>
                </c:pt>
                <c:pt idx="204" formatCode="0.00">
                  <c:v>29.443623858163029</c:v>
                </c:pt>
                <c:pt idx="205" formatCode="0.00">
                  <c:v>38.089002022791313</c:v>
                </c:pt>
                <c:pt idx="206" formatCode="0.00">
                  <c:v>40.609660404579913</c:v>
                </c:pt>
                <c:pt idx="207" formatCode="0.00">
                  <c:v>42.181477636073637</c:v>
                </c:pt>
                <c:pt idx="208" formatCode="0.00">
                  <c:v>45.192178037930674</c:v>
                </c:pt>
                <c:pt idx="209" formatCode="0.00">
                  <c:v>62.008693520049405</c:v>
                </c:pt>
                <c:pt idx="210" formatCode="0.00">
                  <c:v>80.847250213082091</c:v>
                </c:pt>
                <c:pt idx="211" formatCode="0.00">
                  <c:v>74.523521586196978</c:v>
                </c:pt>
                <c:pt idx="212" formatCode="0.00">
                  <c:v>48.731626024712085</c:v>
                </c:pt>
                <c:pt idx="213" formatCode="0.00">
                  <c:v>45.094226556321061</c:v>
                </c:pt>
                <c:pt idx="214" formatCode="0.00">
                  <c:v>37.541291766244406</c:v>
                </c:pt>
                <c:pt idx="215" formatCode="0.00">
                  <c:v>32.436792520586401</c:v>
                </c:pt>
                <c:pt idx="216" formatCode="0.00">
                  <c:v>31.022254302448403</c:v>
                </c:pt>
                <c:pt idx="217" formatCode="0.00">
                  <c:v>39.661645252514134</c:v>
                </c:pt>
                <c:pt idx="218" formatCode="0.00">
                  <c:v>42.176517682719513</c:v>
                </c:pt>
                <c:pt idx="219" formatCode="0.00">
                  <c:v>43.742741226742247</c:v>
                </c:pt>
                <c:pt idx="220" formatCode="0.00">
                  <c:v>46.748031752427622</c:v>
                </c:pt>
                <c:pt idx="221" formatCode="0.00">
                  <c:v>63.559313221028809</c:v>
                </c:pt>
                <c:pt idx="222" formatCode="0.00">
                  <c:v>82.392804280705832</c:v>
                </c:pt>
                <c:pt idx="223" formatCode="0.00">
                  <c:v>76.064171349727701</c:v>
                </c:pt>
                <c:pt idx="224" formatCode="0.00">
                  <c:v>50.267526162634447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65-4262-99E4-1442FF3A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804768"/>
        <c:axId val="1167814944"/>
      </c:lineChart>
      <c:catAx>
        <c:axId val="13468047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814944"/>
        <c:crosses val="autoZero"/>
        <c:auto val="1"/>
        <c:lblAlgn val="ctr"/>
        <c:lblOffset val="100"/>
        <c:noMultiLvlLbl val="0"/>
      </c:catAx>
      <c:valAx>
        <c:axId val="11678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68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vendas!$B$1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vendas!$A$2:$A$181</c:f>
              <c:numCache>
                <c:formatCode>mmm\-yy</c:formatCode>
                <c:ptCount val="18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</c:numCache>
            </c:numRef>
          </c:cat>
          <c:val>
            <c:numRef>
              <c:f>vendas!$B$2:$B$181</c:f>
              <c:numCache>
                <c:formatCode>General</c:formatCode>
                <c:ptCount val="180"/>
                <c:pt idx="0">
                  <c:v>15</c:v>
                </c:pt>
                <c:pt idx="1">
                  <c:v>22</c:v>
                </c:pt>
                <c:pt idx="2">
                  <c:v>28</c:v>
                </c:pt>
                <c:pt idx="3">
                  <c:v>28</c:v>
                </c:pt>
                <c:pt idx="4">
                  <c:v>36</c:v>
                </c:pt>
                <c:pt idx="5">
                  <c:v>40</c:v>
                </c:pt>
                <c:pt idx="6">
                  <c:v>62</c:v>
                </c:pt>
                <c:pt idx="7">
                  <c:v>59</c:v>
                </c:pt>
                <c:pt idx="8">
                  <c:v>36</c:v>
                </c:pt>
                <c:pt idx="9">
                  <c:v>28</c:v>
                </c:pt>
                <c:pt idx="10">
                  <c:v>25</c:v>
                </c:pt>
                <c:pt idx="11">
                  <c:v>15</c:v>
                </c:pt>
                <c:pt idx="12">
                  <c:v>15</c:v>
                </c:pt>
                <c:pt idx="13">
                  <c:v>24</c:v>
                </c:pt>
                <c:pt idx="14">
                  <c:v>28</c:v>
                </c:pt>
                <c:pt idx="15">
                  <c:v>31</c:v>
                </c:pt>
                <c:pt idx="16">
                  <c:v>35</c:v>
                </c:pt>
                <c:pt idx="17">
                  <c:v>43</c:v>
                </c:pt>
                <c:pt idx="18">
                  <c:v>63</c:v>
                </c:pt>
                <c:pt idx="19">
                  <c:v>57</c:v>
                </c:pt>
                <c:pt idx="20">
                  <c:v>38</c:v>
                </c:pt>
                <c:pt idx="21">
                  <c:v>30</c:v>
                </c:pt>
                <c:pt idx="22">
                  <c:v>25</c:v>
                </c:pt>
                <c:pt idx="23">
                  <c:v>15</c:v>
                </c:pt>
                <c:pt idx="24">
                  <c:v>16</c:v>
                </c:pt>
                <c:pt idx="25">
                  <c:v>23</c:v>
                </c:pt>
                <c:pt idx="26">
                  <c:v>31</c:v>
                </c:pt>
                <c:pt idx="27">
                  <c:v>33</c:v>
                </c:pt>
                <c:pt idx="28">
                  <c:v>33</c:v>
                </c:pt>
                <c:pt idx="29">
                  <c:v>44</c:v>
                </c:pt>
                <c:pt idx="30">
                  <c:v>65</c:v>
                </c:pt>
                <c:pt idx="31">
                  <c:v>58</c:v>
                </c:pt>
                <c:pt idx="32">
                  <c:v>36</c:v>
                </c:pt>
                <c:pt idx="33">
                  <c:v>29</c:v>
                </c:pt>
                <c:pt idx="34">
                  <c:v>26</c:v>
                </c:pt>
                <c:pt idx="35">
                  <c:v>16</c:v>
                </c:pt>
                <c:pt idx="36">
                  <c:v>16</c:v>
                </c:pt>
                <c:pt idx="37">
                  <c:v>24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44</c:v>
                </c:pt>
                <c:pt idx="42">
                  <c:v>61</c:v>
                </c:pt>
                <c:pt idx="43">
                  <c:v>58</c:v>
                </c:pt>
                <c:pt idx="44">
                  <c:v>33</c:v>
                </c:pt>
                <c:pt idx="45">
                  <c:v>29</c:v>
                </c:pt>
                <c:pt idx="46">
                  <c:v>23</c:v>
                </c:pt>
                <c:pt idx="47">
                  <c:v>16</c:v>
                </c:pt>
                <c:pt idx="48">
                  <c:v>15</c:v>
                </c:pt>
                <c:pt idx="49">
                  <c:v>24</c:v>
                </c:pt>
                <c:pt idx="50">
                  <c:v>29</c:v>
                </c:pt>
                <c:pt idx="51">
                  <c:v>28</c:v>
                </c:pt>
                <c:pt idx="52">
                  <c:v>32</c:v>
                </c:pt>
                <c:pt idx="53">
                  <c:v>44</c:v>
                </c:pt>
                <c:pt idx="54">
                  <c:v>61</c:v>
                </c:pt>
                <c:pt idx="55">
                  <c:v>56</c:v>
                </c:pt>
                <c:pt idx="56">
                  <c:v>33</c:v>
                </c:pt>
                <c:pt idx="57">
                  <c:v>27</c:v>
                </c:pt>
                <c:pt idx="58">
                  <c:v>22</c:v>
                </c:pt>
                <c:pt idx="59">
                  <c:v>14</c:v>
                </c:pt>
                <c:pt idx="60">
                  <c:v>14</c:v>
                </c:pt>
                <c:pt idx="61">
                  <c:v>22</c:v>
                </c:pt>
                <c:pt idx="62">
                  <c:v>26</c:v>
                </c:pt>
                <c:pt idx="63">
                  <c:v>27</c:v>
                </c:pt>
                <c:pt idx="64">
                  <c:v>32</c:v>
                </c:pt>
                <c:pt idx="65">
                  <c:v>43</c:v>
                </c:pt>
                <c:pt idx="66">
                  <c:v>62</c:v>
                </c:pt>
                <c:pt idx="67">
                  <c:v>60</c:v>
                </c:pt>
                <c:pt idx="68">
                  <c:v>33</c:v>
                </c:pt>
                <c:pt idx="69">
                  <c:v>30</c:v>
                </c:pt>
                <c:pt idx="70">
                  <c:v>21</c:v>
                </c:pt>
                <c:pt idx="71">
                  <c:v>14</c:v>
                </c:pt>
                <c:pt idx="72">
                  <c:v>14</c:v>
                </c:pt>
                <c:pt idx="73">
                  <c:v>24</c:v>
                </c:pt>
                <c:pt idx="74">
                  <c:v>28</c:v>
                </c:pt>
                <c:pt idx="75">
                  <c:v>30</c:v>
                </c:pt>
                <c:pt idx="76">
                  <c:v>32</c:v>
                </c:pt>
                <c:pt idx="77">
                  <c:v>45</c:v>
                </c:pt>
                <c:pt idx="78">
                  <c:v>66</c:v>
                </c:pt>
                <c:pt idx="79">
                  <c:v>58</c:v>
                </c:pt>
                <c:pt idx="80">
                  <c:v>34</c:v>
                </c:pt>
                <c:pt idx="81">
                  <c:v>32</c:v>
                </c:pt>
                <c:pt idx="82">
                  <c:v>21</c:v>
                </c:pt>
                <c:pt idx="83">
                  <c:v>14</c:v>
                </c:pt>
                <c:pt idx="84">
                  <c:v>15</c:v>
                </c:pt>
                <c:pt idx="85">
                  <c:v>25</c:v>
                </c:pt>
                <c:pt idx="86">
                  <c:v>26</c:v>
                </c:pt>
                <c:pt idx="87">
                  <c:v>31</c:v>
                </c:pt>
                <c:pt idx="88">
                  <c:v>32</c:v>
                </c:pt>
                <c:pt idx="89">
                  <c:v>46</c:v>
                </c:pt>
                <c:pt idx="90">
                  <c:v>64</c:v>
                </c:pt>
                <c:pt idx="91">
                  <c:v>59</c:v>
                </c:pt>
                <c:pt idx="92">
                  <c:v>35</c:v>
                </c:pt>
                <c:pt idx="93">
                  <c:v>32</c:v>
                </c:pt>
                <c:pt idx="94">
                  <c:v>22</c:v>
                </c:pt>
                <c:pt idx="95">
                  <c:v>16</c:v>
                </c:pt>
                <c:pt idx="96">
                  <c:v>16</c:v>
                </c:pt>
                <c:pt idx="97">
                  <c:v>23</c:v>
                </c:pt>
                <c:pt idx="98">
                  <c:v>26</c:v>
                </c:pt>
                <c:pt idx="99">
                  <c:v>28</c:v>
                </c:pt>
                <c:pt idx="100">
                  <c:v>34</c:v>
                </c:pt>
                <c:pt idx="101">
                  <c:v>47</c:v>
                </c:pt>
                <c:pt idx="102">
                  <c:v>67</c:v>
                </c:pt>
                <c:pt idx="103">
                  <c:v>60</c:v>
                </c:pt>
                <c:pt idx="104">
                  <c:v>40</c:v>
                </c:pt>
                <c:pt idx="105">
                  <c:v>33</c:v>
                </c:pt>
                <c:pt idx="106">
                  <c:v>26</c:v>
                </c:pt>
                <c:pt idx="107">
                  <c:v>18</c:v>
                </c:pt>
                <c:pt idx="108">
                  <c:v>18</c:v>
                </c:pt>
                <c:pt idx="109">
                  <c:v>25</c:v>
                </c:pt>
                <c:pt idx="110">
                  <c:v>29</c:v>
                </c:pt>
                <c:pt idx="111">
                  <c:v>30</c:v>
                </c:pt>
                <c:pt idx="112">
                  <c:v>36</c:v>
                </c:pt>
                <c:pt idx="113">
                  <c:v>50</c:v>
                </c:pt>
                <c:pt idx="114">
                  <c:v>67</c:v>
                </c:pt>
                <c:pt idx="115">
                  <c:v>60</c:v>
                </c:pt>
                <c:pt idx="116">
                  <c:v>36</c:v>
                </c:pt>
                <c:pt idx="117">
                  <c:v>32</c:v>
                </c:pt>
                <c:pt idx="118">
                  <c:v>24</c:v>
                </c:pt>
                <c:pt idx="119">
                  <c:v>18</c:v>
                </c:pt>
                <c:pt idx="120">
                  <c:v>18</c:v>
                </c:pt>
                <c:pt idx="121">
                  <c:v>25</c:v>
                </c:pt>
                <c:pt idx="122">
                  <c:v>25</c:v>
                </c:pt>
                <c:pt idx="123">
                  <c:v>28</c:v>
                </c:pt>
                <c:pt idx="124">
                  <c:v>35</c:v>
                </c:pt>
                <c:pt idx="125">
                  <c:v>47</c:v>
                </c:pt>
                <c:pt idx="126">
                  <c:v>68</c:v>
                </c:pt>
                <c:pt idx="127">
                  <c:v>62</c:v>
                </c:pt>
                <c:pt idx="128">
                  <c:v>37</c:v>
                </c:pt>
                <c:pt idx="129">
                  <c:v>32</c:v>
                </c:pt>
                <c:pt idx="130">
                  <c:v>25</c:v>
                </c:pt>
                <c:pt idx="131">
                  <c:v>20</c:v>
                </c:pt>
                <c:pt idx="132">
                  <c:v>17</c:v>
                </c:pt>
                <c:pt idx="133">
                  <c:v>23</c:v>
                </c:pt>
                <c:pt idx="134">
                  <c:v>24</c:v>
                </c:pt>
                <c:pt idx="135">
                  <c:v>28</c:v>
                </c:pt>
                <c:pt idx="136">
                  <c:v>33</c:v>
                </c:pt>
                <c:pt idx="137">
                  <c:v>49</c:v>
                </c:pt>
                <c:pt idx="138">
                  <c:v>70</c:v>
                </c:pt>
                <c:pt idx="139">
                  <c:v>67</c:v>
                </c:pt>
                <c:pt idx="140">
                  <c:v>38</c:v>
                </c:pt>
                <c:pt idx="141">
                  <c:v>31</c:v>
                </c:pt>
                <c:pt idx="142">
                  <c:v>22</c:v>
                </c:pt>
                <c:pt idx="143">
                  <c:v>18</c:v>
                </c:pt>
                <c:pt idx="144">
                  <c:v>17</c:v>
                </c:pt>
                <c:pt idx="145">
                  <c:v>25</c:v>
                </c:pt>
                <c:pt idx="146">
                  <c:v>27</c:v>
                </c:pt>
                <c:pt idx="147">
                  <c:v>27</c:v>
                </c:pt>
                <c:pt idx="148">
                  <c:v>30</c:v>
                </c:pt>
                <c:pt idx="149">
                  <c:v>46</c:v>
                </c:pt>
                <c:pt idx="150">
                  <c:v>65</c:v>
                </c:pt>
                <c:pt idx="151">
                  <c:v>59</c:v>
                </c:pt>
                <c:pt idx="152">
                  <c:v>34</c:v>
                </c:pt>
                <c:pt idx="153">
                  <c:v>30</c:v>
                </c:pt>
                <c:pt idx="154">
                  <c:v>22</c:v>
                </c:pt>
                <c:pt idx="155">
                  <c:v>17</c:v>
                </c:pt>
                <c:pt idx="156">
                  <c:v>16</c:v>
                </c:pt>
                <c:pt idx="157">
                  <c:v>25</c:v>
                </c:pt>
                <c:pt idx="158">
                  <c:v>27</c:v>
                </c:pt>
                <c:pt idx="159">
                  <c:v>32</c:v>
                </c:pt>
                <c:pt idx="160">
                  <c:v>32</c:v>
                </c:pt>
                <c:pt idx="161">
                  <c:v>50</c:v>
                </c:pt>
                <c:pt idx="162">
                  <c:v>68</c:v>
                </c:pt>
                <c:pt idx="163">
                  <c:v>61</c:v>
                </c:pt>
                <c:pt idx="164">
                  <c:v>32</c:v>
                </c:pt>
                <c:pt idx="165">
                  <c:v>33</c:v>
                </c:pt>
                <c:pt idx="166">
                  <c:v>23</c:v>
                </c:pt>
                <c:pt idx="167">
                  <c:v>21</c:v>
                </c:pt>
                <c:pt idx="168">
                  <c:v>19</c:v>
                </c:pt>
                <c:pt idx="169">
                  <c:v>30</c:v>
                </c:pt>
                <c:pt idx="170">
                  <c:v>34</c:v>
                </c:pt>
                <c:pt idx="171">
                  <c:v>32</c:v>
                </c:pt>
                <c:pt idx="172">
                  <c:v>33</c:v>
                </c:pt>
                <c:pt idx="173">
                  <c:v>53</c:v>
                </c:pt>
                <c:pt idx="174">
                  <c:v>72</c:v>
                </c:pt>
                <c:pt idx="175">
                  <c:v>65</c:v>
                </c:pt>
                <c:pt idx="176">
                  <c:v>40</c:v>
                </c:pt>
                <c:pt idx="177">
                  <c:v>35</c:v>
                </c:pt>
                <c:pt idx="178">
                  <c:v>30</c:v>
                </c:pt>
                <c:pt idx="1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1CC-826E-A4C3A3D98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56640"/>
        <c:axId val="1337888224"/>
      </c:lineChart>
      <c:dateAx>
        <c:axId val="2422566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888224"/>
        <c:crosses val="autoZero"/>
        <c:auto val="1"/>
        <c:lblOffset val="100"/>
        <c:baseTimeUnit val="months"/>
      </c:dateAx>
      <c:valAx>
        <c:axId val="13378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2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42862</xdr:rowOff>
    </xdr:from>
    <xdr:to>
      <xdr:col>5</xdr:col>
      <xdr:colOff>581025</xdr:colOff>
      <xdr:row>16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AC38DA-2411-45A2-BDAC-82F825895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0</xdr:row>
      <xdr:rowOff>157162</xdr:rowOff>
    </xdr:from>
    <xdr:to>
      <xdr:col>16</xdr:col>
      <xdr:colOff>152399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0C18AF-E29E-4C3B-8870-B106507E6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FA5182-46C8-45C2-89CA-BFC08DB0BC31}" name="Tabela1" displayName="Tabela1" ref="A1:E226" totalsRowShown="0">
  <autoFilter ref="A1:E226" xr:uid="{1352C2EC-208B-4366-8141-FCB78AF9949B}"/>
  <tableColumns count="5">
    <tableColumn id="1" xr3:uid="{BB311677-BA06-42EE-A827-62FC994C0DE0}" name="Mes" dataDxfId="3"/>
    <tableColumn id="2" xr3:uid="{142CEE1B-7DDB-4CCE-81AE-310D6615722E}" name="Total"/>
    <tableColumn id="3" xr3:uid="{D776D2F7-2783-44DA-85BB-77426CFDC0CD}" name="Previsão(Total)">
      <calculatedColumnFormula>_xlfn.FORECAST.ETS(A2,$B$2:$B$181,$A$2:$A$181,1,1)</calculatedColumnFormula>
    </tableColumn>
    <tableColumn id="4" xr3:uid="{9A716725-CD32-480E-933D-9EFE3EFD40E4}" name="Limite de Confiança Inferior(Total)" dataDxfId="2">
      <calculatedColumnFormula>C2-_xlfn.FORECAST.ETS.CONFINT(A2,$B$2:$B$181,$A$2:$A$181,0.95,1,1)</calculatedColumnFormula>
    </tableColumn>
    <tableColumn id="5" xr3:uid="{74E2D9B2-EDA7-4F5D-83F8-EF7D701FA164}" name="Limite de Confiança Superior(Total)" dataDxfId="1">
      <calculatedColumnFormula>C2+_xlfn.FORECAST.ETS.CONFINT(A2,$B$2:$B$181,$A$2:$A$181,0.95,1,1)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D5FFED-0EE4-4D8A-82AC-611B55C0A153}" name="Tabela2" displayName="Tabela2" ref="G1:H8" totalsRowShown="0">
  <autoFilter ref="G1:H8" xr:uid="{725ABB1B-AE77-44EE-AB20-3970416A4D95}"/>
  <tableColumns count="2">
    <tableColumn id="1" xr3:uid="{C613B9B9-2194-4F95-AAB9-514C737209D3}" name="Estatística"/>
    <tableColumn id="2" xr3:uid="{294B2F0B-1E18-4D83-AF36-174455C9693D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853A-74A1-4A5C-9396-198BBBD8721F}">
  <dimension ref="A1:H226"/>
  <sheetViews>
    <sheetView tabSelected="1" workbookViewId="0">
      <selection activeCell="G11" sqref="G11"/>
    </sheetView>
  </sheetViews>
  <sheetFormatPr defaultRowHeight="15" x14ac:dyDescent="0.25"/>
  <cols>
    <col min="3" max="3" width="16.5703125" customWidth="1"/>
    <col min="4" max="4" width="33.5703125" customWidth="1"/>
    <col min="5" max="5" width="34.42578125" customWidth="1"/>
    <col min="7" max="7" width="12" customWidth="1"/>
    <col min="8" max="8" width="7.85546875" customWidth="1"/>
  </cols>
  <sheetData>
    <row r="1" spans="1: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G1" t="s">
        <v>0</v>
      </c>
      <c r="H1" t="s">
        <v>1</v>
      </c>
    </row>
    <row r="2" spans="1:8" x14ac:dyDescent="0.25">
      <c r="A2" s="1">
        <v>36526</v>
      </c>
      <c r="B2">
        <v>15</v>
      </c>
      <c r="G2" t="s">
        <v>2</v>
      </c>
      <c r="H2" s="3">
        <f>_xlfn.FORECAST.ETS.STAT($B$2:$B$181,$A$2:$A$181,1,1,1)</f>
        <v>0.251</v>
      </c>
    </row>
    <row r="3" spans="1:8" x14ac:dyDescent="0.25">
      <c r="A3" s="1">
        <v>36557</v>
      </c>
      <c r="B3">
        <v>22</v>
      </c>
      <c r="G3" t="s">
        <v>3</v>
      </c>
      <c r="H3" s="3">
        <f>_xlfn.FORECAST.ETS.STAT($B$2:$B$181,$A$2:$A$181,2,1,1)</f>
        <v>1E-3</v>
      </c>
    </row>
    <row r="4" spans="1:8" x14ac:dyDescent="0.25">
      <c r="A4" s="1">
        <v>36586</v>
      </c>
      <c r="B4">
        <v>28</v>
      </c>
      <c r="G4" t="s">
        <v>4</v>
      </c>
      <c r="H4" s="3">
        <f>_xlfn.FORECAST.ETS.STAT($B$2:$B$181,$A$2:$A$181,3,1,1)</f>
        <v>0.25</v>
      </c>
    </row>
    <row r="5" spans="1:8" x14ac:dyDescent="0.25">
      <c r="A5" s="1">
        <v>36617</v>
      </c>
      <c r="B5">
        <v>28</v>
      </c>
      <c r="G5" t="s">
        <v>5</v>
      </c>
      <c r="H5" s="3">
        <f>_xlfn.FORECAST.ETS.STAT($B$2:$B$181,$A$2:$A$181,4,1,1)</f>
        <v>0.21914079284791654</v>
      </c>
    </row>
    <row r="6" spans="1:8" x14ac:dyDescent="0.25">
      <c r="A6" s="1">
        <v>36647</v>
      </c>
      <c r="B6">
        <v>36</v>
      </c>
      <c r="G6" t="s">
        <v>6</v>
      </c>
      <c r="H6" s="3">
        <f>_xlfn.FORECAST.ETS.STAT($B$2:$B$181,$A$2:$A$181,5,1,1)</f>
        <v>5.9643775839324009E-2</v>
      </c>
    </row>
    <row r="7" spans="1:8" x14ac:dyDescent="0.25">
      <c r="A7" s="1">
        <v>36678</v>
      </c>
      <c r="B7">
        <v>40</v>
      </c>
      <c r="G7" t="s">
        <v>7</v>
      </c>
      <c r="H7" s="3">
        <f>_xlfn.FORECAST.ETS.STAT($B$2:$B$181,$A$2:$A$181,6,1,1)</f>
        <v>1.8036972949790051</v>
      </c>
    </row>
    <row r="8" spans="1:8" x14ac:dyDescent="0.25">
      <c r="A8" s="1">
        <v>36708</v>
      </c>
      <c r="B8">
        <v>62</v>
      </c>
      <c r="G8" t="s">
        <v>8</v>
      </c>
      <c r="H8" s="3">
        <f>_xlfn.FORECAST.ETS.STAT($B$2:$B$181,$A$2:$A$181,7,1,1)</f>
        <v>2.2915996452902312</v>
      </c>
    </row>
    <row r="9" spans="1:8" x14ac:dyDescent="0.25">
      <c r="A9" s="1">
        <v>36739</v>
      </c>
      <c r="B9">
        <v>59</v>
      </c>
    </row>
    <row r="10" spans="1:8" x14ac:dyDescent="0.25">
      <c r="A10" s="1">
        <v>36770</v>
      </c>
      <c r="B10">
        <v>36</v>
      </c>
    </row>
    <row r="11" spans="1:8" x14ac:dyDescent="0.25">
      <c r="A11" s="1">
        <v>36800</v>
      </c>
      <c r="B11">
        <v>28</v>
      </c>
    </row>
    <row r="12" spans="1:8" x14ac:dyDescent="0.25">
      <c r="A12" s="1">
        <v>36831</v>
      </c>
      <c r="B12">
        <v>25</v>
      </c>
    </row>
    <row r="13" spans="1:8" x14ac:dyDescent="0.25">
      <c r="A13" s="1">
        <v>36861</v>
      </c>
      <c r="B13">
        <v>15</v>
      </c>
    </row>
    <row r="14" spans="1:8" x14ac:dyDescent="0.25">
      <c r="A14" s="1">
        <v>36892</v>
      </c>
      <c r="B14">
        <v>15</v>
      </c>
    </row>
    <row r="15" spans="1:8" x14ac:dyDescent="0.25">
      <c r="A15" s="1">
        <v>36923</v>
      </c>
      <c r="B15">
        <v>24</v>
      </c>
    </row>
    <row r="16" spans="1:8" x14ac:dyDescent="0.25">
      <c r="A16" s="1">
        <v>36951</v>
      </c>
      <c r="B16">
        <v>28</v>
      </c>
    </row>
    <row r="17" spans="1:2" x14ac:dyDescent="0.25">
      <c r="A17" s="1">
        <v>36982</v>
      </c>
      <c r="B17">
        <v>31</v>
      </c>
    </row>
    <row r="18" spans="1:2" x14ac:dyDescent="0.25">
      <c r="A18" s="1">
        <v>37012</v>
      </c>
      <c r="B18">
        <v>35</v>
      </c>
    </row>
    <row r="19" spans="1:2" x14ac:dyDescent="0.25">
      <c r="A19" s="1">
        <v>37043</v>
      </c>
      <c r="B19">
        <v>43</v>
      </c>
    </row>
    <row r="20" spans="1:2" x14ac:dyDescent="0.25">
      <c r="A20" s="1">
        <v>37073</v>
      </c>
      <c r="B20">
        <v>63</v>
      </c>
    </row>
    <row r="21" spans="1:2" x14ac:dyDescent="0.25">
      <c r="A21" s="1">
        <v>37104</v>
      </c>
      <c r="B21">
        <v>57</v>
      </c>
    </row>
    <row r="22" spans="1:2" x14ac:dyDescent="0.25">
      <c r="A22" s="1">
        <v>37135</v>
      </c>
      <c r="B22">
        <v>38</v>
      </c>
    </row>
    <row r="23" spans="1:2" x14ac:dyDescent="0.25">
      <c r="A23" s="1">
        <v>37165</v>
      </c>
      <c r="B23">
        <v>30</v>
      </c>
    </row>
    <row r="24" spans="1:2" x14ac:dyDescent="0.25">
      <c r="A24" s="1">
        <v>37196</v>
      </c>
      <c r="B24">
        <v>25</v>
      </c>
    </row>
    <row r="25" spans="1:2" x14ac:dyDescent="0.25">
      <c r="A25" s="1">
        <v>37226</v>
      </c>
      <c r="B25">
        <v>15</v>
      </c>
    </row>
    <row r="26" spans="1:2" x14ac:dyDescent="0.25">
      <c r="A26" s="1">
        <v>37257</v>
      </c>
      <c r="B26">
        <v>16</v>
      </c>
    </row>
    <row r="27" spans="1:2" x14ac:dyDescent="0.25">
      <c r="A27" s="1">
        <v>37288</v>
      </c>
      <c r="B27">
        <v>23</v>
      </c>
    </row>
    <row r="28" spans="1:2" x14ac:dyDescent="0.25">
      <c r="A28" s="1">
        <v>37316</v>
      </c>
      <c r="B28">
        <v>31</v>
      </c>
    </row>
    <row r="29" spans="1:2" x14ac:dyDescent="0.25">
      <c r="A29" s="1">
        <v>37347</v>
      </c>
      <c r="B29">
        <v>33</v>
      </c>
    </row>
    <row r="30" spans="1:2" x14ac:dyDescent="0.25">
      <c r="A30" s="1">
        <v>37377</v>
      </c>
      <c r="B30">
        <v>33</v>
      </c>
    </row>
    <row r="31" spans="1:2" x14ac:dyDescent="0.25">
      <c r="A31" s="1">
        <v>37408</v>
      </c>
      <c r="B31">
        <v>44</v>
      </c>
    </row>
    <row r="32" spans="1:2" x14ac:dyDescent="0.25">
      <c r="A32" s="1">
        <v>37438</v>
      </c>
      <c r="B32">
        <v>65</v>
      </c>
    </row>
    <row r="33" spans="1:2" x14ac:dyDescent="0.25">
      <c r="A33" s="1">
        <v>37469</v>
      </c>
      <c r="B33">
        <v>58</v>
      </c>
    </row>
    <row r="34" spans="1:2" x14ac:dyDescent="0.25">
      <c r="A34" s="1">
        <v>37500</v>
      </c>
      <c r="B34">
        <v>36</v>
      </c>
    </row>
    <row r="35" spans="1:2" x14ac:dyDescent="0.25">
      <c r="A35" s="1">
        <v>37530</v>
      </c>
      <c r="B35">
        <v>29</v>
      </c>
    </row>
    <row r="36" spans="1:2" x14ac:dyDescent="0.25">
      <c r="A36" s="1">
        <v>37561</v>
      </c>
      <c r="B36">
        <v>26</v>
      </c>
    </row>
    <row r="37" spans="1:2" x14ac:dyDescent="0.25">
      <c r="A37" s="1">
        <v>37591</v>
      </c>
      <c r="B37">
        <v>16</v>
      </c>
    </row>
    <row r="38" spans="1:2" x14ac:dyDescent="0.25">
      <c r="A38" s="1">
        <v>37622</v>
      </c>
      <c r="B38">
        <v>16</v>
      </c>
    </row>
    <row r="39" spans="1:2" x14ac:dyDescent="0.25">
      <c r="A39" s="1">
        <v>37653</v>
      </c>
      <c r="B39">
        <v>24</v>
      </c>
    </row>
    <row r="40" spans="1:2" x14ac:dyDescent="0.25">
      <c r="A40" s="1">
        <v>37681</v>
      </c>
      <c r="B40">
        <v>33</v>
      </c>
    </row>
    <row r="41" spans="1:2" x14ac:dyDescent="0.25">
      <c r="A41" s="1">
        <v>37712</v>
      </c>
      <c r="B41">
        <v>34</v>
      </c>
    </row>
    <row r="42" spans="1:2" x14ac:dyDescent="0.25">
      <c r="A42" s="1">
        <v>37742</v>
      </c>
      <c r="B42">
        <v>34</v>
      </c>
    </row>
    <row r="43" spans="1:2" x14ac:dyDescent="0.25">
      <c r="A43" s="1">
        <v>37773</v>
      </c>
      <c r="B43">
        <v>44</v>
      </c>
    </row>
    <row r="44" spans="1:2" x14ac:dyDescent="0.25">
      <c r="A44" s="1">
        <v>37803</v>
      </c>
      <c r="B44">
        <v>61</v>
      </c>
    </row>
    <row r="45" spans="1:2" x14ac:dyDescent="0.25">
      <c r="A45" s="1">
        <v>37834</v>
      </c>
      <c r="B45">
        <v>58</v>
      </c>
    </row>
    <row r="46" spans="1:2" x14ac:dyDescent="0.25">
      <c r="A46" s="1">
        <v>37865</v>
      </c>
      <c r="B46">
        <v>33</v>
      </c>
    </row>
    <row r="47" spans="1:2" x14ac:dyDescent="0.25">
      <c r="A47" s="1">
        <v>37895</v>
      </c>
      <c r="B47">
        <v>29</v>
      </c>
    </row>
    <row r="48" spans="1:2" x14ac:dyDescent="0.25">
      <c r="A48" s="1">
        <v>37926</v>
      </c>
      <c r="B48">
        <v>23</v>
      </c>
    </row>
    <row r="49" spans="1:2" x14ac:dyDescent="0.25">
      <c r="A49" s="1">
        <v>37956</v>
      </c>
      <c r="B49">
        <v>16</v>
      </c>
    </row>
    <row r="50" spans="1:2" x14ac:dyDescent="0.25">
      <c r="A50" s="1">
        <v>37987</v>
      </c>
      <c r="B50">
        <v>15</v>
      </c>
    </row>
    <row r="51" spans="1:2" x14ac:dyDescent="0.25">
      <c r="A51" s="1">
        <v>38018</v>
      </c>
      <c r="B51">
        <v>24</v>
      </c>
    </row>
    <row r="52" spans="1:2" x14ac:dyDescent="0.25">
      <c r="A52" s="1">
        <v>38047</v>
      </c>
      <c r="B52">
        <v>29</v>
      </c>
    </row>
    <row r="53" spans="1:2" x14ac:dyDescent="0.25">
      <c r="A53" s="1">
        <v>38078</v>
      </c>
      <c r="B53">
        <v>28</v>
      </c>
    </row>
    <row r="54" spans="1:2" x14ac:dyDescent="0.25">
      <c r="A54" s="1">
        <v>38108</v>
      </c>
      <c r="B54">
        <v>32</v>
      </c>
    </row>
    <row r="55" spans="1:2" x14ac:dyDescent="0.25">
      <c r="A55" s="1">
        <v>38139</v>
      </c>
      <c r="B55">
        <v>44</v>
      </c>
    </row>
    <row r="56" spans="1:2" x14ac:dyDescent="0.25">
      <c r="A56" s="1">
        <v>38169</v>
      </c>
      <c r="B56">
        <v>61</v>
      </c>
    </row>
    <row r="57" spans="1:2" x14ac:dyDescent="0.25">
      <c r="A57" s="1">
        <v>38200</v>
      </c>
      <c r="B57">
        <v>56</v>
      </c>
    </row>
    <row r="58" spans="1:2" x14ac:dyDescent="0.25">
      <c r="A58" s="1">
        <v>38231</v>
      </c>
      <c r="B58">
        <v>33</v>
      </c>
    </row>
    <row r="59" spans="1:2" x14ac:dyDescent="0.25">
      <c r="A59" s="1">
        <v>38261</v>
      </c>
      <c r="B59">
        <v>27</v>
      </c>
    </row>
    <row r="60" spans="1:2" x14ac:dyDescent="0.25">
      <c r="A60" s="1">
        <v>38292</v>
      </c>
      <c r="B60">
        <v>22</v>
      </c>
    </row>
    <row r="61" spans="1:2" x14ac:dyDescent="0.25">
      <c r="A61" s="1">
        <v>38322</v>
      </c>
      <c r="B61">
        <v>14</v>
      </c>
    </row>
    <row r="62" spans="1:2" x14ac:dyDescent="0.25">
      <c r="A62" s="1">
        <v>38353</v>
      </c>
      <c r="B62">
        <v>14</v>
      </c>
    </row>
    <row r="63" spans="1:2" x14ac:dyDescent="0.25">
      <c r="A63" s="1">
        <v>38384</v>
      </c>
      <c r="B63">
        <v>22</v>
      </c>
    </row>
    <row r="64" spans="1:2" x14ac:dyDescent="0.25">
      <c r="A64" s="1">
        <v>38412</v>
      </c>
      <c r="B64">
        <v>26</v>
      </c>
    </row>
    <row r="65" spans="1:2" x14ac:dyDescent="0.25">
      <c r="A65" s="1">
        <v>38443</v>
      </c>
      <c r="B65">
        <v>27</v>
      </c>
    </row>
    <row r="66" spans="1:2" x14ac:dyDescent="0.25">
      <c r="A66" s="1">
        <v>38473</v>
      </c>
      <c r="B66">
        <v>32</v>
      </c>
    </row>
    <row r="67" spans="1:2" x14ac:dyDescent="0.25">
      <c r="A67" s="1">
        <v>38504</v>
      </c>
      <c r="B67">
        <v>43</v>
      </c>
    </row>
    <row r="68" spans="1:2" x14ac:dyDescent="0.25">
      <c r="A68" s="1">
        <v>38534</v>
      </c>
      <c r="B68">
        <v>62</v>
      </c>
    </row>
    <row r="69" spans="1:2" x14ac:dyDescent="0.25">
      <c r="A69" s="1">
        <v>38565</v>
      </c>
      <c r="B69">
        <v>60</v>
      </c>
    </row>
    <row r="70" spans="1:2" x14ac:dyDescent="0.25">
      <c r="A70" s="1">
        <v>38596</v>
      </c>
      <c r="B70">
        <v>33</v>
      </c>
    </row>
    <row r="71" spans="1:2" x14ac:dyDescent="0.25">
      <c r="A71" s="1">
        <v>38626</v>
      </c>
      <c r="B71">
        <v>30</v>
      </c>
    </row>
    <row r="72" spans="1:2" x14ac:dyDescent="0.25">
      <c r="A72" s="1">
        <v>38657</v>
      </c>
      <c r="B72">
        <v>21</v>
      </c>
    </row>
    <row r="73" spans="1:2" x14ac:dyDescent="0.25">
      <c r="A73" s="1">
        <v>38687</v>
      </c>
      <c r="B73">
        <v>14</v>
      </c>
    </row>
    <row r="74" spans="1:2" x14ac:dyDescent="0.25">
      <c r="A74" s="1">
        <v>38718</v>
      </c>
      <c r="B74">
        <v>14</v>
      </c>
    </row>
    <row r="75" spans="1:2" x14ac:dyDescent="0.25">
      <c r="A75" s="1">
        <v>38749</v>
      </c>
      <c r="B75">
        <v>24</v>
      </c>
    </row>
    <row r="76" spans="1:2" x14ac:dyDescent="0.25">
      <c r="A76" s="1">
        <v>38777</v>
      </c>
      <c r="B76">
        <v>28</v>
      </c>
    </row>
    <row r="77" spans="1:2" x14ac:dyDescent="0.25">
      <c r="A77" s="1">
        <v>38808</v>
      </c>
      <c r="B77">
        <v>30</v>
      </c>
    </row>
    <row r="78" spans="1:2" x14ac:dyDescent="0.25">
      <c r="A78" s="1">
        <v>38838</v>
      </c>
      <c r="B78">
        <v>32</v>
      </c>
    </row>
    <row r="79" spans="1:2" x14ac:dyDescent="0.25">
      <c r="A79" s="1">
        <v>38869</v>
      </c>
      <c r="B79">
        <v>45</v>
      </c>
    </row>
    <row r="80" spans="1:2" x14ac:dyDescent="0.25">
      <c r="A80" s="1">
        <v>38899</v>
      </c>
      <c r="B80">
        <v>66</v>
      </c>
    </row>
    <row r="81" spans="1:2" x14ac:dyDescent="0.25">
      <c r="A81" s="1">
        <v>38930</v>
      </c>
      <c r="B81">
        <v>58</v>
      </c>
    </row>
    <row r="82" spans="1:2" x14ac:dyDescent="0.25">
      <c r="A82" s="1">
        <v>38961</v>
      </c>
      <c r="B82">
        <v>34</v>
      </c>
    </row>
    <row r="83" spans="1:2" x14ac:dyDescent="0.25">
      <c r="A83" s="1">
        <v>38991</v>
      </c>
      <c r="B83">
        <v>32</v>
      </c>
    </row>
    <row r="84" spans="1:2" x14ac:dyDescent="0.25">
      <c r="A84" s="1">
        <v>39022</v>
      </c>
      <c r="B84">
        <v>21</v>
      </c>
    </row>
    <row r="85" spans="1:2" x14ac:dyDescent="0.25">
      <c r="A85" s="1">
        <v>39052</v>
      </c>
      <c r="B85">
        <v>14</v>
      </c>
    </row>
    <row r="86" spans="1:2" x14ac:dyDescent="0.25">
      <c r="A86" s="1">
        <v>39083</v>
      </c>
      <c r="B86">
        <v>15</v>
      </c>
    </row>
    <row r="87" spans="1:2" x14ac:dyDescent="0.25">
      <c r="A87" s="1">
        <v>39114</v>
      </c>
      <c r="B87">
        <v>25</v>
      </c>
    </row>
    <row r="88" spans="1:2" x14ac:dyDescent="0.25">
      <c r="A88" s="1">
        <v>39142</v>
      </c>
      <c r="B88">
        <v>26</v>
      </c>
    </row>
    <row r="89" spans="1:2" x14ac:dyDescent="0.25">
      <c r="A89" s="1">
        <v>39173</v>
      </c>
      <c r="B89">
        <v>31</v>
      </c>
    </row>
    <row r="90" spans="1:2" x14ac:dyDescent="0.25">
      <c r="A90" s="1">
        <v>39203</v>
      </c>
      <c r="B90">
        <v>32</v>
      </c>
    </row>
    <row r="91" spans="1:2" x14ac:dyDescent="0.25">
      <c r="A91" s="1">
        <v>39234</v>
      </c>
      <c r="B91">
        <v>46</v>
      </c>
    </row>
    <row r="92" spans="1:2" x14ac:dyDescent="0.25">
      <c r="A92" s="1">
        <v>39264</v>
      </c>
      <c r="B92">
        <v>64</v>
      </c>
    </row>
    <row r="93" spans="1:2" x14ac:dyDescent="0.25">
      <c r="A93" s="1">
        <v>39295</v>
      </c>
      <c r="B93">
        <v>59</v>
      </c>
    </row>
    <row r="94" spans="1:2" x14ac:dyDescent="0.25">
      <c r="A94" s="1">
        <v>39326</v>
      </c>
      <c r="B94">
        <v>35</v>
      </c>
    </row>
    <row r="95" spans="1:2" x14ac:dyDescent="0.25">
      <c r="A95" s="1">
        <v>39356</v>
      </c>
      <c r="B95">
        <v>32</v>
      </c>
    </row>
    <row r="96" spans="1:2" x14ac:dyDescent="0.25">
      <c r="A96" s="1">
        <v>39387</v>
      </c>
      <c r="B96">
        <v>22</v>
      </c>
    </row>
    <row r="97" spans="1:2" x14ac:dyDescent="0.25">
      <c r="A97" s="1">
        <v>39417</v>
      </c>
      <c r="B97">
        <v>16</v>
      </c>
    </row>
    <row r="98" spans="1:2" x14ac:dyDescent="0.25">
      <c r="A98" s="1">
        <v>39448</v>
      </c>
      <c r="B98">
        <v>16</v>
      </c>
    </row>
    <row r="99" spans="1:2" x14ac:dyDescent="0.25">
      <c r="A99" s="1">
        <v>39479</v>
      </c>
      <c r="B99">
        <v>23</v>
      </c>
    </row>
    <row r="100" spans="1:2" x14ac:dyDescent="0.25">
      <c r="A100" s="1">
        <v>39508</v>
      </c>
      <c r="B100">
        <v>26</v>
      </c>
    </row>
    <row r="101" spans="1:2" x14ac:dyDescent="0.25">
      <c r="A101" s="1">
        <v>39539</v>
      </c>
      <c r="B101">
        <v>28</v>
      </c>
    </row>
    <row r="102" spans="1:2" x14ac:dyDescent="0.25">
      <c r="A102" s="1">
        <v>39569</v>
      </c>
      <c r="B102">
        <v>34</v>
      </c>
    </row>
    <row r="103" spans="1:2" x14ac:dyDescent="0.25">
      <c r="A103" s="1">
        <v>39600</v>
      </c>
      <c r="B103">
        <v>47</v>
      </c>
    </row>
    <row r="104" spans="1:2" x14ac:dyDescent="0.25">
      <c r="A104" s="1">
        <v>39630</v>
      </c>
      <c r="B104">
        <v>67</v>
      </c>
    </row>
    <row r="105" spans="1:2" x14ac:dyDescent="0.25">
      <c r="A105" s="1">
        <v>39661</v>
      </c>
      <c r="B105">
        <v>60</v>
      </c>
    </row>
    <row r="106" spans="1:2" x14ac:dyDescent="0.25">
      <c r="A106" s="1">
        <v>39692</v>
      </c>
      <c r="B106">
        <v>40</v>
      </c>
    </row>
    <row r="107" spans="1:2" x14ac:dyDescent="0.25">
      <c r="A107" s="1">
        <v>39722</v>
      </c>
      <c r="B107">
        <v>33</v>
      </c>
    </row>
    <row r="108" spans="1:2" x14ac:dyDescent="0.25">
      <c r="A108" s="1">
        <v>39753</v>
      </c>
      <c r="B108">
        <v>26</v>
      </c>
    </row>
    <row r="109" spans="1:2" x14ac:dyDescent="0.25">
      <c r="A109" s="1">
        <v>39783</v>
      </c>
      <c r="B109">
        <v>18</v>
      </c>
    </row>
    <row r="110" spans="1:2" x14ac:dyDescent="0.25">
      <c r="A110" s="1">
        <v>39814</v>
      </c>
      <c r="B110">
        <v>18</v>
      </c>
    </row>
    <row r="111" spans="1:2" x14ac:dyDescent="0.25">
      <c r="A111" s="1">
        <v>39845</v>
      </c>
      <c r="B111">
        <v>25</v>
      </c>
    </row>
    <row r="112" spans="1:2" x14ac:dyDescent="0.25">
      <c r="A112" s="1">
        <v>39873</v>
      </c>
      <c r="B112">
        <v>29</v>
      </c>
    </row>
    <row r="113" spans="1:2" x14ac:dyDescent="0.25">
      <c r="A113" s="1">
        <v>39904</v>
      </c>
      <c r="B113">
        <v>30</v>
      </c>
    </row>
    <row r="114" spans="1:2" x14ac:dyDescent="0.25">
      <c r="A114" s="1">
        <v>39934</v>
      </c>
      <c r="B114">
        <v>36</v>
      </c>
    </row>
    <row r="115" spans="1:2" x14ac:dyDescent="0.25">
      <c r="A115" s="1">
        <v>39965</v>
      </c>
      <c r="B115">
        <v>50</v>
      </c>
    </row>
    <row r="116" spans="1:2" x14ac:dyDescent="0.25">
      <c r="A116" s="1">
        <v>39995</v>
      </c>
      <c r="B116">
        <v>67</v>
      </c>
    </row>
    <row r="117" spans="1:2" x14ac:dyDescent="0.25">
      <c r="A117" s="1">
        <v>40026</v>
      </c>
      <c r="B117">
        <v>60</v>
      </c>
    </row>
    <row r="118" spans="1:2" x14ac:dyDescent="0.25">
      <c r="A118" s="1">
        <v>40057</v>
      </c>
      <c r="B118">
        <v>36</v>
      </c>
    </row>
    <row r="119" spans="1:2" x14ac:dyDescent="0.25">
      <c r="A119" s="1">
        <v>40087</v>
      </c>
      <c r="B119">
        <v>32</v>
      </c>
    </row>
    <row r="120" spans="1:2" x14ac:dyDescent="0.25">
      <c r="A120" s="1">
        <v>40118</v>
      </c>
      <c r="B120">
        <v>24</v>
      </c>
    </row>
    <row r="121" spans="1:2" x14ac:dyDescent="0.25">
      <c r="A121" s="1">
        <v>40148</v>
      </c>
      <c r="B121">
        <v>18</v>
      </c>
    </row>
    <row r="122" spans="1:2" x14ac:dyDescent="0.25">
      <c r="A122" s="1">
        <v>40179</v>
      </c>
      <c r="B122">
        <v>18</v>
      </c>
    </row>
    <row r="123" spans="1:2" x14ac:dyDescent="0.25">
      <c r="A123" s="1">
        <v>40210</v>
      </c>
      <c r="B123">
        <v>25</v>
      </c>
    </row>
    <row r="124" spans="1:2" x14ac:dyDescent="0.25">
      <c r="A124" s="1">
        <v>40238</v>
      </c>
      <c r="B124">
        <v>25</v>
      </c>
    </row>
    <row r="125" spans="1:2" x14ac:dyDescent="0.25">
      <c r="A125" s="1">
        <v>40269</v>
      </c>
      <c r="B125">
        <v>28</v>
      </c>
    </row>
    <row r="126" spans="1:2" x14ac:dyDescent="0.25">
      <c r="A126" s="1">
        <v>40299</v>
      </c>
      <c r="B126">
        <v>35</v>
      </c>
    </row>
    <row r="127" spans="1:2" x14ac:dyDescent="0.25">
      <c r="A127" s="1">
        <v>40330</v>
      </c>
      <c r="B127">
        <v>47</v>
      </c>
    </row>
    <row r="128" spans="1:2" x14ac:dyDescent="0.25">
      <c r="A128" s="1">
        <v>40360</v>
      </c>
      <c r="B128">
        <v>68</v>
      </c>
    </row>
    <row r="129" spans="1:2" x14ac:dyDescent="0.25">
      <c r="A129" s="1">
        <v>40391</v>
      </c>
      <c r="B129">
        <v>62</v>
      </c>
    </row>
    <row r="130" spans="1:2" x14ac:dyDescent="0.25">
      <c r="A130" s="1">
        <v>40422</v>
      </c>
      <c r="B130">
        <v>37</v>
      </c>
    </row>
    <row r="131" spans="1:2" x14ac:dyDescent="0.25">
      <c r="A131" s="1">
        <v>40452</v>
      </c>
      <c r="B131">
        <v>32</v>
      </c>
    </row>
    <row r="132" spans="1:2" x14ac:dyDescent="0.25">
      <c r="A132" s="1">
        <v>40483</v>
      </c>
      <c r="B132">
        <v>25</v>
      </c>
    </row>
    <row r="133" spans="1:2" x14ac:dyDescent="0.25">
      <c r="A133" s="1">
        <v>40513</v>
      </c>
      <c r="B133">
        <v>20</v>
      </c>
    </row>
    <row r="134" spans="1:2" x14ac:dyDescent="0.25">
      <c r="A134" s="1">
        <v>40544</v>
      </c>
      <c r="B134">
        <v>17</v>
      </c>
    </row>
    <row r="135" spans="1:2" x14ac:dyDescent="0.25">
      <c r="A135" s="1">
        <v>40575</v>
      </c>
      <c r="B135">
        <v>23</v>
      </c>
    </row>
    <row r="136" spans="1:2" x14ac:dyDescent="0.25">
      <c r="A136" s="1">
        <v>40603</v>
      </c>
      <c r="B136">
        <v>24</v>
      </c>
    </row>
    <row r="137" spans="1:2" x14ac:dyDescent="0.25">
      <c r="A137" s="1">
        <v>40634</v>
      </c>
      <c r="B137">
        <v>28</v>
      </c>
    </row>
    <row r="138" spans="1:2" x14ac:dyDescent="0.25">
      <c r="A138" s="1">
        <v>40664</v>
      </c>
      <c r="B138">
        <v>33</v>
      </c>
    </row>
    <row r="139" spans="1:2" x14ac:dyDescent="0.25">
      <c r="A139" s="1">
        <v>40695</v>
      </c>
      <c r="B139">
        <v>49</v>
      </c>
    </row>
    <row r="140" spans="1:2" x14ac:dyDescent="0.25">
      <c r="A140" s="1">
        <v>40725</v>
      </c>
      <c r="B140">
        <v>70</v>
      </c>
    </row>
    <row r="141" spans="1:2" x14ac:dyDescent="0.25">
      <c r="A141" s="1">
        <v>40756</v>
      </c>
      <c r="B141">
        <v>67</v>
      </c>
    </row>
    <row r="142" spans="1:2" x14ac:dyDescent="0.25">
      <c r="A142" s="1">
        <v>40787</v>
      </c>
      <c r="B142">
        <v>38</v>
      </c>
    </row>
    <row r="143" spans="1:2" x14ac:dyDescent="0.25">
      <c r="A143" s="1">
        <v>40817</v>
      </c>
      <c r="B143">
        <v>31</v>
      </c>
    </row>
    <row r="144" spans="1:2" x14ac:dyDescent="0.25">
      <c r="A144" s="1">
        <v>40848</v>
      </c>
      <c r="B144">
        <v>22</v>
      </c>
    </row>
    <row r="145" spans="1:2" x14ac:dyDescent="0.25">
      <c r="A145" s="1">
        <v>40878</v>
      </c>
      <c r="B145">
        <v>18</v>
      </c>
    </row>
    <row r="146" spans="1:2" x14ac:dyDescent="0.25">
      <c r="A146" s="1">
        <v>40909</v>
      </c>
      <c r="B146">
        <v>17</v>
      </c>
    </row>
    <row r="147" spans="1:2" x14ac:dyDescent="0.25">
      <c r="A147" s="1">
        <v>40940</v>
      </c>
      <c r="B147">
        <v>25</v>
      </c>
    </row>
    <row r="148" spans="1:2" x14ac:dyDescent="0.25">
      <c r="A148" s="1">
        <v>40969</v>
      </c>
      <c r="B148">
        <v>27</v>
      </c>
    </row>
    <row r="149" spans="1:2" x14ac:dyDescent="0.25">
      <c r="A149" s="1">
        <v>41000</v>
      </c>
      <c r="B149">
        <v>27</v>
      </c>
    </row>
    <row r="150" spans="1:2" x14ac:dyDescent="0.25">
      <c r="A150" s="1">
        <v>41030</v>
      </c>
      <c r="B150">
        <v>30</v>
      </c>
    </row>
    <row r="151" spans="1:2" x14ac:dyDescent="0.25">
      <c r="A151" s="1">
        <v>41061</v>
      </c>
      <c r="B151">
        <v>46</v>
      </c>
    </row>
    <row r="152" spans="1:2" x14ac:dyDescent="0.25">
      <c r="A152" s="1">
        <v>41091</v>
      </c>
      <c r="B152">
        <v>65</v>
      </c>
    </row>
    <row r="153" spans="1:2" x14ac:dyDescent="0.25">
      <c r="A153" s="1">
        <v>41122</v>
      </c>
      <c r="B153">
        <v>59</v>
      </c>
    </row>
    <row r="154" spans="1:2" x14ac:dyDescent="0.25">
      <c r="A154" s="1">
        <v>41153</v>
      </c>
      <c r="B154">
        <v>34</v>
      </c>
    </row>
    <row r="155" spans="1:2" x14ac:dyDescent="0.25">
      <c r="A155" s="1">
        <v>41183</v>
      </c>
      <c r="B155">
        <v>30</v>
      </c>
    </row>
    <row r="156" spans="1:2" x14ac:dyDescent="0.25">
      <c r="A156" s="1">
        <v>41214</v>
      </c>
      <c r="B156">
        <v>22</v>
      </c>
    </row>
    <row r="157" spans="1:2" x14ac:dyDescent="0.25">
      <c r="A157" s="1">
        <v>41244</v>
      </c>
      <c r="B157">
        <v>17</v>
      </c>
    </row>
    <row r="158" spans="1:2" x14ac:dyDescent="0.25">
      <c r="A158" s="1">
        <v>41275</v>
      </c>
      <c r="B158">
        <v>16</v>
      </c>
    </row>
    <row r="159" spans="1:2" x14ac:dyDescent="0.25">
      <c r="A159" s="1">
        <v>41306</v>
      </c>
      <c r="B159">
        <v>25</v>
      </c>
    </row>
    <row r="160" spans="1:2" x14ac:dyDescent="0.25">
      <c r="A160" s="1">
        <v>41334</v>
      </c>
      <c r="B160">
        <v>27</v>
      </c>
    </row>
    <row r="161" spans="1:2" x14ac:dyDescent="0.25">
      <c r="A161" s="1">
        <v>41365</v>
      </c>
      <c r="B161">
        <v>32</v>
      </c>
    </row>
    <row r="162" spans="1:2" x14ac:dyDescent="0.25">
      <c r="A162" s="1">
        <v>41395</v>
      </c>
      <c r="B162">
        <v>32</v>
      </c>
    </row>
    <row r="163" spans="1:2" x14ac:dyDescent="0.25">
      <c r="A163" s="1">
        <v>41426</v>
      </c>
      <c r="B163">
        <v>50</v>
      </c>
    </row>
    <row r="164" spans="1:2" x14ac:dyDescent="0.25">
      <c r="A164" s="1">
        <v>41456</v>
      </c>
      <c r="B164">
        <v>68</v>
      </c>
    </row>
    <row r="165" spans="1:2" x14ac:dyDescent="0.25">
      <c r="A165" s="1">
        <v>41487</v>
      </c>
      <c r="B165">
        <v>61</v>
      </c>
    </row>
    <row r="166" spans="1:2" x14ac:dyDescent="0.25">
      <c r="A166" s="1">
        <v>41518</v>
      </c>
      <c r="B166">
        <v>32</v>
      </c>
    </row>
    <row r="167" spans="1:2" x14ac:dyDescent="0.25">
      <c r="A167" s="1">
        <v>41548</v>
      </c>
      <c r="B167">
        <v>33</v>
      </c>
    </row>
    <row r="168" spans="1:2" x14ac:dyDescent="0.25">
      <c r="A168" s="1">
        <v>41579</v>
      </c>
      <c r="B168">
        <v>23</v>
      </c>
    </row>
    <row r="169" spans="1:2" x14ac:dyDescent="0.25">
      <c r="A169" s="1">
        <v>41609</v>
      </c>
      <c r="B169">
        <v>21</v>
      </c>
    </row>
    <row r="170" spans="1:2" x14ac:dyDescent="0.25">
      <c r="A170" s="1">
        <v>41640</v>
      </c>
      <c r="B170">
        <v>19</v>
      </c>
    </row>
    <row r="171" spans="1:2" x14ac:dyDescent="0.25">
      <c r="A171" s="1">
        <v>41671</v>
      </c>
      <c r="B171">
        <v>30</v>
      </c>
    </row>
    <row r="172" spans="1:2" x14ac:dyDescent="0.25">
      <c r="A172" s="1">
        <v>41699</v>
      </c>
      <c r="B172">
        <v>34</v>
      </c>
    </row>
    <row r="173" spans="1:2" x14ac:dyDescent="0.25">
      <c r="A173" s="1">
        <v>41730</v>
      </c>
      <c r="B173">
        <v>32</v>
      </c>
    </row>
    <row r="174" spans="1:2" x14ac:dyDescent="0.25">
      <c r="A174" s="1">
        <v>41760</v>
      </c>
      <c r="B174">
        <v>33</v>
      </c>
    </row>
    <row r="175" spans="1:2" x14ac:dyDescent="0.25">
      <c r="A175" s="1">
        <v>41791</v>
      </c>
      <c r="B175">
        <v>53</v>
      </c>
    </row>
    <row r="176" spans="1:2" x14ac:dyDescent="0.25">
      <c r="A176" s="1">
        <v>41821</v>
      </c>
      <c r="B176">
        <v>72</v>
      </c>
    </row>
    <row r="177" spans="1:5" x14ac:dyDescent="0.25">
      <c r="A177" s="1">
        <v>41852</v>
      </c>
      <c r="B177">
        <v>65</v>
      </c>
    </row>
    <row r="178" spans="1:5" x14ac:dyDescent="0.25">
      <c r="A178" s="1">
        <v>41883</v>
      </c>
      <c r="B178">
        <v>40</v>
      </c>
    </row>
    <row r="179" spans="1:5" x14ac:dyDescent="0.25">
      <c r="A179" s="1">
        <v>41913</v>
      </c>
      <c r="B179">
        <v>35</v>
      </c>
    </row>
    <row r="180" spans="1:5" x14ac:dyDescent="0.25">
      <c r="A180" s="1">
        <v>41944</v>
      </c>
      <c r="B180">
        <v>30</v>
      </c>
    </row>
    <row r="181" spans="1:5" x14ac:dyDescent="0.25">
      <c r="A181" s="1">
        <v>41974</v>
      </c>
      <c r="B181">
        <v>24</v>
      </c>
      <c r="C181">
        <v>24</v>
      </c>
      <c r="D181" s="2">
        <v>24</v>
      </c>
      <c r="E181" s="2">
        <v>24</v>
      </c>
    </row>
    <row r="182" spans="1:5" x14ac:dyDescent="0.25">
      <c r="A182" s="1">
        <v>42005</v>
      </c>
      <c r="C182">
        <f>_xlfn.FORECAST.ETS(A182,$B$2:$B$181,$A$2:$A$181,1,1)</f>
        <v>21.851729015579004</v>
      </c>
      <c r="D182" s="2">
        <f>C182-_xlfn.FORECAST.ETS.CONFINT(A182,$B$2:$B$181,$A$2:$A$181,0.95,1,1)</f>
        <v>17.96623186713666</v>
      </c>
      <c r="E182" s="2">
        <f>C182+_xlfn.FORECAST.ETS.CONFINT(A182,$B$2:$B$181,$A$2:$A$181,0.95,1,1)</f>
        <v>25.737226164021347</v>
      </c>
    </row>
    <row r="183" spans="1:5" x14ac:dyDescent="0.25">
      <c r="A183" s="1">
        <v>42036</v>
      </c>
      <c r="C183">
        <f>_xlfn.FORECAST.ETS(A183,$B$2:$B$181,$A$2:$A$181,1,1)</f>
        <v>30.413047198002285</v>
      </c>
      <c r="D183" s="2">
        <f>C183-_xlfn.FORECAST.ETS.CONFINT(A183,$B$2:$B$181,$A$2:$A$181,0.95,1,1)</f>
        <v>26.406076575118199</v>
      </c>
      <c r="E183" s="2">
        <f>C183+_xlfn.FORECAST.ETS.CONFINT(A183,$B$2:$B$181,$A$2:$A$181,0.95,1,1)</f>
        <v>34.420017820886372</v>
      </c>
    </row>
    <row r="184" spans="1:5" x14ac:dyDescent="0.25">
      <c r="A184" s="1">
        <v>42064</v>
      </c>
      <c r="C184">
        <f>_xlfn.FORECAST.ETS(A184,$B$2:$B$181,$A$2:$A$181,1,1)</f>
        <v>32.850060692251304</v>
      </c>
      <c r="D184" s="2">
        <f>C184-_xlfn.FORECAST.ETS.CONFINT(A184,$B$2:$B$181,$A$2:$A$181,0.95,1,1)</f>
        <v>28.724268273303842</v>
      </c>
      <c r="E184" s="2">
        <f>C184+_xlfn.FORECAST.ETS.CONFINT(A184,$B$2:$B$181,$A$2:$A$181,0.95,1,1)</f>
        <v>36.975853111198766</v>
      </c>
    </row>
    <row r="185" spans="1:5" x14ac:dyDescent="0.25">
      <c r="A185" s="1">
        <v>42095</v>
      </c>
      <c r="C185">
        <f>_xlfn.FORECAST.ETS(A185,$B$2:$B$181,$A$2:$A$181,1,1)</f>
        <v>34.338631213490373</v>
      </c>
      <c r="D185" s="2">
        <f>C185-_xlfn.FORECAST.ETS.CONFINT(A185,$B$2:$B$181,$A$2:$A$181,0.95,1,1)</f>
        <v>30.096442295078738</v>
      </c>
      <c r="E185" s="2">
        <f>C185+_xlfn.FORECAST.ETS.CONFINT(A185,$B$2:$B$181,$A$2:$A$181,0.95,1,1)</f>
        <v>38.580820131902009</v>
      </c>
    </row>
    <row r="186" spans="1:5" x14ac:dyDescent="0.25">
      <c r="A186" s="1">
        <v>42125</v>
      </c>
      <c r="C186">
        <f>_xlfn.FORECAST.ETS(A186,$B$2:$B$181,$A$2:$A$181,1,1)</f>
        <v>37.266467023431801</v>
      </c>
      <c r="D186" s="2">
        <f>C186-_xlfn.FORECAST.ETS.CONFINT(A186,$B$2:$B$181,$A$2:$A$181,0.95,1,1)</f>
        <v>32.910109029352029</v>
      </c>
      <c r="E186" s="2">
        <f>C186+_xlfn.FORECAST.ETS.CONFINT(A186,$B$2:$B$181,$A$2:$A$181,0.95,1,1)</f>
        <v>41.622825017511573</v>
      </c>
    </row>
    <row r="187" spans="1:5" x14ac:dyDescent="0.25">
      <c r="A187" s="1">
        <v>42156</v>
      </c>
      <c r="C187">
        <f>_xlfn.FORECAST.ETS(A187,$B$2:$B$181,$A$2:$A$181,1,1)</f>
        <v>54.000484773245084</v>
      </c>
      <c r="D187" s="2">
        <f>C187-_xlfn.FORECAST.ETS.CONFINT(A187,$B$2:$B$181,$A$2:$A$181,0.95,1,1)</f>
        <v>49.532011013930251</v>
      </c>
      <c r="E187" s="2">
        <f>C187+_xlfn.FORECAST.ETS.CONFINT(A187,$B$2:$B$181,$A$2:$A$181,0.95,1,1)</f>
        <v>58.468958532559917</v>
      </c>
    </row>
    <row r="188" spans="1:5" x14ac:dyDescent="0.25">
      <c r="A188" s="1">
        <v>42186</v>
      </c>
      <c r="C188">
        <f>_xlfn.FORECAST.ETS(A188,$B$2:$B$181,$A$2:$A$181,1,1)</f>
        <v>72.756896081794991</v>
      </c>
      <c r="D188" s="2">
        <f>C188-_xlfn.FORECAST.ETS.CONFINT(A188,$B$2:$B$181,$A$2:$A$181,0.95,1,1)</f>
        <v>68.178205733127783</v>
      </c>
      <c r="E188" s="2">
        <f>C188+_xlfn.FORECAST.ETS.CONFINT(A188,$B$2:$B$181,$A$2:$A$181,0.95,1,1)</f>
        <v>77.3355864304622</v>
      </c>
    </row>
    <row r="189" spans="1:5" x14ac:dyDescent="0.25">
      <c r="A189" s="1">
        <v>42217</v>
      </c>
      <c r="C189">
        <f>_xlfn.FORECAST.ETS(A189,$B$2:$B$181,$A$2:$A$181,1,1)</f>
        <v>66.351360604568626</v>
      </c>
      <c r="D189" s="2">
        <f>C189-_xlfn.FORECAST.ETS.CONFINT(A189,$B$2:$B$181,$A$2:$A$181,0.95,1,1)</f>
        <v>61.664215644079583</v>
      </c>
      <c r="E189" s="2">
        <f>C189+_xlfn.FORECAST.ETS.CONFINT(A189,$B$2:$B$181,$A$2:$A$181,0.95,1,1)</f>
        <v>71.038505565057676</v>
      </c>
    </row>
    <row r="190" spans="1:5" x14ac:dyDescent="0.25">
      <c r="A190" s="1">
        <v>42248</v>
      </c>
      <c r="C190">
        <f>_xlfn.FORECAST.ETS(A190,$B$2:$B$181,$A$2:$A$181,1,1)</f>
        <v>40.477983566472254</v>
      </c>
      <c r="D190" s="2">
        <f>C190-_xlfn.FORECAST.ETS.CONFINT(A190,$B$2:$B$181,$A$2:$A$181,0.95,1,1)</f>
        <v>35.684023236344331</v>
      </c>
      <c r="E190" s="2">
        <f>C190+_xlfn.FORECAST.ETS.CONFINT(A190,$B$2:$B$181,$A$2:$A$181,0.95,1,1)</f>
        <v>45.271943896600177</v>
      </c>
    </row>
    <row r="191" spans="1:5" x14ac:dyDescent="0.25">
      <c r="A191" s="1">
        <v>42278</v>
      </c>
      <c r="C191">
        <f>_xlfn.FORECAST.ETS(A191,$B$2:$B$181,$A$2:$A$181,1,1)</f>
        <v>36.759415446826303</v>
      </c>
      <c r="D191" s="2">
        <f>C191-_xlfn.FORECAST.ETS.CONFINT(A191,$B$2:$B$181,$A$2:$A$181,0.95,1,1)</f>
        <v>31.860168688215168</v>
      </c>
      <c r="E191" s="2">
        <f>C191+_xlfn.FORECAST.ETS.CONFINT(A191,$B$2:$B$181,$A$2:$A$181,0.95,1,1)</f>
        <v>41.658662205437437</v>
      </c>
    </row>
    <row r="192" spans="1:5" x14ac:dyDescent="0.25">
      <c r="A192" s="1">
        <v>42309</v>
      </c>
      <c r="C192">
        <f>_xlfn.FORECAST.ETS(A192,$B$2:$B$181,$A$2:$A$181,1,1)</f>
        <v>29.125612856545452</v>
      </c>
      <c r="D192" s="2">
        <f>C192-_xlfn.FORECAST.ETS.CONFINT(A192,$B$2:$B$181,$A$2:$A$181,0.95,1,1)</f>
        <v>24.122509065939237</v>
      </c>
      <c r="E192" s="2">
        <f>C192+_xlfn.FORECAST.ETS.CONFINT(A192,$B$2:$B$181,$A$2:$A$181,0.95,1,1)</f>
        <v>34.12871664715167</v>
      </c>
    </row>
    <row r="193" spans="1:5" x14ac:dyDescent="0.25">
      <c r="A193" s="1">
        <v>42339</v>
      </c>
      <c r="C193">
        <f>_xlfn.FORECAST.ETS(A193,$B$2:$B$181,$A$2:$A$181,1,1)</f>
        <v>23.940535226475291</v>
      </c>
      <c r="D193" s="2">
        <f>C193-_xlfn.FORECAST.ETS.CONFINT(A193,$B$2:$B$181,$A$2:$A$181,0.95,1,1)</f>
        <v>18.834913613540561</v>
      </c>
      <c r="E193" s="2">
        <f>C193+_xlfn.FORECAST.ETS.CONFINT(A193,$B$2:$B$181,$A$2:$A$181,0.95,1,1)</f>
        <v>29.04615683941002</v>
      </c>
    </row>
    <row r="194" spans="1:5" x14ac:dyDescent="0.25">
      <c r="A194" s="1">
        <v>42370</v>
      </c>
      <c r="C194">
        <f>_xlfn.FORECAST.ETS(A194,$B$2:$B$181,$A$2:$A$181,1,1)</f>
        <v>22.248408224470595</v>
      </c>
      <c r="D194" s="2">
        <f>C194-_xlfn.FORECAST.ETS.CONFINT(A194,$B$2:$B$181,$A$2:$A$181,0.95,1,1)</f>
        <v>16.767490634306597</v>
      </c>
      <c r="E194" s="2">
        <f>C194+_xlfn.FORECAST.ETS.CONFINT(A194,$B$2:$B$181,$A$2:$A$181,0.95,1,1)</f>
        <v>27.729325814634592</v>
      </c>
    </row>
    <row r="195" spans="1:5" x14ac:dyDescent="0.25">
      <c r="A195" s="1">
        <v>42401</v>
      </c>
      <c r="C195">
        <f>_xlfn.FORECAST.ETS(A195,$B$2:$B$181,$A$2:$A$181,1,1)</f>
        <v>30.809726406893869</v>
      </c>
      <c r="D195" s="2">
        <f>C195-_xlfn.FORECAST.ETS.CONFINT(A195,$B$2:$B$181,$A$2:$A$181,0.95,1,1)</f>
        <v>25.233646755227443</v>
      </c>
      <c r="E195" s="2">
        <f>C195+_xlfn.FORECAST.ETS.CONFINT(A195,$B$2:$B$181,$A$2:$A$181,0.95,1,1)</f>
        <v>36.385806058560291</v>
      </c>
    </row>
    <row r="196" spans="1:5" x14ac:dyDescent="0.25">
      <c r="A196" s="1">
        <v>42430</v>
      </c>
      <c r="C196">
        <f>_xlfn.FORECAST.ETS(A196,$B$2:$B$181,$A$2:$A$181,1,1)</f>
        <v>33.246739901142888</v>
      </c>
      <c r="D196" s="2">
        <f>C196-_xlfn.FORECAST.ETS.CONFINT(A196,$B$2:$B$181,$A$2:$A$181,0.95,1,1)</f>
        <v>27.5763909442543</v>
      </c>
      <c r="E196" s="2">
        <f>C196+_xlfn.FORECAST.ETS.CONFINT(A196,$B$2:$B$181,$A$2:$A$181,0.95,1,1)</f>
        <v>38.917088858031477</v>
      </c>
    </row>
    <row r="197" spans="1:5" x14ac:dyDescent="0.25">
      <c r="A197" s="1">
        <v>42461</v>
      </c>
      <c r="C197">
        <f>_xlfn.FORECAST.ETS(A197,$B$2:$B$181,$A$2:$A$181,1,1)</f>
        <v>34.735310422381964</v>
      </c>
      <c r="D197" s="2">
        <f>C197-_xlfn.FORECAST.ETS.CONFINT(A197,$B$2:$B$181,$A$2:$A$181,0.95,1,1)</f>
        <v>28.971538492662443</v>
      </c>
      <c r="E197" s="2">
        <f>C197+_xlfn.FORECAST.ETS.CONFINT(A197,$B$2:$B$181,$A$2:$A$181,0.95,1,1)</f>
        <v>40.499082352101482</v>
      </c>
    </row>
    <row r="198" spans="1:5" x14ac:dyDescent="0.25">
      <c r="A198" s="1">
        <v>42491</v>
      </c>
      <c r="C198">
        <f>_xlfn.FORECAST.ETS(A198,$B$2:$B$181,$A$2:$A$181,1,1)</f>
        <v>37.663146232323385</v>
      </c>
      <c r="D198" s="2">
        <f>C198-_xlfn.FORECAST.ETS.CONFINT(A198,$B$2:$B$181,$A$2:$A$181,0.95,1,1)</f>
        <v>31.806754581254427</v>
      </c>
      <c r="E198" s="2">
        <f>C198+_xlfn.FORECAST.ETS.CONFINT(A198,$B$2:$B$181,$A$2:$A$181,0.95,1,1)</f>
        <v>43.519537883392339</v>
      </c>
    </row>
    <row r="199" spans="1:5" x14ac:dyDescent="0.25">
      <c r="A199" s="1">
        <v>42522</v>
      </c>
      <c r="C199">
        <f>_xlfn.FORECAST.ETS(A199,$B$2:$B$181,$A$2:$A$181,1,1)</f>
        <v>54.397163982136675</v>
      </c>
      <c r="D199" s="2">
        <f>C199-_xlfn.FORECAST.ETS.CONFINT(A199,$B$2:$B$181,$A$2:$A$181,0.95,1,1)</f>
        <v>48.448915800888173</v>
      </c>
      <c r="E199" s="2">
        <f>C199+_xlfn.FORECAST.ETS.CONFINT(A199,$B$2:$B$181,$A$2:$A$181,0.95,1,1)</f>
        <v>60.345412163385177</v>
      </c>
    </row>
    <row r="200" spans="1:5" x14ac:dyDescent="0.25">
      <c r="A200" s="1">
        <v>42552</v>
      </c>
      <c r="C200">
        <f>_xlfn.FORECAST.ETS(A200,$B$2:$B$181,$A$2:$A$181,1,1)</f>
        <v>73.153575290686575</v>
      </c>
      <c r="D200" s="2">
        <f>C200-_xlfn.FORECAST.ETS.CONFINT(A200,$B$2:$B$181,$A$2:$A$181,0.95,1,1)</f>
        <v>67.114196447043241</v>
      </c>
      <c r="E200" s="2">
        <f>C200+_xlfn.FORECAST.ETS.CONFINT(A200,$B$2:$B$181,$A$2:$A$181,0.95,1,1)</f>
        <v>79.192954134329909</v>
      </c>
    </row>
    <row r="201" spans="1:5" x14ac:dyDescent="0.25">
      <c r="A201" s="1">
        <v>42583</v>
      </c>
      <c r="C201">
        <f>_xlfn.FORECAST.ETS(A201,$B$2:$B$181,$A$2:$A$181,1,1)</f>
        <v>66.74803981346021</v>
      </c>
      <c r="D201" s="2">
        <f>C201-_xlfn.FORECAST.ETS.CONFINT(A201,$B$2:$B$181,$A$2:$A$181,0.95,1,1)</f>
        <v>60.618221338264718</v>
      </c>
      <c r="E201" s="2">
        <f>C201+_xlfn.FORECAST.ETS.CONFINT(A201,$B$2:$B$181,$A$2:$A$181,0.95,1,1)</f>
        <v>72.877858288655702</v>
      </c>
    </row>
    <row r="202" spans="1:5" x14ac:dyDescent="0.25">
      <c r="A202" s="1">
        <v>42614</v>
      </c>
      <c r="C202">
        <f>_xlfn.FORECAST.ETS(A202,$B$2:$B$181,$A$2:$A$181,1,1)</f>
        <v>40.874662775363845</v>
      </c>
      <c r="D202" s="2">
        <f>C202-_xlfn.FORECAST.ETS.CONFINT(A202,$B$2:$B$181,$A$2:$A$181,0.95,1,1)</f>
        <v>34.655063127049949</v>
      </c>
      <c r="E202" s="2">
        <f>C202+_xlfn.FORECAST.ETS.CONFINT(A202,$B$2:$B$181,$A$2:$A$181,0.95,1,1)</f>
        <v>47.094262423677741</v>
      </c>
    </row>
    <row r="203" spans="1:5" x14ac:dyDescent="0.25">
      <c r="A203" s="1">
        <v>42644</v>
      </c>
      <c r="C203">
        <f>_xlfn.FORECAST.ETS(A203,$B$2:$B$181,$A$2:$A$181,1,1)</f>
        <v>37.156094655717887</v>
      </c>
      <c r="D203" s="2">
        <f>C203-_xlfn.FORECAST.ETS.CONFINT(A203,$B$2:$B$181,$A$2:$A$181,0.95,1,1)</f>
        <v>30.847341787630736</v>
      </c>
      <c r="E203" s="2">
        <f>C203+_xlfn.FORECAST.ETS.CONFINT(A203,$B$2:$B$181,$A$2:$A$181,0.95,1,1)</f>
        <v>43.464847523805041</v>
      </c>
    </row>
    <row r="204" spans="1:5" x14ac:dyDescent="0.25">
      <c r="A204" s="1">
        <v>42675</v>
      </c>
      <c r="C204">
        <f>_xlfn.FORECAST.ETS(A204,$B$2:$B$181,$A$2:$A$181,1,1)</f>
        <v>29.522292065437036</v>
      </c>
      <c r="D204" s="2">
        <f>C204-_xlfn.FORECAST.ETS.CONFINT(A204,$B$2:$B$181,$A$2:$A$181,0.95,1,1)</f>
        <v>23.12498531736729</v>
      </c>
      <c r="E204" s="2">
        <f>C204+_xlfn.FORECAST.ETS.CONFINT(A204,$B$2:$B$181,$A$2:$A$181,0.95,1,1)</f>
        <v>35.919598813506781</v>
      </c>
    </row>
    <row r="205" spans="1:5" x14ac:dyDescent="0.25">
      <c r="A205" s="1">
        <v>42705</v>
      </c>
      <c r="C205">
        <f>_xlfn.FORECAST.ETS(A205,$B$2:$B$181,$A$2:$A$181,1,1)</f>
        <v>24.337214435366882</v>
      </c>
      <c r="D205" s="2">
        <f>C205-_xlfn.FORECAST.ETS.CONFINT(A205,$B$2:$B$181,$A$2:$A$181,0.95,1,1)</f>
        <v>17.851926267954031</v>
      </c>
      <c r="E205" s="2">
        <f>C205+_xlfn.FORECAST.ETS.CONFINT(A205,$B$2:$B$181,$A$2:$A$181,0.95,1,1)</f>
        <v>30.822502602779732</v>
      </c>
    </row>
    <row r="206" spans="1:5" x14ac:dyDescent="0.25">
      <c r="A206" s="1">
        <v>42736</v>
      </c>
      <c r="C206">
        <f>_xlfn.FORECAST.ETS(A206,$B$2:$B$181,$A$2:$A$181,1,1)</f>
        <v>22.645087433362178</v>
      </c>
      <c r="D206" s="2">
        <f>C206-_xlfn.FORECAST.ETS.CONFINT(A206,$B$2:$B$181,$A$2:$A$181,0.95,1,1)</f>
        <v>15.846551008561327</v>
      </c>
      <c r="E206" s="2">
        <f>C206+_xlfn.FORECAST.ETS.CONFINT(A206,$B$2:$B$181,$A$2:$A$181,0.95,1,1)</f>
        <v>29.443623858163029</v>
      </c>
    </row>
    <row r="207" spans="1:5" x14ac:dyDescent="0.25">
      <c r="A207" s="1">
        <v>42767</v>
      </c>
      <c r="C207">
        <f>_xlfn.FORECAST.ETS(A207,$B$2:$B$181,$A$2:$A$181,1,1)</f>
        <v>31.206405615785453</v>
      </c>
      <c r="D207" s="2">
        <f>C207-_xlfn.FORECAST.ETS.CONFINT(A207,$B$2:$B$181,$A$2:$A$181,0.95,1,1)</f>
        <v>24.323809208779593</v>
      </c>
      <c r="E207" s="2">
        <f>C207+_xlfn.FORECAST.ETS.CONFINT(A207,$B$2:$B$181,$A$2:$A$181,0.95,1,1)</f>
        <v>38.089002022791313</v>
      </c>
    </row>
    <row r="208" spans="1:5" x14ac:dyDescent="0.25">
      <c r="A208" s="1">
        <v>42795</v>
      </c>
      <c r="C208">
        <f>_xlfn.FORECAST.ETS(A208,$B$2:$B$181,$A$2:$A$181,1,1)</f>
        <v>33.643419110034479</v>
      </c>
      <c r="D208" s="2">
        <f>C208-_xlfn.FORECAST.ETS.CONFINT(A208,$B$2:$B$181,$A$2:$A$181,0.95,1,1)</f>
        <v>26.677177815489046</v>
      </c>
      <c r="E208" s="2">
        <f>C208+_xlfn.FORECAST.ETS.CONFINT(A208,$B$2:$B$181,$A$2:$A$181,0.95,1,1)</f>
        <v>40.609660404579913</v>
      </c>
    </row>
    <row r="209" spans="1:5" x14ac:dyDescent="0.25">
      <c r="A209" s="1">
        <v>42826</v>
      </c>
      <c r="C209">
        <f>_xlfn.FORECAST.ETS(A209,$B$2:$B$181,$A$2:$A$181,1,1)</f>
        <v>35.131989631273548</v>
      </c>
      <c r="D209" s="2">
        <f>C209-_xlfn.FORECAST.ETS.CONFINT(A209,$B$2:$B$181,$A$2:$A$181,0.95,1,1)</f>
        <v>28.082501626473455</v>
      </c>
      <c r="E209" s="2">
        <f>C209+_xlfn.FORECAST.ETS.CONFINT(A209,$B$2:$B$181,$A$2:$A$181,0.95,1,1)</f>
        <v>42.181477636073637</v>
      </c>
    </row>
    <row r="210" spans="1:5" x14ac:dyDescent="0.25">
      <c r="A210" s="1">
        <v>42856</v>
      </c>
      <c r="C210">
        <f>_xlfn.FORECAST.ETS(A210,$B$2:$B$181,$A$2:$A$181,1,1)</f>
        <v>38.059825441214976</v>
      </c>
      <c r="D210" s="2">
        <f>C210-_xlfn.FORECAST.ETS.CONFINT(A210,$B$2:$B$181,$A$2:$A$181,0.95,1,1)</f>
        <v>30.927472844499277</v>
      </c>
      <c r="E210" s="2">
        <f>C210+_xlfn.FORECAST.ETS.CONFINT(A210,$B$2:$B$181,$A$2:$A$181,0.95,1,1)</f>
        <v>45.192178037930674</v>
      </c>
    </row>
    <row r="211" spans="1:5" x14ac:dyDescent="0.25">
      <c r="A211" s="1">
        <v>42887</v>
      </c>
      <c r="C211">
        <f>_xlfn.FORECAST.ETS(A211,$B$2:$B$181,$A$2:$A$181,1,1)</f>
        <v>54.793843191028259</v>
      </c>
      <c r="D211" s="2">
        <f>C211-_xlfn.FORECAST.ETS.CONFINT(A211,$B$2:$B$181,$A$2:$A$181,0.95,1,1)</f>
        <v>47.578992862007112</v>
      </c>
      <c r="E211" s="2">
        <f>C211+_xlfn.FORECAST.ETS.CONFINT(A211,$B$2:$B$181,$A$2:$A$181,0.95,1,1)</f>
        <v>62.008693520049405</v>
      </c>
    </row>
    <row r="212" spans="1:5" x14ac:dyDescent="0.25">
      <c r="A212" s="1">
        <v>42917</v>
      </c>
      <c r="C212">
        <f>_xlfn.FORECAST.ETS(A212,$B$2:$B$181,$A$2:$A$181,1,1)</f>
        <v>73.550254499578159</v>
      </c>
      <c r="D212" s="2">
        <f>C212-_xlfn.FORECAST.ETS.CONFINT(A212,$B$2:$B$181,$A$2:$A$181,0.95,1,1)</f>
        <v>66.253258786074227</v>
      </c>
      <c r="E212" s="2">
        <f>C212+_xlfn.FORECAST.ETS.CONFINT(A212,$B$2:$B$181,$A$2:$A$181,0.95,1,1)</f>
        <v>80.847250213082091</v>
      </c>
    </row>
    <row r="213" spans="1:5" x14ac:dyDescent="0.25">
      <c r="A213" s="1">
        <v>42948</v>
      </c>
      <c r="C213">
        <f>_xlfn.FORECAST.ETS(A213,$B$2:$B$181,$A$2:$A$181,1,1)</f>
        <v>67.144719022351808</v>
      </c>
      <c r="D213" s="2">
        <f>C213-_xlfn.FORECAST.ETS.CONFINT(A213,$B$2:$B$181,$A$2:$A$181,0.95,1,1)</f>
        <v>59.765916458506645</v>
      </c>
      <c r="E213" s="2">
        <f>C213+_xlfn.FORECAST.ETS.CONFINT(A213,$B$2:$B$181,$A$2:$A$181,0.95,1,1)</f>
        <v>74.523521586196978</v>
      </c>
    </row>
    <row r="214" spans="1:5" x14ac:dyDescent="0.25">
      <c r="A214" s="1">
        <v>42979</v>
      </c>
      <c r="C214">
        <f>_xlfn.FORECAST.ETS(A214,$B$2:$B$181,$A$2:$A$181,1,1)</f>
        <v>41.271341984255429</v>
      </c>
      <c r="D214" s="2">
        <f>C214-_xlfn.FORECAST.ETS.CONFINT(A214,$B$2:$B$181,$A$2:$A$181,0.95,1,1)</f>
        <v>33.811057943798772</v>
      </c>
      <c r="E214" s="2">
        <f>C214+_xlfn.FORECAST.ETS.CONFINT(A214,$B$2:$B$181,$A$2:$A$181,0.95,1,1)</f>
        <v>48.731626024712085</v>
      </c>
    </row>
    <row r="215" spans="1:5" x14ac:dyDescent="0.25">
      <c r="A215" s="1">
        <v>43009</v>
      </c>
      <c r="C215">
        <f>_xlfn.FORECAST.ETS(A215,$B$2:$B$181,$A$2:$A$181,1,1)</f>
        <v>37.55277386460947</v>
      </c>
      <c r="D215" s="2">
        <f>C215-_xlfn.FORECAST.ETS.CONFINT(A215,$B$2:$B$181,$A$2:$A$181,0.95,1,1)</f>
        <v>30.01132117289788</v>
      </c>
      <c r="E215" s="2">
        <f>C215+_xlfn.FORECAST.ETS.CONFINT(A215,$B$2:$B$181,$A$2:$A$181,0.95,1,1)</f>
        <v>45.094226556321061</v>
      </c>
    </row>
    <row r="216" spans="1:5" x14ac:dyDescent="0.25">
      <c r="A216" s="1">
        <v>43040</v>
      </c>
      <c r="C216">
        <f>_xlfn.FORECAST.ETS(A216,$B$2:$B$181,$A$2:$A$181,1,1)</f>
        <v>29.918971274328626</v>
      </c>
      <c r="D216" s="2">
        <f>C216-_xlfn.FORECAST.ETS.CONFINT(A216,$B$2:$B$181,$A$2:$A$181,0.95,1,1)</f>
        <v>22.296650782412847</v>
      </c>
      <c r="E216" s="2">
        <f>C216+_xlfn.FORECAST.ETS.CONFINT(A216,$B$2:$B$181,$A$2:$A$181,0.95,1,1)</f>
        <v>37.541291766244406</v>
      </c>
    </row>
    <row r="217" spans="1:5" x14ac:dyDescent="0.25">
      <c r="A217" s="1">
        <v>43070</v>
      </c>
      <c r="C217">
        <f>_xlfn.FORECAST.ETS(A217,$B$2:$B$181,$A$2:$A$181,1,1)</f>
        <v>24.733893644258465</v>
      </c>
      <c r="D217" s="2">
        <f>C217-_xlfn.FORECAST.ETS.CONFINT(A217,$B$2:$B$181,$A$2:$A$181,0.95,1,1)</f>
        <v>17.030994767930533</v>
      </c>
      <c r="E217" s="2">
        <f>C217+_xlfn.FORECAST.ETS.CONFINT(A217,$B$2:$B$181,$A$2:$A$181,0.95,1,1)</f>
        <v>32.436792520586401</v>
      </c>
    </row>
    <row r="218" spans="1:5" x14ac:dyDescent="0.25">
      <c r="A218" s="1">
        <v>43101</v>
      </c>
      <c r="C218">
        <f>_xlfn.FORECAST.ETS(A218,$B$2:$B$181,$A$2:$A$181,1,1)</f>
        <v>23.041766642253762</v>
      </c>
      <c r="D218" s="2">
        <f>C218-_xlfn.FORECAST.ETS.CONFINT(A218,$B$2:$B$181,$A$2:$A$181,0.95,1,1)</f>
        <v>15.06127898205912</v>
      </c>
      <c r="E218" s="2">
        <f>C218+_xlfn.FORECAST.ETS.CONFINT(A218,$B$2:$B$181,$A$2:$A$181,0.95,1,1)</f>
        <v>31.022254302448403</v>
      </c>
    </row>
    <row r="219" spans="1:5" x14ac:dyDescent="0.25">
      <c r="A219" s="1">
        <v>43132</v>
      </c>
      <c r="C219">
        <f>_xlfn.FORECAST.ETS(A219,$B$2:$B$181,$A$2:$A$181,1,1)</f>
        <v>31.603084824677044</v>
      </c>
      <c r="D219" s="2">
        <f>C219-_xlfn.FORECAST.ETS.CONFINT(A219,$B$2:$B$181,$A$2:$A$181,0.95,1,1)</f>
        <v>23.544524396839957</v>
      </c>
      <c r="E219" s="2">
        <f>C219+_xlfn.FORECAST.ETS.CONFINT(A219,$B$2:$B$181,$A$2:$A$181,0.95,1,1)</f>
        <v>39.661645252514134</v>
      </c>
    </row>
    <row r="220" spans="1:5" x14ac:dyDescent="0.25">
      <c r="A220" s="1">
        <v>43160</v>
      </c>
      <c r="C220">
        <f>_xlfn.FORECAST.ETS(A220,$B$2:$B$181,$A$2:$A$181,1,1)</f>
        <v>34.040098318926063</v>
      </c>
      <c r="D220" s="2">
        <f>C220-_xlfn.FORECAST.ETS.CONFINT(A220,$B$2:$B$181,$A$2:$A$181,0.95,1,1)</f>
        <v>25.903678955132612</v>
      </c>
      <c r="E220" s="2">
        <f>C220+_xlfn.FORECAST.ETS.CONFINT(A220,$B$2:$B$181,$A$2:$A$181,0.95,1,1)</f>
        <v>42.176517682719513</v>
      </c>
    </row>
    <row r="221" spans="1:5" x14ac:dyDescent="0.25">
      <c r="A221" s="1">
        <v>43191</v>
      </c>
      <c r="C221">
        <f>_xlfn.FORECAST.ETS(A221,$B$2:$B$181,$A$2:$A$181,1,1)</f>
        <v>35.528668840165139</v>
      </c>
      <c r="D221" s="2">
        <f>C221-_xlfn.FORECAST.ETS.CONFINT(A221,$B$2:$B$181,$A$2:$A$181,0.95,1,1)</f>
        <v>27.314596453588031</v>
      </c>
      <c r="E221" s="2">
        <f>C221+_xlfn.FORECAST.ETS.CONFINT(A221,$B$2:$B$181,$A$2:$A$181,0.95,1,1)</f>
        <v>43.742741226742247</v>
      </c>
    </row>
    <row r="222" spans="1:5" x14ac:dyDescent="0.25">
      <c r="A222" s="1">
        <v>43221</v>
      </c>
      <c r="C222">
        <f>_xlfn.FORECAST.ETS(A222,$B$2:$B$181,$A$2:$A$181,1,1)</f>
        <v>38.456504650106559</v>
      </c>
      <c r="D222" s="2">
        <f>C222-_xlfn.FORECAST.ETS.CONFINT(A222,$B$2:$B$181,$A$2:$A$181,0.95,1,1)</f>
        <v>30.164977547785497</v>
      </c>
      <c r="E222" s="2">
        <f>C222+_xlfn.FORECAST.ETS.CONFINT(A222,$B$2:$B$181,$A$2:$A$181,0.95,1,1)</f>
        <v>46.748031752427622</v>
      </c>
    </row>
    <row r="223" spans="1:5" x14ac:dyDescent="0.25">
      <c r="A223" s="1">
        <v>43252</v>
      </c>
      <c r="C223">
        <f>_xlfn.FORECAST.ETS(A223,$B$2:$B$181,$A$2:$A$181,1,1)</f>
        <v>55.190522399919843</v>
      </c>
      <c r="D223" s="2">
        <f>C223-_xlfn.FORECAST.ETS.CONFINT(A223,$B$2:$B$181,$A$2:$A$181,0.95,1,1)</f>
        <v>46.821731578810876</v>
      </c>
      <c r="E223" s="2">
        <f>C223+_xlfn.FORECAST.ETS.CONFINT(A223,$B$2:$B$181,$A$2:$A$181,0.95,1,1)</f>
        <v>63.559313221028809</v>
      </c>
    </row>
    <row r="224" spans="1:5" x14ac:dyDescent="0.25">
      <c r="A224" s="1">
        <v>43282</v>
      </c>
      <c r="C224">
        <f>_xlfn.FORECAST.ETS(A224,$B$2:$B$181,$A$2:$A$181,1,1)</f>
        <v>73.946933708469743</v>
      </c>
      <c r="D224" s="2">
        <f>C224-_xlfn.FORECAST.ETS.CONFINT(A224,$B$2:$B$181,$A$2:$A$181,0.95,1,1)</f>
        <v>65.501063136233654</v>
      </c>
      <c r="E224" s="2">
        <f>C224+_xlfn.FORECAST.ETS.CONFINT(A224,$B$2:$B$181,$A$2:$A$181,0.95,1,1)</f>
        <v>82.392804280705832</v>
      </c>
    </row>
    <row r="225" spans="1:5" x14ac:dyDescent="0.25">
      <c r="A225" s="1">
        <v>43313</v>
      </c>
      <c r="C225">
        <f>_xlfn.FORECAST.ETS(A225,$B$2:$B$181,$A$2:$A$181,1,1)</f>
        <v>67.541398231243392</v>
      </c>
      <c r="D225" s="2">
        <f>C225-_xlfn.FORECAST.ETS.CONFINT(A225,$B$2:$B$181,$A$2:$A$181,0.95,1,1)</f>
        <v>59.018625112759089</v>
      </c>
      <c r="E225" s="2">
        <f>C225+_xlfn.FORECAST.ETS.CONFINT(A225,$B$2:$B$181,$A$2:$A$181,0.95,1,1)</f>
        <v>76.064171349727701</v>
      </c>
    </row>
    <row r="226" spans="1:5" x14ac:dyDescent="0.25">
      <c r="A226" s="1">
        <v>43344</v>
      </c>
      <c r="C226">
        <f>_xlfn.FORECAST.ETS(A226,$B$2:$B$181,$A$2:$A$181,1,1)</f>
        <v>41.668021193147013</v>
      </c>
      <c r="D226" s="2">
        <f>C226-_xlfn.FORECAST.ETS.CONFINT(A226,$B$2:$B$181,$A$2:$A$181,0.95,1,1)</f>
        <v>33.068516223659579</v>
      </c>
      <c r="E226" s="2">
        <f>C226+_xlfn.FORECAST.ETS.CONFINT(A226,$B$2:$B$181,$A$2:$A$181,0.95,1,1)</f>
        <v>50.267526162634447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1"/>
  <sheetViews>
    <sheetView workbookViewId="0">
      <selection sqref="A1:B1048576"/>
    </sheetView>
  </sheetViews>
  <sheetFormatPr defaultRowHeight="15" x14ac:dyDescent="0.25"/>
  <cols>
    <col min="1" max="1" width="13.42578125" customWidth="1"/>
  </cols>
  <sheetData>
    <row r="1" spans="1:2" x14ac:dyDescent="0.25">
      <c r="A1" t="s">
        <v>9</v>
      </c>
      <c r="B1" t="s">
        <v>10</v>
      </c>
    </row>
    <row r="2" spans="1:2" x14ac:dyDescent="0.25">
      <c r="A2" s="1">
        <v>36526</v>
      </c>
      <c r="B2">
        <v>15</v>
      </c>
    </row>
    <row r="3" spans="1:2" x14ac:dyDescent="0.25">
      <c r="A3" s="1">
        <v>36557</v>
      </c>
      <c r="B3">
        <v>22</v>
      </c>
    </row>
    <row r="4" spans="1:2" x14ac:dyDescent="0.25">
      <c r="A4" s="1">
        <v>36586</v>
      </c>
      <c r="B4">
        <v>28</v>
      </c>
    </row>
    <row r="5" spans="1:2" x14ac:dyDescent="0.25">
      <c r="A5" s="1">
        <v>36617</v>
      </c>
      <c r="B5">
        <v>28</v>
      </c>
    </row>
    <row r="6" spans="1:2" x14ac:dyDescent="0.25">
      <c r="A6" s="1">
        <v>36647</v>
      </c>
      <c r="B6">
        <v>36</v>
      </c>
    </row>
    <row r="7" spans="1:2" x14ac:dyDescent="0.25">
      <c r="A7" s="1">
        <v>36678</v>
      </c>
      <c r="B7">
        <v>40</v>
      </c>
    </row>
    <row r="8" spans="1:2" x14ac:dyDescent="0.25">
      <c r="A8" s="1">
        <v>36708</v>
      </c>
      <c r="B8">
        <v>62</v>
      </c>
    </row>
    <row r="9" spans="1:2" x14ac:dyDescent="0.25">
      <c r="A9" s="1">
        <v>36739</v>
      </c>
      <c r="B9">
        <v>59</v>
      </c>
    </row>
    <row r="10" spans="1:2" x14ac:dyDescent="0.25">
      <c r="A10" s="1">
        <v>36770</v>
      </c>
      <c r="B10">
        <v>36</v>
      </c>
    </row>
    <row r="11" spans="1:2" x14ac:dyDescent="0.25">
      <c r="A11" s="1">
        <v>36800</v>
      </c>
      <c r="B11">
        <v>28</v>
      </c>
    </row>
    <row r="12" spans="1:2" x14ac:dyDescent="0.25">
      <c r="A12" s="1">
        <v>36831</v>
      </c>
      <c r="B12">
        <v>25</v>
      </c>
    </row>
    <row r="13" spans="1:2" x14ac:dyDescent="0.25">
      <c r="A13" s="1">
        <v>36861</v>
      </c>
      <c r="B13">
        <v>15</v>
      </c>
    </row>
    <row r="14" spans="1:2" x14ac:dyDescent="0.25">
      <c r="A14" s="1">
        <v>36892</v>
      </c>
      <c r="B14">
        <v>15</v>
      </c>
    </row>
    <row r="15" spans="1:2" x14ac:dyDescent="0.25">
      <c r="A15" s="1">
        <v>36923</v>
      </c>
      <c r="B15">
        <v>24</v>
      </c>
    </row>
    <row r="16" spans="1:2" x14ac:dyDescent="0.25">
      <c r="A16" s="1">
        <v>36951</v>
      </c>
      <c r="B16">
        <v>28</v>
      </c>
    </row>
    <row r="17" spans="1:2" x14ac:dyDescent="0.25">
      <c r="A17" s="1">
        <v>36982</v>
      </c>
      <c r="B17">
        <v>31</v>
      </c>
    </row>
    <row r="18" spans="1:2" x14ac:dyDescent="0.25">
      <c r="A18" s="1">
        <v>37012</v>
      </c>
      <c r="B18">
        <v>35</v>
      </c>
    </row>
    <row r="19" spans="1:2" x14ac:dyDescent="0.25">
      <c r="A19" s="1">
        <v>37043</v>
      </c>
      <c r="B19">
        <v>43</v>
      </c>
    </row>
    <row r="20" spans="1:2" x14ac:dyDescent="0.25">
      <c r="A20" s="1">
        <v>37073</v>
      </c>
      <c r="B20">
        <v>63</v>
      </c>
    </row>
    <row r="21" spans="1:2" x14ac:dyDescent="0.25">
      <c r="A21" s="1">
        <v>37104</v>
      </c>
      <c r="B21">
        <v>57</v>
      </c>
    </row>
    <row r="22" spans="1:2" x14ac:dyDescent="0.25">
      <c r="A22" s="1">
        <v>37135</v>
      </c>
      <c r="B22">
        <v>38</v>
      </c>
    </row>
    <row r="23" spans="1:2" x14ac:dyDescent="0.25">
      <c r="A23" s="1">
        <v>37165</v>
      </c>
      <c r="B23">
        <v>30</v>
      </c>
    </row>
    <row r="24" spans="1:2" x14ac:dyDescent="0.25">
      <c r="A24" s="1">
        <v>37196</v>
      </c>
      <c r="B24">
        <v>25</v>
      </c>
    </row>
    <row r="25" spans="1:2" x14ac:dyDescent="0.25">
      <c r="A25" s="1">
        <v>37226</v>
      </c>
      <c r="B25">
        <v>15</v>
      </c>
    </row>
    <row r="26" spans="1:2" x14ac:dyDescent="0.25">
      <c r="A26" s="1">
        <v>37257</v>
      </c>
      <c r="B26">
        <v>16</v>
      </c>
    </row>
    <row r="27" spans="1:2" x14ac:dyDescent="0.25">
      <c r="A27" s="1">
        <v>37288</v>
      </c>
      <c r="B27">
        <v>23</v>
      </c>
    </row>
    <row r="28" spans="1:2" x14ac:dyDescent="0.25">
      <c r="A28" s="1">
        <v>37316</v>
      </c>
      <c r="B28">
        <v>31</v>
      </c>
    </row>
    <row r="29" spans="1:2" x14ac:dyDescent="0.25">
      <c r="A29" s="1">
        <v>37347</v>
      </c>
      <c r="B29">
        <v>33</v>
      </c>
    </row>
    <row r="30" spans="1:2" x14ac:dyDescent="0.25">
      <c r="A30" s="1">
        <v>37377</v>
      </c>
      <c r="B30">
        <v>33</v>
      </c>
    </row>
    <row r="31" spans="1:2" x14ac:dyDescent="0.25">
      <c r="A31" s="1">
        <v>37408</v>
      </c>
      <c r="B31">
        <v>44</v>
      </c>
    </row>
    <row r="32" spans="1:2" x14ac:dyDescent="0.25">
      <c r="A32" s="1">
        <v>37438</v>
      </c>
      <c r="B32">
        <v>65</v>
      </c>
    </row>
    <row r="33" spans="1:2" x14ac:dyDescent="0.25">
      <c r="A33" s="1">
        <v>37469</v>
      </c>
      <c r="B33">
        <v>58</v>
      </c>
    </row>
    <row r="34" spans="1:2" x14ac:dyDescent="0.25">
      <c r="A34" s="1">
        <v>37500</v>
      </c>
      <c r="B34">
        <v>36</v>
      </c>
    </row>
    <row r="35" spans="1:2" x14ac:dyDescent="0.25">
      <c r="A35" s="1">
        <v>37530</v>
      </c>
      <c r="B35">
        <v>29</v>
      </c>
    </row>
    <row r="36" spans="1:2" x14ac:dyDescent="0.25">
      <c r="A36" s="1">
        <v>37561</v>
      </c>
      <c r="B36">
        <v>26</v>
      </c>
    </row>
    <row r="37" spans="1:2" x14ac:dyDescent="0.25">
      <c r="A37" s="1">
        <v>37591</v>
      </c>
      <c r="B37">
        <v>16</v>
      </c>
    </row>
    <row r="38" spans="1:2" x14ac:dyDescent="0.25">
      <c r="A38" s="1">
        <v>37622</v>
      </c>
      <c r="B38">
        <v>16</v>
      </c>
    </row>
    <row r="39" spans="1:2" x14ac:dyDescent="0.25">
      <c r="A39" s="1">
        <v>37653</v>
      </c>
      <c r="B39">
        <v>24</v>
      </c>
    </row>
    <row r="40" spans="1:2" x14ac:dyDescent="0.25">
      <c r="A40" s="1">
        <v>37681</v>
      </c>
      <c r="B40">
        <v>33</v>
      </c>
    </row>
    <row r="41" spans="1:2" x14ac:dyDescent="0.25">
      <c r="A41" s="1">
        <v>37712</v>
      </c>
      <c r="B41">
        <v>34</v>
      </c>
    </row>
    <row r="42" spans="1:2" x14ac:dyDescent="0.25">
      <c r="A42" s="1">
        <v>37742</v>
      </c>
      <c r="B42">
        <v>34</v>
      </c>
    </row>
    <row r="43" spans="1:2" x14ac:dyDescent="0.25">
      <c r="A43" s="1">
        <v>37773</v>
      </c>
      <c r="B43">
        <v>44</v>
      </c>
    </row>
    <row r="44" spans="1:2" x14ac:dyDescent="0.25">
      <c r="A44" s="1">
        <v>37803</v>
      </c>
      <c r="B44">
        <v>61</v>
      </c>
    </row>
    <row r="45" spans="1:2" x14ac:dyDescent="0.25">
      <c r="A45" s="1">
        <v>37834</v>
      </c>
      <c r="B45">
        <v>58</v>
      </c>
    </row>
    <row r="46" spans="1:2" x14ac:dyDescent="0.25">
      <c r="A46" s="1">
        <v>37865</v>
      </c>
      <c r="B46">
        <v>33</v>
      </c>
    </row>
    <row r="47" spans="1:2" x14ac:dyDescent="0.25">
      <c r="A47" s="1">
        <v>37895</v>
      </c>
      <c r="B47">
        <v>29</v>
      </c>
    </row>
    <row r="48" spans="1:2" x14ac:dyDescent="0.25">
      <c r="A48" s="1">
        <v>37926</v>
      </c>
      <c r="B48">
        <v>23</v>
      </c>
    </row>
    <row r="49" spans="1:2" x14ac:dyDescent="0.25">
      <c r="A49" s="1">
        <v>37956</v>
      </c>
      <c r="B49">
        <v>16</v>
      </c>
    </row>
    <row r="50" spans="1:2" x14ac:dyDescent="0.25">
      <c r="A50" s="1">
        <v>37987</v>
      </c>
      <c r="B50">
        <v>15</v>
      </c>
    </row>
    <row r="51" spans="1:2" x14ac:dyDescent="0.25">
      <c r="A51" s="1">
        <v>38018</v>
      </c>
      <c r="B51">
        <v>24</v>
      </c>
    </row>
    <row r="52" spans="1:2" x14ac:dyDescent="0.25">
      <c r="A52" s="1">
        <v>38047</v>
      </c>
      <c r="B52">
        <v>29</v>
      </c>
    </row>
    <row r="53" spans="1:2" x14ac:dyDescent="0.25">
      <c r="A53" s="1">
        <v>38078</v>
      </c>
      <c r="B53">
        <v>28</v>
      </c>
    </row>
    <row r="54" spans="1:2" x14ac:dyDescent="0.25">
      <c r="A54" s="1">
        <v>38108</v>
      </c>
      <c r="B54">
        <v>32</v>
      </c>
    </row>
    <row r="55" spans="1:2" x14ac:dyDescent="0.25">
      <c r="A55" s="1">
        <v>38139</v>
      </c>
      <c r="B55">
        <v>44</v>
      </c>
    </row>
    <row r="56" spans="1:2" x14ac:dyDescent="0.25">
      <c r="A56" s="1">
        <v>38169</v>
      </c>
      <c r="B56">
        <v>61</v>
      </c>
    </row>
    <row r="57" spans="1:2" x14ac:dyDescent="0.25">
      <c r="A57" s="1">
        <v>38200</v>
      </c>
      <c r="B57">
        <v>56</v>
      </c>
    </row>
    <row r="58" spans="1:2" x14ac:dyDescent="0.25">
      <c r="A58" s="1">
        <v>38231</v>
      </c>
      <c r="B58">
        <v>33</v>
      </c>
    </row>
    <row r="59" spans="1:2" x14ac:dyDescent="0.25">
      <c r="A59" s="1">
        <v>38261</v>
      </c>
      <c r="B59">
        <v>27</v>
      </c>
    </row>
    <row r="60" spans="1:2" x14ac:dyDescent="0.25">
      <c r="A60" s="1">
        <v>38292</v>
      </c>
      <c r="B60">
        <v>22</v>
      </c>
    </row>
    <row r="61" spans="1:2" x14ac:dyDescent="0.25">
      <c r="A61" s="1">
        <v>38322</v>
      </c>
      <c r="B61">
        <v>14</v>
      </c>
    </row>
    <row r="62" spans="1:2" x14ac:dyDescent="0.25">
      <c r="A62" s="1">
        <v>38353</v>
      </c>
      <c r="B62">
        <v>14</v>
      </c>
    </row>
    <row r="63" spans="1:2" x14ac:dyDescent="0.25">
      <c r="A63" s="1">
        <v>38384</v>
      </c>
      <c r="B63">
        <v>22</v>
      </c>
    </row>
    <row r="64" spans="1:2" x14ac:dyDescent="0.25">
      <c r="A64" s="1">
        <v>38412</v>
      </c>
      <c r="B64">
        <v>26</v>
      </c>
    </row>
    <row r="65" spans="1:2" x14ac:dyDescent="0.25">
      <c r="A65" s="1">
        <v>38443</v>
      </c>
      <c r="B65">
        <v>27</v>
      </c>
    </row>
    <row r="66" spans="1:2" x14ac:dyDescent="0.25">
      <c r="A66" s="1">
        <v>38473</v>
      </c>
      <c r="B66">
        <v>32</v>
      </c>
    </row>
    <row r="67" spans="1:2" x14ac:dyDescent="0.25">
      <c r="A67" s="1">
        <v>38504</v>
      </c>
      <c r="B67">
        <v>43</v>
      </c>
    </row>
    <row r="68" spans="1:2" x14ac:dyDescent="0.25">
      <c r="A68" s="1">
        <v>38534</v>
      </c>
      <c r="B68">
        <v>62</v>
      </c>
    </row>
    <row r="69" spans="1:2" x14ac:dyDescent="0.25">
      <c r="A69" s="1">
        <v>38565</v>
      </c>
      <c r="B69">
        <v>60</v>
      </c>
    </row>
    <row r="70" spans="1:2" x14ac:dyDescent="0.25">
      <c r="A70" s="1">
        <v>38596</v>
      </c>
      <c r="B70">
        <v>33</v>
      </c>
    </row>
    <row r="71" spans="1:2" x14ac:dyDescent="0.25">
      <c r="A71" s="1">
        <v>38626</v>
      </c>
      <c r="B71">
        <v>30</v>
      </c>
    </row>
    <row r="72" spans="1:2" x14ac:dyDescent="0.25">
      <c r="A72" s="1">
        <v>38657</v>
      </c>
      <c r="B72">
        <v>21</v>
      </c>
    </row>
    <row r="73" spans="1:2" x14ac:dyDescent="0.25">
      <c r="A73" s="1">
        <v>38687</v>
      </c>
      <c r="B73">
        <v>14</v>
      </c>
    </row>
    <row r="74" spans="1:2" x14ac:dyDescent="0.25">
      <c r="A74" s="1">
        <v>38718</v>
      </c>
      <c r="B74">
        <v>14</v>
      </c>
    </row>
    <row r="75" spans="1:2" x14ac:dyDescent="0.25">
      <c r="A75" s="1">
        <v>38749</v>
      </c>
      <c r="B75">
        <v>24</v>
      </c>
    </row>
    <row r="76" spans="1:2" x14ac:dyDescent="0.25">
      <c r="A76" s="1">
        <v>38777</v>
      </c>
      <c r="B76">
        <v>28</v>
      </c>
    </row>
    <row r="77" spans="1:2" x14ac:dyDescent="0.25">
      <c r="A77" s="1">
        <v>38808</v>
      </c>
      <c r="B77">
        <v>30</v>
      </c>
    </row>
    <row r="78" spans="1:2" x14ac:dyDescent="0.25">
      <c r="A78" s="1">
        <v>38838</v>
      </c>
      <c r="B78">
        <v>32</v>
      </c>
    </row>
    <row r="79" spans="1:2" x14ac:dyDescent="0.25">
      <c r="A79" s="1">
        <v>38869</v>
      </c>
      <c r="B79">
        <v>45</v>
      </c>
    </row>
    <row r="80" spans="1:2" x14ac:dyDescent="0.25">
      <c r="A80" s="1">
        <v>38899</v>
      </c>
      <c r="B80">
        <v>66</v>
      </c>
    </row>
    <row r="81" spans="1:2" x14ac:dyDescent="0.25">
      <c r="A81" s="1">
        <v>38930</v>
      </c>
      <c r="B81">
        <v>58</v>
      </c>
    </row>
    <row r="82" spans="1:2" x14ac:dyDescent="0.25">
      <c r="A82" s="1">
        <v>38961</v>
      </c>
      <c r="B82">
        <v>34</v>
      </c>
    </row>
    <row r="83" spans="1:2" x14ac:dyDescent="0.25">
      <c r="A83" s="1">
        <v>38991</v>
      </c>
      <c r="B83">
        <v>32</v>
      </c>
    </row>
    <row r="84" spans="1:2" x14ac:dyDescent="0.25">
      <c r="A84" s="1">
        <v>39022</v>
      </c>
      <c r="B84">
        <v>21</v>
      </c>
    </row>
    <row r="85" spans="1:2" x14ac:dyDescent="0.25">
      <c r="A85" s="1">
        <v>39052</v>
      </c>
      <c r="B85">
        <v>14</v>
      </c>
    </row>
    <row r="86" spans="1:2" x14ac:dyDescent="0.25">
      <c r="A86" s="1">
        <v>39083</v>
      </c>
      <c r="B86">
        <v>15</v>
      </c>
    </row>
    <row r="87" spans="1:2" x14ac:dyDescent="0.25">
      <c r="A87" s="1">
        <v>39114</v>
      </c>
      <c r="B87">
        <v>25</v>
      </c>
    </row>
    <row r="88" spans="1:2" x14ac:dyDescent="0.25">
      <c r="A88" s="1">
        <v>39142</v>
      </c>
      <c r="B88">
        <v>26</v>
      </c>
    </row>
    <row r="89" spans="1:2" x14ac:dyDescent="0.25">
      <c r="A89" s="1">
        <v>39173</v>
      </c>
      <c r="B89">
        <v>31</v>
      </c>
    </row>
    <row r="90" spans="1:2" x14ac:dyDescent="0.25">
      <c r="A90" s="1">
        <v>39203</v>
      </c>
      <c r="B90">
        <v>32</v>
      </c>
    </row>
    <row r="91" spans="1:2" x14ac:dyDescent="0.25">
      <c r="A91" s="1">
        <v>39234</v>
      </c>
      <c r="B91">
        <v>46</v>
      </c>
    </row>
    <row r="92" spans="1:2" x14ac:dyDescent="0.25">
      <c r="A92" s="1">
        <v>39264</v>
      </c>
      <c r="B92">
        <v>64</v>
      </c>
    </row>
    <row r="93" spans="1:2" x14ac:dyDescent="0.25">
      <c r="A93" s="1">
        <v>39295</v>
      </c>
      <c r="B93">
        <v>59</v>
      </c>
    </row>
    <row r="94" spans="1:2" x14ac:dyDescent="0.25">
      <c r="A94" s="1">
        <v>39326</v>
      </c>
      <c r="B94">
        <v>35</v>
      </c>
    </row>
    <row r="95" spans="1:2" x14ac:dyDescent="0.25">
      <c r="A95" s="1">
        <v>39356</v>
      </c>
      <c r="B95">
        <v>32</v>
      </c>
    </row>
    <row r="96" spans="1:2" x14ac:dyDescent="0.25">
      <c r="A96" s="1">
        <v>39387</v>
      </c>
      <c r="B96">
        <v>22</v>
      </c>
    </row>
    <row r="97" spans="1:2" x14ac:dyDescent="0.25">
      <c r="A97" s="1">
        <v>39417</v>
      </c>
      <c r="B97">
        <v>16</v>
      </c>
    </row>
    <row r="98" spans="1:2" x14ac:dyDescent="0.25">
      <c r="A98" s="1">
        <v>39448</v>
      </c>
      <c r="B98">
        <v>16</v>
      </c>
    </row>
    <row r="99" spans="1:2" x14ac:dyDescent="0.25">
      <c r="A99" s="1">
        <v>39479</v>
      </c>
      <c r="B99">
        <v>23</v>
      </c>
    </row>
    <row r="100" spans="1:2" x14ac:dyDescent="0.25">
      <c r="A100" s="1">
        <v>39508</v>
      </c>
      <c r="B100">
        <v>26</v>
      </c>
    </row>
    <row r="101" spans="1:2" x14ac:dyDescent="0.25">
      <c r="A101" s="1">
        <v>39539</v>
      </c>
      <c r="B101">
        <v>28</v>
      </c>
    </row>
    <row r="102" spans="1:2" x14ac:dyDescent="0.25">
      <c r="A102" s="1">
        <v>39569</v>
      </c>
      <c r="B102">
        <v>34</v>
      </c>
    </row>
    <row r="103" spans="1:2" x14ac:dyDescent="0.25">
      <c r="A103" s="1">
        <v>39600</v>
      </c>
      <c r="B103">
        <v>47</v>
      </c>
    </row>
    <row r="104" spans="1:2" x14ac:dyDescent="0.25">
      <c r="A104" s="1">
        <v>39630</v>
      </c>
      <c r="B104">
        <v>67</v>
      </c>
    </row>
    <row r="105" spans="1:2" x14ac:dyDescent="0.25">
      <c r="A105" s="1">
        <v>39661</v>
      </c>
      <c r="B105">
        <v>60</v>
      </c>
    </row>
    <row r="106" spans="1:2" x14ac:dyDescent="0.25">
      <c r="A106" s="1">
        <v>39692</v>
      </c>
      <c r="B106">
        <v>40</v>
      </c>
    </row>
    <row r="107" spans="1:2" x14ac:dyDescent="0.25">
      <c r="A107" s="1">
        <v>39722</v>
      </c>
      <c r="B107">
        <v>33</v>
      </c>
    </row>
    <row r="108" spans="1:2" x14ac:dyDescent="0.25">
      <c r="A108" s="1">
        <v>39753</v>
      </c>
      <c r="B108">
        <v>26</v>
      </c>
    </row>
    <row r="109" spans="1:2" x14ac:dyDescent="0.25">
      <c r="A109" s="1">
        <v>39783</v>
      </c>
      <c r="B109">
        <v>18</v>
      </c>
    </row>
    <row r="110" spans="1:2" x14ac:dyDescent="0.25">
      <c r="A110" s="1">
        <v>39814</v>
      </c>
      <c r="B110">
        <v>18</v>
      </c>
    </row>
    <row r="111" spans="1:2" x14ac:dyDescent="0.25">
      <c r="A111" s="1">
        <v>39845</v>
      </c>
      <c r="B111">
        <v>25</v>
      </c>
    </row>
    <row r="112" spans="1:2" x14ac:dyDescent="0.25">
      <c r="A112" s="1">
        <v>39873</v>
      </c>
      <c r="B112">
        <v>29</v>
      </c>
    </row>
    <row r="113" spans="1:2" x14ac:dyDescent="0.25">
      <c r="A113" s="1">
        <v>39904</v>
      </c>
      <c r="B113">
        <v>30</v>
      </c>
    </row>
    <row r="114" spans="1:2" x14ac:dyDescent="0.25">
      <c r="A114" s="1">
        <v>39934</v>
      </c>
      <c r="B114">
        <v>36</v>
      </c>
    </row>
    <row r="115" spans="1:2" x14ac:dyDescent="0.25">
      <c r="A115" s="1">
        <v>39965</v>
      </c>
      <c r="B115">
        <v>50</v>
      </c>
    </row>
    <row r="116" spans="1:2" x14ac:dyDescent="0.25">
      <c r="A116" s="1">
        <v>39995</v>
      </c>
      <c r="B116">
        <v>67</v>
      </c>
    </row>
    <row r="117" spans="1:2" x14ac:dyDescent="0.25">
      <c r="A117" s="1">
        <v>40026</v>
      </c>
      <c r="B117">
        <v>60</v>
      </c>
    </row>
    <row r="118" spans="1:2" x14ac:dyDescent="0.25">
      <c r="A118" s="1">
        <v>40057</v>
      </c>
      <c r="B118">
        <v>36</v>
      </c>
    </row>
    <row r="119" spans="1:2" x14ac:dyDescent="0.25">
      <c r="A119" s="1">
        <v>40087</v>
      </c>
      <c r="B119">
        <v>32</v>
      </c>
    </row>
    <row r="120" spans="1:2" x14ac:dyDescent="0.25">
      <c r="A120" s="1">
        <v>40118</v>
      </c>
      <c r="B120">
        <v>24</v>
      </c>
    </row>
    <row r="121" spans="1:2" x14ac:dyDescent="0.25">
      <c r="A121" s="1">
        <v>40148</v>
      </c>
      <c r="B121">
        <v>18</v>
      </c>
    </row>
    <row r="122" spans="1:2" x14ac:dyDescent="0.25">
      <c r="A122" s="1">
        <v>40179</v>
      </c>
      <c r="B122">
        <v>18</v>
      </c>
    </row>
    <row r="123" spans="1:2" x14ac:dyDescent="0.25">
      <c r="A123" s="1">
        <v>40210</v>
      </c>
      <c r="B123">
        <v>25</v>
      </c>
    </row>
    <row r="124" spans="1:2" x14ac:dyDescent="0.25">
      <c r="A124" s="1">
        <v>40238</v>
      </c>
      <c r="B124">
        <v>25</v>
      </c>
    </row>
    <row r="125" spans="1:2" x14ac:dyDescent="0.25">
      <c r="A125" s="1">
        <v>40269</v>
      </c>
      <c r="B125">
        <v>28</v>
      </c>
    </row>
    <row r="126" spans="1:2" x14ac:dyDescent="0.25">
      <c r="A126" s="1">
        <v>40299</v>
      </c>
      <c r="B126">
        <v>35</v>
      </c>
    </row>
    <row r="127" spans="1:2" x14ac:dyDescent="0.25">
      <c r="A127" s="1">
        <v>40330</v>
      </c>
      <c r="B127">
        <v>47</v>
      </c>
    </row>
    <row r="128" spans="1:2" x14ac:dyDescent="0.25">
      <c r="A128" s="1">
        <v>40360</v>
      </c>
      <c r="B128">
        <v>68</v>
      </c>
    </row>
    <row r="129" spans="1:2" x14ac:dyDescent="0.25">
      <c r="A129" s="1">
        <v>40391</v>
      </c>
      <c r="B129">
        <v>62</v>
      </c>
    </row>
    <row r="130" spans="1:2" x14ac:dyDescent="0.25">
      <c r="A130" s="1">
        <v>40422</v>
      </c>
      <c r="B130">
        <v>37</v>
      </c>
    </row>
    <row r="131" spans="1:2" x14ac:dyDescent="0.25">
      <c r="A131" s="1">
        <v>40452</v>
      </c>
      <c r="B131">
        <v>32</v>
      </c>
    </row>
    <row r="132" spans="1:2" x14ac:dyDescent="0.25">
      <c r="A132" s="1">
        <v>40483</v>
      </c>
      <c r="B132">
        <v>25</v>
      </c>
    </row>
    <row r="133" spans="1:2" x14ac:dyDescent="0.25">
      <c r="A133" s="1">
        <v>40513</v>
      </c>
      <c r="B133">
        <v>20</v>
      </c>
    </row>
    <row r="134" spans="1:2" x14ac:dyDescent="0.25">
      <c r="A134" s="1">
        <v>40544</v>
      </c>
      <c r="B134">
        <v>17</v>
      </c>
    </row>
    <row r="135" spans="1:2" x14ac:dyDescent="0.25">
      <c r="A135" s="1">
        <v>40575</v>
      </c>
      <c r="B135">
        <v>23</v>
      </c>
    </row>
    <row r="136" spans="1:2" x14ac:dyDescent="0.25">
      <c r="A136" s="1">
        <v>40603</v>
      </c>
      <c r="B136">
        <v>24</v>
      </c>
    </row>
    <row r="137" spans="1:2" x14ac:dyDescent="0.25">
      <c r="A137" s="1">
        <v>40634</v>
      </c>
      <c r="B137">
        <v>28</v>
      </c>
    </row>
    <row r="138" spans="1:2" x14ac:dyDescent="0.25">
      <c r="A138" s="1">
        <v>40664</v>
      </c>
      <c r="B138">
        <v>33</v>
      </c>
    </row>
    <row r="139" spans="1:2" x14ac:dyDescent="0.25">
      <c r="A139" s="1">
        <v>40695</v>
      </c>
      <c r="B139">
        <v>49</v>
      </c>
    </row>
    <row r="140" spans="1:2" x14ac:dyDescent="0.25">
      <c r="A140" s="1">
        <v>40725</v>
      </c>
      <c r="B140">
        <v>70</v>
      </c>
    </row>
    <row r="141" spans="1:2" x14ac:dyDescent="0.25">
      <c r="A141" s="1">
        <v>40756</v>
      </c>
      <c r="B141">
        <v>67</v>
      </c>
    </row>
    <row r="142" spans="1:2" x14ac:dyDescent="0.25">
      <c r="A142" s="1">
        <v>40787</v>
      </c>
      <c r="B142">
        <v>38</v>
      </c>
    </row>
    <row r="143" spans="1:2" x14ac:dyDescent="0.25">
      <c r="A143" s="1">
        <v>40817</v>
      </c>
      <c r="B143">
        <v>31</v>
      </c>
    </row>
    <row r="144" spans="1:2" x14ac:dyDescent="0.25">
      <c r="A144" s="1">
        <v>40848</v>
      </c>
      <c r="B144">
        <v>22</v>
      </c>
    </row>
    <row r="145" spans="1:2" x14ac:dyDescent="0.25">
      <c r="A145" s="1">
        <v>40878</v>
      </c>
      <c r="B145">
        <v>18</v>
      </c>
    </row>
    <row r="146" spans="1:2" x14ac:dyDescent="0.25">
      <c r="A146" s="1">
        <v>40909</v>
      </c>
      <c r="B146">
        <v>17</v>
      </c>
    </row>
    <row r="147" spans="1:2" x14ac:dyDescent="0.25">
      <c r="A147" s="1">
        <v>40940</v>
      </c>
      <c r="B147">
        <v>25</v>
      </c>
    </row>
    <row r="148" spans="1:2" x14ac:dyDescent="0.25">
      <c r="A148" s="1">
        <v>40969</v>
      </c>
      <c r="B148">
        <v>27</v>
      </c>
    </row>
    <row r="149" spans="1:2" x14ac:dyDescent="0.25">
      <c r="A149" s="1">
        <v>41000</v>
      </c>
      <c r="B149">
        <v>27</v>
      </c>
    </row>
    <row r="150" spans="1:2" x14ac:dyDescent="0.25">
      <c r="A150" s="1">
        <v>41030</v>
      </c>
      <c r="B150">
        <v>30</v>
      </c>
    </row>
    <row r="151" spans="1:2" x14ac:dyDescent="0.25">
      <c r="A151" s="1">
        <v>41061</v>
      </c>
      <c r="B151">
        <v>46</v>
      </c>
    </row>
    <row r="152" spans="1:2" x14ac:dyDescent="0.25">
      <c r="A152" s="1">
        <v>41091</v>
      </c>
      <c r="B152">
        <v>65</v>
      </c>
    </row>
    <row r="153" spans="1:2" x14ac:dyDescent="0.25">
      <c r="A153" s="1">
        <v>41122</v>
      </c>
      <c r="B153">
        <v>59</v>
      </c>
    </row>
    <row r="154" spans="1:2" x14ac:dyDescent="0.25">
      <c r="A154" s="1">
        <v>41153</v>
      </c>
      <c r="B154">
        <v>34</v>
      </c>
    </row>
    <row r="155" spans="1:2" x14ac:dyDescent="0.25">
      <c r="A155" s="1">
        <v>41183</v>
      </c>
      <c r="B155">
        <v>30</v>
      </c>
    </row>
    <row r="156" spans="1:2" x14ac:dyDescent="0.25">
      <c r="A156" s="1">
        <v>41214</v>
      </c>
      <c r="B156">
        <v>22</v>
      </c>
    </row>
    <row r="157" spans="1:2" x14ac:dyDescent="0.25">
      <c r="A157" s="1">
        <v>41244</v>
      </c>
      <c r="B157">
        <v>17</v>
      </c>
    </row>
    <row r="158" spans="1:2" x14ac:dyDescent="0.25">
      <c r="A158" s="1">
        <v>41275</v>
      </c>
      <c r="B158">
        <v>16</v>
      </c>
    </row>
    <row r="159" spans="1:2" x14ac:dyDescent="0.25">
      <c r="A159" s="1">
        <v>41306</v>
      </c>
      <c r="B159">
        <v>25</v>
      </c>
    </row>
    <row r="160" spans="1:2" x14ac:dyDescent="0.25">
      <c r="A160" s="1">
        <v>41334</v>
      </c>
      <c r="B160">
        <v>27</v>
      </c>
    </row>
    <row r="161" spans="1:2" x14ac:dyDescent="0.25">
      <c r="A161" s="1">
        <v>41365</v>
      </c>
      <c r="B161">
        <v>32</v>
      </c>
    </row>
    <row r="162" spans="1:2" x14ac:dyDescent="0.25">
      <c r="A162" s="1">
        <v>41395</v>
      </c>
      <c r="B162">
        <v>32</v>
      </c>
    </row>
    <row r="163" spans="1:2" x14ac:dyDescent="0.25">
      <c r="A163" s="1">
        <v>41426</v>
      </c>
      <c r="B163">
        <v>50</v>
      </c>
    </row>
    <row r="164" spans="1:2" x14ac:dyDescent="0.25">
      <c r="A164" s="1">
        <v>41456</v>
      </c>
      <c r="B164">
        <v>68</v>
      </c>
    </row>
    <row r="165" spans="1:2" x14ac:dyDescent="0.25">
      <c r="A165" s="1">
        <v>41487</v>
      </c>
      <c r="B165">
        <v>61</v>
      </c>
    </row>
    <row r="166" spans="1:2" x14ac:dyDescent="0.25">
      <c r="A166" s="1">
        <v>41518</v>
      </c>
      <c r="B166">
        <v>32</v>
      </c>
    </row>
    <row r="167" spans="1:2" x14ac:dyDescent="0.25">
      <c r="A167" s="1">
        <v>41548</v>
      </c>
      <c r="B167">
        <v>33</v>
      </c>
    </row>
    <row r="168" spans="1:2" x14ac:dyDescent="0.25">
      <c r="A168" s="1">
        <v>41579</v>
      </c>
      <c r="B168">
        <v>23</v>
      </c>
    </row>
    <row r="169" spans="1:2" x14ac:dyDescent="0.25">
      <c r="A169" s="1">
        <v>41609</v>
      </c>
      <c r="B169">
        <v>21</v>
      </c>
    </row>
    <row r="170" spans="1:2" x14ac:dyDescent="0.25">
      <c r="A170" s="1">
        <v>41640</v>
      </c>
      <c r="B170">
        <v>19</v>
      </c>
    </row>
    <row r="171" spans="1:2" x14ac:dyDescent="0.25">
      <c r="A171" s="1">
        <v>41671</v>
      </c>
      <c r="B171">
        <v>30</v>
      </c>
    </row>
    <row r="172" spans="1:2" x14ac:dyDescent="0.25">
      <c r="A172" s="1">
        <v>41699</v>
      </c>
      <c r="B172">
        <v>34</v>
      </c>
    </row>
    <row r="173" spans="1:2" x14ac:dyDescent="0.25">
      <c r="A173" s="1">
        <v>41730</v>
      </c>
      <c r="B173">
        <v>32</v>
      </c>
    </row>
    <row r="174" spans="1:2" x14ac:dyDescent="0.25">
      <c r="A174" s="1">
        <v>41760</v>
      </c>
      <c r="B174">
        <v>33</v>
      </c>
    </row>
    <row r="175" spans="1:2" x14ac:dyDescent="0.25">
      <c r="A175" s="1">
        <v>41791</v>
      </c>
      <c r="B175">
        <v>53</v>
      </c>
    </row>
    <row r="176" spans="1:2" x14ac:dyDescent="0.25">
      <c r="A176" s="1">
        <v>41821</v>
      </c>
      <c r="B176">
        <v>72</v>
      </c>
    </row>
    <row r="177" spans="1:2" x14ac:dyDescent="0.25">
      <c r="A177" s="1">
        <v>41852</v>
      </c>
      <c r="B177">
        <v>65</v>
      </c>
    </row>
    <row r="178" spans="1:2" x14ac:dyDescent="0.25">
      <c r="A178" s="1">
        <v>41883</v>
      </c>
      <c r="B178">
        <v>40</v>
      </c>
    </row>
    <row r="179" spans="1:2" x14ac:dyDescent="0.25">
      <c r="A179" s="1">
        <v>41913</v>
      </c>
      <c r="B179">
        <v>35</v>
      </c>
    </row>
    <row r="180" spans="1:2" x14ac:dyDescent="0.25">
      <c r="A180" s="1">
        <v>41944</v>
      </c>
      <c r="B180">
        <v>30</v>
      </c>
    </row>
    <row r="181" spans="1:2" x14ac:dyDescent="0.25">
      <c r="A181" s="1">
        <v>41974</v>
      </c>
      <c r="B181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modified xsi:type="dcterms:W3CDTF">2020-09-09T17:55:23Z</dcterms:modified>
</cp:coreProperties>
</file>